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drawings/drawing8.xml" ContentType="application/vnd.openxmlformats-officedocument.drawing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8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https://d.docs.live.net/235048a120952d8a/Desktop/Notes/Time Series ^0 Forecasting/"/>
    </mc:Choice>
  </mc:AlternateContent>
  <xr:revisionPtr revIDLastSave="91" documentId="8_{EFB264CF-4D28-4EE3-A36F-00E5F87F2F88}" xr6:coauthVersionLast="47" xr6:coauthVersionMax="47" xr10:uidLastSave="{1A888CBE-2066-4837-B3DD-2B0E5E03F2EC}"/>
  <bookViews>
    <workbookView xWindow="-108" yWindow="-108" windowWidth="23256" windowHeight="12456" firstSheet="3" activeTab="7" xr2:uid="{00000000-000D-0000-FFFF-FFFF00000000}"/>
  </bookViews>
  <sheets>
    <sheet name="Q1. Delhi Climate" sheetId="4" r:id="rId1"/>
    <sheet name="Moving Avg - Temp" sheetId="1" r:id="rId2"/>
    <sheet name="LSE - Mean_Temp" sheetId="2" r:id="rId3"/>
    <sheet name="Moving Avg - Humidity" sheetId="5" r:id="rId4"/>
    <sheet name="LSE - Humidity" sheetId="3" r:id="rId5"/>
    <sheet name="Q2 Air Passenger" sheetId="6" r:id="rId6"/>
    <sheet name="LSE - Air Passenger" sheetId="8" r:id="rId7"/>
    <sheet name="Moving AVG" sheetId="9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45" i="9" l="1"/>
  <c r="J145" i="9"/>
  <c r="H145" i="9"/>
  <c r="I145" i="9" s="1"/>
  <c r="E145" i="9"/>
  <c r="G145" i="9" s="1"/>
  <c r="K144" i="9"/>
  <c r="M144" i="9" s="1"/>
  <c r="I144" i="9"/>
  <c r="H144" i="9"/>
  <c r="J144" i="9" s="1"/>
  <c r="F144" i="9"/>
  <c r="E144" i="9"/>
  <c r="G144" i="9" s="1"/>
  <c r="M143" i="9"/>
  <c r="L143" i="9"/>
  <c r="K143" i="9"/>
  <c r="J143" i="9"/>
  <c r="I143" i="9"/>
  <c r="H143" i="9"/>
  <c r="E143" i="9"/>
  <c r="M142" i="9"/>
  <c r="K142" i="9"/>
  <c r="L142" i="9" s="1"/>
  <c r="H142" i="9"/>
  <c r="J142" i="9" s="1"/>
  <c r="E142" i="9"/>
  <c r="G142" i="9" s="1"/>
  <c r="M141" i="9"/>
  <c r="L141" i="9"/>
  <c r="K141" i="9"/>
  <c r="J141" i="9"/>
  <c r="I141" i="9"/>
  <c r="H141" i="9"/>
  <c r="G141" i="9"/>
  <c r="F141" i="9"/>
  <c r="E141" i="9"/>
  <c r="M140" i="9"/>
  <c r="K140" i="9"/>
  <c r="L140" i="9" s="1"/>
  <c r="H140" i="9"/>
  <c r="E140" i="9"/>
  <c r="F140" i="9" s="1"/>
  <c r="K139" i="9"/>
  <c r="M139" i="9" s="1"/>
  <c r="H139" i="9"/>
  <c r="J139" i="9" s="1"/>
  <c r="G139" i="9"/>
  <c r="F139" i="9"/>
  <c r="E139" i="9"/>
  <c r="M138" i="9"/>
  <c r="L138" i="9"/>
  <c r="K138" i="9"/>
  <c r="J138" i="9"/>
  <c r="I138" i="9"/>
  <c r="H138" i="9"/>
  <c r="G138" i="9"/>
  <c r="E138" i="9"/>
  <c r="F138" i="9" s="1"/>
  <c r="K137" i="9"/>
  <c r="J137" i="9"/>
  <c r="H137" i="9"/>
  <c r="I137" i="9" s="1"/>
  <c r="E137" i="9"/>
  <c r="G137" i="9" s="1"/>
  <c r="K136" i="9"/>
  <c r="M136" i="9" s="1"/>
  <c r="J136" i="9"/>
  <c r="I136" i="9"/>
  <c r="H136" i="9"/>
  <c r="G136" i="9"/>
  <c r="F136" i="9"/>
  <c r="E136" i="9"/>
  <c r="M135" i="9"/>
  <c r="L135" i="9"/>
  <c r="K135" i="9"/>
  <c r="J135" i="9"/>
  <c r="H135" i="9"/>
  <c r="I135" i="9" s="1"/>
  <c r="E135" i="9"/>
  <c r="K134" i="9"/>
  <c r="L134" i="9" s="1"/>
  <c r="H134" i="9"/>
  <c r="J134" i="9" s="1"/>
  <c r="F134" i="9"/>
  <c r="E134" i="9"/>
  <c r="G134" i="9" s="1"/>
  <c r="M133" i="9"/>
  <c r="L133" i="9"/>
  <c r="K133" i="9"/>
  <c r="J133" i="9"/>
  <c r="I133" i="9"/>
  <c r="H133" i="9"/>
  <c r="G133" i="9"/>
  <c r="F133" i="9"/>
  <c r="E133" i="9"/>
  <c r="M132" i="9"/>
  <c r="K132" i="9"/>
  <c r="L132" i="9" s="1"/>
  <c r="H132" i="9"/>
  <c r="E132" i="9"/>
  <c r="F132" i="9" s="1"/>
  <c r="K131" i="9"/>
  <c r="M131" i="9" s="1"/>
  <c r="H131" i="9"/>
  <c r="J131" i="9" s="1"/>
  <c r="G131" i="9"/>
  <c r="F131" i="9"/>
  <c r="E131" i="9"/>
  <c r="M130" i="9"/>
  <c r="L130" i="9"/>
  <c r="K130" i="9"/>
  <c r="J130" i="9"/>
  <c r="I130" i="9"/>
  <c r="H130" i="9"/>
  <c r="G130" i="9"/>
  <c r="E130" i="9"/>
  <c r="F130" i="9" s="1"/>
  <c r="K129" i="9"/>
  <c r="H129" i="9"/>
  <c r="I129" i="9" s="1"/>
  <c r="E129" i="9"/>
  <c r="G129" i="9" s="1"/>
  <c r="L128" i="9"/>
  <c r="K128" i="9"/>
  <c r="M128" i="9" s="1"/>
  <c r="J128" i="9"/>
  <c r="I128" i="9"/>
  <c r="H128" i="9"/>
  <c r="G128" i="9"/>
  <c r="F128" i="9"/>
  <c r="E128" i="9"/>
  <c r="M127" i="9"/>
  <c r="L127" i="9"/>
  <c r="K127" i="9"/>
  <c r="J127" i="9"/>
  <c r="H127" i="9"/>
  <c r="I127" i="9" s="1"/>
  <c r="E127" i="9"/>
  <c r="M126" i="9"/>
  <c r="K126" i="9"/>
  <c r="L126" i="9" s="1"/>
  <c r="H126" i="9"/>
  <c r="J126" i="9" s="1"/>
  <c r="E126" i="9"/>
  <c r="G126" i="9" s="1"/>
  <c r="M125" i="9"/>
  <c r="L125" i="9"/>
  <c r="K125" i="9"/>
  <c r="J125" i="9"/>
  <c r="I125" i="9"/>
  <c r="H125" i="9"/>
  <c r="G125" i="9"/>
  <c r="F125" i="9"/>
  <c r="E125" i="9"/>
  <c r="M124" i="9"/>
  <c r="K124" i="9"/>
  <c r="L124" i="9" s="1"/>
  <c r="H124" i="9"/>
  <c r="E124" i="9"/>
  <c r="F124" i="9" s="1"/>
  <c r="K123" i="9"/>
  <c r="M123" i="9" s="1"/>
  <c r="I123" i="9"/>
  <c r="H123" i="9"/>
  <c r="J123" i="9" s="1"/>
  <c r="G123" i="9"/>
  <c r="F123" i="9"/>
  <c r="E123" i="9"/>
  <c r="M122" i="9"/>
  <c r="L122" i="9"/>
  <c r="K122" i="9"/>
  <c r="J122" i="9"/>
  <c r="I122" i="9"/>
  <c r="H122" i="9"/>
  <c r="G122" i="9"/>
  <c r="E122" i="9"/>
  <c r="F122" i="9" s="1"/>
  <c r="K121" i="9"/>
  <c r="J121" i="9"/>
  <c r="H121" i="9"/>
  <c r="I121" i="9" s="1"/>
  <c r="E121" i="9"/>
  <c r="G121" i="9" s="1"/>
  <c r="K120" i="9"/>
  <c r="M120" i="9" s="1"/>
  <c r="J120" i="9"/>
  <c r="I120" i="9"/>
  <c r="H120" i="9"/>
  <c r="G120" i="9"/>
  <c r="F120" i="9"/>
  <c r="E120" i="9"/>
  <c r="M119" i="9"/>
  <c r="L119" i="9"/>
  <c r="K119" i="9"/>
  <c r="J119" i="9"/>
  <c r="H119" i="9"/>
  <c r="I119" i="9" s="1"/>
  <c r="E119" i="9"/>
  <c r="K118" i="9"/>
  <c r="L118" i="9" s="1"/>
  <c r="H118" i="9"/>
  <c r="J118" i="9" s="1"/>
  <c r="E118" i="9"/>
  <c r="G118" i="9" s="1"/>
  <c r="M117" i="9"/>
  <c r="L117" i="9"/>
  <c r="K117" i="9"/>
  <c r="J117" i="9"/>
  <c r="I117" i="9"/>
  <c r="H117" i="9"/>
  <c r="G117" i="9"/>
  <c r="F117" i="9"/>
  <c r="E117" i="9"/>
  <c r="M116" i="9"/>
  <c r="K116" i="9"/>
  <c r="L116" i="9" s="1"/>
  <c r="H116" i="9"/>
  <c r="G116" i="9"/>
  <c r="E116" i="9"/>
  <c r="F116" i="9" s="1"/>
  <c r="K115" i="9"/>
  <c r="M115" i="9" s="1"/>
  <c r="H115" i="9"/>
  <c r="J115" i="9" s="1"/>
  <c r="G115" i="9"/>
  <c r="F115" i="9"/>
  <c r="E115" i="9"/>
  <c r="M114" i="9"/>
  <c r="L114" i="9"/>
  <c r="K114" i="9"/>
  <c r="J114" i="9"/>
  <c r="I114" i="9"/>
  <c r="H114" i="9"/>
  <c r="G114" i="9"/>
  <c r="E114" i="9"/>
  <c r="F114" i="9" s="1"/>
  <c r="K113" i="9"/>
  <c r="H113" i="9"/>
  <c r="I113" i="9" s="1"/>
  <c r="E113" i="9"/>
  <c r="G113" i="9" s="1"/>
  <c r="L112" i="9"/>
  <c r="K112" i="9"/>
  <c r="M112" i="9" s="1"/>
  <c r="J112" i="9"/>
  <c r="I112" i="9"/>
  <c r="H112" i="9"/>
  <c r="G112" i="9"/>
  <c r="F112" i="9"/>
  <c r="E112" i="9"/>
  <c r="M111" i="9"/>
  <c r="L111" i="9"/>
  <c r="K111" i="9"/>
  <c r="J111" i="9"/>
  <c r="H111" i="9"/>
  <c r="I111" i="9" s="1"/>
  <c r="E111" i="9"/>
  <c r="K110" i="9"/>
  <c r="L110" i="9" s="1"/>
  <c r="H110" i="9"/>
  <c r="J110" i="9" s="1"/>
  <c r="E110" i="9"/>
  <c r="G110" i="9" s="1"/>
  <c r="M109" i="9"/>
  <c r="L109" i="9"/>
  <c r="K109" i="9"/>
  <c r="J109" i="9"/>
  <c r="I109" i="9"/>
  <c r="H109" i="9"/>
  <c r="G109" i="9"/>
  <c r="F109" i="9"/>
  <c r="E109" i="9"/>
  <c r="M108" i="9"/>
  <c r="K108" i="9"/>
  <c r="L108" i="9" s="1"/>
  <c r="H108" i="9"/>
  <c r="E108" i="9"/>
  <c r="F108" i="9" s="1"/>
  <c r="K107" i="9"/>
  <c r="M107" i="9" s="1"/>
  <c r="I107" i="9"/>
  <c r="H107" i="9"/>
  <c r="J107" i="9" s="1"/>
  <c r="G107" i="9"/>
  <c r="F107" i="9"/>
  <c r="E107" i="9"/>
  <c r="M106" i="9"/>
  <c r="L106" i="9"/>
  <c r="K106" i="9"/>
  <c r="J106" i="9"/>
  <c r="I106" i="9"/>
  <c r="H106" i="9"/>
  <c r="G106" i="9"/>
  <c r="E106" i="9"/>
  <c r="F106" i="9" s="1"/>
  <c r="K105" i="9"/>
  <c r="J105" i="9"/>
  <c r="H105" i="9"/>
  <c r="I105" i="9" s="1"/>
  <c r="E105" i="9"/>
  <c r="G105" i="9" s="1"/>
  <c r="K104" i="9"/>
  <c r="M104" i="9" s="1"/>
  <c r="J104" i="9"/>
  <c r="I104" i="9"/>
  <c r="H104" i="9"/>
  <c r="G104" i="9"/>
  <c r="F104" i="9"/>
  <c r="E104" i="9"/>
  <c r="M103" i="9"/>
  <c r="L103" i="9"/>
  <c r="K103" i="9"/>
  <c r="J103" i="9"/>
  <c r="H103" i="9"/>
  <c r="I103" i="9" s="1"/>
  <c r="E103" i="9"/>
  <c r="K102" i="9"/>
  <c r="L102" i="9" s="1"/>
  <c r="H102" i="9"/>
  <c r="J102" i="9" s="1"/>
  <c r="F102" i="9"/>
  <c r="E102" i="9"/>
  <c r="G102" i="9" s="1"/>
  <c r="M101" i="9"/>
  <c r="L101" i="9"/>
  <c r="K101" i="9"/>
  <c r="J101" i="9"/>
  <c r="I101" i="9"/>
  <c r="H101" i="9"/>
  <c r="G101" i="9"/>
  <c r="F101" i="9"/>
  <c r="E101" i="9"/>
  <c r="M100" i="9"/>
  <c r="K100" i="9"/>
  <c r="L100" i="9" s="1"/>
  <c r="H100" i="9"/>
  <c r="G100" i="9"/>
  <c r="E100" i="9"/>
  <c r="F100" i="9" s="1"/>
  <c r="K99" i="9"/>
  <c r="M99" i="9" s="1"/>
  <c r="H99" i="9"/>
  <c r="J99" i="9" s="1"/>
  <c r="G99" i="9"/>
  <c r="F99" i="9"/>
  <c r="E99" i="9"/>
  <c r="M98" i="9"/>
  <c r="L98" i="9"/>
  <c r="K98" i="9"/>
  <c r="J98" i="9"/>
  <c r="I98" i="9"/>
  <c r="H98" i="9"/>
  <c r="G98" i="9"/>
  <c r="E98" i="9"/>
  <c r="F98" i="9" s="1"/>
  <c r="K97" i="9"/>
  <c r="H97" i="9"/>
  <c r="I97" i="9" s="1"/>
  <c r="E97" i="9"/>
  <c r="G97" i="9" s="1"/>
  <c r="K96" i="9"/>
  <c r="M96" i="9" s="1"/>
  <c r="J96" i="9"/>
  <c r="I96" i="9"/>
  <c r="H96" i="9"/>
  <c r="G96" i="9"/>
  <c r="F96" i="9"/>
  <c r="E96" i="9"/>
  <c r="M95" i="9"/>
  <c r="L95" i="9"/>
  <c r="K95" i="9"/>
  <c r="J95" i="9"/>
  <c r="H95" i="9"/>
  <c r="I95" i="9" s="1"/>
  <c r="E95" i="9"/>
  <c r="M94" i="9"/>
  <c r="K94" i="9"/>
  <c r="L94" i="9" s="1"/>
  <c r="H94" i="9"/>
  <c r="J94" i="9" s="1"/>
  <c r="E94" i="9"/>
  <c r="G94" i="9" s="1"/>
  <c r="M93" i="9"/>
  <c r="L93" i="9"/>
  <c r="K93" i="9"/>
  <c r="J93" i="9"/>
  <c r="I93" i="9"/>
  <c r="H93" i="9"/>
  <c r="G93" i="9"/>
  <c r="F93" i="9"/>
  <c r="E93" i="9"/>
  <c r="M92" i="9"/>
  <c r="K92" i="9"/>
  <c r="L92" i="9" s="1"/>
  <c r="H92" i="9"/>
  <c r="E92" i="9"/>
  <c r="F92" i="9" s="1"/>
  <c r="K91" i="9"/>
  <c r="M91" i="9" s="1"/>
  <c r="I91" i="9"/>
  <c r="H91" i="9"/>
  <c r="J91" i="9" s="1"/>
  <c r="G91" i="9"/>
  <c r="F91" i="9"/>
  <c r="E91" i="9"/>
  <c r="M90" i="9"/>
  <c r="L90" i="9"/>
  <c r="K90" i="9"/>
  <c r="J90" i="9"/>
  <c r="I90" i="9"/>
  <c r="H90" i="9"/>
  <c r="G90" i="9"/>
  <c r="E90" i="9"/>
  <c r="F90" i="9" s="1"/>
  <c r="K89" i="9"/>
  <c r="H89" i="9"/>
  <c r="I89" i="9" s="1"/>
  <c r="E89" i="9"/>
  <c r="G89" i="9" s="1"/>
  <c r="K88" i="9"/>
  <c r="M88" i="9" s="1"/>
  <c r="J88" i="9"/>
  <c r="I88" i="9"/>
  <c r="H88" i="9"/>
  <c r="G88" i="9"/>
  <c r="F88" i="9"/>
  <c r="E88" i="9"/>
  <c r="M87" i="9"/>
  <c r="L87" i="9"/>
  <c r="K87" i="9"/>
  <c r="J87" i="9"/>
  <c r="H87" i="9"/>
  <c r="I87" i="9" s="1"/>
  <c r="E87" i="9"/>
  <c r="K86" i="9"/>
  <c r="L86" i="9" s="1"/>
  <c r="H86" i="9"/>
  <c r="J86" i="9" s="1"/>
  <c r="F86" i="9"/>
  <c r="E86" i="9"/>
  <c r="G86" i="9" s="1"/>
  <c r="M85" i="9"/>
  <c r="L85" i="9"/>
  <c r="K85" i="9"/>
  <c r="J85" i="9"/>
  <c r="I85" i="9"/>
  <c r="H85" i="9"/>
  <c r="G85" i="9"/>
  <c r="F85" i="9"/>
  <c r="E85" i="9"/>
  <c r="M84" i="9"/>
  <c r="K84" i="9"/>
  <c r="L84" i="9" s="1"/>
  <c r="H84" i="9"/>
  <c r="G84" i="9"/>
  <c r="E84" i="9"/>
  <c r="F84" i="9" s="1"/>
  <c r="K83" i="9"/>
  <c r="M83" i="9" s="1"/>
  <c r="H83" i="9"/>
  <c r="J83" i="9" s="1"/>
  <c r="G83" i="9"/>
  <c r="F83" i="9"/>
  <c r="E83" i="9"/>
  <c r="M82" i="9"/>
  <c r="L82" i="9"/>
  <c r="K82" i="9"/>
  <c r="J82" i="9"/>
  <c r="I82" i="9"/>
  <c r="H82" i="9"/>
  <c r="G82" i="9"/>
  <c r="E82" i="9"/>
  <c r="F82" i="9" s="1"/>
  <c r="K81" i="9"/>
  <c r="H81" i="9"/>
  <c r="I81" i="9" s="1"/>
  <c r="E81" i="9"/>
  <c r="G81" i="9" s="1"/>
  <c r="L80" i="9"/>
  <c r="K80" i="9"/>
  <c r="M80" i="9" s="1"/>
  <c r="J80" i="9"/>
  <c r="I80" i="9"/>
  <c r="H80" i="9"/>
  <c r="G80" i="9"/>
  <c r="F80" i="9"/>
  <c r="E80" i="9"/>
  <c r="M79" i="9"/>
  <c r="L79" i="9"/>
  <c r="K79" i="9"/>
  <c r="J79" i="9"/>
  <c r="H79" i="9"/>
  <c r="I79" i="9" s="1"/>
  <c r="E79" i="9"/>
  <c r="M78" i="9"/>
  <c r="K78" i="9"/>
  <c r="L78" i="9" s="1"/>
  <c r="H78" i="9"/>
  <c r="J78" i="9" s="1"/>
  <c r="E78" i="9"/>
  <c r="G78" i="9" s="1"/>
  <c r="M77" i="9"/>
  <c r="L77" i="9"/>
  <c r="K77" i="9"/>
  <c r="J77" i="9"/>
  <c r="I77" i="9"/>
  <c r="H77" i="9"/>
  <c r="G77" i="9"/>
  <c r="F77" i="9"/>
  <c r="E77" i="9"/>
  <c r="M76" i="9"/>
  <c r="K76" i="9"/>
  <c r="L76" i="9" s="1"/>
  <c r="H76" i="9"/>
  <c r="E76" i="9"/>
  <c r="F76" i="9" s="1"/>
  <c r="K75" i="9"/>
  <c r="M75" i="9" s="1"/>
  <c r="H75" i="9"/>
  <c r="J75" i="9" s="1"/>
  <c r="G75" i="9"/>
  <c r="F75" i="9"/>
  <c r="E75" i="9"/>
  <c r="M74" i="9"/>
  <c r="L74" i="9"/>
  <c r="K74" i="9"/>
  <c r="J74" i="9"/>
  <c r="I74" i="9"/>
  <c r="H74" i="9"/>
  <c r="G74" i="9"/>
  <c r="E74" i="9"/>
  <c r="F74" i="9" s="1"/>
  <c r="K73" i="9"/>
  <c r="J73" i="9"/>
  <c r="H73" i="9"/>
  <c r="I73" i="9" s="1"/>
  <c r="E73" i="9"/>
  <c r="G73" i="9" s="1"/>
  <c r="D73" i="9"/>
  <c r="M72" i="9"/>
  <c r="L72" i="9"/>
  <c r="K72" i="9"/>
  <c r="J72" i="9"/>
  <c r="H72" i="9"/>
  <c r="I72" i="9" s="1"/>
  <c r="E72" i="9"/>
  <c r="K71" i="9"/>
  <c r="L71" i="9" s="1"/>
  <c r="H71" i="9"/>
  <c r="J71" i="9" s="1"/>
  <c r="E71" i="9"/>
  <c r="G71" i="9" s="1"/>
  <c r="M70" i="9"/>
  <c r="L70" i="9"/>
  <c r="K70" i="9"/>
  <c r="I70" i="9"/>
  <c r="H70" i="9"/>
  <c r="J70" i="9" s="1"/>
  <c r="G70" i="9"/>
  <c r="F70" i="9"/>
  <c r="E70" i="9"/>
  <c r="M69" i="9"/>
  <c r="K69" i="9"/>
  <c r="L69" i="9" s="1"/>
  <c r="H69" i="9"/>
  <c r="E69" i="9"/>
  <c r="F69" i="9" s="1"/>
  <c r="K68" i="9"/>
  <c r="M68" i="9" s="1"/>
  <c r="H68" i="9"/>
  <c r="J68" i="9" s="1"/>
  <c r="G68" i="9"/>
  <c r="F68" i="9"/>
  <c r="E68" i="9"/>
  <c r="L67" i="9"/>
  <c r="K67" i="9"/>
  <c r="M67" i="9" s="1"/>
  <c r="J67" i="9"/>
  <c r="I67" i="9"/>
  <c r="H67" i="9"/>
  <c r="G67" i="9"/>
  <c r="E67" i="9"/>
  <c r="F67" i="9" s="1"/>
  <c r="K66" i="9"/>
  <c r="L66" i="9" s="1"/>
  <c r="H66" i="9"/>
  <c r="I66" i="9" s="1"/>
  <c r="E66" i="9"/>
  <c r="L65" i="9"/>
  <c r="K65" i="9"/>
  <c r="M65" i="9" s="1"/>
  <c r="J65" i="9"/>
  <c r="I65" i="9"/>
  <c r="H65" i="9"/>
  <c r="F65" i="9"/>
  <c r="E65" i="9"/>
  <c r="G65" i="9" s="1"/>
  <c r="M64" i="9"/>
  <c r="L64" i="9"/>
  <c r="K64" i="9"/>
  <c r="J64" i="9"/>
  <c r="H64" i="9"/>
  <c r="I64" i="9" s="1"/>
  <c r="E64" i="9"/>
  <c r="F64" i="9" s="1"/>
  <c r="M63" i="9"/>
  <c r="K63" i="9"/>
  <c r="L63" i="9" s="1"/>
  <c r="H63" i="9"/>
  <c r="E63" i="9"/>
  <c r="G63" i="9" s="1"/>
  <c r="M62" i="9"/>
  <c r="L62" i="9"/>
  <c r="K62" i="9"/>
  <c r="I62" i="9"/>
  <c r="H62" i="9"/>
  <c r="J62" i="9" s="1"/>
  <c r="G62" i="9"/>
  <c r="F62" i="9"/>
  <c r="E62" i="9"/>
  <c r="M61" i="9"/>
  <c r="K61" i="9"/>
  <c r="L61" i="9" s="1"/>
  <c r="H61" i="9"/>
  <c r="I61" i="9" s="1"/>
  <c r="E61" i="9"/>
  <c r="F61" i="9" s="1"/>
  <c r="K60" i="9"/>
  <c r="I60" i="9"/>
  <c r="H60" i="9"/>
  <c r="J60" i="9" s="1"/>
  <c r="G60" i="9"/>
  <c r="F60" i="9"/>
  <c r="E60" i="9"/>
  <c r="L59" i="9"/>
  <c r="K59" i="9"/>
  <c r="M59" i="9" s="1"/>
  <c r="J59" i="9"/>
  <c r="I59" i="9"/>
  <c r="H59" i="9"/>
  <c r="G59" i="9"/>
  <c r="E59" i="9"/>
  <c r="F59" i="9" s="1"/>
  <c r="M58" i="9"/>
  <c r="K58" i="9"/>
  <c r="L58" i="9" s="1"/>
  <c r="J58" i="9"/>
  <c r="H58" i="9"/>
  <c r="I58" i="9" s="1"/>
  <c r="E58" i="9"/>
  <c r="K57" i="9"/>
  <c r="M57" i="9" s="1"/>
  <c r="J57" i="9"/>
  <c r="I57" i="9"/>
  <c r="H57" i="9"/>
  <c r="F57" i="9"/>
  <c r="E57" i="9"/>
  <c r="G57" i="9" s="1"/>
  <c r="M56" i="9"/>
  <c r="L56" i="9"/>
  <c r="K56" i="9"/>
  <c r="J56" i="9"/>
  <c r="H56" i="9"/>
  <c r="I56" i="9" s="1"/>
  <c r="E56" i="9"/>
  <c r="F56" i="9" s="1"/>
  <c r="K55" i="9"/>
  <c r="L55" i="9" s="1"/>
  <c r="H55" i="9"/>
  <c r="E55" i="9"/>
  <c r="G55" i="9" s="1"/>
  <c r="M54" i="9"/>
  <c r="L54" i="9"/>
  <c r="K54" i="9"/>
  <c r="I54" i="9"/>
  <c r="H54" i="9"/>
  <c r="J54" i="9" s="1"/>
  <c r="E54" i="9"/>
  <c r="G54" i="9" s="1"/>
  <c r="M53" i="9"/>
  <c r="K53" i="9"/>
  <c r="L53" i="9" s="1"/>
  <c r="J53" i="9"/>
  <c r="H53" i="9"/>
  <c r="I53" i="9" s="1"/>
  <c r="G53" i="9"/>
  <c r="E53" i="9"/>
  <c r="F53" i="9" s="1"/>
  <c r="K52" i="9"/>
  <c r="I52" i="9"/>
  <c r="H52" i="9"/>
  <c r="J52" i="9" s="1"/>
  <c r="G52" i="9"/>
  <c r="F52" i="9"/>
  <c r="E52" i="9"/>
  <c r="L51" i="9"/>
  <c r="K51" i="9"/>
  <c r="M51" i="9" s="1"/>
  <c r="J51" i="9"/>
  <c r="I51" i="9"/>
  <c r="H51" i="9"/>
  <c r="G51" i="9"/>
  <c r="E51" i="9"/>
  <c r="F51" i="9" s="1"/>
  <c r="M50" i="9"/>
  <c r="K50" i="9"/>
  <c r="L50" i="9" s="1"/>
  <c r="H50" i="9"/>
  <c r="I50" i="9" s="1"/>
  <c r="E50" i="9"/>
  <c r="L49" i="9"/>
  <c r="K49" i="9"/>
  <c r="M49" i="9" s="1"/>
  <c r="J49" i="9"/>
  <c r="I49" i="9"/>
  <c r="H49" i="9"/>
  <c r="F49" i="9"/>
  <c r="E49" i="9"/>
  <c r="G49" i="9" s="1"/>
  <c r="M48" i="9"/>
  <c r="L48" i="9"/>
  <c r="K48" i="9"/>
  <c r="J48" i="9"/>
  <c r="H48" i="9"/>
  <c r="I48" i="9" s="1"/>
  <c r="E48" i="9"/>
  <c r="F48" i="9" s="1"/>
  <c r="M47" i="9"/>
  <c r="K47" i="9"/>
  <c r="L47" i="9" s="1"/>
  <c r="H47" i="9"/>
  <c r="F47" i="9"/>
  <c r="E47" i="9"/>
  <c r="G47" i="9" s="1"/>
  <c r="M46" i="9"/>
  <c r="L46" i="9"/>
  <c r="K46" i="9"/>
  <c r="I46" i="9"/>
  <c r="H46" i="9"/>
  <c r="J46" i="9" s="1"/>
  <c r="G46" i="9"/>
  <c r="F46" i="9"/>
  <c r="E46" i="9"/>
  <c r="M45" i="9"/>
  <c r="K45" i="9"/>
  <c r="L45" i="9" s="1"/>
  <c r="J45" i="9"/>
  <c r="H45" i="9"/>
  <c r="I45" i="9" s="1"/>
  <c r="G45" i="9"/>
  <c r="F45" i="9"/>
  <c r="E45" i="9"/>
  <c r="K44" i="9"/>
  <c r="M44" i="9" s="1"/>
  <c r="J44" i="9"/>
  <c r="H44" i="9"/>
  <c r="I44" i="9" s="1"/>
  <c r="G44" i="9"/>
  <c r="F44" i="9"/>
  <c r="E44" i="9"/>
  <c r="K43" i="9"/>
  <c r="M43" i="9" s="1"/>
  <c r="J43" i="9"/>
  <c r="I43" i="9"/>
  <c r="H43" i="9"/>
  <c r="G43" i="9"/>
  <c r="E43" i="9"/>
  <c r="F43" i="9" s="1"/>
  <c r="K42" i="9"/>
  <c r="L42" i="9" s="1"/>
  <c r="J42" i="9"/>
  <c r="I42" i="9"/>
  <c r="H42" i="9"/>
  <c r="F42" i="9"/>
  <c r="E42" i="9"/>
  <c r="G42" i="9" s="1"/>
  <c r="K41" i="9"/>
  <c r="M41" i="9" s="1"/>
  <c r="J41" i="9"/>
  <c r="I41" i="9"/>
  <c r="H41" i="9"/>
  <c r="G41" i="9"/>
  <c r="E41" i="9"/>
  <c r="F41" i="9" s="1"/>
  <c r="M40" i="9"/>
  <c r="L40" i="9"/>
  <c r="K40" i="9"/>
  <c r="J40" i="9"/>
  <c r="H40" i="9"/>
  <c r="I40" i="9" s="1"/>
  <c r="G40" i="9"/>
  <c r="E40" i="9"/>
  <c r="F40" i="9" s="1"/>
  <c r="M39" i="9"/>
  <c r="L39" i="9"/>
  <c r="K39" i="9"/>
  <c r="I39" i="9"/>
  <c r="H39" i="9"/>
  <c r="J39" i="9" s="1"/>
  <c r="G39" i="9"/>
  <c r="E39" i="9"/>
  <c r="F39" i="9" s="1"/>
  <c r="M38" i="9"/>
  <c r="L38" i="9"/>
  <c r="K38" i="9"/>
  <c r="J38" i="9"/>
  <c r="H38" i="9"/>
  <c r="I38" i="9" s="1"/>
  <c r="E38" i="9"/>
  <c r="G38" i="9" s="1"/>
  <c r="M37" i="9"/>
  <c r="K37" i="9"/>
  <c r="L37" i="9" s="1"/>
  <c r="J37" i="9"/>
  <c r="H37" i="9"/>
  <c r="I37" i="9" s="1"/>
  <c r="E37" i="9"/>
  <c r="G37" i="9" s="1"/>
  <c r="L36" i="9"/>
  <c r="K36" i="9"/>
  <c r="M36" i="9" s="1"/>
  <c r="J36" i="9"/>
  <c r="H36" i="9"/>
  <c r="I36" i="9" s="1"/>
  <c r="E36" i="9"/>
  <c r="G36" i="9" s="1"/>
  <c r="M35" i="9"/>
  <c r="K35" i="9"/>
  <c r="L35" i="9" s="1"/>
  <c r="J35" i="9"/>
  <c r="I35" i="9"/>
  <c r="H35" i="9"/>
  <c r="E35" i="9"/>
  <c r="G35" i="9" s="1"/>
  <c r="M34" i="9"/>
  <c r="L34" i="9"/>
  <c r="K34" i="9"/>
  <c r="J34" i="9"/>
  <c r="H34" i="9"/>
  <c r="I34" i="9" s="1"/>
  <c r="G34" i="9"/>
  <c r="F34" i="9"/>
  <c r="E34" i="9"/>
  <c r="M33" i="9"/>
  <c r="K33" i="9"/>
  <c r="L33" i="9" s="1"/>
  <c r="H33" i="9"/>
  <c r="J33" i="9" s="1"/>
  <c r="G33" i="9"/>
  <c r="E33" i="9"/>
  <c r="F33" i="9" s="1"/>
  <c r="M32" i="9"/>
  <c r="L32" i="9"/>
  <c r="K32" i="9"/>
  <c r="H32" i="9"/>
  <c r="J32" i="9" s="1"/>
  <c r="G32" i="9"/>
  <c r="F32" i="9"/>
  <c r="E32" i="9"/>
  <c r="M31" i="9"/>
  <c r="K31" i="9"/>
  <c r="L31" i="9" s="1"/>
  <c r="J31" i="9"/>
  <c r="I31" i="9"/>
  <c r="H31" i="9"/>
  <c r="G31" i="9"/>
  <c r="E31" i="9"/>
  <c r="F31" i="9" s="1"/>
  <c r="K30" i="9"/>
  <c r="M30" i="9" s="1"/>
  <c r="J30" i="9"/>
  <c r="H30" i="9"/>
  <c r="I30" i="9" s="1"/>
  <c r="G30" i="9"/>
  <c r="F30" i="9"/>
  <c r="E30" i="9"/>
  <c r="K29" i="9"/>
  <c r="L29" i="9" s="1"/>
  <c r="J29" i="9"/>
  <c r="I29" i="9"/>
  <c r="H29" i="9"/>
  <c r="G29" i="9"/>
  <c r="E29" i="9"/>
  <c r="F29" i="9" s="1"/>
  <c r="M28" i="9"/>
  <c r="L28" i="9"/>
  <c r="K28" i="9"/>
  <c r="J28" i="9"/>
  <c r="H28" i="9"/>
  <c r="I28" i="9" s="1"/>
  <c r="E28" i="9"/>
  <c r="G28" i="9" s="1"/>
  <c r="M27" i="9"/>
  <c r="K27" i="9"/>
  <c r="L27" i="9" s="1"/>
  <c r="J27" i="9"/>
  <c r="I27" i="9"/>
  <c r="H27" i="9"/>
  <c r="E27" i="9"/>
  <c r="F27" i="9" s="1"/>
  <c r="M26" i="9"/>
  <c r="L26" i="9"/>
  <c r="K26" i="9"/>
  <c r="J26" i="9"/>
  <c r="I26" i="9"/>
  <c r="H26" i="9"/>
  <c r="G26" i="9"/>
  <c r="F26" i="9"/>
  <c r="E26" i="9"/>
  <c r="M25" i="9"/>
  <c r="K25" i="9"/>
  <c r="L25" i="9" s="1"/>
  <c r="H25" i="9"/>
  <c r="J25" i="9" s="1"/>
  <c r="G25" i="9"/>
  <c r="E25" i="9"/>
  <c r="F25" i="9" s="1"/>
  <c r="M24" i="9"/>
  <c r="L24" i="9"/>
  <c r="K24" i="9"/>
  <c r="H24" i="9"/>
  <c r="J24" i="9" s="1"/>
  <c r="G24" i="9"/>
  <c r="F24" i="9"/>
  <c r="E24" i="9"/>
  <c r="M23" i="9"/>
  <c r="L23" i="9"/>
  <c r="K23" i="9"/>
  <c r="J23" i="9"/>
  <c r="I23" i="9"/>
  <c r="H23" i="9"/>
  <c r="G23" i="9"/>
  <c r="E23" i="9"/>
  <c r="F23" i="9" s="1"/>
  <c r="K22" i="9"/>
  <c r="M22" i="9" s="1"/>
  <c r="J22" i="9"/>
  <c r="H22" i="9"/>
  <c r="I22" i="9" s="1"/>
  <c r="G22" i="9"/>
  <c r="F22" i="9"/>
  <c r="E22" i="9"/>
  <c r="K21" i="9"/>
  <c r="L21" i="9" s="1"/>
  <c r="J21" i="9"/>
  <c r="I21" i="9"/>
  <c r="H21" i="9"/>
  <c r="G21" i="9"/>
  <c r="F21" i="9"/>
  <c r="E21" i="9"/>
  <c r="M20" i="9"/>
  <c r="L20" i="9"/>
  <c r="K20" i="9"/>
  <c r="J20" i="9"/>
  <c r="H20" i="9"/>
  <c r="I20" i="9" s="1"/>
  <c r="E20" i="9"/>
  <c r="G20" i="9" s="1"/>
  <c r="M19" i="9"/>
  <c r="K19" i="9"/>
  <c r="L19" i="9" s="1"/>
  <c r="J19" i="9"/>
  <c r="I19" i="9"/>
  <c r="H19" i="9"/>
  <c r="E19" i="9"/>
  <c r="G19" i="9" s="1"/>
  <c r="M18" i="9"/>
  <c r="L18" i="9"/>
  <c r="K18" i="9"/>
  <c r="J18" i="9"/>
  <c r="I18" i="9"/>
  <c r="H18" i="9"/>
  <c r="G18" i="9"/>
  <c r="F18" i="9"/>
  <c r="E18" i="9"/>
  <c r="M17" i="9"/>
  <c r="K17" i="9"/>
  <c r="L17" i="9" s="1"/>
  <c r="H17" i="9"/>
  <c r="J17" i="9" s="1"/>
  <c r="G17" i="9"/>
  <c r="E17" i="9"/>
  <c r="F17" i="9" s="1"/>
  <c r="M16" i="9"/>
  <c r="L16" i="9"/>
  <c r="K16" i="9"/>
  <c r="H16" i="9"/>
  <c r="J16" i="9" s="1"/>
  <c r="G16" i="9"/>
  <c r="F16" i="9"/>
  <c r="E16" i="9"/>
  <c r="M15" i="9"/>
  <c r="L15" i="9"/>
  <c r="K15" i="9"/>
  <c r="J15" i="9"/>
  <c r="I15" i="9"/>
  <c r="H15" i="9"/>
  <c r="G15" i="9"/>
  <c r="E15" i="9"/>
  <c r="F15" i="9" s="1"/>
  <c r="K14" i="9"/>
  <c r="M14" i="9" s="1"/>
  <c r="J14" i="9"/>
  <c r="H14" i="9"/>
  <c r="I14" i="9" s="1"/>
  <c r="G14" i="9"/>
  <c r="F14" i="9"/>
  <c r="E14" i="9"/>
  <c r="K13" i="9"/>
  <c r="M13" i="9" s="1"/>
  <c r="J13" i="9"/>
  <c r="I13" i="9"/>
  <c r="H13" i="9"/>
  <c r="G13" i="9"/>
  <c r="F13" i="9"/>
  <c r="E13" i="9"/>
  <c r="M12" i="9"/>
  <c r="L12" i="9"/>
  <c r="K12" i="9"/>
  <c r="J12" i="9"/>
  <c r="H12" i="9"/>
  <c r="I12" i="9" s="1"/>
  <c r="E12" i="9"/>
  <c r="G12" i="9" s="1"/>
  <c r="M11" i="9"/>
  <c r="K11" i="9"/>
  <c r="L11" i="9" s="1"/>
  <c r="J11" i="9"/>
  <c r="I11" i="9"/>
  <c r="H11" i="9"/>
  <c r="E11" i="9"/>
  <c r="F11" i="9" s="1"/>
  <c r="M10" i="9"/>
  <c r="L10" i="9"/>
  <c r="K10" i="9"/>
  <c r="J10" i="9"/>
  <c r="H10" i="9"/>
  <c r="I10" i="9" s="1"/>
  <c r="G10" i="9"/>
  <c r="F10" i="9"/>
  <c r="E10" i="9"/>
  <c r="M9" i="9"/>
  <c r="K9" i="9"/>
  <c r="L9" i="9" s="1"/>
  <c r="H9" i="9"/>
  <c r="J9" i="9" s="1"/>
  <c r="G9" i="9"/>
  <c r="E9" i="9"/>
  <c r="F9" i="9" s="1"/>
  <c r="M8" i="9"/>
  <c r="L8" i="9"/>
  <c r="K8" i="9"/>
  <c r="H8" i="9"/>
  <c r="I8" i="9" s="1"/>
  <c r="G8" i="9"/>
  <c r="F8" i="9"/>
  <c r="E8" i="9"/>
  <c r="M7" i="9"/>
  <c r="K7" i="9"/>
  <c r="L7" i="9" s="1"/>
  <c r="J7" i="9"/>
  <c r="I7" i="9"/>
  <c r="H7" i="9"/>
  <c r="G7" i="9"/>
  <c r="E7" i="9"/>
  <c r="F7" i="9" s="1"/>
  <c r="K6" i="9"/>
  <c r="M6" i="9" s="1"/>
  <c r="J6" i="9"/>
  <c r="H6" i="9"/>
  <c r="I6" i="9" s="1"/>
  <c r="G6" i="9"/>
  <c r="F6" i="9"/>
  <c r="E6" i="9"/>
  <c r="H5" i="9"/>
  <c r="I5" i="9" s="1"/>
  <c r="G5" i="9"/>
  <c r="F5" i="9"/>
  <c r="E5" i="9"/>
  <c r="G4" i="9"/>
  <c r="F4" i="9"/>
  <c r="E4" i="9"/>
  <c r="D2" i="9"/>
  <c r="J124" i="9" l="1"/>
  <c r="I124" i="9"/>
  <c r="J76" i="9"/>
  <c r="I76" i="9"/>
  <c r="M97" i="9"/>
  <c r="L97" i="9"/>
  <c r="G119" i="9"/>
  <c r="F119" i="9"/>
  <c r="J140" i="9"/>
  <c r="I140" i="9"/>
  <c r="G103" i="9"/>
  <c r="F103" i="9"/>
  <c r="J63" i="9"/>
  <c r="I63" i="9"/>
  <c r="G50" i="9"/>
  <c r="F50" i="9"/>
  <c r="G56" i="9"/>
  <c r="G61" i="9"/>
  <c r="G66" i="9"/>
  <c r="F66" i="9"/>
  <c r="I68" i="9"/>
  <c r="F71" i="9"/>
  <c r="G79" i="9"/>
  <c r="F79" i="9"/>
  <c r="J81" i="9"/>
  <c r="L88" i="9"/>
  <c r="J100" i="9"/>
  <c r="I100" i="9"/>
  <c r="M102" i="9"/>
  <c r="F110" i="9"/>
  <c r="M121" i="9"/>
  <c r="L121" i="9"/>
  <c r="G124" i="9"/>
  <c r="I131" i="9"/>
  <c r="G143" i="9"/>
  <c r="F143" i="9"/>
  <c r="M145" i="9"/>
  <c r="L145" i="9"/>
  <c r="M81" i="9"/>
  <c r="L81" i="9"/>
  <c r="L13" i="9"/>
  <c r="I16" i="9"/>
  <c r="F19" i="9"/>
  <c r="F146" i="9" s="1"/>
  <c r="F147" i="9" s="1"/>
  <c r="F148" i="9" s="1"/>
  <c r="I24" i="9"/>
  <c r="I32" i="9"/>
  <c r="F35" i="9"/>
  <c r="L41" i="9"/>
  <c r="L43" i="9"/>
  <c r="J66" i="9"/>
  <c r="J84" i="9"/>
  <c r="I84" i="9"/>
  <c r="M105" i="9"/>
  <c r="L105" i="9"/>
  <c r="I115" i="9"/>
  <c r="G127" i="9"/>
  <c r="F127" i="9"/>
  <c r="L136" i="9"/>
  <c r="J5" i="9"/>
  <c r="L6" i="9"/>
  <c r="J8" i="9"/>
  <c r="I9" i="9"/>
  <c r="I146" i="9" s="1"/>
  <c r="I147" i="9" s="1"/>
  <c r="I148" i="9" s="1"/>
  <c r="G11" i="9"/>
  <c r="G146" i="9" s="1"/>
  <c r="G147" i="9" s="1"/>
  <c r="G149" i="9" s="1"/>
  <c r="F12" i="9"/>
  <c r="L14" i="9"/>
  <c r="I17" i="9"/>
  <c r="F20" i="9"/>
  <c r="M21" i="9"/>
  <c r="M146" i="9" s="1"/>
  <c r="M147" i="9" s="1"/>
  <c r="M149" i="9" s="1"/>
  <c r="L22" i="9"/>
  <c r="I25" i="9"/>
  <c r="G27" i="9"/>
  <c r="F28" i="9"/>
  <c r="M29" i="9"/>
  <c r="L30" i="9"/>
  <c r="I33" i="9"/>
  <c r="F36" i="9"/>
  <c r="F37" i="9"/>
  <c r="F38" i="9"/>
  <c r="M42" i="9"/>
  <c r="L44" i="9"/>
  <c r="G48" i="9"/>
  <c r="J50" i="9"/>
  <c r="F54" i="9"/>
  <c r="F55" i="9"/>
  <c r="G64" i="9"/>
  <c r="G69" i="9"/>
  <c r="M71" i="9"/>
  <c r="I75" i="9"/>
  <c r="G87" i="9"/>
  <c r="F87" i="9"/>
  <c r="J89" i="9"/>
  <c r="L96" i="9"/>
  <c r="J108" i="9"/>
  <c r="I108" i="9"/>
  <c r="M110" i="9"/>
  <c r="F118" i="9"/>
  <c r="M129" i="9"/>
  <c r="L129" i="9"/>
  <c r="G132" i="9"/>
  <c r="I139" i="9"/>
  <c r="M86" i="9"/>
  <c r="F94" i="9"/>
  <c r="G108" i="9"/>
  <c r="J129" i="9"/>
  <c r="J55" i="9"/>
  <c r="I55" i="9"/>
  <c r="L57" i="9"/>
  <c r="M66" i="9"/>
  <c r="J69" i="9"/>
  <c r="I69" i="9"/>
  <c r="G72" i="9"/>
  <c r="F72" i="9"/>
  <c r="F78" i="9"/>
  <c r="M89" i="9"/>
  <c r="L89" i="9"/>
  <c r="G92" i="9"/>
  <c r="I99" i="9"/>
  <c r="G111" i="9"/>
  <c r="F111" i="9"/>
  <c r="J113" i="9"/>
  <c r="L120" i="9"/>
  <c r="J132" i="9"/>
  <c r="I132" i="9"/>
  <c r="M134" i="9"/>
  <c r="F142" i="9"/>
  <c r="L144" i="9"/>
  <c r="J61" i="9"/>
  <c r="G58" i="9"/>
  <c r="F58" i="9"/>
  <c r="J92" i="9"/>
  <c r="I92" i="9"/>
  <c r="M113" i="9"/>
  <c r="L113" i="9"/>
  <c r="G135" i="9"/>
  <c r="F135" i="9"/>
  <c r="M52" i="9"/>
  <c r="L52" i="9"/>
  <c r="J47" i="9"/>
  <c r="I47" i="9"/>
  <c r="M55" i="9"/>
  <c r="M60" i="9"/>
  <c r="L60" i="9"/>
  <c r="F63" i="9"/>
  <c r="M73" i="9"/>
  <c r="L73" i="9"/>
  <c r="G76" i="9"/>
  <c r="I83" i="9"/>
  <c r="G95" i="9"/>
  <c r="F95" i="9"/>
  <c r="J97" i="9"/>
  <c r="L104" i="9"/>
  <c r="J116" i="9"/>
  <c r="I116" i="9"/>
  <c r="M118" i="9"/>
  <c r="F126" i="9"/>
  <c r="M137" i="9"/>
  <c r="L137" i="9"/>
  <c r="G140" i="9"/>
  <c r="L68" i="9"/>
  <c r="I71" i="9"/>
  <c r="F73" i="9"/>
  <c r="L75" i="9"/>
  <c r="I78" i="9"/>
  <c r="F81" i="9"/>
  <c r="L83" i="9"/>
  <c r="I86" i="9"/>
  <c r="F89" i="9"/>
  <c r="L91" i="9"/>
  <c r="I94" i="9"/>
  <c r="F97" i="9"/>
  <c r="L99" i="9"/>
  <c r="I102" i="9"/>
  <c r="F105" i="9"/>
  <c r="L107" i="9"/>
  <c r="I110" i="9"/>
  <c r="F113" i="9"/>
  <c r="L115" i="9"/>
  <c r="I118" i="9"/>
  <c r="F121" i="9"/>
  <c r="L123" i="9"/>
  <c r="I126" i="9"/>
  <c r="F129" i="9"/>
  <c r="L131" i="9"/>
  <c r="I134" i="9"/>
  <c r="F137" i="9"/>
  <c r="L139" i="9"/>
  <c r="I142" i="9"/>
  <c r="F145" i="9"/>
  <c r="J146" i="9" l="1"/>
  <c r="J147" i="9" s="1"/>
  <c r="J149" i="9" s="1"/>
  <c r="L146" i="9"/>
  <c r="L147" i="9" s="1"/>
  <c r="L148" i="9" s="1"/>
  <c r="D58" i="5" l="1"/>
  <c r="D2" i="5"/>
  <c r="D2" i="1"/>
  <c r="D58" i="1"/>
  <c r="G26" i="3"/>
  <c r="G27" i="3"/>
  <c r="G28" i="3"/>
  <c r="G29" i="3"/>
  <c r="G30" i="3"/>
  <c r="G31" i="3"/>
  <c r="G25" i="3"/>
  <c r="G35" i="2"/>
  <c r="G34" i="2"/>
  <c r="G33" i="2"/>
  <c r="G32" i="2"/>
  <c r="G31" i="2"/>
  <c r="G26" i="2"/>
  <c r="G27" i="2"/>
  <c r="G28" i="2"/>
  <c r="G29" i="2"/>
  <c r="G30" i="2"/>
  <c r="G25" i="2"/>
  <c r="M9" i="5" l="1"/>
  <c r="M12" i="5"/>
  <c r="M17" i="5"/>
  <c r="M20" i="5"/>
  <c r="M25" i="5"/>
  <c r="M28" i="5"/>
  <c r="M33" i="5"/>
  <c r="M36" i="5"/>
  <c r="M41" i="5"/>
  <c r="M44" i="5"/>
  <c r="M49" i="5"/>
  <c r="M52" i="5"/>
  <c r="M57" i="5"/>
  <c r="M60" i="5"/>
  <c r="M65" i="5"/>
  <c r="M68" i="5"/>
  <c r="M73" i="5"/>
  <c r="M76" i="5"/>
  <c r="M81" i="5"/>
  <c r="M84" i="5"/>
  <c r="M89" i="5"/>
  <c r="M92" i="5"/>
  <c r="M97" i="5"/>
  <c r="M100" i="5"/>
  <c r="M105" i="5"/>
  <c r="M108" i="5"/>
  <c r="M113" i="5"/>
  <c r="M6" i="5"/>
  <c r="J10" i="5"/>
  <c r="J13" i="5"/>
  <c r="J18" i="5"/>
  <c r="J21" i="5"/>
  <c r="J26" i="5"/>
  <c r="J29" i="5"/>
  <c r="J34" i="5"/>
  <c r="J37" i="5"/>
  <c r="J42" i="5"/>
  <c r="J45" i="5"/>
  <c r="J50" i="5"/>
  <c r="J53" i="5"/>
  <c r="J58" i="5"/>
  <c r="J61" i="5"/>
  <c r="J66" i="5"/>
  <c r="J69" i="5"/>
  <c r="J74" i="5"/>
  <c r="J77" i="5"/>
  <c r="J82" i="5"/>
  <c r="J85" i="5"/>
  <c r="J90" i="5"/>
  <c r="J93" i="5"/>
  <c r="J98" i="5"/>
  <c r="J101" i="5"/>
  <c r="J106" i="5"/>
  <c r="J109" i="5"/>
  <c r="J114" i="5"/>
  <c r="G5" i="5"/>
  <c r="G10" i="5"/>
  <c r="G13" i="5"/>
  <c r="G18" i="5"/>
  <c r="G21" i="5"/>
  <c r="G26" i="5"/>
  <c r="G29" i="5"/>
  <c r="G34" i="5"/>
  <c r="G37" i="5"/>
  <c r="G42" i="5"/>
  <c r="G45" i="5"/>
  <c r="G50" i="5"/>
  <c r="G53" i="5"/>
  <c r="G58" i="5"/>
  <c r="G61" i="5"/>
  <c r="G66" i="5"/>
  <c r="G69" i="5"/>
  <c r="G74" i="5"/>
  <c r="G77" i="5"/>
  <c r="G82" i="5"/>
  <c r="G85" i="5"/>
  <c r="G90" i="5"/>
  <c r="G93" i="5"/>
  <c r="G98" i="5"/>
  <c r="G101" i="5"/>
  <c r="G106" i="5"/>
  <c r="G109" i="5"/>
  <c r="G114" i="5"/>
  <c r="J9" i="1"/>
  <c r="J23" i="1"/>
  <c r="G25" i="1"/>
  <c r="G81" i="1"/>
  <c r="G92" i="1"/>
  <c r="L22" i="1"/>
  <c r="L99" i="1"/>
  <c r="I108" i="1"/>
  <c r="K6" i="5"/>
  <c r="L6" i="5" s="1"/>
  <c r="K7" i="5"/>
  <c r="L7" i="5" s="1"/>
  <c r="K8" i="5"/>
  <c r="L8" i="5" s="1"/>
  <c r="K9" i="5"/>
  <c r="L9" i="5" s="1"/>
  <c r="K10" i="5"/>
  <c r="L10" i="5" s="1"/>
  <c r="K11" i="5"/>
  <c r="L11" i="5" s="1"/>
  <c r="K12" i="5"/>
  <c r="L12" i="5" s="1"/>
  <c r="K13" i="5"/>
  <c r="L13" i="5" s="1"/>
  <c r="K14" i="5"/>
  <c r="L14" i="5" s="1"/>
  <c r="K15" i="5"/>
  <c r="L15" i="5" s="1"/>
  <c r="K16" i="5"/>
  <c r="L16" i="5" s="1"/>
  <c r="K17" i="5"/>
  <c r="L17" i="5" s="1"/>
  <c r="K18" i="5"/>
  <c r="L18" i="5" s="1"/>
  <c r="K19" i="5"/>
  <c r="L19" i="5" s="1"/>
  <c r="K20" i="5"/>
  <c r="L20" i="5" s="1"/>
  <c r="K21" i="5"/>
  <c r="L21" i="5" s="1"/>
  <c r="K22" i="5"/>
  <c r="L22" i="5" s="1"/>
  <c r="K23" i="5"/>
  <c r="L23" i="5" s="1"/>
  <c r="K24" i="5"/>
  <c r="L24" i="5" s="1"/>
  <c r="K25" i="5"/>
  <c r="L25" i="5" s="1"/>
  <c r="K26" i="5"/>
  <c r="L26" i="5" s="1"/>
  <c r="K27" i="5"/>
  <c r="L27" i="5" s="1"/>
  <c r="K28" i="5"/>
  <c r="L28" i="5" s="1"/>
  <c r="K29" i="5"/>
  <c r="L29" i="5" s="1"/>
  <c r="K30" i="5"/>
  <c r="L30" i="5" s="1"/>
  <c r="K31" i="5"/>
  <c r="L31" i="5" s="1"/>
  <c r="K32" i="5"/>
  <c r="L32" i="5" s="1"/>
  <c r="K33" i="5"/>
  <c r="L33" i="5" s="1"/>
  <c r="K34" i="5"/>
  <c r="L34" i="5" s="1"/>
  <c r="K35" i="5"/>
  <c r="L35" i="5" s="1"/>
  <c r="K36" i="5"/>
  <c r="L36" i="5" s="1"/>
  <c r="K37" i="5"/>
  <c r="L37" i="5" s="1"/>
  <c r="K38" i="5"/>
  <c r="L38" i="5" s="1"/>
  <c r="K39" i="5"/>
  <c r="L39" i="5" s="1"/>
  <c r="K40" i="5"/>
  <c r="L40" i="5" s="1"/>
  <c r="K41" i="5"/>
  <c r="L41" i="5" s="1"/>
  <c r="K42" i="5"/>
  <c r="L42" i="5" s="1"/>
  <c r="K43" i="5"/>
  <c r="L43" i="5" s="1"/>
  <c r="K44" i="5"/>
  <c r="L44" i="5" s="1"/>
  <c r="K45" i="5"/>
  <c r="L45" i="5" s="1"/>
  <c r="K46" i="5"/>
  <c r="L46" i="5" s="1"/>
  <c r="K47" i="5"/>
  <c r="L47" i="5" s="1"/>
  <c r="K48" i="5"/>
  <c r="L48" i="5" s="1"/>
  <c r="K49" i="5"/>
  <c r="L49" i="5" s="1"/>
  <c r="K50" i="5"/>
  <c r="L50" i="5" s="1"/>
  <c r="K51" i="5"/>
  <c r="L51" i="5" s="1"/>
  <c r="K52" i="5"/>
  <c r="L52" i="5" s="1"/>
  <c r="K53" i="5"/>
  <c r="L53" i="5" s="1"/>
  <c r="K54" i="5"/>
  <c r="L54" i="5" s="1"/>
  <c r="K55" i="5"/>
  <c r="L55" i="5" s="1"/>
  <c r="K56" i="5"/>
  <c r="L56" i="5" s="1"/>
  <c r="K57" i="5"/>
  <c r="L57" i="5" s="1"/>
  <c r="K58" i="5"/>
  <c r="L58" i="5" s="1"/>
  <c r="K59" i="5"/>
  <c r="L59" i="5" s="1"/>
  <c r="K60" i="5"/>
  <c r="L60" i="5" s="1"/>
  <c r="K61" i="5"/>
  <c r="L61" i="5" s="1"/>
  <c r="K62" i="5"/>
  <c r="L62" i="5" s="1"/>
  <c r="K63" i="5"/>
  <c r="L63" i="5" s="1"/>
  <c r="K64" i="5"/>
  <c r="L64" i="5" s="1"/>
  <c r="K65" i="5"/>
  <c r="L65" i="5" s="1"/>
  <c r="K66" i="5"/>
  <c r="L66" i="5" s="1"/>
  <c r="K67" i="5"/>
  <c r="L67" i="5" s="1"/>
  <c r="K68" i="5"/>
  <c r="L68" i="5" s="1"/>
  <c r="K69" i="5"/>
  <c r="L69" i="5" s="1"/>
  <c r="K70" i="5"/>
  <c r="L70" i="5" s="1"/>
  <c r="K71" i="5"/>
  <c r="L71" i="5" s="1"/>
  <c r="K72" i="5"/>
  <c r="L72" i="5" s="1"/>
  <c r="K73" i="5"/>
  <c r="L73" i="5" s="1"/>
  <c r="K74" i="5"/>
  <c r="L74" i="5" s="1"/>
  <c r="K75" i="5"/>
  <c r="L75" i="5" s="1"/>
  <c r="K76" i="5"/>
  <c r="L76" i="5" s="1"/>
  <c r="K77" i="5"/>
  <c r="L77" i="5" s="1"/>
  <c r="K78" i="5"/>
  <c r="L78" i="5" s="1"/>
  <c r="K79" i="5"/>
  <c r="L79" i="5" s="1"/>
  <c r="K80" i="5"/>
  <c r="L80" i="5" s="1"/>
  <c r="K81" i="5"/>
  <c r="L81" i="5" s="1"/>
  <c r="K82" i="5"/>
  <c r="L82" i="5" s="1"/>
  <c r="K83" i="5"/>
  <c r="L83" i="5" s="1"/>
  <c r="K84" i="5"/>
  <c r="L84" i="5" s="1"/>
  <c r="K85" i="5"/>
  <c r="L85" i="5" s="1"/>
  <c r="K86" i="5"/>
  <c r="L86" i="5" s="1"/>
  <c r="K87" i="5"/>
  <c r="L87" i="5" s="1"/>
  <c r="K88" i="5"/>
  <c r="L88" i="5" s="1"/>
  <c r="K89" i="5"/>
  <c r="L89" i="5" s="1"/>
  <c r="K90" i="5"/>
  <c r="L90" i="5" s="1"/>
  <c r="K91" i="5"/>
  <c r="L91" i="5" s="1"/>
  <c r="K92" i="5"/>
  <c r="L92" i="5" s="1"/>
  <c r="K93" i="5"/>
  <c r="L93" i="5" s="1"/>
  <c r="K94" i="5"/>
  <c r="L94" i="5" s="1"/>
  <c r="K95" i="5"/>
  <c r="L95" i="5" s="1"/>
  <c r="K96" i="5"/>
  <c r="L96" i="5" s="1"/>
  <c r="K97" i="5"/>
  <c r="L97" i="5" s="1"/>
  <c r="K98" i="5"/>
  <c r="L98" i="5" s="1"/>
  <c r="K99" i="5"/>
  <c r="L99" i="5" s="1"/>
  <c r="K100" i="5"/>
  <c r="L100" i="5" s="1"/>
  <c r="K101" i="5"/>
  <c r="L101" i="5" s="1"/>
  <c r="K102" i="5"/>
  <c r="L102" i="5" s="1"/>
  <c r="K103" i="5"/>
  <c r="L103" i="5" s="1"/>
  <c r="K104" i="5"/>
  <c r="L104" i="5" s="1"/>
  <c r="K105" i="5"/>
  <c r="L105" i="5" s="1"/>
  <c r="K106" i="5"/>
  <c r="L106" i="5" s="1"/>
  <c r="K107" i="5"/>
  <c r="L107" i="5" s="1"/>
  <c r="K108" i="5"/>
  <c r="L108" i="5" s="1"/>
  <c r="K109" i="5"/>
  <c r="L109" i="5" s="1"/>
  <c r="K110" i="5"/>
  <c r="M110" i="5" s="1"/>
  <c r="K111" i="5"/>
  <c r="L111" i="5" s="1"/>
  <c r="K112" i="5"/>
  <c r="L112" i="5" s="1"/>
  <c r="K113" i="5"/>
  <c r="L113" i="5" s="1"/>
  <c r="K114" i="5"/>
  <c r="L114" i="5" s="1"/>
  <c r="K115" i="5"/>
  <c r="L115" i="5" s="1"/>
  <c r="H5" i="5"/>
  <c r="J5" i="5" s="1"/>
  <c r="H6" i="5"/>
  <c r="J6" i="5" s="1"/>
  <c r="H7" i="5"/>
  <c r="J7" i="5" s="1"/>
  <c r="H8" i="5"/>
  <c r="J8" i="5" s="1"/>
  <c r="H9" i="5"/>
  <c r="J9" i="5" s="1"/>
  <c r="H10" i="5"/>
  <c r="H11" i="5"/>
  <c r="J11" i="5" s="1"/>
  <c r="H12" i="5"/>
  <c r="J12" i="5" s="1"/>
  <c r="H13" i="5"/>
  <c r="H14" i="5"/>
  <c r="J14" i="5" s="1"/>
  <c r="H15" i="5"/>
  <c r="J15" i="5" s="1"/>
  <c r="H16" i="5"/>
  <c r="J16" i="5" s="1"/>
  <c r="H17" i="5"/>
  <c r="J17" i="5" s="1"/>
  <c r="H18" i="5"/>
  <c r="H19" i="5"/>
  <c r="J19" i="5" s="1"/>
  <c r="H20" i="5"/>
  <c r="J20" i="5" s="1"/>
  <c r="H21" i="5"/>
  <c r="H22" i="5"/>
  <c r="J22" i="5" s="1"/>
  <c r="H23" i="5"/>
  <c r="J23" i="5" s="1"/>
  <c r="H24" i="5"/>
  <c r="J24" i="5" s="1"/>
  <c r="H25" i="5"/>
  <c r="J25" i="5" s="1"/>
  <c r="H26" i="5"/>
  <c r="H27" i="5"/>
  <c r="J27" i="5" s="1"/>
  <c r="H28" i="5"/>
  <c r="J28" i="5" s="1"/>
  <c r="H29" i="5"/>
  <c r="H30" i="5"/>
  <c r="J30" i="5" s="1"/>
  <c r="H31" i="5"/>
  <c r="J31" i="5" s="1"/>
  <c r="H32" i="5"/>
  <c r="J32" i="5" s="1"/>
  <c r="H33" i="5"/>
  <c r="J33" i="5" s="1"/>
  <c r="H34" i="5"/>
  <c r="H35" i="5"/>
  <c r="J35" i="5" s="1"/>
  <c r="H36" i="5"/>
  <c r="J36" i="5" s="1"/>
  <c r="H37" i="5"/>
  <c r="H38" i="5"/>
  <c r="J38" i="5" s="1"/>
  <c r="H39" i="5"/>
  <c r="J39" i="5" s="1"/>
  <c r="H40" i="5"/>
  <c r="J40" i="5" s="1"/>
  <c r="H41" i="5"/>
  <c r="J41" i="5" s="1"/>
  <c r="H42" i="5"/>
  <c r="H43" i="5"/>
  <c r="J43" i="5" s="1"/>
  <c r="H44" i="5"/>
  <c r="J44" i="5" s="1"/>
  <c r="H45" i="5"/>
  <c r="H46" i="5"/>
  <c r="J46" i="5" s="1"/>
  <c r="H47" i="5"/>
  <c r="J47" i="5" s="1"/>
  <c r="H48" i="5"/>
  <c r="J48" i="5" s="1"/>
  <c r="H49" i="5"/>
  <c r="J49" i="5" s="1"/>
  <c r="H50" i="5"/>
  <c r="H51" i="5"/>
  <c r="J51" i="5" s="1"/>
  <c r="H52" i="5"/>
  <c r="J52" i="5" s="1"/>
  <c r="H53" i="5"/>
  <c r="H54" i="5"/>
  <c r="J54" i="5" s="1"/>
  <c r="H55" i="5"/>
  <c r="J55" i="5" s="1"/>
  <c r="H56" i="5"/>
  <c r="J56" i="5" s="1"/>
  <c r="H57" i="5"/>
  <c r="J57" i="5" s="1"/>
  <c r="H58" i="5"/>
  <c r="H59" i="5"/>
  <c r="J59" i="5" s="1"/>
  <c r="H60" i="5"/>
  <c r="J60" i="5" s="1"/>
  <c r="H61" i="5"/>
  <c r="H62" i="5"/>
  <c r="J62" i="5" s="1"/>
  <c r="H63" i="5"/>
  <c r="J63" i="5" s="1"/>
  <c r="H64" i="5"/>
  <c r="J64" i="5" s="1"/>
  <c r="H65" i="5"/>
  <c r="J65" i="5" s="1"/>
  <c r="H66" i="5"/>
  <c r="H67" i="5"/>
  <c r="J67" i="5" s="1"/>
  <c r="H68" i="5"/>
  <c r="J68" i="5" s="1"/>
  <c r="H69" i="5"/>
  <c r="H70" i="5"/>
  <c r="J70" i="5" s="1"/>
  <c r="H71" i="5"/>
  <c r="J71" i="5" s="1"/>
  <c r="H72" i="5"/>
  <c r="J72" i="5" s="1"/>
  <c r="H73" i="5"/>
  <c r="J73" i="5" s="1"/>
  <c r="H74" i="5"/>
  <c r="H75" i="5"/>
  <c r="J75" i="5" s="1"/>
  <c r="H76" i="5"/>
  <c r="J76" i="5" s="1"/>
  <c r="H77" i="5"/>
  <c r="H78" i="5"/>
  <c r="J78" i="5" s="1"/>
  <c r="H79" i="5"/>
  <c r="J79" i="5" s="1"/>
  <c r="H80" i="5"/>
  <c r="J80" i="5" s="1"/>
  <c r="H81" i="5"/>
  <c r="J81" i="5" s="1"/>
  <c r="H82" i="5"/>
  <c r="H83" i="5"/>
  <c r="J83" i="5" s="1"/>
  <c r="H84" i="5"/>
  <c r="J84" i="5" s="1"/>
  <c r="H85" i="5"/>
  <c r="H86" i="5"/>
  <c r="J86" i="5" s="1"/>
  <c r="H87" i="5"/>
  <c r="J87" i="5" s="1"/>
  <c r="H88" i="5"/>
  <c r="J88" i="5" s="1"/>
  <c r="H89" i="5"/>
  <c r="J89" i="5" s="1"/>
  <c r="H90" i="5"/>
  <c r="H91" i="5"/>
  <c r="J91" i="5" s="1"/>
  <c r="H92" i="5"/>
  <c r="J92" i="5" s="1"/>
  <c r="H93" i="5"/>
  <c r="H94" i="5"/>
  <c r="J94" i="5" s="1"/>
  <c r="H95" i="5"/>
  <c r="J95" i="5" s="1"/>
  <c r="H96" i="5"/>
  <c r="J96" i="5" s="1"/>
  <c r="H97" i="5"/>
  <c r="J97" i="5" s="1"/>
  <c r="H98" i="5"/>
  <c r="H99" i="5"/>
  <c r="J99" i="5" s="1"/>
  <c r="H100" i="5"/>
  <c r="J100" i="5" s="1"/>
  <c r="H101" i="5"/>
  <c r="H102" i="5"/>
  <c r="J102" i="5" s="1"/>
  <c r="H103" i="5"/>
  <c r="J103" i="5" s="1"/>
  <c r="H104" i="5"/>
  <c r="J104" i="5" s="1"/>
  <c r="H105" i="5"/>
  <c r="J105" i="5" s="1"/>
  <c r="H106" i="5"/>
  <c r="H107" i="5"/>
  <c r="J107" i="5" s="1"/>
  <c r="H108" i="5"/>
  <c r="J108" i="5" s="1"/>
  <c r="H109" i="5"/>
  <c r="H110" i="5"/>
  <c r="J110" i="5" s="1"/>
  <c r="H111" i="5"/>
  <c r="J111" i="5" s="1"/>
  <c r="H112" i="5"/>
  <c r="J112" i="5" s="1"/>
  <c r="H113" i="5"/>
  <c r="J113" i="5" s="1"/>
  <c r="H114" i="5"/>
  <c r="H115" i="5"/>
  <c r="J115" i="5" s="1"/>
  <c r="E4" i="5"/>
  <c r="F4" i="5" s="1"/>
  <c r="E5" i="5"/>
  <c r="F5" i="5" s="1"/>
  <c r="E6" i="5"/>
  <c r="F6" i="5" s="1"/>
  <c r="E7" i="5"/>
  <c r="F7" i="5" s="1"/>
  <c r="E8" i="5"/>
  <c r="F8" i="5" s="1"/>
  <c r="E9" i="5"/>
  <c r="G9" i="5" s="1"/>
  <c r="E10" i="5"/>
  <c r="F10" i="5" s="1"/>
  <c r="E11" i="5"/>
  <c r="I11" i="5" s="1"/>
  <c r="E12" i="5"/>
  <c r="I12" i="5" s="1"/>
  <c r="E13" i="5"/>
  <c r="E14" i="5"/>
  <c r="I14" i="5" s="1"/>
  <c r="E15" i="5"/>
  <c r="I15" i="5" s="1"/>
  <c r="E16" i="5"/>
  <c r="F16" i="5" s="1"/>
  <c r="E17" i="5"/>
  <c r="G17" i="5" s="1"/>
  <c r="E18" i="5"/>
  <c r="F18" i="5" s="1"/>
  <c r="E19" i="5"/>
  <c r="F19" i="5" s="1"/>
  <c r="E20" i="5"/>
  <c r="F20" i="5" s="1"/>
  <c r="E21" i="5"/>
  <c r="E22" i="5"/>
  <c r="I22" i="5" s="1"/>
  <c r="E23" i="5"/>
  <c r="I23" i="5" s="1"/>
  <c r="E24" i="5"/>
  <c r="I24" i="5" s="1"/>
  <c r="E25" i="5"/>
  <c r="G25" i="5" s="1"/>
  <c r="E26" i="5"/>
  <c r="I26" i="5" s="1"/>
  <c r="E27" i="5"/>
  <c r="F27" i="5" s="1"/>
  <c r="E28" i="5"/>
  <c r="F28" i="5" s="1"/>
  <c r="E29" i="5"/>
  <c r="E30" i="5"/>
  <c r="F30" i="5" s="1"/>
  <c r="E31" i="5"/>
  <c r="F31" i="5" s="1"/>
  <c r="E32" i="5"/>
  <c r="I32" i="5" s="1"/>
  <c r="E33" i="5"/>
  <c r="G33" i="5" s="1"/>
  <c r="E34" i="5"/>
  <c r="I34" i="5" s="1"/>
  <c r="E35" i="5"/>
  <c r="I35" i="5" s="1"/>
  <c r="E36" i="5"/>
  <c r="I36" i="5" s="1"/>
  <c r="E37" i="5"/>
  <c r="E38" i="5"/>
  <c r="F38" i="5" s="1"/>
  <c r="E39" i="5"/>
  <c r="F39" i="5" s="1"/>
  <c r="E40" i="5"/>
  <c r="F40" i="5" s="1"/>
  <c r="E41" i="5"/>
  <c r="G41" i="5" s="1"/>
  <c r="E42" i="5"/>
  <c r="F42" i="5" s="1"/>
  <c r="E43" i="5"/>
  <c r="I43" i="5" s="1"/>
  <c r="E44" i="5"/>
  <c r="I44" i="5" s="1"/>
  <c r="E45" i="5"/>
  <c r="E46" i="5"/>
  <c r="I46" i="5" s="1"/>
  <c r="E47" i="5"/>
  <c r="I47" i="5" s="1"/>
  <c r="E48" i="5"/>
  <c r="F48" i="5" s="1"/>
  <c r="E49" i="5"/>
  <c r="G49" i="5" s="1"/>
  <c r="E50" i="5"/>
  <c r="F50" i="5" s="1"/>
  <c r="E51" i="5"/>
  <c r="F51" i="5" s="1"/>
  <c r="E52" i="5"/>
  <c r="F52" i="5" s="1"/>
  <c r="E53" i="5"/>
  <c r="E54" i="5"/>
  <c r="I54" i="5" s="1"/>
  <c r="E55" i="5"/>
  <c r="I55" i="5" s="1"/>
  <c r="E56" i="5"/>
  <c r="I56" i="5" s="1"/>
  <c r="E57" i="5"/>
  <c r="G57" i="5" s="1"/>
  <c r="E58" i="5"/>
  <c r="I58" i="5" s="1"/>
  <c r="E59" i="5"/>
  <c r="F59" i="5" s="1"/>
  <c r="E60" i="5"/>
  <c r="F60" i="5" s="1"/>
  <c r="E61" i="5"/>
  <c r="E62" i="5"/>
  <c r="F62" i="5" s="1"/>
  <c r="E63" i="5"/>
  <c r="F63" i="5" s="1"/>
  <c r="E64" i="5"/>
  <c r="I64" i="5" s="1"/>
  <c r="E65" i="5"/>
  <c r="G65" i="5" s="1"/>
  <c r="E66" i="5"/>
  <c r="I66" i="5" s="1"/>
  <c r="E67" i="5"/>
  <c r="I67" i="5" s="1"/>
  <c r="E68" i="5"/>
  <c r="I68" i="5" s="1"/>
  <c r="E69" i="5"/>
  <c r="E70" i="5"/>
  <c r="F70" i="5" s="1"/>
  <c r="E71" i="5"/>
  <c r="F71" i="5" s="1"/>
  <c r="E72" i="5"/>
  <c r="F72" i="5" s="1"/>
  <c r="E73" i="5"/>
  <c r="G73" i="5" s="1"/>
  <c r="E74" i="5"/>
  <c r="F74" i="5" s="1"/>
  <c r="E75" i="5"/>
  <c r="I75" i="5" s="1"/>
  <c r="E76" i="5"/>
  <c r="I76" i="5" s="1"/>
  <c r="E77" i="5"/>
  <c r="E78" i="5"/>
  <c r="I78" i="5" s="1"/>
  <c r="E79" i="5"/>
  <c r="I79" i="5" s="1"/>
  <c r="E80" i="5"/>
  <c r="F80" i="5" s="1"/>
  <c r="E81" i="5"/>
  <c r="G81" i="5" s="1"/>
  <c r="E82" i="5"/>
  <c r="F82" i="5" s="1"/>
  <c r="E83" i="5"/>
  <c r="F83" i="5" s="1"/>
  <c r="E84" i="5"/>
  <c r="F84" i="5" s="1"/>
  <c r="E85" i="5"/>
  <c r="E86" i="5"/>
  <c r="I86" i="5" s="1"/>
  <c r="E87" i="5"/>
  <c r="I87" i="5" s="1"/>
  <c r="E88" i="5"/>
  <c r="I88" i="5" s="1"/>
  <c r="E89" i="5"/>
  <c r="G89" i="5" s="1"/>
  <c r="E90" i="5"/>
  <c r="I90" i="5" s="1"/>
  <c r="E91" i="5"/>
  <c r="F91" i="5" s="1"/>
  <c r="E92" i="5"/>
  <c r="F92" i="5" s="1"/>
  <c r="E93" i="5"/>
  <c r="E94" i="5"/>
  <c r="F94" i="5" s="1"/>
  <c r="E95" i="5"/>
  <c r="F95" i="5" s="1"/>
  <c r="E96" i="5"/>
  <c r="I96" i="5" s="1"/>
  <c r="E97" i="5"/>
  <c r="G97" i="5" s="1"/>
  <c r="E98" i="5"/>
  <c r="I98" i="5" s="1"/>
  <c r="E99" i="5"/>
  <c r="I99" i="5" s="1"/>
  <c r="E100" i="5"/>
  <c r="I100" i="5" s="1"/>
  <c r="E101" i="5"/>
  <c r="E102" i="5"/>
  <c r="F102" i="5" s="1"/>
  <c r="E103" i="5"/>
  <c r="F103" i="5" s="1"/>
  <c r="E104" i="5"/>
  <c r="F104" i="5" s="1"/>
  <c r="E105" i="5"/>
  <c r="G105" i="5" s="1"/>
  <c r="E106" i="5"/>
  <c r="F106" i="5" s="1"/>
  <c r="E107" i="5"/>
  <c r="I107" i="5" s="1"/>
  <c r="E108" i="5"/>
  <c r="I108" i="5" s="1"/>
  <c r="E109" i="5"/>
  <c r="E110" i="5"/>
  <c r="I110" i="5" s="1"/>
  <c r="E111" i="5"/>
  <c r="I111" i="5" s="1"/>
  <c r="E112" i="5"/>
  <c r="F112" i="5" s="1"/>
  <c r="E113" i="5"/>
  <c r="G113" i="5" s="1"/>
  <c r="E114" i="5"/>
  <c r="F114" i="5" s="1"/>
  <c r="E115" i="5"/>
  <c r="F115" i="5" s="1"/>
  <c r="H5" i="1"/>
  <c r="H6" i="1"/>
  <c r="H7" i="1"/>
  <c r="I7" i="1" s="1"/>
  <c r="H8" i="1"/>
  <c r="I8" i="1" s="1"/>
  <c r="H9" i="1"/>
  <c r="I9" i="1" s="1"/>
  <c r="H10" i="1"/>
  <c r="H11" i="1"/>
  <c r="I11" i="1" s="1"/>
  <c r="H12" i="1"/>
  <c r="J12" i="1" s="1"/>
  <c r="H13" i="1"/>
  <c r="I13" i="1" s="1"/>
  <c r="H14" i="1"/>
  <c r="H15" i="1"/>
  <c r="I15" i="1" s="1"/>
  <c r="H16" i="1"/>
  <c r="I16" i="1" s="1"/>
  <c r="H17" i="1"/>
  <c r="I17" i="1" s="1"/>
  <c r="H18" i="1"/>
  <c r="H19" i="1"/>
  <c r="I19" i="1" s="1"/>
  <c r="H20" i="1"/>
  <c r="H21" i="1"/>
  <c r="I21" i="1" s="1"/>
  <c r="H22" i="1"/>
  <c r="H23" i="1"/>
  <c r="I23" i="1" s="1"/>
  <c r="H24" i="1"/>
  <c r="J24" i="1" s="1"/>
  <c r="H25" i="1"/>
  <c r="I25" i="1" s="1"/>
  <c r="H26" i="1"/>
  <c r="H27" i="1"/>
  <c r="I27" i="1" s="1"/>
  <c r="H28" i="1"/>
  <c r="H29" i="1"/>
  <c r="I29" i="1" s="1"/>
  <c r="H30" i="1"/>
  <c r="H31" i="1"/>
  <c r="I31" i="1" s="1"/>
  <c r="H32" i="1"/>
  <c r="I32" i="1" s="1"/>
  <c r="H33" i="1"/>
  <c r="I33" i="1" s="1"/>
  <c r="H34" i="1"/>
  <c r="H35" i="1"/>
  <c r="I35" i="1" s="1"/>
  <c r="H36" i="1"/>
  <c r="J36" i="1" s="1"/>
  <c r="H37" i="1"/>
  <c r="I37" i="1" s="1"/>
  <c r="H38" i="1"/>
  <c r="H39" i="1"/>
  <c r="I39" i="1" s="1"/>
  <c r="H40" i="1"/>
  <c r="I40" i="1" s="1"/>
  <c r="H41" i="1"/>
  <c r="I41" i="1" s="1"/>
  <c r="H42" i="1"/>
  <c r="H43" i="1"/>
  <c r="I43" i="1" s="1"/>
  <c r="H44" i="1"/>
  <c r="H45" i="1"/>
  <c r="I45" i="1" s="1"/>
  <c r="H46" i="1"/>
  <c r="H47" i="1"/>
  <c r="I47" i="1" s="1"/>
  <c r="H48" i="1"/>
  <c r="I48" i="1" s="1"/>
  <c r="H49" i="1"/>
  <c r="I49" i="1" s="1"/>
  <c r="H50" i="1"/>
  <c r="H51" i="1"/>
  <c r="I51" i="1" s="1"/>
  <c r="H52" i="1"/>
  <c r="H53" i="1"/>
  <c r="I53" i="1" s="1"/>
  <c r="H54" i="1"/>
  <c r="H55" i="1"/>
  <c r="I55" i="1" s="1"/>
  <c r="H56" i="1"/>
  <c r="I56" i="1" s="1"/>
  <c r="H57" i="1"/>
  <c r="I57" i="1" s="1"/>
  <c r="H58" i="1"/>
  <c r="H59" i="1"/>
  <c r="I59" i="1" s="1"/>
  <c r="H60" i="1"/>
  <c r="J60" i="1" s="1"/>
  <c r="H61" i="1"/>
  <c r="I61" i="1" s="1"/>
  <c r="H62" i="1"/>
  <c r="H63" i="1"/>
  <c r="I63" i="1" s="1"/>
  <c r="H64" i="1"/>
  <c r="I64" i="1" s="1"/>
  <c r="H65" i="1"/>
  <c r="I65" i="1" s="1"/>
  <c r="H66" i="1"/>
  <c r="H67" i="1"/>
  <c r="I67" i="1" s="1"/>
  <c r="H68" i="1"/>
  <c r="H69" i="1"/>
  <c r="I69" i="1" s="1"/>
  <c r="H70" i="1"/>
  <c r="H71" i="1"/>
  <c r="I71" i="1" s="1"/>
  <c r="H72" i="1"/>
  <c r="J72" i="1" s="1"/>
  <c r="H73" i="1"/>
  <c r="I73" i="1" s="1"/>
  <c r="H74" i="1"/>
  <c r="H75" i="1"/>
  <c r="I75" i="1" s="1"/>
  <c r="H76" i="1"/>
  <c r="H77" i="1"/>
  <c r="I77" i="1" s="1"/>
  <c r="H78" i="1"/>
  <c r="H79" i="1"/>
  <c r="I79" i="1" s="1"/>
  <c r="H80" i="1"/>
  <c r="I80" i="1" s="1"/>
  <c r="H81" i="1"/>
  <c r="I81" i="1" s="1"/>
  <c r="H82" i="1"/>
  <c r="H83" i="1"/>
  <c r="I83" i="1" s="1"/>
  <c r="H84" i="1"/>
  <c r="J84" i="1" s="1"/>
  <c r="H85" i="1"/>
  <c r="I85" i="1" s="1"/>
  <c r="H86" i="1"/>
  <c r="H87" i="1"/>
  <c r="I87" i="1" s="1"/>
  <c r="H88" i="1"/>
  <c r="I88" i="1" s="1"/>
  <c r="H89" i="1"/>
  <c r="I89" i="1" s="1"/>
  <c r="H90" i="1"/>
  <c r="H91" i="1"/>
  <c r="I91" i="1" s="1"/>
  <c r="H92" i="1"/>
  <c r="H93" i="1"/>
  <c r="I93" i="1" s="1"/>
  <c r="H94" i="1"/>
  <c r="H95" i="1"/>
  <c r="I95" i="1" s="1"/>
  <c r="H96" i="1"/>
  <c r="I96" i="1" s="1"/>
  <c r="H97" i="1"/>
  <c r="I97" i="1" s="1"/>
  <c r="H98" i="1"/>
  <c r="H99" i="1"/>
  <c r="I99" i="1" s="1"/>
  <c r="H100" i="1"/>
  <c r="H101" i="1"/>
  <c r="I101" i="1" s="1"/>
  <c r="H102" i="1"/>
  <c r="H103" i="1"/>
  <c r="I103" i="1" s="1"/>
  <c r="H104" i="1"/>
  <c r="I104" i="1" s="1"/>
  <c r="H105" i="1"/>
  <c r="I105" i="1" s="1"/>
  <c r="H106" i="1"/>
  <c r="H107" i="1"/>
  <c r="I107" i="1" s="1"/>
  <c r="H108" i="1"/>
  <c r="J108" i="1" s="1"/>
  <c r="H109" i="1"/>
  <c r="I109" i="1" s="1"/>
  <c r="H110" i="1"/>
  <c r="H111" i="1"/>
  <c r="I111" i="1" s="1"/>
  <c r="H112" i="1"/>
  <c r="I112" i="1" s="1"/>
  <c r="H113" i="1"/>
  <c r="I113" i="1" s="1"/>
  <c r="H114" i="1"/>
  <c r="H115" i="1"/>
  <c r="I115" i="1" s="1"/>
  <c r="K6" i="1"/>
  <c r="L6" i="1" s="1"/>
  <c r="K7" i="1"/>
  <c r="L7" i="1" s="1"/>
  <c r="K8" i="1"/>
  <c r="L8" i="1" s="1"/>
  <c r="K9" i="1"/>
  <c r="K10" i="1"/>
  <c r="L10" i="1" s="1"/>
  <c r="K11" i="1"/>
  <c r="K12" i="1"/>
  <c r="L12" i="1" s="1"/>
  <c r="K13" i="1"/>
  <c r="K14" i="1"/>
  <c r="L14" i="1" s="1"/>
  <c r="K15" i="1"/>
  <c r="L15" i="1" s="1"/>
  <c r="K16" i="1"/>
  <c r="L16" i="1" s="1"/>
  <c r="K17" i="1"/>
  <c r="K18" i="1"/>
  <c r="L18" i="1" s="1"/>
  <c r="K19" i="1"/>
  <c r="K20" i="1"/>
  <c r="L20" i="1" s="1"/>
  <c r="K21" i="1"/>
  <c r="K22" i="1"/>
  <c r="M22" i="1" s="1"/>
  <c r="K23" i="1"/>
  <c r="L23" i="1" s="1"/>
  <c r="K24" i="1"/>
  <c r="L24" i="1" s="1"/>
  <c r="K25" i="1"/>
  <c r="K26" i="1"/>
  <c r="L26" i="1" s="1"/>
  <c r="K27" i="1"/>
  <c r="M27" i="1" s="1"/>
  <c r="K28" i="1"/>
  <c r="L28" i="1" s="1"/>
  <c r="K29" i="1"/>
  <c r="K30" i="1"/>
  <c r="L30" i="1" s="1"/>
  <c r="K31" i="1"/>
  <c r="L31" i="1" s="1"/>
  <c r="K32" i="1"/>
  <c r="L32" i="1" s="1"/>
  <c r="K33" i="1"/>
  <c r="K34" i="1"/>
  <c r="L34" i="1" s="1"/>
  <c r="K35" i="1"/>
  <c r="K36" i="1"/>
  <c r="L36" i="1" s="1"/>
  <c r="K37" i="1"/>
  <c r="K38" i="1"/>
  <c r="L38" i="1" s="1"/>
  <c r="K39" i="1"/>
  <c r="L39" i="1" s="1"/>
  <c r="K40" i="1"/>
  <c r="L40" i="1" s="1"/>
  <c r="K41" i="1"/>
  <c r="K42" i="1"/>
  <c r="L42" i="1" s="1"/>
  <c r="K43" i="1"/>
  <c r="K44" i="1"/>
  <c r="L44" i="1" s="1"/>
  <c r="K45" i="1"/>
  <c r="M45" i="1" s="1"/>
  <c r="K46" i="1"/>
  <c r="L46" i="1" s="1"/>
  <c r="K47" i="1"/>
  <c r="L47" i="1" s="1"/>
  <c r="K48" i="1"/>
  <c r="L48" i="1" s="1"/>
  <c r="K49" i="1"/>
  <c r="K50" i="1"/>
  <c r="L50" i="1" s="1"/>
  <c r="K51" i="1"/>
  <c r="M51" i="1" s="1"/>
  <c r="K52" i="1"/>
  <c r="L52" i="1" s="1"/>
  <c r="K53" i="1"/>
  <c r="K54" i="1"/>
  <c r="L54" i="1" s="1"/>
  <c r="K55" i="1"/>
  <c r="L55" i="1" s="1"/>
  <c r="K56" i="1"/>
  <c r="L56" i="1" s="1"/>
  <c r="K57" i="1"/>
  <c r="K58" i="1"/>
  <c r="M58" i="1" s="1"/>
  <c r="K59" i="1"/>
  <c r="K60" i="1"/>
  <c r="L60" i="1" s="1"/>
  <c r="K61" i="1"/>
  <c r="K62" i="1"/>
  <c r="L62" i="1" s="1"/>
  <c r="K63" i="1"/>
  <c r="L63" i="1" s="1"/>
  <c r="K64" i="1"/>
  <c r="L64" i="1" s="1"/>
  <c r="K65" i="1"/>
  <c r="K66" i="1"/>
  <c r="L66" i="1" s="1"/>
  <c r="K67" i="1"/>
  <c r="K68" i="1"/>
  <c r="L68" i="1" s="1"/>
  <c r="K69" i="1"/>
  <c r="M69" i="1" s="1"/>
  <c r="K70" i="1"/>
  <c r="L70" i="1" s="1"/>
  <c r="K71" i="1"/>
  <c r="L71" i="1" s="1"/>
  <c r="K72" i="1"/>
  <c r="L72" i="1" s="1"/>
  <c r="K73" i="1"/>
  <c r="K74" i="1"/>
  <c r="L74" i="1" s="1"/>
  <c r="K75" i="1"/>
  <c r="K76" i="1"/>
  <c r="L76" i="1" s="1"/>
  <c r="K77" i="1"/>
  <c r="K78" i="1"/>
  <c r="L78" i="1" s="1"/>
  <c r="K79" i="1"/>
  <c r="L79" i="1" s="1"/>
  <c r="K80" i="1"/>
  <c r="L80" i="1" s="1"/>
  <c r="K81" i="1"/>
  <c r="M81" i="1" s="1"/>
  <c r="K82" i="1"/>
  <c r="L82" i="1" s="1"/>
  <c r="K83" i="1"/>
  <c r="K84" i="1"/>
  <c r="L84" i="1" s="1"/>
  <c r="K85" i="1"/>
  <c r="K86" i="1"/>
  <c r="L86" i="1" s="1"/>
  <c r="K87" i="1"/>
  <c r="M87" i="1" s="1"/>
  <c r="K88" i="1"/>
  <c r="L88" i="1" s="1"/>
  <c r="K89" i="1"/>
  <c r="K90" i="1"/>
  <c r="L90" i="1" s="1"/>
  <c r="K91" i="1"/>
  <c r="K92" i="1"/>
  <c r="L92" i="1" s="1"/>
  <c r="K93" i="1"/>
  <c r="K94" i="1"/>
  <c r="M94" i="1" s="1"/>
  <c r="K95" i="1"/>
  <c r="L95" i="1" s="1"/>
  <c r="K96" i="1"/>
  <c r="L96" i="1" s="1"/>
  <c r="K97" i="1"/>
  <c r="K98" i="1"/>
  <c r="L98" i="1" s="1"/>
  <c r="K99" i="1"/>
  <c r="M99" i="1" s="1"/>
  <c r="K100" i="1"/>
  <c r="L100" i="1" s="1"/>
  <c r="K101" i="1"/>
  <c r="K102" i="1"/>
  <c r="L102" i="1" s="1"/>
  <c r="K103" i="1"/>
  <c r="L103" i="1" s="1"/>
  <c r="K104" i="1"/>
  <c r="L104" i="1" s="1"/>
  <c r="K105" i="1"/>
  <c r="M105" i="1" s="1"/>
  <c r="K106" i="1"/>
  <c r="L106" i="1" s="1"/>
  <c r="K107" i="1"/>
  <c r="K108" i="1"/>
  <c r="L108" i="1" s="1"/>
  <c r="K109" i="1"/>
  <c r="K110" i="1"/>
  <c r="L110" i="1" s="1"/>
  <c r="K111" i="1"/>
  <c r="L111" i="1" s="1"/>
  <c r="K112" i="1"/>
  <c r="L112" i="1" s="1"/>
  <c r="K113" i="1"/>
  <c r="K114" i="1"/>
  <c r="L114" i="1" s="1"/>
  <c r="K115" i="1"/>
  <c r="E4" i="1"/>
  <c r="F4" i="1" s="1"/>
  <c r="E5" i="1"/>
  <c r="F5" i="1" s="1"/>
  <c r="E6" i="1"/>
  <c r="E7" i="1"/>
  <c r="F7" i="1" s="1"/>
  <c r="E8" i="1"/>
  <c r="F8" i="1" s="1"/>
  <c r="E9" i="1"/>
  <c r="F9" i="1" s="1"/>
  <c r="E10" i="1"/>
  <c r="E11" i="1"/>
  <c r="F11" i="1" s="1"/>
  <c r="E12" i="1"/>
  <c r="E13" i="1"/>
  <c r="F13" i="1" s="1"/>
  <c r="E14" i="1"/>
  <c r="E15" i="1"/>
  <c r="F15" i="1" s="1"/>
  <c r="E16" i="1"/>
  <c r="F16" i="1" s="1"/>
  <c r="E17" i="1"/>
  <c r="F17" i="1" s="1"/>
  <c r="E18" i="1"/>
  <c r="E19" i="1"/>
  <c r="F19" i="1" s="1"/>
  <c r="E20" i="1"/>
  <c r="E21" i="1"/>
  <c r="F21" i="1" s="1"/>
  <c r="E22" i="1"/>
  <c r="E23" i="1"/>
  <c r="F23" i="1" s="1"/>
  <c r="E24" i="1"/>
  <c r="F24" i="1" s="1"/>
  <c r="E25" i="1"/>
  <c r="F25" i="1" s="1"/>
  <c r="E26" i="1"/>
  <c r="G26" i="1" s="1"/>
  <c r="E27" i="1"/>
  <c r="F27" i="1" s="1"/>
  <c r="E28" i="1"/>
  <c r="E29" i="1"/>
  <c r="G29" i="1" s="1"/>
  <c r="E30" i="1"/>
  <c r="E31" i="1"/>
  <c r="F31" i="1" s="1"/>
  <c r="E32" i="1"/>
  <c r="F32" i="1" s="1"/>
  <c r="E33" i="1"/>
  <c r="F33" i="1" s="1"/>
  <c r="E34" i="1"/>
  <c r="E35" i="1"/>
  <c r="F35" i="1" s="1"/>
  <c r="E36" i="1"/>
  <c r="E37" i="1"/>
  <c r="F37" i="1" s="1"/>
  <c r="E38" i="1"/>
  <c r="G38" i="1" s="1"/>
  <c r="E39" i="1"/>
  <c r="F39" i="1" s="1"/>
  <c r="E40" i="1"/>
  <c r="F40" i="1" s="1"/>
  <c r="E41" i="1"/>
  <c r="F41" i="1" s="1"/>
  <c r="E42" i="1"/>
  <c r="E43" i="1"/>
  <c r="F43" i="1" s="1"/>
  <c r="E44" i="1"/>
  <c r="F44" i="1" s="1"/>
  <c r="E45" i="1"/>
  <c r="F45" i="1" s="1"/>
  <c r="E46" i="1"/>
  <c r="E47" i="1"/>
  <c r="F47" i="1" s="1"/>
  <c r="E48" i="1"/>
  <c r="F48" i="1" s="1"/>
  <c r="E49" i="1"/>
  <c r="F49" i="1" s="1"/>
  <c r="E50" i="1"/>
  <c r="E51" i="1"/>
  <c r="F51" i="1" s="1"/>
  <c r="E52" i="1"/>
  <c r="F52" i="1" s="1"/>
  <c r="E53" i="1"/>
  <c r="G53" i="1" s="1"/>
  <c r="E54" i="1"/>
  <c r="E55" i="1"/>
  <c r="F55" i="1" s="1"/>
  <c r="E56" i="1"/>
  <c r="F56" i="1" s="1"/>
  <c r="E57" i="1"/>
  <c r="F57" i="1" s="1"/>
  <c r="E58" i="1"/>
  <c r="E59" i="1"/>
  <c r="G59" i="1" s="1"/>
  <c r="E60" i="1"/>
  <c r="F60" i="1" s="1"/>
  <c r="E61" i="1"/>
  <c r="F61" i="1" s="1"/>
  <c r="E62" i="1"/>
  <c r="E63" i="1"/>
  <c r="F63" i="1" s="1"/>
  <c r="E64" i="1"/>
  <c r="F64" i="1" s="1"/>
  <c r="E65" i="1"/>
  <c r="G65" i="1" s="1"/>
  <c r="E66" i="1"/>
  <c r="E67" i="1"/>
  <c r="F67" i="1" s="1"/>
  <c r="E68" i="1"/>
  <c r="F68" i="1" s="1"/>
  <c r="E69" i="1"/>
  <c r="F69" i="1" s="1"/>
  <c r="E70" i="1"/>
  <c r="E71" i="1"/>
  <c r="F71" i="1" s="1"/>
  <c r="E72" i="1"/>
  <c r="F72" i="1" s="1"/>
  <c r="E73" i="1"/>
  <c r="F73" i="1" s="1"/>
  <c r="E74" i="1"/>
  <c r="G74" i="1" s="1"/>
  <c r="E75" i="1"/>
  <c r="F75" i="1" s="1"/>
  <c r="E76" i="1"/>
  <c r="F76" i="1" s="1"/>
  <c r="E77" i="1"/>
  <c r="F77" i="1" s="1"/>
  <c r="E78" i="1"/>
  <c r="E79" i="1"/>
  <c r="F79" i="1" s="1"/>
  <c r="E80" i="1"/>
  <c r="F80" i="1" s="1"/>
  <c r="E81" i="1"/>
  <c r="F81" i="1" s="1"/>
  <c r="E82" i="1"/>
  <c r="E83" i="1"/>
  <c r="G83" i="1" s="1"/>
  <c r="E84" i="1"/>
  <c r="F84" i="1" s="1"/>
  <c r="E85" i="1"/>
  <c r="F85" i="1" s="1"/>
  <c r="E86" i="1"/>
  <c r="E87" i="1"/>
  <c r="F87" i="1" s="1"/>
  <c r="E88" i="1"/>
  <c r="F88" i="1" s="1"/>
  <c r="E89" i="1"/>
  <c r="F89" i="1" s="1"/>
  <c r="E90" i="1"/>
  <c r="E91" i="1"/>
  <c r="F91" i="1" s="1"/>
  <c r="E92" i="1"/>
  <c r="F92" i="1" s="1"/>
  <c r="E93" i="1"/>
  <c r="F93" i="1" s="1"/>
  <c r="E94" i="1"/>
  <c r="E95" i="1"/>
  <c r="G95" i="1" s="1"/>
  <c r="E96" i="1"/>
  <c r="F96" i="1" s="1"/>
  <c r="E97" i="1"/>
  <c r="F97" i="1" s="1"/>
  <c r="E98" i="1"/>
  <c r="G98" i="1" s="1"/>
  <c r="E99" i="1"/>
  <c r="F99" i="1" s="1"/>
  <c r="E100" i="1"/>
  <c r="F100" i="1" s="1"/>
  <c r="E101" i="1"/>
  <c r="F101" i="1" s="1"/>
  <c r="E102" i="1"/>
  <c r="E103" i="1"/>
  <c r="F103" i="1" s="1"/>
  <c r="E104" i="1"/>
  <c r="F104" i="1" s="1"/>
  <c r="E105" i="1"/>
  <c r="F105" i="1" s="1"/>
  <c r="E106" i="1"/>
  <c r="E107" i="1"/>
  <c r="F107" i="1" s="1"/>
  <c r="E108" i="1"/>
  <c r="F108" i="1" s="1"/>
  <c r="E109" i="1"/>
  <c r="F109" i="1" s="1"/>
  <c r="E110" i="1"/>
  <c r="E111" i="1"/>
  <c r="F111" i="1" s="1"/>
  <c r="E112" i="1"/>
  <c r="F112" i="1" s="1"/>
  <c r="E113" i="1"/>
  <c r="F113" i="1" s="1"/>
  <c r="E114" i="1"/>
  <c r="E115" i="1"/>
  <c r="G115" i="1" s="1"/>
  <c r="J116" i="5" l="1"/>
  <c r="J117" i="5" s="1"/>
  <c r="J119" i="5" s="1"/>
  <c r="J48" i="1"/>
  <c r="M82" i="1"/>
  <c r="M18" i="1"/>
  <c r="I72" i="1"/>
  <c r="G89" i="1"/>
  <c r="G9" i="1"/>
  <c r="J32" i="1"/>
  <c r="M70" i="1"/>
  <c r="G4" i="5"/>
  <c r="G108" i="5"/>
  <c r="G100" i="5"/>
  <c r="G92" i="5"/>
  <c r="G84" i="5"/>
  <c r="G76" i="5"/>
  <c r="G68" i="5"/>
  <c r="G60" i="5"/>
  <c r="G52" i="5"/>
  <c r="G44" i="5"/>
  <c r="G36" i="5"/>
  <c r="G28" i="5"/>
  <c r="G20" i="5"/>
  <c r="G12" i="5"/>
  <c r="M115" i="5"/>
  <c r="M107" i="5"/>
  <c r="M99" i="5"/>
  <c r="M91" i="5"/>
  <c r="M83" i="5"/>
  <c r="M75" i="5"/>
  <c r="M67" i="5"/>
  <c r="M59" i="5"/>
  <c r="M51" i="5"/>
  <c r="M43" i="5"/>
  <c r="M35" i="5"/>
  <c r="M27" i="5"/>
  <c r="M19" i="5"/>
  <c r="M11" i="5"/>
  <c r="G75" i="5"/>
  <c r="G68" i="1"/>
  <c r="J96" i="1"/>
  <c r="M56" i="1"/>
  <c r="M66" i="1"/>
  <c r="G115" i="5"/>
  <c r="G83" i="5"/>
  <c r="G67" i="5"/>
  <c r="G51" i="5"/>
  <c r="G35" i="5"/>
  <c r="G19" i="5"/>
  <c r="G11" i="5"/>
  <c r="M114" i="5"/>
  <c r="M106" i="5"/>
  <c r="M98" i="5"/>
  <c r="M90" i="5"/>
  <c r="M82" i="5"/>
  <c r="M74" i="5"/>
  <c r="M66" i="5"/>
  <c r="M58" i="5"/>
  <c r="M50" i="5"/>
  <c r="M42" i="5"/>
  <c r="M34" i="5"/>
  <c r="M18" i="5"/>
  <c r="F15" i="5"/>
  <c r="G60" i="1"/>
  <c r="J87" i="1"/>
  <c r="J7" i="1"/>
  <c r="M54" i="1"/>
  <c r="M112" i="5"/>
  <c r="M104" i="5"/>
  <c r="M96" i="5"/>
  <c r="M88" i="5"/>
  <c r="M80" i="5"/>
  <c r="M72" i="5"/>
  <c r="M64" i="5"/>
  <c r="M56" i="5"/>
  <c r="M48" i="5"/>
  <c r="M40" i="5"/>
  <c r="M32" i="5"/>
  <c r="M24" i="5"/>
  <c r="M16" i="5"/>
  <c r="M8" i="5"/>
  <c r="G91" i="5"/>
  <c r="G43" i="5"/>
  <c r="M26" i="5"/>
  <c r="F115" i="1"/>
  <c r="L110" i="5"/>
  <c r="L116" i="5" s="1"/>
  <c r="L117" i="5" s="1"/>
  <c r="L118" i="5" s="1"/>
  <c r="G57" i="1"/>
  <c r="J73" i="1"/>
  <c r="M108" i="1"/>
  <c r="M44" i="1"/>
  <c r="G112" i="5"/>
  <c r="G104" i="5"/>
  <c r="G96" i="5"/>
  <c r="G88" i="5"/>
  <c r="G80" i="5"/>
  <c r="G72" i="5"/>
  <c r="G64" i="5"/>
  <c r="G56" i="5"/>
  <c r="G48" i="5"/>
  <c r="G40" i="5"/>
  <c r="G32" i="5"/>
  <c r="G24" i="5"/>
  <c r="G16" i="5"/>
  <c r="G8" i="5"/>
  <c r="M111" i="5"/>
  <c r="M103" i="5"/>
  <c r="M95" i="5"/>
  <c r="M87" i="5"/>
  <c r="M79" i="5"/>
  <c r="M71" i="5"/>
  <c r="M63" i="5"/>
  <c r="M55" i="5"/>
  <c r="M47" i="5"/>
  <c r="M39" i="5"/>
  <c r="M31" i="5"/>
  <c r="M23" i="5"/>
  <c r="M15" i="5"/>
  <c r="M7" i="5"/>
  <c r="M116" i="5" s="1"/>
  <c r="M117" i="5" s="1"/>
  <c r="M119" i="5" s="1"/>
  <c r="G107" i="5"/>
  <c r="F74" i="1"/>
  <c r="G113" i="1"/>
  <c r="G49" i="1"/>
  <c r="J71" i="1"/>
  <c r="M104" i="1"/>
  <c r="M40" i="1"/>
  <c r="G111" i="5"/>
  <c r="G103" i="5"/>
  <c r="G95" i="5"/>
  <c r="G87" i="5"/>
  <c r="G79" i="5"/>
  <c r="G71" i="5"/>
  <c r="G63" i="5"/>
  <c r="G55" i="5"/>
  <c r="G47" i="5"/>
  <c r="G39" i="5"/>
  <c r="G31" i="5"/>
  <c r="G23" i="5"/>
  <c r="G15" i="5"/>
  <c r="G7" i="5"/>
  <c r="M102" i="5"/>
  <c r="M94" i="5"/>
  <c r="M86" i="5"/>
  <c r="M78" i="5"/>
  <c r="M70" i="5"/>
  <c r="M62" i="5"/>
  <c r="M54" i="5"/>
  <c r="M46" i="5"/>
  <c r="M38" i="5"/>
  <c r="M30" i="5"/>
  <c r="M22" i="5"/>
  <c r="M14" i="5"/>
  <c r="J112" i="1"/>
  <c r="G99" i="5"/>
  <c r="G59" i="5"/>
  <c r="G27" i="5"/>
  <c r="M10" i="5"/>
  <c r="F59" i="1"/>
  <c r="G100" i="1"/>
  <c r="G35" i="1"/>
  <c r="J57" i="1"/>
  <c r="M92" i="1"/>
  <c r="M28" i="1"/>
  <c r="G110" i="5"/>
  <c r="G102" i="5"/>
  <c r="G94" i="5"/>
  <c r="G86" i="5"/>
  <c r="G78" i="5"/>
  <c r="G70" i="5"/>
  <c r="G62" i="5"/>
  <c r="G54" i="5"/>
  <c r="G46" i="5"/>
  <c r="G38" i="5"/>
  <c r="G30" i="5"/>
  <c r="G22" i="5"/>
  <c r="G14" i="5"/>
  <c r="G6" i="5"/>
  <c r="M109" i="5"/>
  <c r="M101" i="5"/>
  <c r="M93" i="5"/>
  <c r="M85" i="5"/>
  <c r="M77" i="5"/>
  <c r="M69" i="5"/>
  <c r="M61" i="5"/>
  <c r="M53" i="5"/>
  <c r="M45" i="5"/>
  <c r="M37" i="5"/>
  <c r="M29" i="5"/>
  <c r="M21" i="5"/>
  <c r="M13" i="5"/>
  <c r="F58" i="5"/>
  <c r="F23" i="5"/>
  <c r="I92" i="5"/>
  <c r="I84" i="5"/>
  <c r="F108" i="5"/>
  <c r="I50" i="5"/>
  <c r="F100" i="5"/>
  <c r="I42" i="5"/>
  <c r="F66" i="5"/>
  <c r="I7" i="5"/>
  <c r="F98" i="5"/>
  <c r="F55" i="5"/>
  <c r="F12" i="5"/>
  <c r="I82" i="5"/>
  <c r="I39" i="5"/>
  <c r="F90" i="5"/>
  <c r="F47" i="5"/>
  <c r="I5" i="5"/>
  <c r="I74" i="5"/>
  <c r="I31" i="5"/>
  <c r="F87" i="5"/>
  <c r="F44" i="5"/>
  <c r="I114" i="5"/>
  <c r="I71" i="5"/>
  <c r="I28" i="5"/>
  <c r="F79" i="5"/>
  <c r="F36" i="5"/>
  <c r="I106" i="5"/>
  <c r="I63" i="5"/>
  <c r="I20" i="5"/>
  <c r="F76" i="5"/>
  <c r="F34" i="5"/>
  <c r="I103" i="5"/>
  <c r="I60" i="5"/>
  <c r="I18" i="5"/>
  <c r="F111" i="5"/>
  <c r="F68" i="5"/>
  <c r="F26" i="5"/>
  <c r="I95" i="5"/>
  <c r="I52" i="5"/>
  <c r="I10" i="5"/>
  <c r="L45" i="1"/>
  <c r="G103" i="1"/>
  <c r="G71" i="1"/>
  <c r="G39" i="1"/>
  <c r="G13" i="1"/>
  <c r="J99" i="1"/>
  <c r="J61" i="1"/>
  <c r="J35" i="1"/>
  <c r="M95" i="1"/>
  <c r="M31" i="1"/>
  <c r="F110" i="1"/>
  <c r="G110" i="1"/>
  <c r="F102" i="1"/>
  <c r="G102" i="1"/>
  <c r="F94" i="1"/>
  <c r="G94" i="1"/>
  <c r="F86" i="1"/>
  <c r="G86" i="1"/>
  <c r="F78" i="1"/>
  <c r="G78" i="1"/>
  <c r="F70" i="1"/>
  <c r="G70" i="1"/>
  <c r="F62" i="1"/>
  <c r="G62" i="1"/>
  <c r="F54" i="1"/>
  <c r="G54" i="1"/>
  <c r="F46" i="1"/>
  <c r="G46" i="1"/>
  <c r="F30" i="1"/>
  <c r="G30" i="1"/>
  <c r="F22" i="1"/>
  <c r="G22" i="1"/>
  <c r="F14" i="1"/>
  <c r="G14" i="1"/>
  <c r="F6" i="1"/>
  <c r="F116" i="1" s="1"/>
  <c r="F117" i="1" s="1"/>
  <c r="F118" i="1" s="1"/>
  <c r="G6" i="1"/>
  <c r="I100" i="1"/>
  <c r="J100" i="1"/>
  <c r="I92" i="1"/>
  <c r="J92" i="1"/>
  <c r="I76" i="1"/>
  <c r="J76" i="1"/>
  <c r="I68" i="1"/>
  <c r="J68" i="1"/>
  <c r="I52" i="1"/>
  <c r="J52" i="1"/>
  <c r="I44" i="1"/>
  <c r="J44" i="1"/>
  <c r="I28" i="1"/>
  <c r="J28" i="1"/>
  <c r="I20" i="1"/>
  <c r="J20" i="1"/>
  <c r="F65" i="1"/>
  <c r="I84" i="1"/>
  <c r="L94" i="1"/>
  <c r="L27" i="1"/>
  <c r="F110" i="5"/>
  <c r="F99" i="5"/>
  <c r="F88" i="5"/>
  <c r="F78" i="5"/>
  <c r="F67" i="5"/>
  <c r="F56" i="5"/>
  <c r="F46" i="5"/>
  <c r="F35" i="5"/>
  <c r="F24" i="5"/>
  <c r="F14" i="5"/>
  <c r="I115" i="5"/>
  <c r="I104" i="5"/>
  <c r="I94" i="5"/>
  <c r="I83" i="5"/>
  <c r="I72" i="5"/>
  <c r="I62" i="5"/>
  <c r="I51" i="5"/>
  <c r="I40" i="5"/>
  <c r="I30" i="5"/>
  <c r="I19" i="5"/>
  <c r="I8" i="5"/>
  <c r="G112" i="1"/>
  <c r="G101" i="1"/>
  <c r="G91" i="1"/>
  <c r="G80" i="1"/>
  <c r="G69" i="1"/>
  <c r="G48" i="1"/>
  <c r="G37" i="1"/>
  <c r="G24" i="1"/>
  <c r="G11" i="1"/>
  <c r="J111" i="1"/>
  <c r="J97" i="1"/>
  <c r="J85" i="1"/>
  <c r="J59" i="1"/>
  <c r="J47" i="1"/>
  <c r="J33" i="1"/>
  <c r="J21" i="1"/>
  <c r="J8" i="1"/>
  <c r="M106" i="1"/>
  <c r="M80" i="1"/>
  <c r="M68" i="1"/>
  <c r="M55" i="1"/>
  <c r="M42" i="1"/>
  <c r="M30" i="1"/>
  <c r="M16" i="1"/>
  <c r="L85" i="1"/>
  <c r="M85" i="1"/>
  <c r="G111" i="1"/>
  <c r="G79" i="1"/>
  <c r="G23" i="1"/>
  <c r="J109" i="1"/>
  <c r="J83" i="1"/>
  <c r="J19" i="1"/>
  <c r="M79" i="1"/>
  <c r="M15" i="1"/>
  <c r="F36" i="1"/>
  <c r="G36" i="1"/>
  <c r="F28" i="1"/>
  <c r="G28" i="1"/>
  <c r="F20" i="1"/>
  <c r="G20" i="1"/>
  <c r="F12" i="1"/>
  <c r="G12" i="1"/>
  <c r="I114" i="1"/>
  <c r="J114" i="1"/>
  <c r="I106" i="1"/>
  <c r="J106" i="1"/>
  <c r="I98" i="1"/>
  <c r="J98" i="1"/>
  <c r="I90" i="1"/>
  <c r="J90" i="1"/>
  <c r="I82" i="1"/>
  <c r="J82" i="1"/>
  <c r="I74" i="1"/>
  <c r="J74" i="1"/>
  <c r="I66" i="1"/>
  <c r="J66" i="1"/>
  <c r="I58" i="1"/>
  <c r="J58" i="1"/>
  <c r="I50" i="1"/>
  <c r="J50" i="1"/>
  <c r="I42" i="1"/>
  <c r="J42" i="1"/>
  <c r="I34" i="1"/>
  <c r="J34" i="1"/>
  <c r="I26" i="1"/>
  <c r="J26" i="1"/>
  <c r="I18" i="1"/>
  <c r="J18" i="1"/>
  <c r="I10" i="1"/>
  <c r="J10" i="1"/>
  <c r="I109" i="5"/>
  <c r="F109" i="5"/>
  <c r="I101" i="5"/>
  <c r="F101" i="5"/>
  <c r="I93" i="5"/>
  <c r="F93" i="5"/>
  <c r="I85" i="5"/>
  <c r="F85" i="5"/>
  <c r="I77" i="5"/>
  <c r="F77" i="5"/>
  <c r="I69" i="5"/>
  <c r="F69" i="5"/>
  <c r="I61" i="5"/>
  <c r="F61" i="5"/>
  <c r="I53" i="5"/>
  <c r="F53" i="5"/>
  <c r="I45" i="5"/>
  <c r="F45" i="5"/>
  <c r="I37" i="5"/>
  <c r="F37" i="5"/>
  <c r="I29" i="5"/>
  <c r="F29" i="5"/>
  <c r="I21" i="5"/>
  <c r="F21" i="5"/>
  <c r="I13" i="5"/>
  <c r="F13" i="5"/>
  <c r="F53" i="1"/>
  <c r="I60" i="1"/>
  <c r="L81" i="1"/>
  <c r="F107" i="5"/>
  <c r="F96" i="5"/>
  <c r="F86" i="5"/>
  <c r="F75" i="5"/>
  <c r="F64" i="5"/>
  <c r="F54" i="5"/>
  <c r="F43" i="5"/>
  <c r="F32" i="5"/>
  <c r="F22" i="5"/>
  <c r="F11" i="5"/>
  <c r="I112" i="5"/>
  <c r="I102" i="5"/>
  <c r="I91" i="5"/>
  <c r="I80" i="5"/>
  <c r="I70" i="5"/>
  <c r="I59" i="5"/>
  <c r="I48" i="5"/>
  <c r="I38" i="5"/>
  <c r="I27" i="5"/>
  <c r="I16" i="5"/>
  <c r="I6" i="5"/>
  <c r="G109" i="1"/>
  <c r="G99" i="1"/>
  <c r="G88" i="1"/>
  <c r="G77" i="1"/>
  <c r="G67" i="1"/>
  <c r="G56" i="1"/>
  <c r="G45" i="1"/>
  <c r="G33" i="1"/>
  <c r="G21" i="1"/>
  <c r="G8" i="1"/>
  <c r="J107" i="1"/>
  <c r="J95" i="1"/>
  <c r="J81" i="1"/>
  <c r="J69" i="1"/>
  <c r="J56" i="1"/>
  <c r="J43" i="1"/>
  <c r="J31" i="1"/>
  <c r="J17" i="1"/>
  <c r="M6" i="1"/>
  <c r="M103" i="1"/>
  <c r="M90" i="1"/>
  <c r="M78" i="1"/>
  <c r="M64" i="1"/>
  <c r="M52" i="1"/>
  <c r="M39" i="1"/>
  <c r="M26" i="1"/>
  <c r="M14" i="1"/>
  <c r="L77" i="1"/>
  <c r="M77" i="1"/>
  <c r="L53" i="1"/>
  <c r="M53" i="1"/>
  <c r="L21" i="1"/>
  <c r="M21" i="1"/>
  <c r="L87" i="1"/>
  <c r="L115" i="1"/>
  <c r="M115" i="1"/>
  <c r="L107" i="1"/>
  <c r="M107" i="1"/>
  <c r="L91" i="1"/>
  <c r="M91" i="1"/>
  <c r="L83" i="1"/>
  <c r="M83" i="1"/>
  <c r="L75" i="1"/>
  <c r="M75" i="1"/>
  <c r="L67" i="1"/>
  <c r="M67" i="1"/>
  <c r="L59" i="1"/>
  <c r="M59" i="1"/>
  <c r="L43" i="1"/>
  <c r="M43" i="1"/>
  <c r="L35" i="1"/>
  <c r="M35" i="1"/>
  <c r="L19" i="1"/>
  <c r="M19" i="1"/>
  <c r="L11" i="1"/>
  <c r="M11" i="1"/>
  <c r="F98" i="1"/>
  <c r="F38" i="1"/>
  <c r="I36" i="1"/>
  <c r="L69" i="1"/>
  <c r="G108" i="1"/>
  <c r="G97" i="1"/>
  <c r="G87" i="1"/>
  <c r="G76" i="1"/>
  <c r="G55" i="1"/>
  <c r="G44" i="1"/>
  <c r="G32" i="1"/>
  <c r="G19" i="1"/>
  <c r="G7" i="1"/>
  <c r="J105" i="1"/>
  <c r="J93" i="1"/>
  <c r="J80" i="1"/>
  <c r="J67" i="1"/>
  <c r="J55" i="1"/>
  <c r="J41" i="1"/>
  <c r="J29" i="1"/>
  <c r="J16" i="1"/>
  <c r="M114" i="1"/>
  <c r="M102" i="1"/>
  <c r="M88" i="1"/>
  <c r="M76" i="1"/>
  <c r="M63" i="1"/>
  <c r="M50" i="1"/>
  <c r="M38" i="1"/>
  <c r="M24" i="1"/>
  <c r="M12" i="1"/>
  <c r="L101" i="1"/>
  <c r="M101" i="1"/>
  <c r="L61" i="1"/>
  <c r="M61" i="1"/>
  <c r="L13" i="1"/>
  <c r="M13" i="1"/>
  <c r="G47" i="1"/>
  <c r="F114" i="1"/>
  <c r="G114" i="1"/>
  <c r="F106" i="1"/>
  <c r="G106" i="1"/>
  <c r="F90" i="1"/>
  <c r="G90" i="1"/>
  <c r="F82" i="1"/>
  <c r="G82" i="1"/>
  <c r="F66" i="1"/>
  <c r="G66" i="1"/>
  <c r="F58" i="1"/>
  <c r="G58" i="1"/>
  <c r="F50" i="1"/>
  <c r="G50" i="1"/>
  <c r="F42" i="1"/>
  <c r="G42" i="1"/>
  <c r="F34" i="1"/>
  <c r="G34" i="1"/>
  <c r="F18" i="1"/>
  <c r="G18" i="1"/>
  <c r="F10" i="1"/>
  <c r="G10" i="1"/>
  <c r="F95" i="1"/>
  <c r="F29" i="1"/>
  <c r="I24" i="1"/>
  <c r="G107" i="1"/>
  <c r="G96" i="1"/>
  <c r="G85" i="1"/>
  <c r="G75" i="1"/>
  <c r="G64" i="1"/>
  <c r="G43" i="1"/>
  <c r="G31" i="1"/>
  <c r="G17" i="1"/>
  <c r="G5" i="1"/>
  <c r="J104" i="1"/>
  <c r="J91" i="1"/>
  <c r="J79" i="1"/>
  <c r="J65" i="1"/>
  <c r="J53" i="1"/>
  <c r="J40" i="1"/>
  <c r="J27" i="1"/>
  <c r="J15" i="1"/>
  <c r="M112" i="1"/>
  <c r="M100" i="1"/>
  <c r="M74" i="1"/>
  <c r="M62" i="1"/>
  <c r="M48" i="1"/>
  <c r="M36" i="1"/>
  <c r="M23" i="1"/>
  <c r="M10" i="1"/>
  <c r="L93" i="1"/>
  <c r="M93" i="1"/>
  <c r="L29" i="1"/>
  <c r="M29" i="1"/>
  <c r="L113" i="1"/>
  <c r="M113" i="1"/>
  <c r="L97" i="1"/>
  <c r="M97" i="1"/>
  <c r="L89" i="1"/>
  <c r="M89" i="1"/>
  <c r="L73" i="1"/>
  <c r="M73" i="1"/>
  <c r="L65" i="1"/>
  <c r="M65" i="1"/>
  <c r="L57" i="1"/>
  <c r="M57" i="1"/>
  <c r="L49" i="1"/>
  <c r="M49" i="1"/>
  <c r="L41" i="1"/>
  <c r="M41" i="1"/>
  <c r="M33" i="1"/>
  <c r="L33" i="1"/>
  <c r="L25" i="1"/>
  <c r="M25" i="1"/>
  <c r="L17" i="1"/>
  <c r="M17" i="1"/>
  <c r="M9" i="1"/>
  <c r="L9" i="1"/>
  <c r="F26" i="1"/>
  <c r="I12" i="1"/>
  <c r="L58" i="1"/>
  <c r="G4" i="1"/>
  <c r="G105" i="1"/>
  <c r="G84" i="1"/>
  <c r="G73" i="1"/>
  <c r="G63" i="1"/>
  <c r="G52" i="1"/>
  <c r="G41" i="1"/>
  <c r="G16" i="1"/>
  <c r="J115" i="1"/>
  <c r="J103" i="1"/>
  <c r="J89" i="1"/>
  <c r="J77" i="1"/>
  <c r="J64" i="1"/>
  <c r="J51" i="1"/>
  <c r="J39" i="1"/>
  <c r="J25" i="1"/>
  <c r="J13" i="1"/>
  <c r="M111" i="1"/>
  <c r="M98" i="1"/>
  <c r="M86" i="1"/>
  <c r="M72" i="1"/>
  <c r="M60" i="1"/>
  <c r="M47" i="1"/>
  <c r="M34" i="1"/>
  <c r="M8" i="1"/>
  <c r="I5" i="1"/>
  <c r="J5" i="1"/>
  <c r="L109" i="1"/>
  <c r="M109" i="1"/>
  <c r="L37" i="1"/>
  <c r="M37" i="1"/>
  <c r="J45" i="1"/>
  <c r="I110" i="1"/>
  <c r="J110" i="1"/>
  <c r="I102" i="1"/>
  <c r="J102" i="1"/>
  <c r="I94" i="1"/>
  <c r="J94" i="1"/>
  <c r="I86" i="1"/>
  <c r="J86" i="1"/>
  <c r="I78" i="1"/>
  <c r="J78" i="1"/>
  <c r="I70" i="1"/>
  <c r="J70" i="1"/>
  <c r="I62" i="1"/>
  <c r="J62" i="1"/>
  <c r="I54" i="1"/>
  <c r="J54" i="1"/>
  <c r="I46" i="1"/>
  <c r="J46" i="1"/>
  <c r="I38" i="1"/>
  <c r="J38" i="1"/>
  <c r="I30" i="1"/>
  <c r="J30" i="1"/>
  <c r="I22" i="1"/>
  <c r="J22" i="1"/>
  <c r="I14" i="1"/>
  <c r="J14" i="1"/>
  <c r="I6" i="1"/>
  <c r="J6" i="1"/>
  <c r="I113" i="5"/>
  <c r="F113" i="5"/>
  <c r="I105" i="5"/>
  <c r="F105" i="5"/>
  <c r="I97" i="5"/>
  <c r="F97" i="5"/>
  <c r="I89" i="5"/>
  <c r="F89" i="5"/>
  <c r="I81" i="5"/>
  <c r="F81" i="5"/>
  <c r="I73" i="5"/>
  <c r="F73" i="5"/>
  <c r="I65" i="5"/>
  <c r="F65" i="5"/>
  <c r="I57" i="5"/>
  <c r="F57" i="5"/>
  <c r="I49" i="5"/>
  <c r="F49" i="5"/>
  <c r="I41" i="5"/>
  <c r="F41" i="5"/>
  <c r="I33" i="5"/>
  <c r="F33" i="5"/>
  <c r="I25" i="5"/>
  <c r="F25" i="5"/>
  <c r="I17" i="5"/>
  <c r="F17" i="5"/>
  <c r="I9" i="5"/>
  <c r="F9" i="5"/>
  <c r="F116" i="5" s="1"/>
  <c r="F117" i="5" s="1"/>
  <c r="F118" i="5" s="1"/>
  <c r="F83" i="1"/>
  <c r="L105" i="1"/>
  <c r="L51" i="1"/>
  <c r="G104" i="1"/>
  <c r="G93" i="1"/>
  <c r="G72" i="1"/>
  <c r="G61" i="1"/>
  <c r="G51" i="1"/>
  <c r="G40" i="1"/>
  <c r="G27" i="1"/>
  <c r="G15" i="1"/>
  <c r="J113" i="1"/>
  <c r="J101" i="1"/>
  <c r="J88" i="1"/>
  <c r="J75" i="1"/>
  <c r="J63" i="1"/>
  <c r="J49" i="1"/>
  <c r="J37" i="1"/>
  <c r="J11" i="1"/>
  <c r="M110" i="1"/>
  <c r="M96" i="1"/>
  <c r="M84" i="1"/>
  <c r="M71" i="1"/>
  <c r="M46" i="1"/>
  <c r="M32" i="1"/>
  <c r="M20" i="1"/>
  <c r="M7" i="1"/>
  <c r="I116" i="1" l="1"/>
  <c r="I117" i="1" s="1"/>
  <c r="I118" i="1" s="1"/>
  <c r="L116" i="1"/>
  <c r="L117" i="1" s="1"/>
  <c r="L118" i="1" s="1"/>
  <c r="G116" i="5"/>
  <c r="G117" i="5" s="1"/>
  <c r="G119" i="5" s="1"/>
  <c r="I116" i="5"/>
  <c r="I117" i="5" s="1"/>
  <c r="I118" i="5" s="1"/>
  <c r="J116" i="1"/>
  <c r="J117" i="1" s="1"/>
  <c r="J119" i="1" s="1"/>
  <c r="M116" i="1"/>
  <c r="M117" i="1" s="1"/>
  <c r="M119" i="1" s="1"/>
  <c r="G116" i="1"/>
  <c r="G117" i="1" s="1"/>
  <c r="G119" i="1" s="1"/>
</calcChain>
</file>

<file path=xl/sharedStrings.xml><?xml version="1.0" encoding="utf-8"?>
<sst xmlns="http://schemas.openxmlformats.org/spreadsheetml/2006/main" count="440" uniqueCount="206">
  <si>
    <t>Date</t>
  </si>
  <si>
    <t>Mean_Temperature</t>
  </si>
  <si>
    <t>Humidity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</si>
  <si>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</si>
  <si>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</si>
  <si>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</si>
  <si>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</si>
  <si>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</si>
  <si>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</si>
  <si>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</si>
  <si>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</si>
  <si>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</si>
  <si>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</si>
  <si>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</si>
  <si>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</si>
  <si>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</si>
  <si>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</si>
  <si>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</si>
  <si>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</si>
  <si>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</si>
  <si>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</si>
  <si>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</si>
  <si>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</si>
  <si>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</si>
  <si>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</si>
  <si>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</si>
  <si>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</si>
  <si>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</si>
  <si>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RESIDUAL OUTPUT</t>
  </si>
  <si>
    <t>Observation</t>
  </si>
  <si>
    <t>Predicted Y</t>
  </si>
  <si>
    <t>Residuals</t>
  </si>
  <si>
    <t>Moving AVG (3 Yearly)</t>
  </si>
  <si>
    <t>Moving AVG (4 Yearly)</t>
  </si>
  <si>
    <t>Moving AVG (5 Yearly)</t>
  </si>
  <si>
    <t>Semi - Average</t>
  </si>
  <si>
    <t>Semi - AVG</t>
  </si>
  <si>
    <t>RMSE - 3 Yearly</t>
  </si>
  <si>
    <t>RMSE - 4 Yearly</t>
  </si>
  <si>
    <t>RMSE - 5 Yearly</t>
  </si>
  <si>
    <t>TOTAL</t>
  </si>
  <si>
    <t>AVG</t>
  </si>
  <si>
    <t>SQRT</t>
  </si>
  <si>
    <t>RMSE - 3 Year</t>
  </si>
  <si>
    <t>Multiply by 100</t>
  </si>
  <si>
    <t>MAPE - 3Yearly</t>
  </si>
  <si>
    <t>MAPE - 4 Yearly</t>
  </si>
  <si>
    <t>MAPE - 5 Yearly</t>
  </si>
  <si>
    <t>Periods</t>
  </si>
  <si>
    <t>Predicted Value</t>
  </si>
  <si>
    <t>Period</t>
  </si>
  <si>
    <t>MAPE - 3 Yearly</t>
  </si>
  <si>
    <t>Month</t>
  </si>
  <si>
    <t>Passengers</t>
  </si>
  <si>
    <t>1949-01</t>
  </si>
  <si>
    <t>1949-02</t>
  </si>
  <si>
    <t>1949-03</t>
  </si>
  <si>
    <t>1949-04</t>
  </si>
  <si>
    <t>1949-05</t>
  </si>
  <si>
    <t>1949-06</t>
  </si>
  <si>
    <t>1949-07</t>
  </si>
  <si>
    <t>1949-08</t>
  </si>
  <si>
    <t>1949-09</t>
  </si>
  <si>
    <t>1949-10</t>
  </si>
  <si>
    <t>1949-11</t>
  </si>
  <si>
    <t>1949-12</t>
  </si>
  <si>
    <t>1950-01</t>
  </si>
  <si>
    <t>1950-02</t>
  </si>
  <si>
    <t>1950-03</t>
  </si>
  <si>
    <t>1950-04</t>
  </si>
  <si>
    <t>1950-05</t>
  </si>
  <si>
    <t>1950-06</t>
  </si>
  <si>
    <t>1950-07</t>
  </si>
  <si>
    <t>1950-08</t>
  </si>
  <si>
    <t>1950-09</t>
  </si>
  <si>
    <t>1950-10</t>
  </si>
  <si>
    <t>1950-11</t>
  </si>
  <si>
    <t>1950-12</t>
  </si>
  <si>
    <t>1951-01</t>
  </si>
  <si>
    <t>1951-02</t>
  </si>
  <si>
    <t>1951-03</t>
  </si>
  <si>
    <t>1951-04</t>
  </si>
  <si>
    <t>1951-05</t>
  </si>
  <si>
    <t>1951-06</t>
  </si>
  <si>
    <t>1951-07</t>
  </si>
  <si>
    <t>1951-08</t>
  </si>
  <si>
    <t>1951-09</t>
  </si>
  <si>
    <t>1951-10</t>
  </si>
  <si>
    <t>1951-11</t>
  </si>
  <si>
    <t>1951-12</t>
  </si>
  <si>
    <t>1952-01</t>
  </si>
  <si>
    <t>1952-02</t>
  </si>
  <si>
    <t>1952-03</t>
  </si>
  <si>
    <t>1952-04</t>
  </si>
  <si>
    <t>1952-05</t>
  </si>
  <si>
    <t>1952-06</t>
  </si>
  <si>
    <t>1952-07</t>
  </si>
  <si>
    <t>1952-08</t>
  </si>
  <si>
    <t>1952-09</t>
  </si>
  <si>
    <t>1952-10</t>
  </si>
  <si>
    <t>1952-11</t>
  </si>
  <si>
    <t>1952-12</t>
  </si>
  <si>
    <t>1953-01</t>
  </si>
  <si>
    <t>1953-02</t>
  </si>
  <si>
    <t>1953-03</t>
  </si>
  <si>
    <t>1953-04</t>
  </si>
  <si>
    <t>1953-05</t>
  </si>
  <si>
    <t>1953-06</t>
  </si>
  <si>
    <t>1953-07</t>
  </si>
  <si>
    <t>1953-08</t>
  </si>
  <si>
    <t>1953-09</t>
  </si>
  <si>
    <t>1953-10</t>
  </si>
  <si>
    <t>1953-11</t>
  </si>
  <si>
    <t>1953-12</t>
  </si>
  <si>
    <t>1954-01</t>
  </si>
  <si>
    <t>1954-02</t>
  </si>
  <si>
    <t>1954-03</t>
  </si>
  <si>
    <t>1954-04</t>
  </si>
  <si>
    <t>1954-05</t>
  </si>
  <si>
    <t>1954-06</t>
  </si>
  <si>
    <t>1954-07</t>
  </si>
  <si>
    <t>1954-08</t>
  </si>
  <si>
    <t>1954-09</t>
  </si>
  <si>
    <t>1954-10</t>
  </si>
  <si>
    <t>1954-11</t>
  </si>
  <si>
    <t>1954-12</t>
  </si>
  <si>
    <t>1955-01</t>
  </si>
  <si>
    <t>1955-02</t>
  </si>
  <si>
    <t>1955-03</t>
  </si>
  <si>
    <t>1955-04</t>
  </si>
  <si>
    <t>1955-05</t>
  </si>
  <si>
    <t>1955-06</t>
  </si>
  <si>
    <t>1955-07</t>
  </si>
  <si>
    <t>1955-08</t>
  </si>
  <si>
    <t>1955-09</t>
  </si>
  <si>
    <t>1955-10</t>
  </si>
  <si>
    <t>1955-11</t>
  </si>
  <si>
    <t>1955-12</t>
  </si>
  <si>
    <t>1956-01</t>
  </si>
  <si>
    <t>1956-02</t>
  </si>
  <si>
    <t>1956-03</t>
  </si>
  <si>
    <t>1956-04</t>
  </si>
  <si>
    <t>1956-05</t>
  </si>
  <si>
    <t>1956-06</t>
  </si>
  <si>
    <t>1956-07</t>
  </si>
  <si>
    <t>1956-08</t>
  </si>
  <si>
    <t>1956-09</t>
  </si>
  <si>
    <t>1956-10</t>
  </si>
  <si>
    <t>1956-11</t>
  </si>
  <si>
    <t>1956-12</t>
  </si>
  <si>
    <t>1957-01</t>
  </si>
  <si>
    <t>1957-02</t>
  </si>
  <si>
    <t>1957-03</t>
  </si>
  <si>
    <t>1957-04</t>
  </si>
  <si>
    <t>1957-05</t>
  </si>
  <si>
    <t>1957-06</t>
  </si>
  <si>
    <t>1957-07</t>
  </si>
  <si>
    <t>1957-08</t>
  </si>
  <si>
    <t>1957-09</t>
  </si>
  <si>
    <t>1957-10</t>
  </si>
  <si>
    <t>1957-11</t>
  </si>
  <si>
    <t>1957-12</t>
  </si>
  <si>
    <t>1958-01</t>
  </si>
  <si>
    <t>1958-02</t>
  </si>
  <si>
    <t>1958-03</t>
  </si>
  <si>
    <t>1958-04</t>
  </si>
  <si>
    <t>1958-05</t>
  </si>
  <si>
    <t>1958-06</t>
  </si>
  <si>
    <t>1958-07</t>
  </si>
  <si>
    <t>1958-08</t>
  </si>
  <si>
    <t>1958-09</t>
  </si>
  <si>
    <t>1958-10</t>
  </si>
  <si>
    <t>1958-11</t>
  </si>
  <si>
    <t>1958-12</t>
  </si>
  <si>
    <t>1959-01</t>
  </si>
  <si>
    <t>1959-02</t>
  </si>
  <si>
    <t>1959-03</t>
  </si>
  <si>
    <t>1959-04</t>
  </si>
  <si>
    <t>1959-05</t>
  </si>
  <si>
    <t>1959-06</t>
  </si>
  <si>
    <t>1959-07</t>
  </si>
  <si>
    <t>1959-08</t>
  </si>
  <si>
    <t>1959-09</t>
  </si>
  <si>
    <t>1959-10</t>
  </si>
  <si>
    <t>1959-11</t>
  </si>
  <si>
    <t>1959-12</t>
  </si>
  <si>
    <t>1960-01</t>
  </si>
  <si>
    <t>1960-02</t>
  </si>
  <si>
    <t>1960-03</t>
  </si>
  <si>
    <t>1960-04</t>
  </si>
  <si>
    <t>1960-05</t>
  </si>
  <si>
    <t>1960-06</t>
  </si>
  <si>
    <t>1960-07</t>
  </si>
  <si>
    <t>1960-08</t>
  </si>
  <si>
    <t>1960-09</t>
  </si>
  <si>
    <t>1960-10</t>
  </si>
  <si>
    <t>1960-11</t>
  </si>
  <si>
    <t>1960-12</t>
  </si>
  <si>
    <t>MULTIPLY BY 100</t>
  </si>
  <si>
    <t>Moving AVG 4 Yearly</t>
  </si>
  <si>
    <t>Moving AVG 5 Yearly</t>
  </si>
  <si>
    <t>RMSE 5 year</t>
  </si>
  <si>
    <t>Moving AVG 5 Year</t>
  </si>
  <si>
    <t>RMSE 4 year</t>
  </si>
  <si>
    <t>Moving AVG 4 Year</t>
  </si>
  <si>
    <t>Moving AVG 3 Yearly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</si>
</sst>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1"/>
      <color rgb="FF9C0006"/>
      <name val="Calibri"/>
      <family val="2"/>
      <scheme val="minor"/>
    </font>
    <font>
      <b/>
      <sz val="12"/>
      <color theme="3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9">
    <xf numFmtId="0" fontId="0" fillId="0" borderId="0" xfId="0"/>
    <xf numFmtId="14" fontId="0" fillId="0" borderId="0" xfId="0" applyNumberFormat="1"/>
    <xf numFmtId="0" fontId="0" fillId="0" borderId="10" xfId="0" applyBorder="1"/>
    <xf numFmtId="0" fontId="18" fillId="0" borderId="11" xfId="0" applyFont="1" applyBorder="1" applyAlignment="1">
      <alignment horizontal="center"/>
    </xf>
    <xf numFmtId="0" fontId="18" fillId="0" borderId="11" xfId="0" applyFont="1" applyBorder="1" applyAlignment="1">
      <alignment horizontal="centerContinuous"/>
    </xf>
    <xf numFmtId="0" fontId="16" fillId="0" borderId="12" xfId="0" applyFont="1" applyBorder="1"/>
    <xf numFmtId="0" fontId="0" fillId="0" borderId="12" xfId="0" applyBorder="1"/>
    <xf numFmtId="14" fontId="0" fillId="0" borderId="12" xfId="0" applyNumberFormat="1" applyBorder="1"/>
    <xf numFmtId="0" fontId="0" fillId="0" borderId="13" xfId="0" applyBorder="1"/>
    <xf numFmtId="0" fontId="16" fillId="0" borderId="13" xfId="0" applyFont="1" applyBorder="1"/>
    <xf numFmtId="0" fontId="0" fillId="0" borderId="14" xfId="0" applyBorder="1"/>
    <xf numFmtId="0" fontId="16" fillId="0" borderId="0" xfId="0" applyFont="1"/>
    <xf numFmtId="0" fontId="19" fillId="2" borderId="12" xfId="6" applyFont="1" applyBorder="1"/>
    <xf numFmtId="0" fontId="20" fillId="3" borderId="12" xfId="7" applyFont="1" applyBorder="1"/>
    <xf numFmtId="0" fontId="19" fillId="2" borderId="13" xfId="6" applyFont="1" applyBorder="1"/>
    <xf numFmtId="0" fontId="20" fillId="3" borderId="13" xfId="7" applyFont="1" applyBorder="1"/>
    <xf numFmtId="0" fontId="16" fillId="0" borderId="12" xfId="0" applyFont="1" applyBorder="1" applyAlignment="1">
      <alignment horizontal="center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center"/>
    </xf>
    <xf numFmtId="0" fontId="16" fillId="0" borderId="12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16" fillId="0" borderId="17" xfId="0" applyFont="1" applyBorder="1" applyAlignment="1">
      <alignment horizontal="center"/>
    </xf>
    <xf numFmtId="0" fontId="16" fillId="0" borderId="15" xfId="0" applyFont="1" applyBorder="1" applyAlignment="1">
      <alignment horizontal="center"/>
    </xf>
    <xf numFmtId="0" fontId="16" fillId="0" borderId="16" xfId="0" applyFont="1" applyBorder="1" applyAlignment="1">
      <alignment horizontal="center"/>
    </xf>
    <xf numFmtId="0" fontId="0" fillId="0" borderId="17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3" fillId="27" borderId="1" xfId="2" applyFill="1" applyAlignment="1">
      <alignment horizontal="center" vertical="center"/>
    </xf>
    <xf numFmtId="0" fontId="1" fillId="27" borderId="0" xfId="36"/>
    <xf numFmtId="0" fontId="1" fillId="27" borderId="10" xfId="36" applyBorder="1"/>
    <xf numFmtId="0" fontId="21" fillId="27" borderId="1" xfId="2" applyFont="1" applyFill="1"/>
    <xf numFmtId="0" fontId="5" fillId="27" borderId="1" xfId="2" applyFont="1" applyFill="1"/>
    <xf numFmtId="0" fontId="1" fillId="27" borderId="12" xfId="36" applyBorder="1" applyAlignment="1">
      <alignment horizontal="center"/>
    </xf>
    <xf numFmtId="0" fontId="1" fillId="27" borderId="0" xfId="36" applyBorder="1" applyAlignment="1"/>
    <xf numFmtId="0" fontId="1" fillId="27" borderId="10" xfId="36" applyBorder="1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'Moving Avg - Temp'!$D$1</c:f>
              <c:strCache>
                <c:ptCount val="1"/>
                <c:pt idx="0">
                  <c:v>Semi - Average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'Moving Avg - Temp'!$B$2:$B$116</c:f>
              <c:numCache>
                <c:formatCode>General</c:formatCode>
                <c:ptCount val="1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</c:numCache>
            </c:numRef>
          </c:xVal>
          <c:yVal>
            <c:numRef>
              <c:f>'Moving Avg - Temp'!$D$2:$D$116</c:f>
              <c:numCache>
                <c:formatCode>General</c:formatCode>
                <c:ptCount val="115"/>
                <c:pt idx="0">
                  <c:v>16.76568194429839</c:v>
                </c:pt>
                <c:pt idx="56">
                  <c:v>26.489876000436333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EE-49C0-8CBC-536C3B954F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2636224"/>
        <c:axId val="782627488"/>
      </c:scatterChart>
      <c:valAx>
        <c:axId val="782636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627488"/>
        <c:crosses val="autoZero"/>
        <c:crossBetween val="midCat"/>
      </c:valAx>
      <c:valAx>
        <c:axId val="78262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636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Comparison</a:t>
            </a:r>
            <a:r>
              <a:rPr lang="en-IN" baseline="0"/>
              <a:t> of Moving AVG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'Moving Avg - Temp'!$C$1</c:f>
              <c:strCache>
                <c:ptCount val="1"/>
                <c:pt idx="0">
                  <c:v>Mean_Temperature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'Moving Avg - Temp'!$A$2:$A$372</c:f>
              <c:strCache>
                <c:ptCount val="118"/>
                <c:pt idx="0">
                  <c:v>01-01-2017</c:v>
                </c:pt>
                <c:pt idx="1">
                  <c:v>02-01-2017</c:v>
                </c:pt>
                <c:pt idx="2">
                  <c:v>03-01-2017</c:v>
                </c:pt>
                <c:pt idx="3">
                  <c:v>04-01-2017</c:v>
                </c:pt>
                <c:pt idx="4">
                  <c:v>05-01-2017</c:v>
                </c:pt>
                <c:pt idx="5">
                  <c:v>06-01-2017</c:v>
                </c:pt>
                <c:pt idx="6">
                  <c:v>07-01-2017</c:v>
                </c:pt>
                <c:pt idx="7">
                  <c:v>08-01-2017</c:v>
                </c:pt>
                <c:pt idx="8">
                  <c:v>09-01-2017</c:v>
                </c:pt>
                <c:pt idx="9">
                  <c:v>10-01-2017</c:v>
                </c:pt>
                <c:pt idx="10">
                  <c:v>11-01-2017</c:v>
                </c:pt>
                <c:pt idx="11">
                  <c:v>12-01-2017</c:v>
                </c:pt>
                <c:pt idx="12">
                  <c:v>13-01-2017</c:v>
                </c:pt>
                <c:pt idx="13">
                  <c:v>14-01-2017</c:v>
                </c:pt>
                <c:pt idx="14">
                  <c:v>15-01-2017</c:v>
                </c:pt>
                <c:pt idx="15">
                  <c:v>16-01-2017</c:v>
                </c:pt>
                <c:pt idx="16">
                  <c:v>17-01-2017</c:v>
                </c:pt>
                <c:pt idx="17">
                  <c:v>18-01-2017</c:v>
                </c:pt>
                <c:pt idx="18">
                  <c:v>19-01-2017</c:v>
                </c:pt>
                <c:pt idx="19">
                  <c:v>20-01-2017</c:v>
                </c:pt>
                <c:pt idx="20">
                  <c:v>21-01-2017</c:v>
                </c:pt>
                <c:pt idx="21">
                  <c:v>22-01-2017</c:v>
                </c:pt>
                <c:pt idx="22">
                  <c:v>23-01-2017</c:v>
                </c:pt>
                <c:pt idx="23">
                  <c:v>24-01-2017</c:v>
                </c:pt>
                <c:pt idx="24">
                  <c:v>25-01-2017</c:v>
                </c:pt>
                <c:pt idx="25">
                  <c:v>26-01-2017</c:v>
                </c:pt>
                <c:pt idx="26">
                  <c:v>27-01-2017</c:v>
                </c:pt>
                <c:pt idx="27">
                  <c:v>28-01-2017</c:v>
                </c:pt>
                <c:pt idx="28">
                  <c:v>29-01-2017</c:v>
                </c:pt>
                <c:pt idx="29">
                  <c:v>30-01-2017</c:v>
                </c:pt>
                <c:pt idx="30">
                  <c:v>31-01-2017</c:v>
                </c:pt>
                <c:pt idx="31">
                  <c:v>01-02-2017</c:v>
                </c:pt>
                <c:pt idx="32">
                  <c:v>02-02-2017</c:v>
                </c:pt>
                <c:pt idx="33">
                  <c:v>03-02-2017</c:v>
                </c:pt>
                <c:pt idx="34">
                  <c:v>04-02-2017</c:v>
                </c:pt>
                <c:pt idx="35">
                  <c:v>05-02-2017</c:v>
                </c:pt>
                <c:pt idx="36">
                  <c:v>06-02-2017</c:v>
                </c:pt>
                <c:pt idx="37">
                  <c:v>07-02-2017</c:v>
                </c:pt>
                <c:pt idx="38">
                  <c:v>08-02-2017</c:v>
                </c:pt>
                <c:pt idx="39">
                  <c:v>09-02-2017</c:v>
                </c:pt>
                <c:pt idx="40">
                  <c:v>10-02-2017</c:v>
                </c:pt>
                <c:pt idx="41">
                  <c:v>11-02-2017</c:v>
                </c:pt>
                <c:pt idx="42">
                  <c:v>12-02-2017</c:v>
                </c:pt>
                <c:pt idx="43">
                  <c:v>13-02-2017</c:v>
                </c:pt>
                <c:pt idx="44">
                  <c:v>14-02-2017</c:v>
                </c:pt>
                <c:pt idx="45">
                  <c:v>15-02-2017</c:v>
                </c:pt>
                <c:pt idx="46">
                  <c:v>16-02-2017</c:v>
                </c:pt>
                <c:pt idx="47">
                  <c:v>17-02-2017</c:v>
                </c:pt>
                <c:pt idx="48">
                  <c:v>18-02-2017</c:v>
                </c:pt>
                <c:pt idx="49">
                  <c:v>19-02-2017</c:v>
                </c:pt>
                <c:pt idx="50">
                  <c:v>20-02-2017</c:v>
                </c:pt>
                <c:pt idx="51">
                  <c:v>21-02-2017</c:v>
                </c:pt>
                <c:pt idx="52">
                  <c:v>22-02-2017</c:v>
                </c:pt>
                <c:pt idx="53">
                  <c:v>23-02-2017</c:v>
                </c:pt>
                <c:pt idx="54">
                  <c:v>24-02-2017</c:v>
                </c:pt>
                <c:pt idx="55">
                  <c:v>25-02-2017</c:v>
                </c:pt>
                <c:pt idx="56">
                  <c:v>26-02-2017</c:v>
                </c:pt>
                <c:pt idx="57">
                  <c:v>27-02-2017</c:v>
                </c:pt>
                <c:pt idx="58">
                  <c:v>28-02-2017</c:v>
                </c:pt>
                <c:pt idx="59">
                  <c:v>01-03-2017</c:v>
                </c:pt>
                <c:pt idx="60">
                  <c:v>02-03-2017</c:v>
                </c:pt>
                <c:pt idx="61">
                  <c:v>03-03-2017</c:v>
                </c:pt>
                <c:pt idx="62">
                  <c:v>04-03-2017</c:v>
                </c:pt>
                <c:pt idx="63">
                  <c:v>05-03-2017</c:v>
                </c:pt>
                <c:pt idx="64">
                  <c:v>06-03-2017</c:v>
                </c:pt>
                <c:pt idx="65">
                  <c:v>07-03-2017</c:v>
                </c:pt>
                <c:pt idx="66">
                  <c:v>08-03-2017</c:v>
                </c:pt>
                <c:pt idx="67">
                  <c:v>09-03-2017</c:v>
                </c:pt>
                <c:pt idx="68">
                  <c:v>10-03-2017</c:v>
                </c:pt>
                <c:pt idx="69">
                  <c:v>11-03-2017</c:v>
                </c:pt>
                <c:pt idx="70">
                  <c:v>12-03-2017</c:v>
                </c:pt>
                <c:pt idx="71">
                  <c:v>13-03-2017</c:v>
                </c:pt>
                <c:pt idx="72">
                  <c:v>14-03-2017</c:v>
                </c:pt>
                <c:pt idx="73">
                  <c:v>15-03-2017</c:v>
                </c:pt>
                <c:pt idx="74">
                  <c:v>16-03-2017</c:v>
                </c:pt>
                <c:pt idx="75">
                  <c:v>17-03-2017</c:v>
                </c:pt>
                <c:pt idx="76">
                  <c:v>18-03-2017</c:v>
                </c:pt>
                <c:pt idx="77">
                  <c:v>19-03-2017</c:v>
                </c:pt>
                <c:pt idx="78">
                  <c:v>20-03-2017</c:v>
                </c:pt>
                <c:pt idx="79">
                  <c:v>21-03-2017</c:v>
                </c:pt>
                <c:pt idx="80">
                  <c:v>22-03-2017</c:v>
                </c:pt>
                <c:pt idx="81">
                  <c:v>23-03-2017</c:v>
                </c:pt>
                <c:pt idx="82">
                  <c:v>24-03-2017</c:v>
                </c:pt>
                <c:pt idx="83">
                  <c:v>25-03-2017</c:v>
                </c:pt>
                <c:pt idx="84">
                  <c:v>26-03-2017</c:v>
                </c:pt>
                <c:pt idx="85">
                  <c:v>27-03-2017</c:v>
                </c:pt>
                <c:pt idx="86">
                  <c:v>28-03-2017</c:v>
                </c:pt>
                <c:pt idx="87">
                  <c:v>29-03-2017</c:v>
                </c:pt>
                <c:pt idx="88">
                  <c:v>30-03-2017</c:v>
                </c:pt>
                <c:pt idx="89">
                  <c:v>31-03-2017</c:v>
                </c:pt>
                <c:pt idx="90">
                  <c:v>01-04-2017</c:v>
                </c:pt>
                <c:pt idx="91">
                  <c:v>02-04-2017</c:v>
                </c:pt>
                <c:pt idx="92">
                  <c:v>03-04-2017</c:v>
                </c:pt>
                <c:pt idx="93">
                  <c:v>04-04-2017</c:v>
                </c:pt>
                <c:pt idx="94">
                  <c:v>05-04-2017</c:v>
                </c:pt>
                <c:pt idx="95">
                  <c:v>06-04-2017</c:v>
                </c:pt>
                <c:pt idx="96">
                  <c:v>07-04-2017</c:v>
                </c:pt>
                <c:pt idx="97">
                  <c:v>08-04-2017</c:v>
                </c:pt>
                <c:pt idx="98">
                  <c:v>09-04-2017</c:v>
                </c:pt>
                <c:pt idx="99">
                  <c:v>10-04-2017</c:v>
                </c:pt>
                <c:pt idx="100">
                  <c:v>11-04-2017</c:v>
                </c:pt>
                <c:pt idx="101">
                  <c:v>12-04-2017</c:v>
                </c:pt>
                <c:pt idx="102">
                  <c:v>13-04-2017</c:v>
                </c:pt>
                <c:pt idx="103">
                  <c:v>14-04-2017</c:v>
                </c:pt>
                <c:pt idx="104">
                  <c:v>15-04-2017</c:v>
                </c:pt>
                <c:pt idx="105">
                  <c:v>16-04-2017</c:v>
                </c:pt>
                <c:pt idx="106">
                  <c:v>17-04-2017</c:v>
                </c:pt>
                <c:pt idx="107">
                  <c:v>18-04-2017</c:v>
                </c:pt>
                <c:pt idx="108">
                  <c:v>19-04-2017</c:v>
                </c:pt>
                <c:pt idx="109">
                  <c:v>20-04-2017</c:v>
                </c:pt>
                <c:pt idx="110">
                  <c:v>21-04-2017</c:v>
                </c:pt>
                <c:pt idx="111">
                  <c:v>22-04-2017</c:v>
                </c:pt>
                <c:pt idx="112">
                  <c:v>23-04-2017</c:v>
                </c:pt>
                <c:pt idx="113">
                  <c:v>24-04-2017</c:v>
                </c:pt>
                <c:pt idx="114">
                  <c:v>TOTAL</c:v>
                </c:pt>
                <c:pt idx="115">
                  <c:v>AVG</c:v>
                </c:pt>
                <c:pt idx="116">
                  <c:v>SQRT</c:v>
                </c:pt>
                <c:pt idx="117">
                  <c:v>Multiply by 100</c:v>
                </c:pt>
              </c:strCache>
            </c:strRef>
          </c:xVal>
          <c:yVal>
            <c:numRef>
              <c:f>'Moving Avg - Temp'!$C$2:$C$372</c:f>
              <c:numCache>
                <c:formatCode>General</c:formatCode>
                <c:ptCount val="371"/>
                <c:pt idx="0">
                  <c:v>15.9130434782608</c:v>
                </c:pt>
                <c:pt idx="1">
                  <c:v>18.5</c:v>
                </c:pt>
                <c:pt idx="2">
                  <c:v>17.1111111111111</c:v>
                </c:pt>
                <c:pt idx="3">
                  <c:v>18.7</c:v>
                </c:pt>
                <c:pt idx="4">
                  <c:v>18.3888888888888</c:v>
                </c:pt>
                <c:pt idx="5">
                  <c:v>19.318181818181799</c:v>
                </c:pt>
                <c:pt idx="6">
                  <c:v>14.7083333333333</c:v>
                </c:pt>
                <c:pt idx="7">
                  <c:v>15.684210526315701</c:v>
                </c:pt>
                <c:pt idx="8">
                  <c:v>14.5714285714285</c:v>
                </c:pt>
                <c:pt idx="9">
                  <c:v>12.1111111111111</c:v>
                </c:pt>
                <c:pt idx="10">
                  <c:v>11</c:v>
                </c:pt>
                <c:pt idx="11">
                  <c:v>11.789473684210501</c:v>
                </c:pt>
                <c:pt idx="12">
                  <c:v>13.235294117646999</c:v>
                </c:pt>
                <c:pt idx="13">
                  <c:v>13.2</c:v>
                </c:pt>
                <c:pt idx="14">
                  <c:v>16.434782608695599</c:v>
                </c:pt>
                <c:pt idx="15">
                  <c:v>14.65</c:v>
                </c:pt>
                <c:pt idx="16">
                  <c:v>11.7222222222222</c:v>
                </c:pt>
                <c:pt idx="17">
                  <c:v>13.0416666666666</c:v>
                </c:pt>
                <c:pt idx="18">
                  <c:v>14.619047619047601</c:v>
                </c:pt>
                <c:pt idx="19">
                  <c:v>15.2631578947368</c:v>
                </c:pt>
                <c:pt idx="20">
                  <c:v>15.391304347826001</c:v>
                </c:pt>
                <c:pt idx="21">
                  <c:v>18.440000000000001</c:v>
                </c:pt>
                <c:pt idx="22">
                  <c:v>18.117647058823501</c:v>
                </c:pt>
                <c:pt idx="23">
                  <c:v>18.347826086956498</c:v>
                </c:pt>
                <c:pt idx="24">
                  <c:v>21</c:v>
                </c:pt>
                <c:pt idx="25">
                  <c:v>16.178571428571399</c:v>
                </c:pt>
                <c:pt idx="26">
                  <c:v>16.5</c:v>
                </c:pt>
                <c:pt idx="27">
                  <c:v>14.863636363636299</c:v>
                </c:pt>
                <c:pt idx="28">
                  <c:v>15.6666666666666</c:v>
                </c:pt>
                <c:pt idx="29">
                  <c:v>16.4444444444444</c:v>
                </c:pt>
                <c:pt idx="30">
                  <c:v>16.125</c:v>
                </c:pt>
                <c:pt idx="31">
                  <c:v>15.25</c:v>
                </c:pt>
                <c:pt idx="32">
                  <c:v>17.090909090909001</c:v>
                </c:pt>
                <c:pt idx="33">
                  <c:v>15.636363636363599</c:v>
                </c:pt>
                <c:pt idx="34">
                  <c:v>18.7</c:v>
                </c:pt>
                <c:pt idx="35">
                  <c:v>18.6315789473684</c:v>
                </c:pt>
                <c:pt idx="36">
                  <c:v>16.8888888888888</c:v>
                </c:pt>
                <c:pt idx="37">
                  <c:v>15.125</c:v>
                </c:pt>
                <c:pt idx="38">
                  <c:v>15.7</c:v>
                </c:pt>
                <c:pt idx="39">
                  <c:v>15.375</c:v>
                </c:pt>
                <c:pt idx="40">
                  <c:v>14.6666666666666</c:v>
                </c:pt>
                <c:pt idx="41">
                  <c:v>15.625</c:v>
                </c:pt>
                <c:pt idx="42">
                  <c:v>16.25</c:v>
                </c:pt>
                <c:pt idx="43">
                  <c:v>16.3333333333333</c:v>
                </c:pt>
                <c:pt idx="44">
                  <c:v>16.875</c:v>
                </c:pt>
                <c:pt idx="45">
                  <c:v>17.571428571428498</c:v>
                </c:pt>
                <c:pt idx="46">
                  <c:v>20.25</c:v>
                </c:pt>
                <c:pt idx="47">
                  <c:v>21.3</c:v>
                </c:pt>
                <c:pt idx="48">
                  <c:v>21.125</c:v>
                </c:pt>
                <c:pt idx="49">
                  <c:v>22.363636363636299</c:v>
                </c:pt>
                <c:pt idx="50">
                  <c:v>23.375</c:v>
                </c:pt>
                <c:pt idx="51">
                  <c:v>21.8333333333333</c:v>
                </c:pt>
                <c:pt idx="52">
                  <c:v>19.125</c:v>
                </c:pt>
                <c:pt idx="53">
                  <c:v>18.625</c:v>
                </c:pt>
                <c:pt idx="54">
                  <c:v>19.125</c:v>
                </c:pt>
                <c:pt idx="55">
                  <c:v>19</c:v>
                </c:pt>
                <c:pt idx="56">
                  <c:v>18.75</c:v>
                </c:pt>
                <c:pt idx="57">
                  <c:v>19.875</c:v>
                </c:pt>
                <c:pt idx="58">
                  <c:v>23.3333333333333</c:v>
                </c:pt>
                <c:pt idx="59">
                  <c:v>24.4615384615384</c:v>
                </c:pt>
                <c:pt idx="60">
                  <c:v>23.75</c:v>
                </c:pt>
                <c:pt idx="61">
                  <c:v>20.5</c:v>
                </c:pt>
                <c:pt idx="62">
                  <c:v>19.125</c:v>
                </c:pt>
                <c:pt idx="63">
                  <c:v>19.75</c:v>
                </c:pt>
                <c:pt idx="64">
                  <c:v>20</c:v>
                </c:pt>
                <c:pt idx="65">
                  <c:v>22.625</c:v>
                </c:pt>
                <c:pt idx="66">
                  <c:v>21.545454545454501</c:v>
                </c:pt>
                <c:pt idx="67">
                  <c:v>20.785714285714199</c:v>
                </c:pt>
                <c:pt idx="68">
                  <c:v>19.9375</c:v>
                </c:pt>
                <c:pt idx="69">
                  <c:v>18.533333333333299</c:v>
                </c:pt>
                <c:pt idx="70">
                  <c:v>17.375</c:v>
                </c:pt>
                <c:pt idx="71">
                  <c:v>17.4444444444444</c:v>
                </c:pt>
                <c:pt idx="72">
                  <c:v>18</c:v>
                </c:pt>
                <c:pt idx="73">
                  <c:v>19.875</c:v>
                </c:pt>
                <c:pt idx="74">
                  <c:v>24</c:v>
                </c:pt>
                <c:pt idx="75">
                  <c:v>20.9</c:v>
                </c:pt>
                <c:pt idx="76">
                  <c:v>24.692307692307601</c:v>
                </c:pt>
                <c:pt idx="77">
                  <c:v>24.6666666666666</c:v>
                </c:pt>
                <c:pt idx="78">
                  <c:v>23.3333333333333</c:v>
                </c:pt>
                <c:pt idx="79">
                  <c:v>25</c:v>
                </c:pt>
                <c:pt idx="80">
                  <c:v>27.25</c:v>
                </c:pt>
                <c:pt idx="81">
                  <c:v>28</c:v>
                </c:pt>
                <c:pt idx="82">
                  <c:v>28.9166666666666</c:v>
                </c:pt>
                <c:pt idx="83">
                  <c:v>26.5</c:v>
                </c:pt>
                <c:pt idx="84">
                  <c:v>29.1</c:v>
                </c:pt>
                <c:pt idx="85">
                  <c:v>29.5</c:v>
                </c:pt>
                <c:pt idx="86">
                  <c:v>29.8888888888888</c:v>
                </c:pt>
                <c:pt idx="87">
                  <c:v>31</c:v>
                </c:pt>
                <c:pt idx="88">
                  <c:v>29.285714285714199</c:v>
                </c:pt>
                <c:pt idx="89">
                  <c:v>30.625</c:v>
                </c:pt>
                <c:pt idx="90">
                  <c:v>31.375</c:v>
                </c:pt>
                <c:pt idx="91">
                  <c:v>29.75</c:v>
                </c:pt>
                <c:pt idx="92">
                  <c:v>30.5</c:v>
                </c:pt>
                <c:pt idx="93">
                  <c:v>30.933333333333302</c:v>
                </c:pt>
                <c:pt idx="94">
                  <c:v>29.230769230769202</c:v>
                </c:pt>
                <c:pt idx="95">
                  <c:v>31.2222222222222</c:v>
                </c:pt>
                <c:pt idx="96">
                  <c:v>27</c:v>
                </c:pt>
                <c:pt idx="97">
                  <c:v>25.625</c:v>
                </c:pt>
                <c:pt idx="98">
                  <c:v>27.125</c:v>
                </c:pt>
                <c:pt idx="99">
                  <c:v>27.857142857142801</c:v>
                </c:pt>
                <c:pt idx="100">
                  <c:v>29.25</c:v>
                </c:pt>
                <c:pt idx="101">
                  <c:v>29.25</c:v>
                </c:pt>
                <c:pt idx="102">
                  <c:v>29.6666666666666</c:v>
                </c:pt>
                <c:pt idx="103">
                  <c:v>30.5</c:v>
                </c:pt>
                <c:pt idx="104">
                  <c:v>31.2222222222222</c:v>
                </c:pt>
                <c:pt idx="105">
                  <c:v>31</c:v>
                </c:pt>
                <c:pt idx="106">
                  <c:v>32.5555555555555</c:v>
                </c:pt>
                <c:pt idx="107">
                  <c:v>34</c:v>
                </c:pt>
                <c:pt idx="108">
                  <c:v>33.5</c:v>
                </c:pt>
                <c:pt idx="109">
                  <c:v>34.5</c:v>
                </c:pt>
                <c:pt idx="110">
                  <c:v>34.25</c:v>
                </c:pt>
                <c:pt idx="111">
                  <c:v>32.9</c:v>
                </c:pt>
                <c:pt idx="112">
                  <c:v>32.875</c:v>
                </c:pt>
                <c:pt idx="113">
                  <c:v>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BFD-49C8-9CD6-EE5339AB1449}"/>
            </c:ext>
          </c:extLst>
        </c:ser>
        <c:ser>
          <c:idx val="1"/>
          <c:order val="1"/>
          <c:tx>
            <c:strRef>
              <c:f>'Moving Avg - Temp'!$E$1</c:f>
              <c:strCache>
                <c:ptCount val="1"/>
                <c:pt idx="0">
                  <c:v>Moving AVG (3 Yearly)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'Moving Avg - Temp'!$A$2:$A$372</c:f>
              <c:strCache>
                <c:ptCount val="118"/>
                <c:pt idx="0">
                  <c:v>01-01-2017</c:v>
                </c:pt>
                <c:pt idx="1">
                  <c:v>02-01-2017</c:v>
                </c:pt>
                <c:pt idx="2">
                  <c:v>03-01-2017</c:v>
                </c:pt>
                <c:pt idx="3">
                  <c:v>04-01-2017</c:v>
                </c:pt>
                <c:pt idx="4">
                  <c:v>05-01-2017</c:v>
                </c:pt>
                <c:pt idx="5">
                  <c:v>06-01-2017</c:v>
                </c:pt>
                <c:pt idx="6">
                  <c:v>07-01-2017</c:v>
                </c:pt>
                <c:pt idx="7">
                  <c:v>08-01-2017</c:v>
                </c:pt>
                <c:pt idx="8">
                  <c:v>09-01-2017</c:v>
                </c:pt>
                <c:pt idx="9">
                  <c:v>10-01-2017</c:v>
                </c:pt>
                <c:pt idx="10">
                  <c:v>11-01-2017</c:v>
                </c:pt>
                <c:pt idx="11">
                  <c:v>12-01-2017</c:v>
                </c:pt>
                <c:pt idx="12">
                  <c:v>13-01-2017</c:v>
                </c:pt>
                <c:pt idx="13">
                  <c:v>14-01-2017</c:v>
                </c:pt>
                <c:pt idx="14">
                  <c:v>15-01-2017</c:v>
                </c:pt>
                <c:pt idx="15">
                  <c:v>16-01-2017</c:v>
                </c:pt>
                <c:pt idx="16">
                  <c:v>17-01-2017</c:v>
                </c:pt>
                <c:pt idx="17">
                  <c:v>18-01-2017</c:v>
                </c:pt>
                <c:pt idx="18">
                  <c:v>19-01-2017</c:v>
                </c:pt>
                <c:pt idx="19">
                  <c:v>20-01-2017</c:v>
                </c:pt>
                <c:pt idx="20">
                  <c:v>21-01-2017</c:v>
                </c:pt>
                <c:pt idx="21">
                  <c:v>22-01-2017</c:v>
                </c:pt>
                <c:pt idx="22">
                  <c:v>23-01-2017</c:v>
                </c:pt>
                <c:pt idx="23">
                  <c:v>24-01-2017</c:v>
                </c:pt>
                <c:pt idx="24">
                  <c:v>25-01-2017</c:v>
                </c:pt>
                <c:pt idx="25">
                  <c:v>26-01-2017</c:v>
                </c:pt>
                <c:pt idx="26">
                  <c:v>27-01-2017</c:v>
                </c:pt>
                <c:pt idx="27">
                  <c:v>28-01-2017</c:v>
                </c:pt>
                <c:pt idx="28">
                  <c:v>29-01-2017</c:v>
                </c:pt>
                <c:pt idx="29">
                  <c:v>30-01-2017</c:v>
                </c:pt>
                <c:pt idx="30">
                  <c:v>31-01-2017</c:v>
                </c:pt>
                <c:pt idx="31">
                  <c:v>01-02-2017</c:v>
                </c:pt>
                <c:pt idx="32">
                  <c:v>02-02-2017</c:v>
                </c:pt>
                <c:pt idx="33">
                  <c:v>03-02-2017</c:v>
                </c:pt>
                <c:pt idx="34">
                  <c:v>04-02-2017</c:v>
                </c:pt>
                <c:pt idx="35">
                  <c:v>05-02-2017</c:v>
                </c:pt>
                <c:pt idx="36">
                  <c:v>06-02-2017</c:v>
                </c:pt>
                <c:pt idx="37">
                  <c:v>07-02-2017</c:v>
                </c:pt>
                <c:pt idx="38">
                  <c:v>08-02-2017</c:v>
                </c:pt>
                <c:pt idx="39">
                  <c:v>09-02-2017</c:v>
                </c:pt>
                <c:pt idx="40">
                  <c:v>10-02-2017</c:v>
                </c:pt>
                <c:pt idx="41">
                  <c:v>11-02-2017</c:v>
                </c:pt>
                <c:pt idx="42">
                  <c:v>12-02-2017</c:v>
                </c:pt>
                <c:pt idx="43">
                  <c:v>13-02-2017</c:v>
                </c:pt>
                <c:pt idx="44">
                  <c:v>14-02-2017</c:v>
                </c:pt>
                <c:pt idx="45">
                  <c:v>15-02-2017</c:v>
                </c:pt>
                <c:pt idx="46">
                  <c:v>16-02-2017</c:v>
                </c:pt>
                <c:pt idx="47">
                  <c:v>17-02-2017</c:v>
                </c:pt>
                <c:pt idx="48">
                  <c:v>18-02-2017</c:v>
                </c:pt>
                <c:pt idx="49">
                  <c:v>19-02-2017</c:v>
                </c:pt>
                <c:pt idx="50">
                  <c:v>20-02-2017</c:v>
                </c:pt>
                <c:pt idx="51">
                  <c:v>21-02-2017</c:v>
                </c:pt>
                <c:pt idx="52">
                  <c:v>22-02-2017</c:v>
                </c:pt>
                <c:pt idx="53">
                  <c:v>23-02-2017</c:v>
                </c:pt>
                <c:pt idx="54">
                  <c:v>24-02-2017</c:v>
                </c:pt>
                <c:pt idx="55">
                  <c:v>25-02-2017</c:v>
                </c:pt>
                <c:pt idx="56">
                  <c:v>26-02-2017</c:v>
                </c:pt>
                <c:pt idx="57">
                  <c:v>27-02-2017</c:v>
                </c:pt>
                <c:pt idx="58">
                  <c:v>28-02-2017</c:v>
                </c:pt>
                <c:pt idx="59">
                  <c:v>01-03-2017</c:v>
                </c:pt>
                <c:pt idx="60">
                  <c:v>02-03-2017</c:v>
                </c:pt>
                <c:pt idx="61">
                  <c:v>03-03-2017</c:v>
                </c:pt>
                <c:pt idx="62">
                  <c:v>04-03-2017</c:v>
                </c:pt>
                <c:pt idx="63">
                  <c:v>05-03-2017</c:v>
                </c:pt>
                <c:pt idx="64">
                  <c:v>06-03-2017</c:v>
                </c:pt>
                <c:pt idx="65">
                  <c:v>07-03-2017</c:v>
                </c:pt>
                <c:pt idx="66">
                  <c:v>08-03-2017</c:v>
                </c:pt>
                <c:pt idx="67">
                  <c:v>09-03-2017</c:v>
                </c:pt>
                <c:pt idx="68">
                  <c:v>10-03-2017</c:v>
                </c:pt>
                <c:pt idx="69">
                  <c:v>11-03-2017</c:v>
                </c:pt>
                <c:pt idx="70">
                  <c:v>12-03-2017</c:v>
                </c:pt>
                <c:pt idx="71">
                  <c:v>13-03-2017</c:v>
                </c:pt>
                <c:pt idx="72">
                  <c:v>14-03-2017</c:v>
                </c:pt>
                <c:pt idx="73">
                  <c:v>15-03-2017</c:v>
                </c:pt>
                <c:pt idx="74">
                  <c:v>16-03-2017</c:v>
                </c:pt>
                <c:pt idx="75">
                  <c:v>17-03-2017</c:v>
                </c:pt>
                <c:pt idx="76">
                  <c:v>18-03-2017</c:v>
                </c:pt>
                <c:pt idx="77">
                  <c:v>19-03-2017</c:v>
                </c:pt>
                <c:pt idx="78">
                  <c:v>20-03-2017</c:v>
                </c:pt>
                <c:pt idx="79">
                  <c:v>21-03-2017</c:v>
                </c:pt>
                <c:pt idx="80">
                  <c:v>22-03-2017</c:v>
                </c:pt>
                <c:pt idx="81">
                  <c:v>23-03-2017</c:v>
                </c:pt>
                <c:pt idx="82">
                  <c:v>24-03-2017</c:v>
                </c:pt>
                <c:pt idx="83">
                  <c:v>25-03-2017</c:v>
                </c:pt>
                <c:pt idx="84">
                  <c:v>26-03-2017</c:v>
                </c:pt>
                <c:pt idx="85">
                  <c:v>27-03-2017</c:v>
                </c:pt>
                <c:pt idx="86">
                  <c:v>28-03-2017</c:v>
                </c:pt>
                <c:pt idx="87">
                  <c:v>29-03-2017</c:v>
                </c:pt>
                <c:pt idx="88">
                  <c:v>30-03-2017</c:v>
                </c:pt>
                <c:pt idx="89">
                  <c:v>31-03-2017</c:v>
                </c:pt>
                <c:pt idx="90">
                  <c:v>01-04-2017</c:v>
                </c:pt>
                <c:pt idx="91">
                  <c:v>02-04-2017</c:v>
                </c:pt>
                <c:pt idx="92">
                  <c:v>03-04-2017</c:v>
                </c:pt>
                <c:pt idx="93">
                  <c:v>04-04-2017</c:v>
                </c:pt>
                <c:pt idx="94">
                  <c:v>05-04-2017</c:v>
                </c:pt>
                <c:pt idx="95">
                  <c:v>06-04-2017</c:v>
                </c:pt>
                <c:pt idx="96">
                  <c:v>07-04-2017</c:v>
                </c:pt>
                <c:pt idx="97">
                  <c:v>08-04-2017</c:v>
                </c:pt>
                <c:pt idx="98">
                  <c:v>09-04-2017</c:v>
                </c:pt>
                <c:pt idx="99">
                  <c:v>10-04-2017</c:v>
                </c:pt>
                <c:pt idx="100">
                  <c:v>11-04-2017</c:v>
                </c:pt>
                <c:pt idx="101">
                  <c:v>12-04-2017</c:v>
                </c:pt>
                <c:pt idx="102">
                  <c:v>13-04-2017</c:v>
                </c:pt>
                <c:pt idx="103">
                  <c:v>14-04-2017</c:v>
                </c:pt>
                <c:pt idx="104">
                  <c:v>15-04-2017</c:v>
                </c:pt>
                <c:pt idx="105">
                  <c:v>16-04-2017</c:v>
                </c:pt>
                <c:pt idx="106">
                  <c:v>17-04-2017</c:v>
                </c:pt>
                <c:pt idx="107">
                  <c:v>18-04-2017</c:v>
                </c:pt>
                <c:pt idx="108">
                  <c:v>19-04-2017</c:v>
                </c:pt>
                <c:pt idx="109">
                  <c:v>20-04-2017</c:v>
                </c:pt>
                <c:pt idx="110">
                  <c:v>21-04-2017</c:v>
                </c:pt>
                <c:pt idx="111">
                  <c:v>22-04-2017</c:v>
                </c:pt>
                <c:pt idx="112">
                  <c:v>23-04-2017</c:v>
                </c:pt>
                <c:pt idx="113">
                  <c:v>24-04-2017</c:v>
                </c:pt>
                <c:pt idx="114">
                  <c:v>TOTAL</c:v>
                </c:pt>
                <c:pt idx="115">
                  <c:v>AVG</c:v>
                </c:pt>
                <c:pt idx="116">
                  <c:v>SQRT</c:v>
                </c:pt>
                <c:pt idx="117">
                  <c:v>Multiply by 100</c:v>
                </c:pt>
              </c:strCache>
            </c:strRef>
          </c:xVal>
          <c:yVal>
            <c:numRef>
              <c:f>'Moving Avg - Temp'!$E$2:$E$372</c:f>
              <c:numCache>
                <c:formatCode>General</c:formatCode>
                <c:ptCount val="371"/>
                <c:pt idx="2">
                  <c:v>17.174718196457302</c:v>
                </c:pt>
                <c:pt idx="3">
                  <c:v>18.103703703703701</c:v>
                </c:pt>
                <c:pt idx="4">
                  <c:v>18.066666666666634</c:v>
                </c:pt>
                <c:pt idx="5">
                  <c:v>18.802356902356866</c:v>
                </c:pt>
                <c:pt idx="6">
                  <c:v>17.4718013468013</c:v>
                </c:pt>
                <c:pt idx="7">
                  <c:v>16.570241892610266</c:v>
                </c:pt>
                <c:pt idx="8">
                  <c:v>14.987990810359166</c:v>
                </c:pt>
                <c:pt idx="9">
                  <c:v>14.122250069618433</c:v>
                </c:pt>
                <c:pt idx="10">
                  <c:v>12.560846560846533</c:v>
                </c:pt>
                <c:pt idx="11">
                  <c:v>11.6335282651072</c:v>
                </c:pt>
                <c:pt idx="12">
                  <c:v>12.008255933952499</c:v>
                </c:pt>
                <c:pt idx="13">
                  <c:v>12.741589267285832</c:v>
                </c:pt>
                <c:pt idx="14">
                  <c:v>14.290025575447531</c:v>
                </c:pt>
                <c:pt idx="15">
                  <c:v>14.761594202898534</c:v>
                </c:pt>
                <c:pt idx="16">
                  <c:v>14.269001610305933</c:v>
                </c:pt>
                <c:pt idx="17">
                  <c:v>13.137962962962932</c:v>
                </c:pt>
                <c:pt idx="18">
                  <c:v>13.127645502645466</c:v>
                </c:pt>
                <c:pt idx="19">
                  <c:v>14.307957393483667</c:v>
                </c:pt>
                <c:pt idx="20">
                  <c:v>15.091169953870134</c:v>
                </c:pt>
                <c:pt idx="21">
                  <c:v>16.364820747520934</c:v>
                </c:pt>
                <c:pt idx="22">
                  <c:v>17.316317135549834</c:v>
                </c:pt>
                <c:pt idx="23">
                  <c:v>18.301824381926668</c:v>
                </c:pt>
                <c:pt idx="24">
                  <c:v>19.15515771526</c:v>
                </c:pt>
                <c:pt idx="25">
                  <c:v>18.508799171842636</c:v>
                </c:pt>
                <c:pt idx="26">
                  <c:v>17.892857142857135</c:v>
                </c:pt>
                <c:pt idx="27">
                  <c:v>15.847402597402569</c:v>
                </c:pt>
                <c:pt idx="28">
                  <c:v>15.676767676767634</c:v>
                </c:pt>
                <c:pt idx="29">
                  <c:v>15.658249158249101</c:v>
                </c:pt>
                <c:pt idx="30">
                  <c:v>16.078703703703667</c:v>
                </c:pt>
                <c:pt idx="31">
                  <c:v>15.939814814814801</c:v>
                </c:pt>
                <c:pt idx="32">
                  <c:v>16.155303030302999</c:v>
                </c:pt>
                <c:pt idx="33">
                  <c:v>15.9924242424242</c:v>
                </c:pt>
                <c:pt idx="34">
                  <c:v>17.142424242424198</c:v>
                </c:pt>
                <c:pt idx="35">
                  <c:v>17.655980861244</c:v>
                </c:pt>
                <c:pt idx="36">
                  <c:v>18.073489278752401</c:v>
                </c:pt>
                <c:pt idx="37">
                  <c:v>16.881822612085731</c:v>
                </c:pt>
                <c:pt idx="38">
                  <c:v>15.904629629629602</c:v>
                </c:pt>
                <c:pt idx="39">
                  <c:v>15.4</c:v>
                </c:pt>
                <c:pt idx="40">
                  <c:v>15.2472222222222</c:v>
                </c:pt>
                <c:pt idx="41">
                  <c:v>15.2222222222222</c:v>
                </c:pt>
                <c:pt idx="42">
                  <c:v>15.513888888888866</c:v>
                </c:pt>
                <c:pt idx="43">
                  <c:v>16.069444444444432</c:v>
                </c:pt>
                <c:pt idx="44">
                  <c:v>16.4861111111111</c:v>
                </c:pt>
                <c:pt idx="45">
                  <c:v>16.926587301587265</c:v>
                </c:pt>
                <c:pt idx="46">
                  <c:v>18.232142857142833</c:v>
                </c:pt>
                <c:pt idx="47">
                  <c:v>19.707142857142831</c:v>
                </c:pt>
                <c:pt idx="48">
                  <c:v>20.891666666666666</c:v>
                </c:pt>
                <c:pt idx="49">
                  <c:v>21.596212121212101</c:v>
                </c:pt>
                <c:pt idx="50">
                  <c:v>22.287878787878768</c:v>
                </c:pt>
                <c:pt idx="51">
                  <c:v>22.523989898989868</c:v>
                </c:pt>
                <c:pt idx="52">
                  <c:v>21.444444444444432</c:v>
                </c:pt>
                <c:pt idx="53">
                  <c:v>19.8611111111111</c:v>
                </c:pt>
                <c:pt idx="54">
                  <c:v>18.958333333333332</c:v>
                </c:pt>
                <c:pt idx="55">
                  <c:v>18.916666666666668</c:v>
                </c:pt>
                <c:pt idx="56">
                  <c:v>18.958333333333332</c:v>
                </c:pt>
                <c:pt idx="57">
                  <c:v>19.208333333333332</c:v>
                </c:pt>
                <c:pt idx="58">
                  <c:v>20.652777777777768</c:v>
                </c:pt>
                <c:pt idx="59">
                  <c:v>22.5566239316239</c:v>
                </c:pt>
                <c:pt idx="60">
                  <c:v>23.848290598290564</c:v>
                </c:pt>
                <c:pt idx="61">
                  <c:v>22.903846153846132</c:v>
                </c:pt>
                <c:pt idx="62">
                  <c:v>21.125</c:v>
                </c:pt>
                <c:pt idx="63">
                  <c:v>19.791666666666668</c:v>
                </c:pt>
                <c:pt idx="64">
                  <c:v>19.625</c:v>
                </c:pt>
                <c:pt idx="65">
                  <c:v>20.791666666666668</c:v>
                </c:pt>
                <c:pt idx="66">
                  <c:v>21.390151515151501</c:v>
                </c:pt>
                <c:pt idx="67">
                  <c:v>21.652056277056232</c:v>
                </c:pt>
                <c:pt idx="68">
                  <c:v>20.7562229437229</c:v>
                </c:pt>
                <c:pt idx="69">
                  <c:v>19.752182539682497</c:v>
                </c:pt>
                <c:pt idx="70">
                  <c:v>18.615277777777766</c:v>
                </c:pt>
                <c:pt idx="71">
                  <c:v>17.784259259259233</c:v>
                </c:pt>
                <c:pt idx="72">
                  <c:v>17.606481481481467</c:v>
                </c:pt>
                <c:pt idx="73">
                  <c:v>18.439814814814799</c:v>
                </c:pt>
                <c:pt idx="74">
                  <c:v>20.625</c:v>
                </c:pt>
                <c:pt idx="75">
                  <c:v>21.591666666666669</c:v>
                </c:pt>
                <c:pt idx="76">
                  <c:v>23.197435897435867</c:v>
                </c:pt>
                <c:pt idx="77">
                  <c:v>23.419658119658067</c:v>
                </c:pt>
                <c:pt idx="78">
                  <c:v>24.23076923076917</c:v>
                </c:pt>
                <c:pt idx="79">
                  <c:v>24.3333333333333</c:v>
                </c:pt>
                <c:pt idx="80">
                  <c:v>25.194444444444432</c:v>
                </c:pt>
                <c:pt idx="81">
                  <c:v>26.75</c:v>
                </c:pt>
                <c:pt idx="82">
                  <c:v>28.055555555555532</c:v>
                </c:pt>
                <c:pt idx="83">
                  <c:v>27.805555555555532</c:v>
                </c:pt>
                <c:pt idx="84">
                  <c:v>28.172222222222199</c:v>
                </c:pt>
                <c:pt idx="85">
                  <c:v>28.366666666666664</c:v>
                </c:pt>
                <c:pt idx="86">
                  <c:v>29.496296296296265</c:v>
                </c:pt>
                <c:pt idx="87">
                  <c:v>30.129629629629601</c:v>
                </c:pt>
                <c:pt idx="88">
                  <c:v>30.058201058200996</c:v>
                </c:pt>
                <c:pt idx="89">
                  <c:v>30.303571428571399</c:v>
                </c:pt>
                <c:pt idx="90">
                  <c:v>30.428571428571399</c:v>
                </c:pt>
                <c:pt idx="91">
                  <c:v>30.583333333333332</c:v>
                </c:pt>
                <c:pt idx="92">
                  <c:v>30.541666666666668</c:v>
                </c:pt>
                <c:pt idx="93">
                  <c:v>30.394444444444435</c:v>
                </c:pt>
                <c:pt idx="94">
                  <c:v>30.221367521367501</c:v>
                </c:pt>
                <c:pt idx="95">
                  <c:v>30.462108262108234</c:v>
                </c:pt>
                <c:pt idx="96">
                  <c:v>29.150997150997132</c:v>
                </c:pt>
                <c:pt idx="97">
                  <c:v>27.949074074074066</c:v>
                </c:pt>
                <c:pt idx="98">
                  <c:v>26.583333333333332</c:v>
                </c:pt>
                <c:pt idx="99">
                  <c:v>26.869047619047603</c:v>
                </c:pt>
                <c:pt idx="100">
                  <c:v>28.077380952380935</c:v>
                </c:pt>
                <c:pt idx="101">
                  <c:v>28.785714285714267</c:v>
                </c:pt>
                <c:pt idx="102">
                  <c:v>29.388888888888868</c:v>
                </c:pt>
                <c:pt idx="103">
                  <c:v>29.805555555555532</c:v>
                </c:pt>
                <c:pt idx="104">
                  <c:v>30.462962962962933</c:v>
                </c:pt>
                <c:pt idx="105">
                  <c:v>30.907407407407401</c:v>
                </c:pt>
                <c:pt idx="106">
                  <c:v>31.592592592592567</c:v>
                </c:pt>
                <c:pt idx="107">
                  <c:v>32.518518518518498</c:v>
                </c:pt>
                <c:pt idx="108">
                  <c:v>33.351851851851833</c:v>
                </c:pt>
                <c:pt idx="109">
                  <c:v>34</c:v>
                </c:pt>
                <c:pt idx="110">
                  <c:v>34.083333333333336</c:v>
                </c:pt>
                <c:pt idx="111">
                  <c:v>33.883333333333333</c:v>
                </c:pt>
                <c:pt idx="112">
                  <c:v>33.341666666666669</c:v>
                </c:pt>
                <c:pt idx="113">
                  <c:v>32.591666666666669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BFD-49C8-9CD6-EE5339AB1449}"/>
            </c:ext>
          </c:extLst>
        </c:ser>
        <c:ser>
          <c:idx val="2"/>
          <c:order val="2"/>
          <c:tx>
            <c:strRef>
              <c:f>'Moving Avg - Temp'!$H$1</c:f>
              <c:strCache>
                <c:ptCount val="1"/>
                <c:pt idx="0">
                  <c:v>Moving AVG 4 Yearly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'Moving Avg - Temp'!$A$2:$A$372</c:f>
              <c:strCache>
                <c:ptCount val="118"/>
                <c:pt idx="0">
                  <c:v>01-01-2017</c:v>
                </c:pt>
                <c:pt idx="1">
                  <c:v>02-01-2017</c:v>
                </c:pt>
                <c:pt idx="2">
                  <c:v>03-01-2017</c:v>
                </c:pt>
                <c:pt idx="3">
                  <c:v>04-01-2017</c:v>
                </c:pt>
                <c:pt idx="4">
                  <c:v>05-01-2017</c:v>
                </c:pt>
                <c:pt idx="5">
                  <c:v>06-01-2017</c:v>
                </c:pt>
                <c:pt idx="6">
                  <c:v>07-01-2017</c:v>
                </c:pt>
                <c:pt idx="7">
                  <c:v>08-01-2017</c:v>
                </c:pt>
                <c:pt idx="8">
                  <c:v>09-01-2017</c:v>
                </c:pt>
                <c:pt idx="9">
                  <c:v>10-01-2017</c:v>
                </c:pt>
                <c:pt idx="10">
                  <c:v>11-01-2017</c:v>
                </c:pt>
                <c:pt idx="11">
                  <c:v>12-01-2017</c:v>
                </c:pt>
                <c:pt idx="12">
                  <c:v>13-01-2017</c:v>
                </c:pt>
                <c:pt idx="13">
                  <c:v>14-01-2017</c:v>
                </c:pt>
                <c:pt idx="14">
                  <c:v>15-01-2017</c:v>
                </c:pt>
                <c:pt idx="15">
                  <c:v>16-01-2017</c:v>
                </c:pt>
                <c:pt idx="16">
                  <c:v>17-01-2017</c:v>
                </c:pt>
                <c:pt idx="17">
                  <c:v>18-01-2017</c:v>
                </c:pt>
                <c:pt idx="18">
                  <c:v>19-01-2017</c:v>
                </c:pt>
                <c:pt idx="19">
                  <c:v>20-01-2017</c:v>
                </c:pt>
                <c:pt idx="20">
                  <c:v>21-01-2017</c:v>
                </c:pt>
                <c:pt idx="21">
                  <c:v>22-01-2017</c:v>
                </c:pt>
                <c:pt idx="22">
                  <c:v>23-01-2017</c:v>
                </c:pt>
                <c:pt idx="23">
                  <c:v>24-01-2017</c:v>
                </c:pt>
                <c:pt idx="24">
                  <c:v>25-01-2017</c:v>
                </c:pt>
                <c:pt idx="25">
                  <c:v>26-01-2017</c:v>
                </c:pt>
                <c:pt idx="26">
                  <c:v>27-01-2017</c:v>
                </c:pt>
                <c:pt idx="27">
                  <c:v>28-01-2017</c:v>
                </c:pt>
                <c:pt idx="28">
                  <c:v>29-01-2017</c:v>
                </c:pt>
                <c:pt idx="29">
                  <c:v>30-01-2017</c:v>
                </c:pt>
                <c:pt idx="30">
                  <c:v>31-01-2017</c:v>
                </c:pt>
                <c:pt idx="31">
                  <c:v>01-02-2017</c:v>
                </c:pt>
                <c:pt idx="32">
                  <c:v>02-02-2017</c:v>
                </c:pt>
                <c:pt idx="33">
                  <c:v>03-02-2017</c:v>
                </c:pt>
                <c:pt idx="34">
                  <c:v>04-02-2017</c:v>
                </c:pt>
                <c:pt idx="35">
                  <c:v>05-02-2017</c:v>
                </c:pt>
                <c:pt idx="36">
                  <c:v>06-02-2017</c:v>
                </c:pt>
                <c:pt idx="37">
                  <c:v>07-02-2017</c:v>
                </c:pt>
                <c:pt idx="38">
                  <c:v>08-02-2017</c:v>
                </c:pt>
                <c:pt idx="39">
                  <c:v>09-02-2017</c:v>
                </c:pt>
                <c:pt idx="40">
                  <c:v>10-02-2017</c:v>
                </c:pt>
                <c:pt idx="41">
                  <c:v>11-02-2017</c:v>
                </c:pt>
                <c:pt idx="42">
                  <c:v>12-02-2017</c:v>
                </c:pt>
                <c:pt idx="43">
                  <c:v>13-02-2017</c:v>
                </c:pt>
                <c:pt idx="44">
                  <c:v>14-02-2017</c:v>
                </c:pt>
                <c:pt idx="45">
                  <c:v>15-02-2017</c:v>
                </c:pt>
                <c:pt idx="46">
                  <c:v>16-02-2017</c:v>
                </c:pt>
                <c:pt idx="47">
                  <c:v>17-02-2017</c:v>
                </c:pt>
                <c:pt idx="48">
                  <c:v>18-02-2017</c:v>
                </c:pt>
                <c:pt idx="49">
                  <c:v>19-02-2017</c:v>
                </c:pt>
                <c:pt idx="50">
                  <c:v>20-02-2017</c:v>
                </c:pt>
                <c:pt idx="51">
                  <c:v>21-02-2017</c:v>
                </c:pt>
                <c:pt idx="52">
                  <c:v>22-02-2017</c:v>
                </c:pt>
                <c:pt idx="53">
                  <c:v>23-02-2017</c:v>
                </c:pt>
                <c:pt idx="54">
                  <c:v>24-02-2017</c:v>
                </c:pt>
                <c:pt idx="55">
                  <c:v>25-02-2017</c:v>
                </c:pt>
                <c:pt idx="56">
                  <c:v>26-02-2017</c:v>
                </c:pt>
                <c:pt idx="57">
                  <c:v>27-02-2017</c:v>
                </c:pt>
                <c:pt idx="58">
                  <c:v>28-02-2017</c:v>
                </c:pt>
                <c:pt idx="59">
                  <c:v>01-03-2017</c:v>
                </c:pt>
                <c:pt idx="60">
                  <c:v>02-03-2017</c:v>
                </c:pt>
                <c:pt idx="61">
                  <c:v>03-03-2017</c:v>
                </c:pt>
                <c:pt idx="62">
                  <c:v>04-03-2017</c:v>
                </c:pt>
                <c:pt idx="63">
                  <c:v>05-03-2017</c:v>
                </c:pt>
                <c:pt idx="64">
                  <c:v>06-03-2017</c:v>
                </c:pt>
                <c:pt idx="65">
                  <c:v>07-03-2017</c:v>
                </c:pt>
                <c:pt idx="66">
                  <c:v>08-03-2017</c:v>
                </c:pt>
                <c:pt idx="67">
                  <c:v>09-03-2017</c:v>
                </c:pt>
                <c:pt idx="68">
                  <c:v>10-03-2017</c:v>
                </c:pt>
                <c:pt idx="69">
                  <c:v>11-03-2017</c:v>
                </c:pt>
                <c:pt idx="70">
                  <c:v>12-03-2017</c:v>
                </c:pt>
                <c:pt idx="71">
                  <c:v>13-03-2017</c:v>
                </c:pt>
                <c:pt idx="72">
                  <c:v>14-03-2017</c:v>
                </c:pt>
                <c:pt idx="73">
                  <c:v>15-03-2017</c:v>
                </c:pt>
                <c:pt idx="74">
                  <c:v>16-03-2017</c:v>
                </c:pt>
                <c:pt idx="75">
                  <c:v>17-03-2017</c:v>
                </c:pt>
                <c:pt idx="76">
                  <c:v>18-03-2017</c:v>
                </c:pt>
                <c:pt idx="77">
                  <c:v>19-03-2017</c:v>
                </c:pt>
                <c:pt idx="78">
                  <c:v>20-03-2017</c:v>
                </c:pt>
                <c:pt idx="79">
                  <c:v>21-03-2017</c:v>
                </c:pt>
                <c:pt idx="80">
                  <c:v>22-03-2017</c:v>
                </c:pt>
                <c:pt idx="81">
                  <c:v>23-03-2017</c:v>
                </c:pt>
                <c:pt idx="82">
                  <c:v>24-03-2017</c:v>
                </c:pt>
                <c:pt idx="83">
                  <c:v>25-03-2017</c:v>
                </c:pt>
                <c:pt idx="84">
                  <c:v>26-03-2017</c:v>
                </c:pt>
                <c:pt idx="85">
                  <c:v>27-03-2017</c:v>
                </c:pt>
                <c:pt idx="86">
                  <c:v>28-03-2017</c:v>
                </c:pt>
                <c:pt idx="87">
                  <c:v>29-03-2017</c:v>
                </c:pt>
                <c:pt idx="88">
                  <c:v>30-03-2017</c:v>
                </c:pt>
                <c:pt idx="89">
                  <c:v>31-03-2017</c:v>
                </c:pt>
                <c:pt idx="90">
                  <c:v>01-04-2017</c:v>
                </c:pt>
                <c:pt idx="91">
                  <c:v>02-04-2017</c:v>
                </c:pt>
                <c:pt idx="92">
                  <c:v>03-04-2017</c:v>
                </c:pt>
                <c:pt idx="93">
                  <c:v>04-04-2017</c:v>
                </c:pt>
                <c:pt idx="94">
                  <c:v>05-04-2017</c:v>
                </c:pt>
                <c:pt idx="95">
                  <c:v>06-04-2017</c:v>
                </c:pt>
                <c:pt idx="96">
                  <c:v>07-04-2017</c:v>
                </c:pt>
                <c:pt idx="97">
                  <c:v>08-04-2017</c:v>
                </c:pt>
                <c:pt idx="98">
                  <c:v>09-04-2017</c:v>
                </c:pt>
                <c:pt idx="99">
                  <c:v>10-04-2017</c:v>
                </c:pt>
                <c:pt idx="100">
                  <c:v>11-04-2017</c:v>
                </c:pt>
                <c:pt idx="101">
                  <c:v>12-04-2017</c:v>
                </c:pt>
                <c:pt idx="102">
                  <c:v>13-04-2017</c:v>
                </c:pt>
                <c:pt idx="103">
                  <c:v>14-04-2017</c:v>
                </c:pt>
                <c:pt idx="104">
                  <c:v>15-04-2017</c:v>
                </c:pt>
                <c:pt idx="105">
                  <c:v>16-04-2017</c:v>
                </c:pt>
                <c:pt idx="106">
                  <c:v>17-04-2017</c:v>
                </c:pt>
                <c:pt idx="107">
                  <c:v>18-04-2017</c:v>
                </c:pt>
                <c:pt idx="108">
                  <c:v>19-04-2017</c:v>
                </c:pt>
                <c:pt idx="109">
                  <c:v>20-04-2017</c:v>
                </c:pt>
                <c:pt idx="110">
                  <c:v>21-04-2017</c:v>
                </c:pt>
                <c:pt idx="111">
                  <c:v>22-04-2017</c:v>
                </c:pt>
                <c:pt idx="112">
                  <c:v>23-04-2017</c:v>
                </c:pt>
                <c:pt idx="113">
                  <c:v>24-04-2017</c:v>
                </c:pt>
                <c:pt idx="114">
                  <c:v>TOTAL</c:v>
                </c:pt>
                <c:pt idx="115">
                  <c:v>AVG</c:v>
                </c:pt>
                <c:pt idx="116">
                  <c:v>SQRT</c:v>
                </c:pt>
                <c:pt idx="117">
                  <c:v>Multiply by 100</c:v>
                </c:pt>
              </c:strCache>
            </c:strRef>
          </c:xVal>
          <c:yVal>
            <c:numRef>
              <c:f>'Moving Avg - Temp'!$H$2:$H$372</c:f>
              <c:numCache>
                <c:formatCode>General</c:formatCode>
                <c:ptCount val="371"/>
                <c:pt idx="3">
                  <c:v>17.556038647342977</c:v>
                </c:pt>
                <c:pt idx="4">
                  <c:v>18.174999999999976</c:v>
                </c:pt>
                <c:pt idx="5">
                  <c:v>18.379545454545426</c:v>
                </c:pt>
                <c:pt idx="6">
                  <c:v>17.778851010100976</c:v>
                </c:pt>
                <c:pt idx="7">
                  <c:v>17.024903641679899</c:v>
                </c:pt>
                <c:pt idx="8">
                  <c:v>16.070538562314827</c:v>
                </c:pt>
                <c:pt idx="9">
                  <c:v>14.26877088554715</c:v>
                </c:pt>
                <c:pt idx="10">
                  <c:v>13.341687552213825</c:v>
                </c:pt>
                <c:pt idx="11">
                  <c:v>12.368003341687524</c:v>
                </c:pt>
                <c:pt idx="12">
                  <c:v>12.03396972824215</c:v>
                </c:pt>
                <c:pt idx="13">
                  <c:v>12.306191950464374</c:v>
                </c:pt>
                <c:pt idx="14">
                  <c:v>13.664887602638274</c:v>
                </c:pt>
                <c:pt idx="15">
                  <c:v>14.380019181585649</c:v>
                </c:pt>
                <c:pt idx="16">
                  <c:v>14.00175120772945</c:v>
                </c:pt>
                <c:pt idx="17">
                  <c:v>13.9621678743961</c:v>
                </c:pt>
                <c:pt idx="18">
                  <c:v>13.5082341269841</c:v>
                </c:pt>
                <c:pt idx="19">
                  <c:v>13.6615236006683</c:v>
                </c:pt>
                <c:pt idx="20">
                  <c:v>14.57879413206925</c:v>
                </c:pt>
                <c:pt idx="21">
                  <c:v>15.928377465402601</c:v>
                </c:pt>
                <c:pt idx="22">
                  <c:v>16.803027325346577</c:v>
                </c:pt>
                <c:pt idx="23">
                  <c:v>17.5741943734015</c:v>
                </c:pt>
                <c:pt idx="24">
                  <c:v>18.976368286445002</c:v>
                </c:pt>
                <c:pt idx="25">
                  <c:v>18.411011143587849</c:v>
                </c:pt>
                <c:pt idx="26">
                  <c:v>18.006599378881976</c:v>
                </c:pt>
                <c:pt idx="27">
                  <c:v>17.135551948051926</c:v>
                </c:pt>
                <c:pt idx="28">
                  <c:v>15.802218614718576</c:v>
                </c:pt>
                <c:pt idx="29">
                  <c:v>15.868686868686826</c:v>
                </c:pt>
                <c:pt idx="30">
                  <c:v>15.774936868686826</c:v>
                </c:pt>
                <c:pt idx="31">
                  <c:v>15.87152777777775</c:v>
                </c:pt>
                <c:pt idx="32">
                  <c:v>16.227588383838352</c:v>
                </c:pt>
                <c:pt idx="33">
                  <c:v>16.025568181818151</c:v>
                </c:pt>
                <c:pt idx="34">
                  <c:v>16.669318181818149</c:v>
                </c:pt>
                <c:pt idx="35">
                  <c:v>17.514712918660248</c:v>
                </c:pt>
                <c:pt idx="36">
                  <c:v>17.464207868155199</c:v>
                </c:pt>
                <c:pt idx="37">
                  <c:v>17.3363669590643</c:v>
                </c:pt>
                <c:pt idx="38">
                  <c:v>16.5863669590643</c:v>
                </c:pt>
                <c:pt idx="39">
                  <c:v>15.772222222222201</c:v>
                </c:pt>
                <c:pt idx="40">
                  <c:v>15.216666666666651</c:v>
                </c:pt>
                <c:pt idx="41">
                  <c:v>15.341666666666651</c:v>
                </c:pt>
                <c:pt idx="42">
                  <c:v>15.47916666666665</c:v>
                </c:pt>
                <c:pt idx="43">
                  <c:v>15.718749999999975</c:v>
                </c:pt>
                <c:pt idx="44">
                  <c:v>16.270833333333325</c:v>
                </c:pt>
                <c:pt idx="45">
                  <c:v>16.75744047619045</c:v>
                </c:pt>
                <c:pt idx="46">
                  <c:v>17.75744047619045</c:v>
                </c:pt>
                <c:pt idx="47">
                  <c:v>18.999107142857124</c:v>
                </c:pt>
                <c:pt idx="48">
                  <c:v>20.061607142857124</c:v>
                </c:pt>
                <c:pt idx="49">
                  <c:v>21.259659090909075</c:v>
                </c:pt>
                <c:pt idx="50">
                  <c:v>22.040909090909075</c:v>
                </c:pt>
                <c:pt idx="51">
                  <c:v>22.174242424242401</c:v>
                </c:pt>
                <c:pt idx="52">
                  <c:v>21.674242424242401</c:v>
                </c:pt>
                <c:pt idx="53">
                  <c:v>20.739583333333325</c:v>
                </c:pt>
                <c:pt idx="54">
                  <c:v>19.677083333333325</c:v>
                </c:pt>
                <c:pt idx="55">
                  <c:v>18.96875</c:v>
                </c:pt>
                <c:pt idx="56">
                  <c:v>18.875</c:v>
                </c:pt>
                <c:pt idx="57">
                  <c:v>19.1875</c:v>
                </c:pt>
                <c:pt idx="58">
                  <c:v>20.239583333333325</c:v>
                </c:pt>
                <c:pt idx="59">
                  <c:v>21.604967948717924</c:v>
                </c:pt>
                <c:pt idx="60">
                  <c:v>22.854967948717924</c:v>
                </c:pt>
                <c:pt idx="61">
                  <c:v>23.011217948717924</c:v>
                </c:pt>
                <c:pt idx="62">
                  <c:v>21.959134615384599</c:v>
                </c:pt>
                <c:pt idx="63">
                  <c:v>20.78125</c:v>
                </c:pt>
                <c:pt idx="64">
                  <c:v>19.84375</c:v>
                </c:pt>
                <c:pt idx="65">
                  <c:v>20.375</c:v>
                </c:pt>
                <c:pt idx="66">
                  <c:v>20.980113636363626</c:v>
                </c:pt>
                <c:pt idx="67">
                  <c:v>21.239042207792174</c:v>
                </c:pt>
                <c:pt idx="68">
                  <c:v>21.223417207792174</c:v>
                </c:pt>
                <c:pt idx="69">
                  <c:v>20.2005005411255</c:v>
                </c:pt>
                <c:pt idx="70">
                  <c:v>19.157886904761874</c:v>
                </c:pt>
                <c:pt idx="71">
                  <c:v>18.322569444444426</c:v>
                </c:pt>
                <c:pt idx="72">
                  <c:v>17.838194444444426</c:v>
                </c:pt>
                <c:pt idx="73">
                  <c:v>18.1736111111111</c:v>
                </c:pt>
                <c:pt idx="74">
                  <c:v>19.8298611111111</c:v>
                </c:pt>
                <c:pt idx="75">
                  <c:v>20.693750000000001</c:v>
                </c:pt>
                <c:pt idx="76">
                  <c:v>22.3668269230769</c:v>
                </c:pt>
                <c:pt idx="77">
                  <c:v>23.56474358974355</c:v>
                </c:pt>
                <c:pt idx="78">
                  <c:v>23.398076923076875</c:v>
                </c:pt>
                <c:pt idx="79">
                  <c:v>24.423076923076877</c:v>
                </c:pt>
                <c:pt idx="80">
                  <c:v>25.062499999999975</c:v>
                </c:pt>
                <c:pt idx="81">
                  <c:v>25.895833333333325</c:v>
                </c:pt>
                <c:pt idx="82">
                  <c:v>27.29166666666665</c:v>
                </c:pt>
                <c:pt idx="83">
                  <c:v>27.66666666666665</c:v>
                </c:pt>
                <c:pt idx="84">
                  <c:v>28.129166666666649</c:v>
                </c:pt>
                <c:pt idx="85">
                  <c:v>28.504166666666649</c:v>
                </c:pt>
                <c:pt idx="86">
                  <c:v>28.747222222222199</c:v>
                </c:pt>
                <c:pt idx="87">
                  <c:v>29.872222222222199</c:v>
                </c:pt>
                <c:pt idx="88">
                  <c:v>29.918650793650748</c:v>
                </c:pt>
                <c:pt idx="89">
                  <c:v>30.199900793650748</c:v>
                </c:pt>
                <c:pt idx="90">
                  <c:v>30.571428571428548</c:v>
                </c:pt>
                <c:pt idx="91">
                  <c:v>30.258928571428548</c:v>
                </c:pt>
                <c:pt idx="92">
                  <c:v>30.5625</c:v>
                </c:pt>
                <c:pt idx="93">
                  <c:v>30.639583333333327</c:v>
                </c:pt>
                <c:pt idx="94">
                  <c:v>30.103525641025627</c:v>
                </c:pt>
                <c:pt idx="95">
                  <c:v>30.471581196581177</c:v>
                </c:pt>
                <c:pt idx="96">
                  <c:v>29.596581196581177</c:v>
                </c:pt>
                <c:pt idx="97">
                  <c:v>28.26949786324785</c:v>
                </c:pt>
                <c:pt idx="98">
                  <c:v>27.74305555555555</c:v>
                </c:pt>
                <c:pt idx="99">
                  <c:v>26.901785714285701</c:v>
                </c:pt>
                <c:pt idx="100">
                  <c:v>27.464285714285701</c:v>
                </c:pt>
                <c:pt idx="101">
                  <c:v>28.370535714285701</c:v>
                </c:pt>
                <c:pt idx="102">
                  <c:v>29.005952380952351</c:v>
                </c:pt>
                <c:pt idx="103">
                  <c:v>29.66666666666665</c:v>
                </c:pt>
                <c:pt idx="104">
                  <c:v>30.1597222222222</c:v>
                </c:pt>
                <c:pt idx="105">
                  <c:v>30.5972222222222</c:v>
                </c:pt>
                <c:pt idx="106">
                  <c:v>31.319444444444425</c:v>
                </c:pt>
                <c:pt idx="107">
                  <c:v>32.194444444444429</c:v>
                </c:pt>
                <c:pt idx="108">
                  <c:v>32.763888888888872</c:v>
                </c:pt>
                <c:pt idx="109">
                  <c:v>33.638888888888872</c:v>
                </c:pt>
                <c:pt idx="110">
                  <c:v>34.0625</c:v>
                </c:pt>
                <c:pt idx="111">
                  <c:v>33.787500000000001</c:v>
                </c:pt>
                <c:pt idx="112">
                  <c:v>33.631250000000001</c:v>
                </c:pt>
                <c:pt idx="113">
                  <c:v>33.006250000000001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BFD-49C8-9CD6-EE5339AB1449}"/>
            </c:ext>
          </c:extLst>
        </c:ser>
        <c:ser>
          <c:idx val="3"/>
          <c:order val="3"/>
          <c:tx>
            <c:strRef>
              <c:f>'Moving Avg - Temp'!$K$1</c:f>
              <c:strCache>
                <c:ptCount val="1"/>
                <c:pt idx="0">
                  <c:v>Moving AVG 5 Yearly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strRef>
              <c:f>'Moving Avg - Temp'!$A$2:$A$372</c:f>
              <c:strCache>
                <c:ptCount val="118"/>
                <c:pt idx="0">
                  <c:v>01-01-2017</c:v>
                </c:pt>
                <c:pt idx="1">
                  <c:v>02-01-2017</c:v>
                </c:pt>
                <c:pt idx="2">
                  <c:v>03-01-2017</c:v>
                </c:pt>
                <c:pt idx="3">
                  <c:v>04-01-2017</c:v>
                </c:pt>
                <c:pt idx="4">
                  <c:v>05-01-2017</c:v>
                </c:pt>
                <c:pt idx="5">
                  <c:v>06-01-2017</c:v>
                </c:pt>
                <c:pt idx="6">
                  <c:v>07-01-2017</c:v>
                </c:pt>
                <c:pt idx="7">
                  <c:v>08-01-2017</c:v>
                </c:pt>
                <c:pt idx="8">
                  <c:v>09-01-2017</c:v>
                </c:pt>
                <c:pt idx="9">
                  <c:v>10-01-2017</c:v>
                </c:pt>
                <c:pt idx="10">
                  <c:v>11-01-2017</c:v>
                </c:pt>
                <c:pt idx="11">
                  <c:v>12-01-2017</c:v>
                </c:pt>
                <c:pt idx="12">
                  <c:v>13-01-2017</c:v>
                </c:pt>
                <c:pt idx="13">
                  <c:v>14-01-2017</c:v>
                </c:pt>
                <c:pt idx="14">
                  <c:v>15-01-2017</c:v>
                </c:pt>
                <c:pt idx="15">
                  <c:v>16-01-2017</c:v>
                </c:pt>
                <c:pt idx="16">
                  <c:v>17-01-2017</c:v>
                </c:pt>
                <c:pt idx="17">
                  <c:v>18-01-2017</c:v>
                </c:pt>
                <c:pt idx="18">
                  <c:v>19-01-2017</c:v>
                </c:pt>
                <c:pt idx="19">
                  <c:v>20-01-2017</c:v>
                </c:pt>
                <c:pt idx="20">
                  <c:v>21-01-2017</c:v>
                </c:pt>
                <c:pt idx="21">
                  <c:v>22-01-2017</c:v>
                </c:pt>
                <c:pt idx="22">
                  <c:v>23-01-2017</c:v>
                </c:pt>
                <c:pt idx="23">
                  <c:v>24-01-2017</c:v>
                </c:pt>
                <c:pt idx="24">
                  <c:v>25-01-2017</c:v>
                </c:pt>
                <c:pt idx="25">
                  <c:v>26-01-2017</c:v>
                </c:pt>
                <c:pt idx="26">
                  <c:v>27-01-2017</c:v>
                </c:pt>
                <c:pt idx="27">
                  <c:v>28-01-2017</c:v>
                </c:pt>
                <c:pt idx="28">
                  <c:v>29-01-2017</c:v>
                </c:pt>
                <c:pt idx="29">
                  <c:v>30-01-2017</c:v>
                </c:pt>
                <c:pt idx="30">
                  <c:v>31-01-2017</c:v>
                </c:pt>
                <c:pt idx="31">
                  <c:v>01-02-2017</c:v>
                </c:pt>
                <c:pt idx="32">
                  <c:v>02-02-2017</c:v>
                </c:pt>
                <c:pt idx="33">
                  <c:v>03-02-2017</c:v>
                </c:pt>
                <c:pt idx="34">
                  <c:v>04-02-2017</c:v>
                </c:pt>
                <c:pt idx="35">
                  <c:v>05-02-2017</c:v>
                </c:pt>
                <c:pt idx="36">
                  <c:v>06-02-2017</c:v>
                </c:pt>
                <c:pt idx="37">
                  <c:v>07-02-2017</c:v>
                </c:pt>
                <c:pt idx="38">
                  <c:v>08-02-2017</c:v>
                </c:pt>
                <c:pt idx="39">
                  <c:v>09-02-2017</c:v>
                </c:pt>
                <c:pt idx="40">
                  <c:v>10-02-2017</c:v>
                </c:pt>
                <c:pt idx="41">
                  <c:v>11-02-2017</c:v>
                </c:pt>
                <c:pt idx="42">
                  <c:v>12-02-2017</c:v>
                </c:pt>
                <c:pt idx="43">
                  <c:v>13-02-2017</c:v>
                </c:pt>
                <c:pt idx="44">
                  <c:v>14-02-2017</c:v>
                </c:pt>
                <c:pt idx="45">
                  <c:v>15-02-2017</c:v>
                </c:pt>
                <c:pt idx="46">
                  <c:v>16-02-2017</c:v>
                </c:pt>
                <c:pt idx="47">
                  <c:v>17-02-2017</c:v>
                </c:pt>
                <c:pt idx="48">
                  <c:v>18-02-2017</c:v>
                </c:pt>
                <c:pt idx="49">
                  <c:v>19-02-2017</c:v>
                </c:pt>
                <c:pt idx="50">
                  <c:v>20-02-2017</c:v>
                </c:pt>
                <c:pt idx="51">
                  <c:v>21-02-2017</c:v>
                </c:pt>
                <c:pt idx="52">
                  <c:v>22-02-2017</c:v>
                </c:pt>
                <c:pt idx="53">
                  <c:v>23-02-2017</c:v>
                </c:pt>
                <c:pt idx="54">
                  <c:v>24-02-2017</c:v>
                </c:pt>
                <c:pt idx="55">
                  <c:v>25-02-2017</c:v>
                </c:pt>
                <c:pt idx="56">
                  <c:v>26-02-2017</c:v>
                </c:pt>
                <c:pt idx="57">
                  <c:v>27-02-2017</c:v>
                </c:pt>
                <c:pt idx="58">
                  <c:v>28-02-2017</c:v>
                </c:pt>
                <c:pt idx="59">
                  <c:v>01-03-2017</c:v>
                </c:pt>
                <c:pt idx="60">
                  <c:v>02-03-2017</c:v>
                </c:pt>
                <c:pt idx="61">
                  <c:v>03-03-2017</c:v>
                </c:pt>
                <c:pt idx="62">
                  <c:v>04-03-2017</c:v>
                </c:pt>
                <c:pt idx="63">
                  <c:v>05-03-2017</c:v>
                </c:pt>
                <c:pt idx="64">
                  <c:v>06-03-2017</c:v>
                </c:pt>
                <c:pt idx="65">
                  <c:v>07-03-2017</c:v>
                </c:pt>
                <c:pt idx="66">
                  <c:v>08-03-2017</c:v>
                </c:pt>
                <c:pt idx="67">
                  <c:v>09-03-2017</c:v>
                </c:pt>
                <c:pt idx="68">
                  <c:v>10-03-2017</c:v>
                </c:pt>
                <c:pt idx="69">
                  <c:v>11-03-2017</c:v>
                </c:pt>
                <c:pt idx="70">
                  <c:v>12-03-2017</c:v>
                </c:pt>
                <c:pt idx="71">
                  <c:v>13-03-2017</c:v>
                </c:pt>
                <c:pt idx="72">
                  <c:v>14-03-2017</c:v>
                </c:pt>
                <c:pt idx="73">
                  <c:v>15-03-2017</c:v>
                </c:pt>
                <c:pt idx="74">
                  <c:v>16-03-2017</c:v>
                </c:pt>
                <c:pt idx="75">
                  <c:v>17-03-2017</c:v>
                </c:pt>
                <c:pt idx="76">
                  <c:v>18-03-2017</c:v>
                </c:pt>
                <c:pt idx="77">
                  <c:v>19-03-2017</c:v>
                </c:pt>
                <c:pt idx="78">
                  <c:v>20-03-2017</c:v>
                </c:pt>
                <c:pt idx="79">
                  <c:v>21-03-2017</c:v>
                </c:pt>
                <c:pt idx="80">
                  <c:v>22-03-2017</c:v>
                </c:pt>
                <c:pt idx="81">
                  <c:v>23-03-2017</c:v>
                </c:pt>
                <c:pt idx="82">
                  <c:v>24-03-2017</c:v>
                </c:pt>
                <c:pt idx="83">
                  <c:v>25-03-2017</c:v>
                </c:pt>
                <c:pt idx="84">
                  <c:v>26-03-2017</c:v>
                </c:pt>
                <c:pt idx="85">
                  <c:v>27-03-2017</c:v>
                </c:pt>
                <c:pt idx="86">
                  <c:v>28-03-2017</c:v>
                </c:pt>
                <c:pt idx="87">
                  <c:v>29-03-2017</c:v>
                </c:pt>
                <c:pt idx="88">
                  <c:v>30-03-2017</c:v>
                </c:pt>
                <c:pt idx="89">
                  <c:v>31-03-2017</c:v>
                </c:pt>
                <c:pt idx="90">
                  <c:v>01-04-2017</c:v>
                </c:pt>
                <c:pt idx="91">
                  <c:v>02-04-2017</c:v>
                </c:pt>
                <c:pt idx="92">
                  <c:v>03-04-2017</c:v>
                </c:pt>
                <c:pt idx="93">
                  <c:v>04-04-2017</c:v>
                </c:pt>
                <c:pt idx="94">
                  <c:v>05-04-2017</c:v>
                </c:pt>
                <c:pt idx="95">
                  <c:v>06-04-2017</c:v>
                </c:pt>
                <c:pt idx="96">
                  <c:v>07-04-2017</c:v>
                </c:pt>
                <c:pt idx="97">
                  <c:v>08-04-2017</c:v>
                </c:pt>
                <c:pt idx="98">
                  <c:v>09-04-2017</c:v>
                </c:pt>
                <c:pt idx="99">
                  <c:v>10-04-2017</c:v>
                </c:pt>
                <c:pt idx="100">
                  <c:v>11-04-2017</c:v>
                </c:pt>
                <c:pt idx="101">
                  <c:v>12-04-2017</c:v>
                </c:pt>
                <c:pt idx="102">
                  <c:v>13-04-2017</c:v>
                </c:pt>
                <c:pt idx="103">
                  <c:v>14-04-2017</c:v>
                </c:pt>
                <c:pt idx="104">
                  <c:v>15-04-2017</c:v>
                </c:pt>
                <c:pt idx="105">
                  <c:v>16-04-2017</c:v>
                </c:pt>
                <c:pt idx="106">
                  <c:v>17-04-2017</c:v>
                </c:pt>
                <c:pt idx="107">
                  <c:v>18-04-2017</c:v>
                </c:pt>
                <c:pt idx="108">
                  <c:v>19-04-2017</c:v>
                </c:pt>
                <c:pt idx="109">
                  <c:v>20-04-2017</c:v>
                </c:pt>
                <c:pt idx="110">
                  <c:v>21-04-2017</c:v>
                </c:pt>
                <c:pt idx="111">
                  <c:v>22-04-2017</c:v>
                </c:pt>
                <c:pt idx="112">
                  <c:v>23-04-2017</c:v>
                </c:pt>
                <c:pt idx="113">
                  <c:v>24-04-2017</c:v>
                </c:pt>
                <c:pt idx="114">
                  <c:v>TOTAL</c:v>
                </c:pt>
                <c:pt idx="115">
                  <c:v>AVG</c:v>
                </c:pt>
                <c:pt idx="116">
                  <c:v>SQRT</c:v>
                </c:pt>
                <c:pt idx="117">
                  <c:v>Multiply by 100</c:v>
                </c:pt>
              </c:strCache>
            </c:strRef>
          </c:xVal>
          <c:yVal>
            <c:numRef>
              <c:f>'Moving Avg - Temp'!$K$2:$K$372</c:f>
              <c:numCache>
                <c:formatCode>General</c:formatCode>
                <c:ptCount val="371"/>
                <c:pt idx="4">
                  <c:v>17.722608695652141</c:v>
                </c:pt>
                <c:pt idx="5">
                  <c:v>18.403636363636341</c:v>
                </c:pt>
                <c:pt idx="6">
                  <c:v>17.645303030303001</c:v>
                </c:pt>
                <c:pt idx="7">
                  <c:v>17.359922913343919</c:v>
                </c:pt>
                <c:pt idx="8">
                  <c:v>16.534208627629617</c:v>
                </c:pt>
                <c:pt idx="9">
                  <c:v>15.278653072074082</c:v>
                </c:pt>
                <c:pt idx="10">
                  <c:v>13.615016708437718</c:v>
                </c:pt>
                <c:pt idx="11">
                  <c:v>13.031244778613161</c:v>
                </c:pt>
                <c:pt idx="12">
                  <c:v>12.541461496879419</c:v>
                </c:pt>
                <c:pt idx="13">
                  <c:v>12.26717578259372</c:v>
                </c:pt>
                <c:pt idx="14">
                  <c:v>13.131910082110618</c:v>
                </c:pt>
                <c:pt idx="15">
                  <c:v>13.86191008211062</c:v>
                </c:pt>
                <c:pt idx="16">
                  <c:v>13.848459789712958</c:v>
                </c:pt>
                <c:pt idx="17">
                  <c:v>13.809734299516879</c:v>
                </c:pt>
                <c:pt idx="18">
                  <c:v>14.093543823326399</c:v>
                </c:pt>
                <c:pt idx="19">
                  <c:v>13.859218880534637</c:v>
                </c:pt>
                <c:pt idx="20">
                  <c:v>14.007479750099838</c:v>
                </c:pt>
                <c:pt idx="21">
                  <c:v>15.351035305655401</c:v>
                </c:pt>
                <c:pt idx="22">
                  <c:v>16.366231384086781</c:v>
                </c:pt>
                <c:pt idx="23">
                  <c:v>17.111987077668562</c:v>
                </c:pt>
                <c:pt idx="24">
                  <c:v>18.259355498721199</c:v>
                </c:pt>
                <c:pt idx="25">
                  <c:v>18.41680891487028</c:v>
                </c:pt>
                <c:pt idx="26">
                  <c:v>18.028808914870279</c:v>
                </c:pt>
                <c:pt idx="27">
                  <c:v>17.378006775832841</c:v>
                </c:pt>
                <c:pt idx="28">
                  <c:v>16.841774891774861</c:v>
                </c:pt>
                <c:pt idx="29">
                  <c:v>15.930663780663741</c:v>
                </c:pt>
                <c:pt idx="30">
                  <c:v>15.91994949494946</c:v>
                </c:pt>
                <c:pt idx="31">
                  <c:v>15.66994949494946</c:v>
                </c:pt>
                <c:pt idx="32">
                  <c:v>16.115404040404002</c:v>
                </c:pt>
                <c:pt idx="33">
                  <c:v>16.109343434343401</c:v>
                </c:pt>
                <c:pt idx="34">
                  <c:v>16.560454545454522</c:v>
                </c:pt>
                <c:pt idx="35">
                  <c:v>17.061770334928198</c:v>
                </c:pt>
                <c:pt idx="36">
                  <c:v>17.38954811270596</c:v>
                </c:pt>
                <c:pt idx="37">
                  <c:v>16.996366294524158</c:v>
                </c:pt>
                <c:pt idx="38">
                  <c:v>17.009093567251441</c:v>
                </c:pt>
                <c:pt idx="39">
                  <c:v>16.344093567251441</c:v>
                </c:pt>
                <c:pt idx="40">
                  <c:v>15.55111111111108</c:v>
                </c:pt>
                <c:pt idx="41">
                  <c:v>15.298333333333321</c:v>
                </c:pt>
                <c:pt idx="42">
                  <c:v>15.523333333333321</c:v>
                </c:pt>
                <c:pt idx="43">
                  <c:v>15.649999999999981</c:v>
                </c:pt>
                <c:pt idx="44">
                  <c:v>15.94999999999998</c:v>
                </c:pt>
                <c:pt idx="45">
                  <c:v>16.53095238095236</c:v>
                </c:pt>
                <c:pt idx="46">
                  <c:v>17.455952380952361</c:v>
                </c:pt>
                <c:pt idx="47">
                  <c:v>18.465952380952359</c:v>
                </c:pt>
                <c:pt idx="48">
                  <c:v>19.424285714285698</c:v>
                </c:pt>
                <c:pt idx="49">
                  <c:v>20.52201298701296</c:v>
                </c:pt>
                <c:pt idx="50">
                  <c:v>21.682727272727259</c:v>
                </c:pt>
                <c:pt idx="51">
                  <c:v>21.999393939393919</c:v>
                </c:pt>
                <c:pt idx="52">
                  <c:v>21.56439393939392</c:v>
                </c:pt>
                <c:pt idx="53">
                  <c:v>21.06439393939392</c:v>
                </c:pt>
                <c:pt idx="54">
                  <c:v>20.416666666666661</c:v>
                </c:pt>
                <c:pt idx="55">
                  <c:v>19.541666666666661</c:v>
                </c:pt>
                <c:pt idx="56">
                  <c:v>18.925000000000001</c:v>
                </c:pt>
                <c:pt idx="57">
                  <c:v>19.074999999999999</c:v>
                </c:pt>
                <c:pt idx="58">
                  <c:v>20.016666666666659</c:v>
                </c:pt>
                <c:pt idx="59">
                  <c:v>21.083974358974338</c:v>
                </c:pt>
                <c:pt idx="60">
                  <c:v>22.033974358974341</c:v>
                </c:pt>
                <c:pt idx="61">
                  <c:v>22.383974358974339</c:v>
                </c:pt>
                <c:pt idx="62">
                  <c:v>22.23397435897434</c:v>
                </c:pt>
                <c:pt idx="63">
                  <c:v>21.517307692307678</c:v>
                </c:pt>
                <c:pt idx="64">
                  <c:v>20.625</c:v>
                </c:pt>
                <c:pt idx="65">
                  <c:v>20.399999999999999</c:v>
                </c:pt>
                <c:pt idx="66">
                  <c:v>20.609090909090902</c:v>
                </c:pt>
                <c:pt idx="67">
                  <c:v>20.94123376623374</c:v>
                </c:pt>
                <c:pt idx="68">
                  <c:v>20.978733766233738</c:v>
                </c:pt>
                <c:pt idx="69">
                  <c:v>20.685400432900401</c:v>
                </c:pt>
                <c:pt idx="70">
                  <c:v>19.635400432900401</c:v>
                </c:pt>
                <c:pt idx="71">
                  <c:v>18.815198412698379</c:v>
                </c:pt>
                <c:pt idx="72">
                  <c:v>18.25805555555554</c:v>
                </c:pt>
                <c:pt idx="73">
                  <c:v>18.245555555555541</c:v>
                </c:pt>
                <c:pt idx="74">
                  <c:v>19.338888888888881</c:v>
                </c:pt>
                <c:pt idx="75">
                  <c:v>20.04388888888888</c:v>
                </c:pt>
                <c:pt idx="76">
                  <c:v>21.493461538461521</c:v>
                </c:pt>
                <c:pt idx="77">
                  <c:v>22.826794871794839</c:v>
                </c:pt>
                <c:pt idx="78">
                  <c:v>23.518461538461501</c:v>
                </c:pt>
                <c:pt idx="79">
                  <c:v>23.718461538461501</c:v>
                </c:pt>
                <c:pt idx="80">
                  <c:v>24.9884615384615</c:v>
                </c:pt>
                <c:pt idx="81">
                  <c:v>25.649999999999977</c:v>
                </c:pt>
                <c:pt idx="82">
                  <c:v>26.499999999999979</c:v>
                </c:pt>
                <c:pt idx="83">
                  <c:v>27.133333333333319</c:v>
                </c:pt>
                <c:pt idx="84">
                  <c:v>27.953333333333319</c:v>
                </c:pt>
                <c:pt idx="85">
                  <c:v>28.403333333333318</c:v>
                </c:pt>
                <c:pt idx="86">
                  <c:v>28.78111111111108</c:v>
                </c:pt>
                <c:pt idx="87">
                  <c:v>29.197777777777759</c:v>
                </c:pt>
                <c:pt idx="88">
                  <c:v>29.754920634920598</c:v>
                </c:pt>
                <c:pt idx="89">
                  <c:v>30.059920634920598</c:v>
                </c:pt>
                <c:pt idx="90">
                  <c:v>30.434920634920598</c:v>
                </c:pt>
                <c:pt idx="91">
                  <c:v>30.407142857142837</c:v>
                </c:pt>
                <c:pt idx="92">
                  <c:v>30.307142857142839</c:v>
                </c:pt>
                <c:pt idx="93">
                  <c:v>30.636666666666663</c:v>
                </c:pt>
                <c:pt idx="94">
                  <c:v>30.357820512820503</c:v>
                </c:pt>
                <c:pt idx="95">
                  <c:v>30.327264957264941</c:v>
                </c:pt>
                <c:pt idx="96">
                  <c:v>29.77726495726494</c:v>
                </c:pt>
                <c:pt idx="97">
                  <c:v>28.802264957264942</c:v>
                </c:pt>
                <c:pt idx="98">
                  <c:v>28.040598290598279</c:v>
                </c:pt>
                <c:pt idx="99">
                  <c:v>27.765873015873002</c:v>
                </c:pt>
                <c:pt idx="100">
                  <c:v>27.371428571428559</c:v>
                </c:pt>
                <c:pt idx="101">
                  <c:v>27.821428571428562</c:v>
                </c:pt>
                <c:pt idx="102">
                  <c:v>28.629761904761882</c:v>
                </c:pt>
                <c:pt idx="103">
                  <c:v>29.304761904761882</c:v>
                </c:pt>
                <c:pt idx="104">
                  <c:v>29.97777777777776</c:v>
                </c:pt>
                <c:pt idx="105">
                  <c:v>30.327777777777762</c:v>
                </c:pt>
                <c:pt idx="106">
                  <c:v>30.988888888888859</c:v>
                </c:pt>
                <c:pt idx="107">
                  <c:v>31.855555555555544</c:v>
                </c:pt>
                <c:pt idx="108">
                  <c:v>32.455555555555542</c:v>
                </c:pt>
                <c:pt idx="109">
                  <c:v>33.1111111111111</c:v>
                </c:pt>
                <c:pt idx="110">
                  <c:v>33.761111111111099</c:v>
                </c:pt>
                <c:pt idx="111">
                  <c:v>33.83</c:v>
                </c:pt>
                <c:pt idx="112">
                  <c:v>33.605000000000004</c:v>
                </c:pt>
                <c:pt idx="113">
                  <c:v>33.305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BFD-49C8-9CD6-EE5339AB14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2010624"/>
        <c:axId val="2102013024"/>
      </c:scatterChart>
      <c:valAx>
        <c:axId val="2102010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013024"/>
        <c:crosses val="autoZero"/>
        <c:crossBetween val="midCat"/>
      </c:valAx>
      <c:valAx>
        <c:axId val="210201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010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X Variable 1 Line Fit  Plot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Y</c:v>
          </c:tx>
          <c:marker>
            <c:symbol val="none"/>
          </c:marker>
          <c:cat>
            <c:numRef>
              <c:f>'Moving Avg - Temp'!$B$2:$B$115</c:f>
              <c:numCache>
                <c:formatCode>General</c:formatCode>
                <c:ptCount val="1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</c:numCache>
            </c:numRef>
          </c:cat>
          <c:val>
            <c:numRef>
              <c:f>'Moving Avg - Temp'!$C$2:$C$115</c:f>
              <c:numCache>
                <c:formatCode>General</c:formatCode>
                <c:ptCount val="114"/>
                <c:pt idx="0">
                  <c:v>15.9130434782608</c:v>
                </c:pt>
                <c:pt idx="1">
                  <c:v>18.5</c:v>
                </c:pt>
                <c:pt idx="2">
                  <c:v>17.1111111111111</c:v>
                </c:pt>
                <c:pt idx="3">
                  <c:v>18.7</c:v>
                </c:pt>
                <c:pt idx="4">
                  <c:v>18.3888888888888</c:v>
                </c:pt>
                <c:pt idx="5">
                  <c:v>19.318181818181799</c:v>
                </c:pt>
                <c:pt idx="6">
                  <c:v>14.7083333333333</c:v>
                </c:pt>
                <c:pt idx="7">
                  <c:v>15.684210526315701</c:v>
                </c:pt>
                <c:pt idx="8">
                  <c:v>14.5714285714285</c:v>
                </c:pt>
                <c:pt idx="9">
                  <c:v>12.1111111111111</c:v>
                </c:pt>
                <c:pt idx="10">
                  <c:v>11</c:v>
                </c:pt>
                <c:pt idx="11">
                  <c:v>11.789473684210501</c:v>
                </c:pt>
                <c:pt idx="12">
                  <c:v>13.235294117646999</c:v>
                </c:pt>
                <c:pt idx="13">
                  <c:v>13.2</c:v>
                </c:pt>
                <c:pt idx="14">
                  <c:v>16.434782608695599</c:v>
                </c:pt>
                <c:pt idx="15">
                  <c:v>14.65</c:v>
                </c:pt>
                <c:pt idx="16">
                  <c:v>11.7222222222222</c:v>
                </c:pt>
                <c:pt idx="17">
                  <c:v>13.0416666666666</c:v>
                </c:pt>
                <c:pt idx="18">
                  <c:v>14.619047619047601</c:v>
                </c:pt>
                <c:pt idx="19">
                  <c:v>15.2631578947368</c:v>
                </c:pt>
                <c:pt idx="20">
                  <c:v>15.391304347826001</c:v>
                </c:pt>
                <c:pt idx="21">
                  <c:v>18.440000000000001</c:v>
                </c:pt>
                <c:pt idx="22">
                  <c:v>18.117647058823501</c:v>
                </c:pt>
                <c:pt idx="23">
                  <c:v>18.347826086956498</c:v>
                </c:pt>
                <c:pt idx="24">
                  <c:v>21</c:v>
                </c:pt>
                <c:pt idx="25">
                  <c:v>16.178571428571399</c:v>
                </c:pt>
                <c:pt idx="26">
                  <c:v>16.5</c:v>
                </c:pt>
                <c:pt idx="27">
                  <c:v>14.863636363636299</c:v>
                </c:pt>
                <c:pt idx="28">
                  <c:v>15.6666666666666</c:v>
                </c:pt>
                <c:pt idx="29">
                  <c:v>16.4444444444444</c:v>
                </c:pt>
                <c:pt idx="30">
                  <c:v>16.125</c:v>
                </c:pt>
                <c:pt idx="31">
                  <c:v>15.25</c:v>
                </c:pt>
                <c:pt idx="32">
                  <c:v>17.090909090909001</c:v>
                </c:pt>
                <c:pt idx="33">
                  <c:v>15.636363636363599</c:v>
                </c:pt>
                <c:pt idx="34">
                  <c:v>18.7</c:v>
                </c:pt>
                <c:pt idx="35">
                  <c:v>18.6315789473684</c:v>
                </c:pt>
                <c:pt idx="36">
                  <c:v>16.8888888888888</c:v>
                </c:pt>
                <c:pt idx="37">
                  <c:v>15.125</c:v>
                </c:pt>
                <c:pt idx="38">
                  <c:v>15.7</c:v>
                </c:pt>
                <c:pt idx="39">
                  <c:v>15.375</c:v>
                </c:pt>
                <c:pt idx="40">
                  <c:v>14.6666666666666</c:v>
                </c:pt>
                <c:pt idx="41">
                  <c:v>15.625</c:v>
                </c:pt>
                <c:pt idx="42">
                  <c:v>16.25</c:v>
                </c:pt>
                <c:pt idx="43">
                  <c:v>16.3333333333333</c:v>
                </c:pt>
                <c:pt idx="44">
                  <c:v>16.875</c:v>
                </c:pt>
                <c:pt idx="45">
                  <c:v>17.571428571428498</c:v>
                </c:pt>
                <c:pt idx="46">
                  <c:v>20.25</c:v>
                </c:pt>
                <c:pt idx="47">
                  <c:v>21.3</c:v>
                </c:pt>
                <c:pt idx="48">
                  <c:v>21.125</c:v>
                </c:pt>
                <c:pt idx="49">
                  <c:v>22.363636363636299</c:v>
                </c:pt>
                <c:pt idx="50">
                  <c:v>23.375</c:v>
                </c:pt>
                <c:pt idx="51">
                  <c:v>21.8333333333333</c:v>
                </c:pt>
                <c:pt idx="52">
                  <c:v>19.125</c:v>
                </c:pt>
                <c:pt idx="53">
                  <c:v>18.625</c:v>
                </c:pt>
                <c:pt idx="54">
                  <c:v>19.125</c:v>
                </c:pt>
                <c:pt idx="55">
                  <c:v>19</c:v>
                </c:pt>
                <c:pt idx="56">
                  <c:v>18.75</c:v>
                </c:pt>
                <c:pt idx="57">
                  <c:v>19.875</c:v>
                </c:pt>
                <c:pt idx="58">
                  <c:v>23.3333333333333</c:v>
                </c:pt>
                <c:pt idx="59">
                  <c:v>24.4615384615384</c:v>
                </c:pt>
                <c:pt idx="60">
                  <c:v>23.75</c:v>
                </c:pt>
                <c:pt idx="61">
                  <c:v>20.5</c:v>
                </c:pt>
                <c:pt idx="62">
                  <c:v>19.125</c:v>
                </c:pt>
                <c:pt idx="63">
                  <c:v>19.75</c:v>
                </c:pt>
                <c:pt idx="64">
                  <c:v>20</c:v>
                </c:pt>
                <c:pt idx="65">
                  <c:v>22.625</c:v>
                </c:pt>
                <c:pt idx="66">
                  <c:v>21.545454545454501</c:v>
                </c:pt>
                <c:pt idx="67">
                  <c:v>20.785714285714199</c:v>
                </c:pt>
                <c:pt idx="68">
                  <c:v>19.9375</c:v>
                </c:pt>
                <c:pt idx="69">
                  <c:v>18.533333333333299</c:v>
                </c:pt>
                <c:pt idx="70">
                  <c:v>17.375</c:v>
                </c:pt>
                <c:pt idx="71">
                  <c:v>17.4444444444444</c:v>
                </c:pt>
                <c:pt idx="72">
                  <c:v>18</c:v>
                </c:pt>
                <c:pt idx="73">
                  <c:v>19.875</c:v>
                </c:pt>
                <c:pt idx="74">
                  <c:v>24</c:v>
                </c:pt>
                <c:pt idx="75">
                  <c:v>20.9</c:v>
                </c:pt>
                <c:pt idx="76">
                  <c:v>24.692307692307601</c:v>
                </c:pt>
                <c:pt idx="77">
                  <c:v>24.6666666666666</c:v>
                </c:pt>
                <c:pt idx="78">
                  <c:v>23.3333333333333</c:v>
                </c:pt>
                <c:pt idx="79">
                  <c:v>25</c:v>
                </c:pt>
                <c:pt idx="80">
                  <c:v>27.25</c:v>
                </c:pt>
                <c:pt idx="81">
                  <c:v>28</c:v>
                </c:pt>
                <c:pt idx="82">
                  <c:v>28.9166666666666</c:v>
                </c:pt>
                <c:pt idx="83">
                  <c:v>26.5</c:v>
                </c:pt>
                <c:pt idx="84">
                  <c:v>29.1</c:v>
                </c:pt>
                <c:pt idx="85">
                  <c:v>29.5</c:v>
                </c:pt>
                <c:pt idx="86">
                  <c:v>29.8888888888888</c:v>
                </c:pt>
                <c:pt idx="87">
                  <c:v>31</c:v>
                </c:pt>
                <c:pt idx="88">
                  <c:v>29.285714285714199</c:v>
                </c:pt>
                <c:pt idx="89">
                  <c:v>30.625</c:v>
                </c:pt>
                <c:pt idx="90">
                  <c:v>31.375</c:v>
                </c:pt>
                <c:pt idx="91">
                  <c:v>29.75</c:v>
                </c:pt>
                <c:pt idx="92">
                  <c:v>30.5</c:v>
                </c:pt>
                <c:pt idx="93">
                  <c:v>30.933333333333302</c:v>
                </c:pt>
                <c:pt idx="94">
                  <c:v>29.230769230769202</c:v>
                </c:pt>
                <c:pt idx="95">
                  <c:v>31.2222222222222</c:v>
                </c:pt>
                <c:pt idx="96">
                  <c:v>27</c:v>
                </c:pt>
                <c:pt idx="97">
                  <c:v>25.625</c:v>
                </c:pt>
                <c:pt idx="98">
                  <c:v>27.125</c:v>
                </c:pt>
                <c:pt idx="99">
                  <c:v>27.857142857142801</c:v>
                </c:pt>
                <c:pt idx="100">
                  <c:v>29.25</c:v>
                </c:pt>
                <c:pt idx="101">
                  <c:v>29.25</c:v>
                </c:pt>
                <c:pt idx="102">
                  <c:v>29.6666666666666</c:v>
                </c:pt>
                <c:pt idx="103">
                  <c:v>30.5</c:v>
                </c:pt>
                <c:pt idx="104">
                  <c:v>31.2222222222222</c:v>
                </c:pt>
                <c:pt idx="105">
                  <c:v>31</c:v>
                </c:pt>
                <c:pt idx="106">
                  <c:v>32.5555555555555</c:v>
                </c:pt>
                <c:pt idx="107">
                  <c:v>34</c:v>
                </c:pt>
                <c:pt idx="108">
                  <c:v>33.5</c:v>
                </c:pt>
                <c:pt idx="109">
                  <c:v>34.5</c:v>
                </c:pt>
                <c:pt idx="110">
                  <c:v>34.25</c:v>
                </c:pt>
                <c:pt idx="111">
                  <c:v>32.9</c:v>
                </c:pt>
                <c:pt idx="112">
                  <c:v>32.875</c:v>
                </c:pt>
                <c:pt idx="113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D32-4D4C-BF9B-9F888FC72F0F}"/>
            </c:ext>
          </c:extLst>
        </c:ser>
        <c:ser>
          <c:idx val="1"/>
          <c:order val="1"/>
          <c:tx>
            <c:v>Predicted Y</c:v>
          </c:tx>
          <c:marker>
            <c:symbol val="none"/>
          </c:marker>
          <c:cat>
            <c:numRef>
              <c:f>'Moving Avg - Temp'!$B$2:$B$115</c:f>
              <c:numCache>
                <c:formatCode>General</c:formatCode>
                <c:ptCount val="1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</c:numCache>
            </c:numRef>
          </c:cat>
          <c:val>
            <c:numRef>
              <c:f>'LSE - Mean_Temp'!$B$25:$B$138</c:f>
              <c:numCache>
                <c:formatCode>General</c:formatCode>
                <c:ptCount val="114"/>
                <c:pt idx="0">
                  <c:v>11.965628285679168</c:v>
                </c:pt>
                <c:pt idx="1">
                  <c:v>12.138149535848177</c:v>
                </c:pt>
                <c:pt idx="2">
                  <c:v>12.310670786017187</c:v>
                </c:pt>
                <c:pt idx="3">
                  <c:v>12.483192036186196</c:v>
                </c:pt>
                <c:pt idx="4">
                  <c:v>12.655713286355207</c:v>
                </c:pt>
                <c:pt idx="5">
                  <c:v>12.828234536524217</c:v>
                </c:pt>
                <c:pt idx="6">
                  <c:v>13.000755786693226</c:v>
                </c:pt>
                <c:pt idx="7">
                  <c:v>13.173277036862236</c:v>
                </c:pt>
                <c:pt idx="8">
                  <c:v>13.345798287031245</c:v>
                </c:pt>
                <c:pt idx="9">
                  <c:v>13.518319537200256</c:v>
                </c:pt>
                <c:pt idx="10">
                  <c:v>13.690840787369265</c:v>
                </c:pt>
                <c:pt idx="11">
                  <c:v>13.863362037538275</c:v>
                </c:pt>
                <c:pt idx="12">
                  <c:v>14.035883287707286</c:v>
                </c:pt>
                <c:pt idx="13">
                  <c:v>14.208404537876294</c:v>
                </c:pt>
                <c:pt idx="14">
                  <c:v>14.380925788045305</c:v>
                </c:pt>
                <c:pt idx="15">
                  <c:v>14.553447038214314</c:v>
                </c:pt>
                <c:pt idx="16">
                  <c:v>14.725968288383324</c:v>
                </c:pt>
                <c:pt idx="17">
                  <c:v>14.898489538552333</c:v>
                </c:pt>
                <c:pt idx="18">
                  <c:v>15.071010788721344</c:v>
                </c:pt>
                <c:pt idx="19">
                  <c:v>15.243532038890354</c:v>
                </c:pt>
                <c:pt idx="20">
                  <c:v>15.416053289059363</c:v>
                </c:pt>
                <c:pt idx="21">
                  <c:v>15.588574539228373</c:v>
                </c:pt>
                <c:pt idx="22">
                  <c:v>15.761095789397382</c:v>
                </c:pt>
                <c:pt idx="23">
                  <c:v>15.933617039566393</c:v>
                </c:pt>
                <c:pt idx="24">
                  <c:v>16.106138289735402</c:v>
                </c:pt>
                <c:pt idx="25">
                  <c:v>16.27865953990441</c:v>
                </c:pt>
                <c:pt idx="26">
                  <c:v>16.451180790073423</c:v>
                </c:pt>
                <c:pt idx="27">
                  <c:v>16.623702040242431</c:v>
                </c:pt>
                <c:pt idx="28">
                  <c:v>16.79622329041144</c:v>
                </c:pt>
                <c:pt idx="29">
                  <c:v>16.968744540580452</c:v>
                </c:pt>
                <c:pt idx="30">
                  <c:v>17.141265790749461</c:v>
                </c:pt>
                <c:pt idx="31">
                  <c:v>17.31378704091847</c:v>
                </c:pt>
                <c:pt idx="32">
                  <c:v>17.486308291087482</c:v>
                </c:pt>
                <c:pt idx="33">
                  <c:v>17.658829541256491</c:v>
                </c:pt>
                <c:pt idx="34">
                  <c:v>17.8313507914255</c:v>
                </c:pt>
                <c:pt idx="35">
                  <c:v>18.003872041594512</c:v>
                </c:pt>
                <c:pt idx="36">
                  <c:v>18.176393291763521</c:v>
                </c:pt>
                <c:pt idx="37">
                  <c:v>18.34891454193253</c:v>
                </c:pt>
                <c:pt idx="38">
                  <c:v>18.521435792101538</c:v>
                </c:pt>
                <c:pt idx="39">
                  <c:v>18.693957042270547</c:v>
                </c:pt>
                <c:pt idx="40">
                  <c:v>18.86647829243956</c:v>
                </c:pt>
                <c:pt idx="41">
                  <c:v>19.038999542608568</c:v>
                </c:pt>
                <c:pt idx="42">
                  <c:v>19.211520792777577</c:v>
                </c:pt>
                <c:pt idx="43">
                  <c:v>19.384042042946589</c:v>
                </c:pt>
                <c:pt idx="44">
                  <c:v>19.556563293115598</c:v>
                </c:pt>
                <c:pt idx="45">
                  <c:v>19.729084543284607</c:v>
                </c:pt>
                <c:pt idx="46">
                  <c:v>19.901605793453619</c:v>
                </c:pt>
                <c:pt idx="47">
                  <c:v>20.074127043622628</c:v>
                </c:pt>
                <c:pt idx="48">
                  <c:v>20.246648293791637</c:v>
                </c:pt>
                <c:pt idx="49">
                  <c:v>20.419169543960649</c:v>
                </c:pt>
                <c:pt idx="50">
                  <c:v>20.591690794129654</c:v>
                </c:pt>
                <c:pt idx="51">
                  <c:v>20.764212044298667</c:v>
                </c:pt>
                <c:pt idx="52">
                  <c:v>20.936733294467679</c:v>
                </c:pt>
                <c:pt idx="53">
                  <c:v>21.109254544636684</c:v>
                </c:pt>
                <c:pt idx="54">
                  <c:v>21.281775794805696</c:v>
                </c:pt>
                <c:pt idx="55">
                  <c:v>21.454297044974705</c:v>
                </c:pt>
                <c:pt idx="56">
                  <c:v>21.626818295143714</c:v>
                </c:pt>
                <c:pt idx="57">
                  <c:v>21.799339545312726</c:v>
                </c:pt>
                <c:pt idx="58">
                  <c:v>21.971860795481735</c:v>
                </c:pt>
                <c:pt idx="59">
                  <c:v>22.144382045650744</c:v>
                </c:pt>
                <c:pt idx="60">
                  <c:v>22.316903295819756</c:v>
                </c:pt>
                <c:pt idx="61">
                  <c:v>22.489424545988765</c:v>
                </c:pt>
                <c:pt idx="62">
                  <c:v>22.661945796157774</c:v>
                </c:pt>
                <c:pt idx="63">
                  <c:v>22.834467046326786</c:v>
                </c:pt>
                <c:pt idx="64">
                  <c:v>23.006988296495795</c:v>
                </c:pt>
                <c:pt idx="65">
                  <c:v>23.179509546664804</c:v>
                </c:pt>
                <c:pt idx="66">
                  <c:v>23.352030796833816</c:v>
                </c:pt>
                <c:pt idx="67">
                  <c:v>23.524552047002821</c:v>
                </c:pt>
                <c:pt idx="68">
                  <c:v>23.697073297171833</c:v>
                </c:pt>
                <c:pt idx="69">
                  <c:v>23.869594547340842</c:v>
                </c:pt>
                <c:pt idx="70">
                  <c:v>24.042115797509851</c:v>
                </c:pt>
                <c:pt idx="71">
                  <c:v>24.214637047678863</c:v>
                </c:pt>
                <c:pt idx="72">
                  <c:v>24.387158297847872</c:v>
                </c:pt>
                <c:pt idx="73">
                  <c:v>24.559679548016881</c:v>
                </c:pt>
                <c:pt idx="74">
                  <c:v>24.732200798185893</c:v>
                </c:pt>
                <c:pt idx="75">
                  <c:v>24.904722048354902</c:v>
                </c:pt>
                <c:pt idx="76">
                  <c:v>25.077243298523911</c:v>
                </c:pt>
                <c:pt idx="77">
                  <c:v>25.249764548692923</c:v>
                </c:pt>
                <c:pt idx="78">
                  <c:v>25.422285798861932</c:v>
                </c:pt>
                <c:pt idx="79">
                  <c:v>25.594807049030941</c:v>
                </c:pt>
                <c:pt idx="80">
                  <c:v>25.767328299199953</c:v>
                </c:pt>
                <c:pt idx="81">
                  <c:v>25.939849549368958</c:v>
                </c:pt>
                <c:pt idx="82">
                  <c:v>26.11237079953797</c:v>
                </c:pt>
                <c:pt idx="83">
                  <c:v>26.284892049706983</c:v>
                </c:pt>
                <c:pt idx="84">
                  <c:v>26.457413299875988</c:v>
                </c:pt>
                <c:pt idx="85">
                  <c:v>26.629934550045</c:v>
                </c:pt>
                <c:pt idx="86">
                  <c:v>26.802455800214009</c:v>
                </c:pt>
                <c:pt idx="87">
                  <c:v>26.974977050383018</c:v>
                </c:pt>
                <c:pt idx="88">
                  <c:v>27.14749830055203</c:v>
                </c:pt>
                <c:pt idx="89">
                  <c:v>27.320019550721039</c:v>
                </c:pt>
                <c:pt idx="90">
                  <c:v>27.492540800890048</c:v>
                </c:pt>
                <c:pt idx="91">
                  <c:v>27.66506205105906</c:v>
                </c:pt>
                <c:pt idx="92">
                  <c:v>27.837583301228069</c:v>
                </c:pt>
                <c:pt idx="93">
                  <c:v>28.010104551397077</c:v>
                </c:pt>
                <c:pt idx="94">
                  <c:v>28.182625801566086</c:v>
                </c:pt>
                <c:pt idx="95">
                  <c:v>28.355147051735099</c:v>
                </c:pt>
                <c:pt idx="96">
                  <c:v>28.527668301904107</c:v>
                </c:pt>
                <c:pt idx="97">
                  <c:v>28.700189552073116</c:v>
                </c:pt>
                <c:pt idx="98">
                  <c:v>28.872710802242128</c:v>
                </c:pt>
                <c:pt idx="99">
                  <c:v>29.045232052411137</c:v>
                </c:pt>
                <c:pt idx="100">
                  <c:v>29.217753302580146</c:v>
                </c:pt>
                <c:pt idx="101">
                  <c:v>29.390274552749155</c:v>
                </c:pt>
                <c:pt idx="102">
                  <c:v>29.562795802918167</c:v>
                </c:pt>
                <c:pt idx="103">
                  <c:v>29.735317053087176</c:v>
                </c:pt>
                <c:pt idx="104">
                  <c:v>29.907838303256185</c:v>
                </c:pt>
                <c:pt idx="105">
                  <c:v>30.080359553425197</c:v>
                </c:pt>
                <c:pt idx="106">
                  <c:v>30.252880803594206</c:v>
                </c:pt>
                <c:pt idx="107">
                  <c:v>30.425402053763214</c:v>
                </c:pt>
                <c:pt idx="108">
                  <c:v>30.597923303932227</c:v>
                </c:pt>
                <c:pt idx="109">
                  <c:v>30.770444554101235</c:v>
                </c:pt>
                <c:pt idx="110">
                  <c:v>30.942965804270244</c:v>
                </c:pt>
                <c:pt idx="111">
                  <c:v>31.115487054439253</c:v>
                </c:pt>
                <c:pt idx="112">
                  <c:v>31.288008304608265</c:v>
                </c:pt>
                <c:pt idx="113">
                  <c:v>31.460529554777274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D32-4D4C-BF9B-9F888FC72F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5345776"/>
        <c:axId val="612801296"/>
      </c:lineChart>
      <c:catAx>
        <c:axId val="615345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2801296"/>
        <c:crosses val="autoZero"/>
        <c:auto val="1"/>
        <c:lblAlgn val="ctr"/>
        <c:lblOffset val="100"/>
        <c:noMultiLvlLbl val="1"/>
      </c:catAx>
      <c:valAx>
        <c:axId val="6128012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5345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'Moving Avg - Humidity'!$E$1</c:f>
              <c:strCache>
                <c:ptCount val="1"/>
                <c:pt idx="0">
                  <c:v>Moving AVG 3 Yearly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'Moving Avg - Humidity'!$A$2:$A$115</c:f>
              <c:numCache>
                <c:formatCode>m/d/yyyy</c:formatCode>
                <c:ptCount val="114"/>
                <c:pt idx="0">
                  <c:v>42736</c:v>
                </c:pt>
                <c:pt idx="1">
                  <c:v>42737</c:v>
                </c:pt>
                <c:pt idx="2">
                  <c:v>42738</c:v>
                </c:pt>
                <c:pt idx="3">
                  <c:v>42739</c:v>
                </c:pt>
                <c:pt idx="4">
                  <c:v>42740</c:v>
                </c:pt>
                <c:pt idx="5">
                  <c:v>42741</c:v>
                </c:pt>
                <c:pt idx="6">
                  <c:v>42742</c:v>
                </c:pt>
                <c:pt idx="7">
                  <c:v>42743</c:v>
                </c:pt>
                <c:pt idx="8">
                  <c:v>42744</c:v>
                </c:pt>
                <c:pt idx="9">
                  <c:v>42745</c:v>
                </c:pt>
                <c:pt idx="10">
                  <c:v>42746</c:v>
                </c:pt>
                <c:pt idx="11">
                  <c:v>42747</c:v>
                </c:pt>
                <c:pt idx="12">
                  <c:v>42748</c:v>
                </c:pt>
                <c:pt idx="13">
                  <c:v>42749</c:v>
                </c:pt>
                <c:pt idx="14">
                  <c:v>42750</c:v>
                </c:pt>
                <c:pt idx="15">
                  <c:v>42751</c:v>
                </c:pt>
                <c:pt idx="16">
                  <c:v>42752</c:v>
                </c:pt>
                <c:pt idx="17">
                  <c:v>42753</c:v>
                </c:pt>
                <c:pt idx="18">
                  <c:v>42754</c:v>
                </c:pt>
                <c:pt idx="19">
                  <c:v>42755</c:v>
                </c:pt>
                <c:pt idx="20">
                  <c:v>42756</c:v>
                </c:pt>
                <c:pt idx="21">
                  <c:v>42757</c:v>
                </c:pt>
                <c:pt idx="22">
                  <c:v>42758</c:v>
                </c:pt>
                <c:pt idx="23">
                  <c:v>42759</c:v>
                </c:pt>
                <c:pt idx="24">
                  <c:v>42760</c:v>
                </c:pt>
                <c:pt idx="25">
                  <c:v>42761</c:v>
                </c:pt>
                <c:pt idx="26">
                  <c:v>42762</c:v>
                </c:pt>
                <c:pt idx="27">
                  <c:v>42763</c:v>
                </c:pt>
                <c:pt idx="28">
                  <c:v>42764</c:v>
                </c:pt>
                <c:pt idx="29">
                  <c:v>42765</c:v>
                </c:pt>
                <c:pt idx="30">
                  <c:v>42766</c:v>
                </c:pt>
                <c:pt idx="31">
                  <c:v>42767</c:v>
                </c:pt>
                <c:pt idx="32">
                  <c:v>42768</c:v>
                </c:pt>
                <c:pt idx="33">
                  <c:v>42769</c:v>
                </c:pt>
                <c:pt idx="34">
                  <c:v>42770</c:v>
                </c:pt>
                <c:pt idx="35">
                  <c:v>42771</c:v>
                </c:pt>
                <c:pt idx="36">
                  <c:v>42772</c:v>
                </c:pt>
                <c:pt idx="37">
                  <c:v>42773</c:v>
                </c:pt>
                <c:pt idx="38">
                  <c:v>42774</c:v>
                </c:pt>
                <c:pt idx="39">
                  <c:v>42775</c:v>
                </c:pt>
                <c:pt idx="40">
                  <c:v>42776</c:v>
                </c:pt>
                <c:pt idx="41">
                  <c:v>42777</c:v>
                </c:pt>
                <c:pt idx="42">
                  <c:v>42778</c:v>
                </c:pt>
                <c:pt idx="43">
                  <c:v>42779</c:v>
                </c:pt>
                <c:pt idx="44">
                  <c:v>42780</c:v>
                </c:pt>
                <c:pt idx="45">
                  <c:v>42781</c:v>
                </c:pt>
                <c:pt idx="46">
                  <c:v>42782</c:v>
                </c:pt>
                <c:pt idx="47">
                  <c:v>42783</c:v>
                </c:pt>
                <c:pt idx="48">
                  <c:v>42784</c:v>
                </c:pt>
                <c:pt idx="49">
                  <c:v>42785</c:v>
                </c:pt>
                <c:pt idx="50">
                  <c:v>42786</c:v>
                </c:pt>
                <c:pt idx="51">
                  <c:v>42787</c:v>
                </c:pt>
                <c:pt idx="52">
                  <c:v>42788</c:v>
                </c:pt>
                <c:pt idx="53">
                  <c:v>42789</c:v>
                </c:pt>
                <c:pt idx="54">
                  <c:v>42790</c:v>
                </c:pt>
                <c:pt idx="55">
                  <c:v>42791</c:v>
                </c:pt>
                <c:pt idx="56">
                  <c:v>42792</c:v>
                </c:pt>
                <c:pt idx="57">
                  <c:v>42793</c:v>
                </c:pt>
                <c:pt idx="58">
                  <c:v>42794</c:v>
                </c:pt>
                <c:pt idx="59">
                  <c:v>42795</c:v>
                </c:pt>
                <c:pt idx="60">
                  <c:v>42796</c:v>
                </c:pt>
                <c:pt idx="61">
                  <c:v>42797</c:v>
                </c:pt>
                <c:pt idx="62">
                  <c:v>42798</c:v>
                </c:pt>
                <c:pt idx="63">
                  <c:v>42799</c:v>
                </c:pt>
                <c:pt idx="64">
                  <c:v>42800</c:v>
                </c:pt>
                <c:pt idx="65">
                  <c:v>42801</c:v>
                </c:pt>
                <c:pt idx="66">
                  <c:v>42802</c:v>
                </c:pt>
                <c:pt idx="67">
                  <c:v>42803</c:v>
                </c:pt>
                <c:pt idx="68">
                  <c:v>42804</c:v>
                </c:pt>
                <c:pt idx="69">
                  <c:v>42805</c:v>
                </c:pt>
                <c:pt idx="70">
                  <c:v>42806</c:v>
                </c:pt>
                <c:pt idx="71">
                  <c:v>42807</c:v>
                </c:pt>
                <c:pt idx="72">
                  <c:v>42808</c:v>
                </c:pt>
                <c:pt idx="73">
                  <c:v>42809</c:v>
                </c:pt>
                <c:pt idx="74">
                  <c:v>42810</c:v>
                </c:pt>
                <c:pt idx="75">
                  <c:v>42811</c:v>
                </c:pt>
                <c:pt idx="76">
                  <c:v>42812</c:v>
                </c:pt>
                <c:pt idx="77">
                  <c:v>42813</c:v>
                </c:pt>
                <c:pt idx="78">
                  <c:v>42814</c:v>
                </c:pt>
                <c:pt idx="79">
                  <c:v>42815</c:v>
                </c:pt>
                <c:pt idx="80">
                  <c:v>42816</c:v>
                </c:pt>
                <c:pt idx="81">
                  <c:v>42817</c:v>
                </c:pt>
                <c:pt idx="82">
                  <c:v>42818</c:v>
                </c:pt>
                <c:pt idx="83">
                  <c:v>42819</c:v>
                </c:pt>
                <c:pt idx="84">
                  <c:v>42820</c:v>
                </c:pt>
                <c:pt idx="85">
                  <c:v>42821</c:v>
                </c:pt>
                <c:pt idx="86">
                  <c:v>42822</c:v>
                </c:pt>
                <c:pt idx="87">
                  <c:v>42823</c:v>
                </c:pt>
                <c:pt idx="88">
                  <c:v>42824</c:v>
                </c:pt>
                <c:pt idx="89">
                  <c:v>42825</c:v>
                </c:pt>
                <c:pt idx="90">
                  <c:v>42826</c:v>
                </c:pt>
                <c:pt idx="91">
                  <c:v>42827</c:v>
                </c:pt>
                <c:pt idx="92">
                  <c:v>42828</c:v>
                </c:pt>
                <c:pt idx="93">
                  <c:v>42829</c:v>
                </c:pt>
                <c:pt idx="94">
                  <c:v>42830</c:v>
                </c:pt>
                <c:pt idx="95">
                  <c:v>42831</c:v>
                </c:pt>
                <c:pt idx="96">
                  <c:v>42832</c:v>
                </c:pt>
                <c:pt idx="97">
                  <c:v>42833</c:v>
                </c:pt>
                <c:pt idx="98">
                  <c:v>42834</c:v>
                </c:pt>
                <c:pt idx="99">
                  <c:v>42835</c:v>
                </c:pt>
                <c:pt idx="100">
                  <c:v>42836</c:v>
                </c:pt>
                <c:pt idx="101">
                  <c:v>42837</c:v>
                </c:pt>
                <c:pt idx="102">
                  <c:v>42838</c:v>
                </c:pt>
                <c:pt idx="103">
                  <c:v>42839</c:v>
                </c:pt>
                <c:pt idx="104">
                  <c:v>42840</c:v>
                </c:pt>
                <c:pt idx="105">
                  <c:v>42841</c:v>
                </c:pt>
                <c:pt idx="106">
                  <c:v>42842</c:v>
                </c:pt>
                <c:pt idx="107">
                  <c:v>42843</c:v>
                </c:pt>
                <c:pt idx="108">
                  <c:v>42844</c:v>
                </c:pt>
                <c:pt idx="109">
                  <c:v>42845</c:v>
                </c:pt>
                <c:pt idx="110">
                  <c:v>42846</c:v>
                </c:pt>
                <c:pt idx="111">
                  <c:v>42847</c:v>
                </c:pt>
                <c:pt idx="112">
                  <c:v>42848</c:v>
                </c:pt>
                <c:pt idx="113">
                  <c:v>42849</c:v>
                </c:pt>
              </c:numCache>
            </c:numRef>
          </c:cat>
          <c:val>
            <c:numRef>
              <c:f>'Moving Avg - Humidity'!$E$2:$E$115</c:f>
              <c:numCache>
                <c:formatCode>General</c:formatCode>
                <c:ptCount val="114"/>
                <c:pt idx="2">
                  <c:v>81.66022544283409</c:v>
                </c:pt>
                <c:pt idx="3">
                  <c:v>76.38703703703699</c:v>
                </c:pt>
                <c:pt idx="4">
                  <c:v>75.627777777777737</c:v>
                </c:pt>
                <c:pt idx="5">
                  <c:v>74.770875420875413</c:v>
                </c:pt>
                <c:pt idx="6">
                  <c:v>83.365319865319847</c:v>
                </c:pt>
                <c:pt idx="7">
                  <c:v>86.225943646996242</c:v>
                </c:pt>
                <c:pt idx="8">
                  <c:v>86.723057644110227</c:v>
                </c:pt>
                <c:pt idx="9">
                  <c:v>78.760094681147265</c:v>
                </c:pt>
                <c:pt idx="10">
                  <c:v>74.955026455026427</c:v>
                </c:pt>
                <c:pt idx="11">
                  <c:v>72.87816764132549</c:v>
                </c:pt>
                <c:pt idx="12">
                  <c:v>71.249627336314589</c:v>
                </c:pt>
                <c:pt idx="13">
                  <c:v>71.97259029927757</c:v>
                </c:pt>
                <c:pt idx="14">
                  <c:v>71.301346973571995</c:v>
                </c:pt>
                <c:pt idx="15">
                  <c:v>75.098405797101421</c:v>
                </c:pt>
                <c:pt idx="16">
                  <c:v>78.486553945249568</c:v>
                </c:pt>
                <c:pt idx="17">
                  <c:v>80.40925925925923</c:v>
                </c:pt>
                <c:pt idx="18">
                  <c:v>79.306878306878275</c:v>
                </c:pt>
                <c:pt idx="19">
                  <c:v>73.316624895572232</c:v>
                </c:pt>
                <c:pt idx="20">
                  <c:v>70.828702190258241</c:v>
                </c:pt>
                <c:pt idx="21">
                  <c:v>71.194416475972545</c:v>
                </c:pt>
                <c:pt idx="22">
                  <c:v>74.369855072463764</c:v>
                </c:pt>
                <c:pt idx="23">
                  <c:v>73.456811594202904</c:v>
                </c:pt>
                <c:pt idx="24">
                  <c:v>71.363478260869556</c:v>
                </c:pt>
                <c:pt idx="25">
                  <c:v>76.577763975155264</c:v>
                </c:pt>
                <c:pt idx="26">
                  <c:v>79.548174603174559</c:v>
                </c:pt>
                <c:pt idx="27">
                  <c:v>83.819083694083631</c:v>
                </c:pt>
                <c:pt idx="28">
                  <c:v>80.530723905723832</c:v>
                </c:pt>
                <c:pt idx="29">
                  <c:v>80.702020202020137</c:v>
                </c:pt>
                <c:pt idx="30">
                  <c:v>78.4444444444444</c:v>
                </c:pt>
                <c:pt idx="31">
                  <c:v>77.393518518518491</c:v>
                </c:pt>
                <c:pt idx="32">
                  <c:v>73.72348484848483</c:v>
                </c:pt>
                <c:pt idx="33">
                  <c:v>74.450757575757535</c:v>
                </c:pt>
                <c:pt idx="34">
                  <c:v>74.109090909090867</c:v>
                </c:pt>
                <c:pt idx="35">
                  <c:v>77.804465709728831</c:v>
                </c:pt>
                <c:pt idx="36">
                  <c:v>74.966081871344997</c:v>
                </c:pt>
                <c:pt idx="37">
                  <c:v>70.349415204678337</c:v>
                </c:pt>
                <c:pt idx="38">
                  <c:v>67.272222222222197</c:v>
                </c:pt>
                <c:pt idx="39">
                  <c:v>66.841666666666669</c:v>
                </c:pt>
                <c:pt idx="40">
                  <c:v>69.517592592592564</c:v>
                </c:pt>
                <c:pt idx="41">
                  <c:v>68.05092592592591</c:v>
                </c:pt>
                <c:pt idx="42">
                  <c:v>68.717592592592567</c:v>
                </c:pt>
                <c:pt idx="43">
                  <c:v>67.125</c:v>
                </c:pt>
                <c:pt idx="44">
                  <c:v>67.625</c:v>
                </c:pt>
                <c:pt idx="45">
                  <c:v>66.738095238095227</c:v>
                </c:pt>
                <c:pt idx="46">
                  <c:v>63.321428571428562</c:v>
                </c:pt>
                <c:pt idx="47">
                  <c:v>62.954761904761902</c:v>
                </c:pt>
                <c:pt idx="48">
                  <c:v>63.966666666666669</c:v>
                </c:pt>
                <c:pt idx="49">
                  <c:v>67.080303030303028</c:v>
                </c:pt>
                <c:pt idx="50">
                  <c:v>65.655303030303031</c:v>
                </c:pt>
                <c:pt idx="51">
                  <c:v>65.21085858585856</c:v>
                </c:pt>
                <c:pt idx="52">
                  <c:v>62.2222222222222</c:v>
                </c:pt>
                <c:pt idx="53">
                  <c:v>56.4722222222222</c:v>
                </c:pt>
                <c:pt idx="54">
                  <c:v>46.791666666666664</c:v>
                </c:pt>
                <c:pt idx="55">
                  <c:v>44.559523809523796</c:v>
                </c:pt>
                <c:pt idx="56">
                  <c:v>49.934523809523796</c:v>
                </c:pt>
                <c:pt idx="57">
                  <c:v>55.934523809523796</c:v>
                </c:pt>
                <c:pt idx="58">
                  <c:v>56.3472222222222</c:v>
                </c:pt>
                <c:pt idx="59">
                  <c:v>52.6549145299145</c:v>
                </c:pt>
                <c:pt idx="60">
                  <c:v>51.2799145299145</c:v>
                </c:pt>
                <c:pt idx="61">
                  <c:v>48.224358974358971</c:v>
                </c:pt>
                <c:pt idx="62">
                  <c:v>46.625</c:v>
                </c:pt>
                <c:pt idx="63">
                  <c:v>42.291666666666664</c:v>
                </c:pt>
                <c:pt idx="64">
                  <c:v>42.273148148148131</c:v>
                </c:pt>
                <c:pt idx="65">
                  <c:v>41.731481481481467</c:v>
                </c:pt>
                <c:pt idx="66">
                  <c:v>45.55723905723903</c:v>
                </c:pt>
                <c:pt idx="67">
                  <c:v>54.432900432900396</c:v>
                </c:pt>
                <c:pt idx="68">
                  <c:v>63.182900432900396</c:v>
                </c:pt>
                <c:pt idx="69">
                  <c:v>65.740476190476173</c:v>
                </c:pt>
                <c:pt idx="70">
                  <c:v>61.591666666666669</c:v>
                </c:pt>
                <c:pt idx="71">
                  <c:v>55.452777777777762</c:v>
                </c:pt>
                <c:pt idx="72">
                  <c:v>54.0972222222222</c:v>
                </c:pt>
                <c:pt idx="73">
                  <c:v>53.4722222222222</c:v>
                </c:pt>
                <c:pt idx="74">
                  <c:v>53.42777777777777</c:v>
                </c:pt>
                <c:pt idx="75">
                  <c:v>54.550000000000004</c:v>
                </c:pt>
                <c:pt idx="76">
                  <c:v>51.735897435897435</c:v>
                </c:pt>
                <c:pt idx="77">
                  <c:v>52.761823361823339</c:v>
                </c:pt>
                <c:pt idx="78">
                  <c:v>51.084045584045533</c:v>
                </c:pt>
                <c:pt idx="79">
                  <c:v>51.981481481481431</c:v>
                </c:pt>
                <c:pt idx="80">
                  <c:v>49.555555555555536</c:v>
                </c:pt>
                <c:pt idx="81">
                  <c:v>47.916666666666664</c:v>
                </c:pt>
                <c:pt idx="82">
                  <c:v>44.138888888888864</c:v>
                </c:pt>
                <c:pt idx="83">
                  <c:v>42.263888888888864</c:v>
                </c:pt>
                <c:pt idx="84">
                  <c:v>38.047222222222196</c:v>
                </c:pt>
                <c:pt idx="85">
                  <c:v>38.366666666666667</c:v>
                </c:pt>
                <c:pt idx="86">
                  <c:v>38.797222222222196</c:v>
                </c:pt>
                <c:pt idx="87">
                  <c:v>37.930555555555536</c:v>
                </c:pt>
                <c:pt idx="88">
                  <c:v>37.341269841269799</c:v>
                </c:pt>
                <c:pt idx="89">
                  <c:v>36.327380952380935</c:v>
                </c:pt>
                <c:pt idx="90">
                  <c:v>36.53571428571427</c:v>
                </c:pt>
                <c:pt idx="91">
                  <c:v>35.5</c:v>
                </c:pt>
                <c:pt idx="92">
                  <c:v>32.875</c:v>
                </c:pt>
                <c:pt idx="93">
                  <c:v>31.788888888888867</c:v>
                </c:pt>
                <c:pt idx="94">
                  <c:v>35.872222222222199</c:v>
                </c:pt>
                <c:pt idx="95">
                  <c:v>34.622222222222199</c:v>
                </c:pt>
                <c:pt idx="96">
                  <c:v>33.958333333333336</c:v>
                </c:pt>
                <c:pt idx="97">
                  <c:v>28.416666666666668</c:v>
                </c:pt>
                <c:pt idx="98">
                  <c:v>26.791666666666668</c:v>
                </c:pt>
                <c:pt idx="99">
                  <c:v>23.3095238095238</c:v>
                </c:pt>
                <c:pt idx="100">
                  <c:v>19.4345238095238</c:v>
                </c:pt>
                <c:pt idx="101">
                  <c:v>21.0595238095238</c:v>
                </c:pt>
                <c:pt idx="102">
                  <c:v>24.287037037037035</c:v>
                </c:pt>
                <c:pt idx="103">
                  <c:v>30.912037037037035</c:v>
                </c:pt>
                <c:pt idx="104">
                  <c:v>32.393518518518498</c:v>
                </c:pt>
                <c:pt idx="105">
                  <c:v>34.106481481481467</c:v>
                </c:pt>
                <c:pt idx="106">
                  <c:v>34.379629629629598</c:v>
                </c:pt>
                <c:pt idx="107">
                  <c:v>33.342592592592567</c:v>
                </c:pt>
                <c:pt idx="108">
                  <c:v>29.967592592592567</c:v>
                </c:pt>
                <c:pt idx="109">
                  <c:v>26.319444444444432</c:v>
                </c:pt>
                <c:pt idx="110">
                  <c:v>30.333333333333332</c:v>
                </c:pt>
                <c:pt idx="111">
                  <c:v>35.925000000000004</c:v>
                </c:pt>
                <c:pt idx="112">
                  <c:v>35.925000000000004</c:v>
                </c:pt>
                <c:pt idx="113">
                  <c:v>31.847619047619034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3A-4B1A-97AD-37231D364A83}"/>
            </c:ext>
          </c:extLst>
        </c:ser>
        <c:ser>
          <c:idx val="1"/>
          <c:order val="1"/>
          <c:tx>
            <c:strRef>
              <c:f>'Moving Avg - Humidity'!$H$1</c:f>
              <c:strCache>
                <c:ptCount val="1"/>
                <c:pt idx="0">
                  <c:v>Moving AVG 4 Year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'Moving Avg - Humidity'!$A$2:$A$115</c:f>
              <c:numCache>
                <c:formatCode>m/d/yyyy</c:formatCode>
                <c:ptCount val="114"/>
                <c:pt idx="0">
                  <c:v>42736</c:v>
                </c:pt>
                <c:pt idx="1">
                  <c:v>42737</c:v>
                </c:pt>
                <c:pt idx="2">
                  <c:v>42738</c:v>
                </c:pt>
                <c:pt idx="3">
                  <c:v>42739</c:v>
                </c:pt>
                <c:pt idx="4">
                  <c:v>42740</c:v>
                </c:pt>
                <c:pt idx="5">
                  <c:v>42741</c:v>
                </c:pt>
                <c:pt idx="6">
                  <c:v>42742</c:v>
                </c:pt>
                <c:pt idx="7">
                  <c:v>42743</c:v>
                </c:pt>
                <c:pt idx="8">
                  <c:v>42744</c:v>
                </c:pt>
                <c:pt idx="9">
                  <c:v>42745</c:v>
                </c:pt>
                <c:pt idx="10">
                  <c:v>42746</c:v>
                </c:pt>
                <c:pt idx="11">
                  <c:v>42747</c:v>
                </c:pt>
                <c:pt idx="12">
                  <c:v>42748</c:v>
                </c:pt>
                <c:pt idx="13">
                  <c:v>42749</c:v>
                </c:pt>
                <c:pt idx="14">
                  <c:v>42750</c:v>
                </c:pt>
                <c:pt idx="15">
                  <c:v>42751</c:v>
                </c:pt>
                <c:pt idx="16">
                  <c:v>42752</c:v>
                </c:pt>
                <c:pt idx="17">
                  <c:v>42753</c:v>
                </c:pt>
                <c:pt idx="18">
                  <c:v>42754</c:v>
                </c:pt>
                <c:pt idx="19">
                  <c:v>42755</c:v>
                </c:pt>
                <c:pt idx="20">
                  <c:v>42756</c:v>
                </c:pt>
                <c:pt idx="21">
                  <c:v>42757</c:v>
                </c:pt>
                <c:pt idx="22">
                  <c:v>42758</c:v>
                </c:pt>
                <c:pt idx="23">
                  <c:v>42759</c:v>
                </c:pt>
                <c:pt idx="24">
                  <c:v>42760</c:v>
                </c:pt>
                <c:pt idx="25">
                  <c:v>42761</c:v>
                </c:pt>
                <c:pt idx="26">
                  <c:v>42762</c:v>
                </c:pt>
                <c:pt idx="27">
                  <c:v>42763</c:v>
                </c:pt>
                <c:pt idx="28">
                  <c:v>42764</c:v>
                </c:pt>
                <c:pt idx="29">
                  <c:v>42765</c:v>
                </c:pt>
                <c:pt idx="30">
                  <c:v>42766</c:v>
                </c:pt>
                <c:pt idx="31">
                  <c:v>42767</c:v>
                </c:pt>
                <c:pt idx="32">
                  <c:v>42768</c:v>
                </c:pt>
                <c:pt idx="33">
                  <c:v>42769</c:v>
                </c:pt>
                <c:pt idx="34">
                  <c:v>42770</c:v>
                </c:pt>
                <c:pt idx="35">
                  <c:v>42771</c:v>
                </c:pt>
                <c:pt idx="36">
                  <c:v>42772</c:v>
                </c:pt>
                <c:pt idx="37">
                  <c:v>42773</c:v>
                </c:pt>
                <c:pt idx="38">
                  <c:v>42774</c:v>
                </c:pt>
                <c:pt idx="39">
                  <c:v>42775</c:v>
                </c:pt>
                <c:pt idx="40">
                  <c:v>42776</c:v>
                </c:pt>
                <c:pt idx="41">
                  <c:v>42777</c:v>
                </c:pt>
                <c:pt idx="42">
                  <c:v>42778</c:v>
                </c:pt>
                <c:pt idx="43">
                  <c:v>42779</c:v>
                </c:pt>
                <c:pt idx="44">
                  <c:v>42780</c:v>
                </c:pt>
                <c:pt idx="45">
                  <c:v>42781</c:v>
                </c:pt>
                <c:pt idx="46">
                  <c:v>42782</c:v>
                </c:pt>
                <c:pt idx="47">
                  <c:v>42783</c:v>
                </c:pt>
                <c:pt idx="48">
                  <c:v>42784</c:v>
                </c:pt>
                <c:pt idx="49">
                  <c:v>42785</c:v>
                </c:pt>
                <c:pt idx="50">
                  <c:v>42786</c:v>
                </c:pt>
                <c:pt idx="51">
                  <c:v>42787</c:v>
                </c:pt>
                <c:pt idx="52">
                  <c:v>42788</c:v>
                </c:pt>
                <c:pt idx="53">
                  <c:v>42789</c:v>
                </c:pt>
                <c:pt idx="54">
                  <c:v>42790</c:v>
                </c:pt>
                <c:pt idx="55">
                  <c:v>42791</c:v>
                </c:pt>
                <c:pt idx="56">
                  <c:v>42792</c:v>
                </c:pt>
                <c:pt idx="57">
                  <c:v>42793</c:v>
                </c:pt>
                <c:pt idx="58">
                  <c:v>42794</c:v>
                </c:pt>
                <c:pt idx="59">
                  <c:v>42795</c:v>
                </c:pt>
                <c:pt idx="60">
                  <c:v>42796</c:v>
                </c:pt>
                <c:pt idx="61">
                  <c:v>42797</c:v>
                </c:pt>
                <c:pt idx="62">
                  <c:v>42798</c:v>
                </c:pt>
                <c:pt idx="63">
                  <c:v>42799</c:v>
                </c:pt>
                <c:pt idx="64">
                  <c:v>42800</c:v>
                </c:pt>
                <c:pt idx="65">
                  <c:v>42801</c:v>
                </c:pt>
                <c:pt idx="66">
                  <c:v>42802</c:v>
                </c:pt>
                <c:pt idx="67">
                  <c:v>42803</c:v>
                </c:pt>
                <c:pt idx="68">
                  <c:v>42804</c:v>
                </c:pt>
                <c:pt idx="69">
                  <c:v>42805</c:v>
                </c:pt>
                <c:pt idx="70">
                  <c:v>42806</c:v>
                </c:pt>
                <c:pt idx="71">
                  <c:v>42807</c:v>
                </c:pt>
                <c:pt idx="72">
                  <c:v>42808</c:v>
                </c:pt>
                <c:pt idx="73">
                  <c:v>42809</c:v>
                </c:pt>
                <c:pt idx="74">
                  <c:v>42810</c:v>
                </c:pt>
                <c:pt idx="75">
                  <c:v>42811</c:v>
                </c:pt>
                <c:pt idx="76">
                  <c:v>42812</c:v>
                </c:pt>
                <c:pt idx="77">
                  <c:v>42813</c:v>
                </c:pt>
                <c:pt idx="78">
                  <c:v>42814</c:v>
                </c:pt>
                <c:pt idx="79">
                  <c:v>42815</c:v>
                </c:pt>
                <c:pt idx="80">
                  <c:v>42816</c:v>
                </c:pt>
                <c:pt idx="81">
                  <c:v>42817</c:v>
                </c:pt>
                <c:pt idx="82">
                  <c:v>42818</c:v>
                </c:pt>
                <c:pt idx="83">
                  <c:v>42819</c:v>
                </c:pt>
                <c:pt idx="84">
                  <c:v>42820</c:v>
                </c:pt>
                <c:pt idx="85">
                  <c:v>42821</c:v>
                </c:pt>
                <c:pt idx="86">
                  <c:v>42822</c:v>
                </c:pt>
                <c:pt idx="87">
                  <c:v>42823</c:v>
                </c:pt>
                <c:pt idx="88">
                  <c:v>42824</c:v>
                </c:pt>
                <c:pt idx="89">
                  <c:v>42825</c:v>
                </c:pt>
                <c:pt idx="90">
                  <c:v>42826</c:v>
                </c:pt>
                <c:pt idx="91">
                  <c:v>42827</c:v>
                </c:pt>
                <c:pt idx="92">
                  <c:v>42828</c:v>
                </c:pt>
                <c:pt idx="93">
                  <c:v>42829</c:v>
                </c:pt>
                <c:pt idx="94">
                  <c:v>42830</c:v>
                </c:pt>
                <c:pt idx="95">
                  <c:v>42831</c:v>
                </c:pt>
                <c:pt idx="96">
                  <c:v>42832</c:v>
                </c:pt>
                <c:pt idx="97">
                  <c:v>42833</c:v>
                </c:pt>
                <c:pt idx="98">
                  <c:v>42834</c:v>
                </c:pt>
                <c:pt idx="99">
                  <c:v>42835</c:v>
                </c:pt>
                <c:pt idx="100">
                  <c:v>42836</c:v>
                </c:pt>
                <c:pt idx="101">
                  <c:v>42837</c:v>
                </c:pt>
                <c:pt idx="102">
                  <c:v>42838</c:v>
                </c:pt>
                <c:pt idx="103">
                  <c:v>42839</c:v>
                </c:pt>
                <c:pt idx="104">
                  <c:v>42840</c:v>
                </c:pt>
                <c:pt idx="105">
                  <c:v>42841</c:v>
                </c:pt>
                <c:pt idx="106">
                  <c:v>42842</c:v>
                </c:pt>
                <c:pt idx="107">
                  <c:v>42843</c:v>
                </c:pt>
                <c:pt idx="108">
                  <c:v>42844</c:v>
                </c:pt>
                <c:pt idx="109">
                  <c:v>42845</c:v>
                </c:pt>
                <c:pt idx="110">
                  <c:v>42846</c:v>
                </c:pt>
                <c:pt idx="111">
                  <c:v>42847</c:v>
                </c:pt>
                <c:pt idx="112">
                  <c:v>42848</c:v>
                </c:pt>
                <c:pt idx="113">
                  <c:v>42849</c:v>
                </c:pt>
              </c:numCache>
            </c:numRef>
          </c:cat>
          <c:val>
            <c:numRef>
              <c:f>'Moving Avg - Humidity'!$H$2:$H$115</c:f>
              <c:numCache>
                <c:formatCode>General</c:formatCode>
                <c:ptCount val="114"/>
                <c:pt idx="3">
                  <c:v>78.757669082125574</c:v>
                </c:pt>
                <c:pt idx="4">
                  <c:v>76.026388888888846</c:v>
                </c:pt>
                <c:pt idx="5">
                  <c:v>76.550378787878756</c:v>
                </c:pt>
                <c:pt idx="6">
                  <c:v>80.036489898989885</c:v>
                </c:pt>
                <c:pt idx="7">
                  <c:v>83.405568846358278</c:v>
                </c:pt>
                <c:pt idx="8">
                  <c:v>84.871838687628127</c:v>
                </c:pt>
                <c:pt idx="9">
                  <c:v>83.028404344193774</c:v>
                </c:pt>
                <c:pt idx="10">
                  <c:v>77.097848788638217</c:v>
                </c:pt>
                <c:pt idx="11">
                  <c:v>74.861006683375066</c:v>
                </c:pt>
                <c:pt idx="12">
                  <c:v>71.423331613347045</c:v>
                </c:pt>
                <c:pt idx="13">
                  <c:v>72.007220502235953</c:v>
                </c:pt>
                <c:pt idx="14">
                  <c:v>72.120747072284246</c:v>
                </c:pt>
                <c:pt idx="15">
                  <c:v>73.088510230178997</c:v>
                </c:pt>
                <c:pt idx="16">
                  <c:v>77.434915458937169</c:v>
                </c:pt>
                <c:pt idx="17">
                  <c:v>78.448248792270505</c:v>
                </c:pt>
                <c:pt idx="18">
                  <c:v>79.092658730158703</c:v>
                </c:pt>
                <c:pt idx="19">
                  <c:v>76.098579782790281</c:v>
                </c:pt>
                <c:pt idx="20">
                  <c:v>72.704859976026995</c:v>
                </c:pt>
                <c:pt idx="21">
                  <c:v>72.181526642693683</c:v>
                </c:pt>
                <c:pt idx="22">
                  <c:v>72.395812356979405</c:v>
                </c:pt>
                <c:pt idx="23">
                  <c:v>72.81</c:v>
                </c:pt>
                <c:pt idx="24">
                  <c:v>72.582608695652169</c:v>
                </c:pt>
                <c:pt idx="25">
                  <c:v>76.433322981366445</c:v>
                </c:pt>
                <c:pt idx="26">
                  <c:v>76.693739648033102</c:v>
                </c:pt>
                <c:pt idx="27">
                  <c:v>80.354312770562728</c:v>
                </c:pt>
                <c:pt idx="28">
                  <c:v>83.308757215007148</c:v>
                </c:pt>
                <c:pt idx="29">
                  <c:v>79.786931818181742</c:v>
                </c:pt>
                <c:pt idx="30">
                  <c:v>79.526515151515099</c:v>
                </c:pt>
                <c:pt idx="31">
                  <c:v>78.4895833333333</c:v>
                </c:pt>
                <c:pt idx="32">
                  <c:v>74.681502525252498</c:v>
                </c:pt>
                <c:pt idx="33">
                  <c:v>74.838068181818159</c:v>
                </c:pt>
                <c:pt idx="34">
                  <c:v>75.23806818181815</c:v>
                </c:pt>
                <c:pt idx="35">
                  <c:v>74.989712918660246</c:v>
                </c:pt>
                <c:pt idx="36">
                  <c:v>75.770015948963277</c:v>
                </c:pt>
                <c:pt idx="37">
                  <c:v>72.162061403508744</c:v>
                </c:pt>
                <c:pt idx="38">
                  <c:v>69.862061403508761</c:v>
                </c:pt>
                <c:pt idx="39">
                  <c:v>67.547916666666652</c:v>
                </c:pt>
                <c:pt idx="40">
                  <c:v>68.075694444444423</c:v>
                </c:pt>
                <c:pt idx="41">
                  <c:v>68.138194444444423</c:v>
                </c:pt>
                <c:pt idx="42">
                  <c:v>68.631944444444429</c:v>
                </c:pt>
                <c:pt idx="43">
                  <c:v>68.288194444444429</c:v>
                </c:pt>
                <c:pt idx="44">
                  <c:v>66.71875</c:v>
                </c:pt>
                <c:pt idx="45">
                  <c:v>67.647321428571416</c:v>
                </c:pt>
                <c:pt idx="46">
                  <c:v>64.241071428571416</c:v>
                </c:pt>
                <c:pt idx="47">
                  <c:v>63.591071428571425</c:v>
                </c:pt>
                <c:pt idx="48">
                  <c:v>64.903571428571425</c:v>
                </c:pt>
                <c:pt idx="49">
                  <c:v>64.497727272727275</c:v>
                </c:pt>
                <c:pt idx="50">
                  <c:v>65.341477272727275</c:v>
                </c:pt>
                <c:pt idx="51">
                  <c:v>66.595643939393923</c:v>
                </c:pt>
                <c:pt idx="52">
                  <c:v>63.189393939393923</c:v>
                </c:pt>
                <c:pt idx="53">
                  <c:v>57.38541666666665</c:v>
                </c:pt>
                <c:pt idx="54">
                  <c:v>52.44791666666665</c:v>
                </c:pt>
                <c:pt idx="55">
                  <c:v>47.700892857142847</c:v>
                </c:pt>
                <c:pt idx="56">
                  <c:v>48.169642857142847</c:v>
                </c:pt>
                <c:pt idx="57">
                  <c:v>52.044642857142847</c:v>
                </c:pt>
                <c:pt idx="58">
                  <c:v>54.867559523809497</c:v>
                </c:pt>
                <c:pt idx="59">
                  <c:v>54.241185897435876</c:v>
                </c:pt>
                <c:pt idx="60">
                  <c:v>53.053685897435876</c:v>
                </c:pt>
                <c:pt idx="61">
                  <c:v>49.084935897435876</c:v>
                </c:pt>
                <c:pt idx="62">
                  <c:v>46.949519230769226</c:v>
                </c:pt>
                <c:pt idx="63">
                  <c:v>45.28125</c:v>
                </c:pt>
                <c:pt idx="64">
                  <c:v>42.3298611111111</c:v>
                </c:pt>
                <c:pt idx="65">
                  <c:v>42.0798611111111</c:v>
                </c:pt>
                <c:pt idx="66">
                  <c:v>44.480429292929273</c:v>
                </c:pt>
                <c:pt idx="67">
                  <c:v>51.435786435786397</c:v>
                </c:pt>
                <c:pt idx="68">
                  <c:v>57.762175324675297</c:v>
                </c:pt>
                <c:pt idx="69">
                  <c:v>62.487175324675299</c:v>
                </c:pt>
                <c:pt idx="70">
                  <c:v>63.461607142857126</c:v>
                </c:pt>
                <c:pt idx="71">
                  <c:v>58.527083333333323</c:v>
                </c:pt>
                <c:pt idx="72">
                  <c:v>55.672916666666652</c:v>
                </c:pt>
                <c:pt idx="73">
                  <c:v>54.26041666666665</c:v>
                </c:pt>
                <c:pt idx="74">
                  <c:v>52.404166666666654</c:v>
                </c:pt>
                <c:pt idx="75">
                  <c:v>54.995833333333323</c:v>
                </c:pt>
                <c:pt idx="76">
                  <c:v>52.489423076923075</c:v>
                </c:pt>
                <c:pt idx="77">
                  <c:v>51.871367521367503</c:v>
                </c:pt>
                <c:pt idx="78">
                  <c:v>53.238034188034156</c:v>
                </c:pt>
                <c:pt idx="79">
                  <c:v>50.563034188034152</c:v>
                </c:pt>
                <c:pt idx="80">
                  <c:v>50.236111111111072</c:v>
                </c:pt>
                <c:pt idx="81">
                  <c:v>49.60416666666665</c:v>
                </c:pt>
                <c:pt idx="82">
                  <c:v>45.35416666666665</c:v>
                </c:pt>
                <c:pt idx="83">
                  <c:v>42.94791666666665</c:v>
                </c:pt>
                <c:pt idx="84">
                  <c:v>40.972916666666649</c:v>
                </c:pt>
                <c:pt idx="85">
                  <c:v>38.191666666666649</c:v>
                </c:pt>
                <c:pt idx="86">
                  <c:v>38.941666666666649</c:v>
                </c:pt>
                <c:pt idx="87">
                  <c:v>37.722916666666649</c:v>
                </c:pt>
                <c:pt idx="88">
                  <c:v>37.662202380952351</c:v>
                </c:pt>
                <c:pt idx="89">
                  <c:v>37.412202380952351</c:v>
                </c:pt>
                <c:pt idx="90">
                  <c:v>36.026785714285701</c:v>
                </c:pt>
                <c:pt idx="91">
                  <c:v>35.839285714285701</c:v>
                </c:pt>
                <c:pt idx="92">
                  <c:v>34.0625</c:v>
                </c:pt>
                <c:pt idx="93">
                  <c:v>32.622916666666647</c:v>
                </c:pt>
                <c:pt idx="94">
                  <c:v>35.341666666666654</c:v>
                </c:pt>
                <c:pt idx="95">
                  <c:v>33.404166666666654</c:v>
                </c:pt>
                <c:pt idx="96">
                  <c:v>33.435416666666654</c:v>
                </c:pt>
                <c:pt idx="97">
                  <c:v>32.8125</c:v>
                </c:pt>
                <c:pt idx="98">
                  <c:v>26.59375</c:v>
                </c:pt>
                <c:pt idx="99">
                  <c:v>24.950892857142851</c:v>
                </c:pt>
                <c:pt idx="100">
                  <c:v>21.919642857142851</c:v>
                </c:pt>
                <c:pt idx="101">
                  <c:v>21.075892857142851</c:v>
                </c:pt>
                <c:pt idx="102">
                  <c:v>23.072420634920626</c:v>
                </c:pt>
                <c:pt idx="103">
                  <c:v>27.621527777777775</c:v>
                </c:pt>
                <c:pt idx="104">
                  <c:v>30.795138888888875</c:v>
                </c:pt>
                <c:pt idx="105">
                  <c:v>32.857638888888872</c:v>
                </c:pt>
                <c:pt idx="106">
                  <c:v>35.1909722222222</c:v>
                </c:pt>
                <c:pt idx="107">
                  <c:v>32.618055555555529</c:v>
                </c:pt>
                <c:pt idx="108">
                  <c:v>31.038194444444425</c:v>
                </c:pt>
                <c:pt idx="109">
                  <c:v>29.350694444444425</c:v>
                </c:pt>
                <c:pt idx="110">
                  <c:v>29.583333333333325</c:v>
                </c:pt>
                <c:pt idx="111">
                  <c:v>32.975000000000001</c:v>
                </c:pt>
                <c:pt idx="112">
                  <c:v>33.818750000000001</c:v>
                </c:pt>
                <c:pt idx="113">
                  <c:v>33.729464285714279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3A-4B1A-97AD-37231D364A83}"/>
            </c:ext>
          </c:extLst>
        </c:ser>
        <c:ser>
          <c:idx val="2"/>
          <c:order val="2"/>
          <c:tx>
            <c:strRef>
              <c:f>'Moving Avg - Humidity'!$K$1</c:f>
              <c:strCache>
                <c:ptCount val="1"/>
                <c:pt idx="0">
                  <c:v>Moving AVG 5 Year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'Moving Avg - Humidity'!$A$2:$A$115</c:f>
              <c:numCache>
                <c:formatCode>m/d/yyyy</c:formatCode>
                <c:ptCount val="114"/>
                <c:pt idx="0">
                  <c:v>42736</c:v>
                </c:pt>
                <c:pt idx="1">
                  <c:v>42737</c:v>
                </c:pt>
                <c:pt idx="2">
                  <c:v>42738</c:v>
                </c:pt>
                <c:pt idx="3">
                  <c:v>42739</c:v>
                </c:pt>
                <c:pt idx="4">
                  <c:v>42740</c:v>
                </c:pt>
                <c:pt idx="5">
                  <c:v>42741</c:v>
                </c:pt>
                <c:pt idx="6">
                  <c:v>42742</c:v>
                </c:pt>
                <c:pt idx="7">
                  <c:v>42743</c:v>
                </c:pt>
                <c:pt idx="8">
                  <c:v>42744</c:v>
                </c:pt>
                <c:pt idx="9">
                  <c:v>42745</c:v>
                </c:pt>
                <c:pt idx="10">
                  <c:v>42746</c:v>
                </c:pt>
                <c:pt idx="11">
                  <c:v>42747</c:v>
                </c:pt>
                <c:pt idx="12">
                  <c:v>42748</c:v>
                </c:pt>
                <c:pt idx="13">
                  <c:v>42749</c:v>
                </c:pt>
                <c:pt idx="14">
                  <c:v>42750</c:v>
                </c:pt>
                <c:pt idx="15">
                  <c:v>42751</c:v>
                </c:pt>
                <c:pt idx="16">
                  <c:v>42752</c:v>
                </c:pt>
                <c:pt idx="17">
                  <c:v>42753</c:v>
                </c:pt>
                <c:pt idx="18">
                  <c:v>42754</c:v>
                </c:pt>
                <c:pt idx="19">
                  <c:v>42755</c:v>
                </c:pt>
                <c:pt idx="20">
                  <c:v>42756</c:v>
                </c:pt>
                <c:pt idx="21">
                  <c:v>42757</c:v>
                </c:pt>
                <c:pt idx="22">
                  <c:v>42758</c:v>
                </c:pt>
                <c:pt idx="23">
                  <c:v>42759</c:v>
                </c:pt>
                <c:pt idx="24">
                  <c:v>42760</c:v>
                </c:pt>
                <c:pt idx="25">
                  <c:v>42761</c:v>
                </c:pt>
                <c:pt idx="26">
                  <c:v>42762</c:v>
                </c:pt>
                <c:pt idx="27">
                  <c:v>42763</c:v>
                </c:pt>
                <c:pt idx="28">
                  <c:v>42764</c:v>
                </c:pt>
                <c:pt idx="29">
                  <c:v>42765</c:v>
                </c:pt>
                <c:pt idx="30">
                  <c:v>42766</c:v>
                </c:pt>
                <c:pt idx="31">
                  <c:v>42767</c:v>
                </c:pt>
                <c:pt idx="32">
                  <c:v>42768</c:v>
                </c:pt>
                <c:pt idx="33">
                  <c:v>42769</c:v>
                </c:pt>
                <c:pt idx="34">
                  <c:v>42770</c:v>
                </c:pt>
                <c:pt idx="35">
                  <c:v>42771</c:v>
                </c:pt>
                <c:pt idx="36">
                  <c:v>42772</c:v>
                </c:pt>
                <c:pt idx="37">
                  <c:v>42773</c:v>
                </c:pt>
                <c:pt idx="38">
                  <c:v>42774</c:v>
                </c:pt>
                <c:pt idx="39">
                  <c:v>42775</c:v>
                </c:pt>
                <c:pt idx="40">
                  <c:v>42776</c:v>
                </c:pt>
                <c:pt idx="41">
                  <c:v>42777</c:v>
                </c:pt>
                <c:pt idx="42">
                  <c:v>42778</c:v>
                </c:pt>
                <c:pt idx="43">
                  <c:v>42779</c:v>
                </c:pt>
                <c:pt idx="44">
                  <c:v>42780</c:v>
                </c:pt>
                <c:pt idx="45">
                  <c:v>42781</c:v>
                </c:pt>
                <c:pt idx="46">
                  <c:v>42782</c:v>
                </c:pt>
                <c:pt idx="47">
                  <c:v>42783</c:v>
                </c:pt>
                <c:pt idx="48">
                  <c:v>42784</c:v>
                </c:pt>
                <c:pt idx="49">
                  <c:v>42785</c:v>
                </c:pt>
                <c:pt idx="50">
                  <c:v>42786</c:v>
                </c:pt>
                <c:pt idx="51">
                  <c:v>42787</c:v>
                </c:pt>
                <c:pt idx="52">
                  <c:v>42788</c:v>
                </c:pt>
                <c:pt idx="53">
                  <c:v>42789</c:v>
                </c:pt>
                <c:pt idx="54">
                  <c:v>42790</c:v>
                </c:pt>
                <c:pt idx="55">
                  <c:v>42791</c:v>
                </c:pt>
                <c:pt idx="56">
                  <c:v>42792</c:v>
                </c:pt>
                <c:pt idx="57">
                  <c:v>42793</c:v>
                </c:pt>
                <c:pt idx="58">
                  <c:v>42794</c:v>
                </c:pt>
                <c:pt idx="59">
                  <c:v>42795</c:v>
                </c:pt>
                <c:pt idx="60">
                  <c:v>42796</c:v>
                </c:pt>
                <c:pt idx="61">
                  <c:v>42797</c:v>
                </c:pt>
                <c:pt idx="62">
                  <c:v>42798</c:v>
                </c:pt>
                <c:pt idx="63">
                  <c:v>42799</c:v>
                </c:pt>
                <c:pt idx="64">
                  <c:v>42800</c:v>
                </c:pt>
                <c:pt idx="65">
                  <c:v>42801</c:v>
                </c:pt>
                <c:pt idx="66">
                  <c:v>42802</c:v>
                </c:pt>
                <c:pt idx="67">
                  <c:v>42803</c:v>
                </c:pt>
                <c:pt idx="68">
                  <c:v>42804</c:v>
                </c:pt>
                <c:pt idx="69">
                  <c:v>42805</c:v>
                </c:pt>
                <c:pt idx="70">
                  <c:v>42806</c:v>
                </c:pt>
                <c:pt idx="71">
                  <c:v>42807</c:v>
                </c:pt>
                <c:pt idx="72">
                  <c:v>42808</c:v>
                </c:pt>
                <c:pt idx="73">
                  <c:v>42809</c:v>
                </c:pt>
                <c:pt idx="74">
                  <c:v>42810</c:v>
                </c:pt>
                <c:pt idx="75">
                  <c:v>42811</c:v>
                </c:pt>
                <c:pt idx="76">
                  <c:v>42812</c:v>
                </c:pt>
                <c:pt idx="77">
                  <c:v>42813</c:v>
                </c:pt>
                <c:pt idx="78">
                  <c:v>42814</c:v>
                </c:pt>
                <c:pt idx="79">
                  <c:v>42815</c:v>
                </c:pt>
                <c:pt idx="80">
                  <c:v>42816</c:v>
                </c:pt>
                <c:pt idx="81">
                  <c:v>42817</c:v>
                </c:pt>
                <c:pt idx="82">
                  <c:v>42818</c:v>
                </c:pt>
                <c:pt idx="83">
                  <c:v>42819</c:v>
                </c:pt>
                <c:pt idx="84">
                  <c:v>42820</c:v>
                </c:pt>
                <c:pt idx="85">
                  <c:v>42821</c:v>
                </c:pt>
                <c:pt idx="86">
                  <c:v>42822</c:v>
                </c:pt>
                <c:pt idx="87">
                  <c:v>42823</c:v>
                </c:pt>
                <c:pt idx="88">
                  <c:v>42824</c:v>
                </c:pt>
                <c:pt idx="89">
                  <c:v>42825</c:v>
                </c:pt>
                <c:pt idx="90">
                  <c:v>42826</c:v>
                </c:pt>
                <c:pt idx="91">
                  <c:v>42827</c:v>
                </c:pt>
                <c:pt idx="92">
                  <c:v>42828</c:v>
                </c:pt>
                <c:pt idx="93">
                  <c:v>42829</c:v>
                </c:pt>
                <c:pt idx="94">
                  <c:v>42830</c:v>
                </c:pt>
                <c:pt idx="95">
                  <c:v>42831</c:v>
                </c:pt>
                <c:pt idx="96">
                  <c:v>42832</c:v>
                </c:pt>
                <c:pt idx="97">
                  <c:v>42833</c:v>
                </c:pt>
                <c:pt idx="98">
                  <c:v>42834</c:v>
                </c:pt>
                <c:pt idx="99">
                  <c:v>42835</c:v>
                </c:pt>
                <c:pt idx="100">
                  <c:v>42836</c:v>
                </c:pt>
                <c:pt idx="101">
                  <c:v>42837</c:v>
                </c:pt>
                <c:pt idx="102">
                  <c:v>42838</c:v>
                </c:pt>
                <c:pt idx="103">
                  <c:v>42839</c:v>
                </c:pt>
                <c:pt idx="104">
                  <c:v>42840</c:v>
                </c:pt>
                <c:pt idx="105">
                  <c:v>42841</c:v>
                </c:pt>
                <c:pt idx="106">
                  <c:v>42842</c:v>
                </c:pt>
                <c:pt idx="107">
                  <c:v>42843</c:v>
                </c:pt>
                <c:pt idx="108">
                  <c:v>42844</c:v>
                </c:pt>
                <c:pt idx="109">
                  <c:v>42845</c:v>
                </c:pt>
                <c:pt idx="110">
                  <c:v>42846</c:v>
                </c:pt>
                <c:pt idx="111">
                  <c:v>42847</c:v>
                </c:pt>
                <c:pt idx="112">
                  <c:v>42848</c:v>
                </c:pt>
                <c:pt idx="113">
                  <c:v>42849</c:v>
                </c:pt>
              </c:numCache>
            </c:numRef>
          </c:cat>
          <c:val>
            <c:numRef>
              <c:f>'Moving Avg - Humidity'!$K$2:$K$115</c:f>
              <c:numCache>
                <c:formatCode>General</c:formatCode>
                <c:ptCount val="114"/>
                <c:pt idx="4">
                  <c:v>77.995024154589345</c:v>
                </c:pt>
                <c:pt idx="5">
                  <c:v>76.684747474747439</c:v>
                </c:pt>
                <c:pt idx="6">
                  <c:v>80.406969696969668</c:v>
                </c:pt>
                <c:pt idx="7">
                  <c:v>80.734455077086622</c:v>
                </c:pt>
                <c:pt idx="8">
                  <c:v>82.886359838991382</c:v>
                </c:pt>
                <c:pt idx="9">
                  <c:v>82.286359838991388</c:v>
                </c:pt>
                <c:pt idx="10">
                  <c:v>80.844945697577231</c:v>
                </c:pt>
                <c:pt idx="11">
                  <c:v>76.594068504594773</c:v>
                </c:pt>
                <c:pt idx="12">
                  <c:v>73.300570052582401</c:v>
                </c:pt>
                <c:pt idx="13">
                  <c:v>71.994665290677631</c:v>
                </c:pt>
                <c:pt idx="14">
                  <c:v>72.118819880049628</c:v>
                </c:pt>
                <c:pt idx="15">
                  <c:v>73.386597657827394</c:v>
                </c:pt>
                <c:pt idx="16">
                  <c:v>75.359697073032081</c:v>
                </c:pt>
                <c:pt idx="17">
                  <c:v>77.614599033816404</c:v>
                </c:pt>
                <c:pt idx="18">
                  <c:v>77.78717046238782</c:v>
                </c:pt>
                <c:pt idx="19">
                  <c:v>76.568863826232217</c:v>
                </c:pt>
                <c:pt idx="20">
                  <c:v>75.052776869710485</c:v>
                </c:pt>
                <c:pt idx="21">
                  <c:v>73.411887980821604</c:v>
                </c:pt>
                <c:pt idx="22">
                  <c:v>72.945221314154949</c:v>
                </c:pt>
                <c:pt idx="23">
                  <c:v>71.542736842105256</c:v>
                </c:pt>
                <c:pt idx="24">
                  <c:v>72.239999999999995</c:v>
                </c:pt>
                <c:pt idx="25">
                  <c:v>76.394658385093152</c:v>
                </c:pt>
                <c:pt idx="26">
                  <c:v>76.554991718426479</c:v>
                </c:pt>
                <c:pt idx="27">
                  <c:v>77.909537172971923</c:v>
                </c:pt>
                <c:pt idx="28">
                  <c:v>80.639005772005731</c:v>
                </c:pt>
                <c:pt idx="29">
                  <c:v>82.158116883116818</c:v>
                </c:pt>
                <c:pt idx="30">
                  <c:v>79.029545454545399</c:v>
                </c:pt>
                <c:pt idx="31">
                  <c:v>79.346212121212076</c:v>
                </c:pt>
                <c:pt idx="32">
                  <c:v>76.100757575757541</c:v>
                </c:pt>
                <c:pt idx="33">
                  <c:v>75.381565656565613</c:v>
                </c:pt>
                <c:pt idx="34">
                  <c:v>75.390454545454531</c:v>
                </c:pt>
                <c:pt idx="35">
                  <c:v>75.716770334928199</c:v>
                </c:pt>
                <c:pt idx="36">
                  <c:v>73.925103668261528</c:v>
                </c:pt>
                <c:pt idx="37">
                  <c:v>73.366012759170616</c:v>
                </c:pt>
                <c:pt idx="38">
                  <c:v>71.409649122806997</c:v>
                </c:pt>
                <c:pt idx="39">
                  <c:v>69.564649122807012</c:v>
                </c:pt>
                <c:pt idx="40">
                  <c:v>68.393888888888867</c:v>
                </c:pt>
                <c:pt idx="41">
                  <c:v>67.260555555555541</c:v>
                </c:pt>
                <c:pt idx="42">
                  <c:v>68.585555555555544</c:v>
                </c:pt>
                <c:pt idx="43">
                  <c:v>68.305555555555543</c:v>
                </c:pt>
                <c:pt idx="44">
                  <c:v>67.73055555555554</c:v>
                </c:pt>
                <c:pt idx="45">
                  <c:v>66.91785714285713</c:v>
                </c:pt>
                <c:pt idx="46">
                  <c:v>65.467857142857127</c:v>
                </c:pt>
                <c:pt idx="47">
                  <c:v>64.272857142857134</c:v>
                </c:pt>
                <c:pt idx="48">
                  <c:v>65.022857142857134</c:v>
                </c:pt>
                <c:pt idx="49">
                  <c:v>65.141038961038959</c:v>
                </c:pt>
                <c:pt idx="50">
                  <c:v>63.62318181818182</c:v>
                </c:pt>
                <c:pt idx="51">
                  <c:v>66.156515151515151</c:v>
                </c:pt>
                <c:pt idx="52">
                  <c:v>64.701515151515139</c:v>
                </c:pt>
                <c:pt idx="53">
                  <c:v>59.126515151515136</c:v>
                </c:pt>
                <c:pt idx="54">
                  <c:v>53.983333333333327</c:v>
                </c:pt>
                <c:pt idx="55">
                  <c:v>52.044047619047603</c:v>
                </c:pt>
                <c:pt idx="56">
                  <c:v>49.960714285714275</c:v>
                </c:pt>
                <c:pt idx="57">
                  <c:v>50.210714285714275</c:v>
                </c:pt>
                <c:pt idx="58">
                  <c:v>51.969047619047593</c:v>
                </c:pt>
                <c:pt idx="59">
                  <c:v>53.478663003662973</c:v>
                </c:pt>
                <c:pt idx="60">
                  <c:v>54.242948717948707</c:v>
                </c:pt>
                <c:pt idx="61">
                  <c:v>50.942948717948703</c:v>
                </c:pt>
                <c:pt idx="62">
                  <c:v>47.892948717948698</c:v>
                </c:pt>
                <c:pt idx="63">
                  <c:v>45.809615384615384</c:v>
                </c:pt>
                <c:pt idx="64">
                  <c:v>44.713888888888881</c:v>
                </c:pt>
                <c:pt idx="65">
                  <c:v>42.163888888888877</c:v>
                </c:pt>
                <c:pt idx="66">
                  <c:v>44.209343434343417</c:v>
                </c:pt>
                <c:pt idx="67">
                  <c:v>49.398629148629119</c:v>
                </c:pt>
                <c:pt idx="68">
                  <c:v>54.698629148629117</c:v>
                </c:pt>
                <c:pt idx="69">
                  <c:v>58.289740259740235</c:v>
                </c:pt>
                <c:pt idx="70">
                  <c:v>61.314740259740233</c:v>
                </c:pt>
                <c:pt idx="71">
                  <c:v>60.635952380952361</c:v>
                </c:pt>
                <c:pt idx="72">
                  <c:v>58.088333333333324</c:v>
                </c:pt>
                <c:pt idx="73">
                  <c:v>55.488333333333323</c:v>
                </c:pt>
                <c:pt idx="74">
                  <c:v>53.248333333333321</c:v>
                </c:pt>
                <c:pt idx="75">
                  <c:v>53.863333333333323</c:v>
                </c:pt>
                <c:pt idx="76">
                  <c:v>53.25820512820512</c:v>
                </c:pt>
                <c:pt idx="77">
                  <c:v>52.447094017094003</c:v>
                </c:pt>
                <c:pt idx="78">
                  <c:v>52.430427350427316</c:v>
                </c:pt>
                <c:pt idx="79">
                  <c:v>52.390427350427331</c:v>
                </c:pt>
                <c:pt idx="80">
                  <c:v>49.450427350427319</c:v>
                </c:pt>
                <c:pt idx="81">
                  <c:v>50.138888888888857</c:v>
                </c:pt>
                <c:pt idx="82">
                  <c:v>47.21666666666664</c:v>
                </c:pt>
                <c:pt idx="83">
                  <c:v>44.158333333333317</c:v>
                </c:pt>
                <c:pt idx="84">
                  <c:v>41.778333333333322</c:v>
                </c:pt>
                <c:pt idx="85">
                  <c:v>40.503333333333316</c:v>
                </c:pt>
                <c:pt idx="86">
                  <c:v>38.686666666666639</c:v>
                </c:pt>
                <c:pt idx="87">
                  <c:v>38.05333333333332</c:v>
                </c:pt>
                <c:pt idx="88">
                  <c:v>37.54976190476188</c:v>
                </c:pt>
                <c:pt idx="89">
                  <c:v>37.654761904761884</c:v>
                </c:pt>
                <c:pt idx="90">
                  <c:v>36.954761904761881</c:v>
                </c:pt>
                <c:pt idx="91">
                  <c:v>35.571428571428562</c:v>
                </c:pt>
                <c:pt idx="92">
                  <c:v>34.621428571428559</c:v>
                </c:pt>
                <c:pt idx="93">
                  <c:v>33.623333333333321</c:v>
                </c:pt>
                <c:pt idx="94">
                  <c:v>35.298333333333318</c:v>
                </c:pt>
                <c:pt idx="95">
                  <c:v>33.473333333333322</c:v>
                </c:pt>
                <c:pt idx="96">
                  <c:v>32.698333333333323</c:v>
                </c:pt>
                <c:pt idx="97">
                  <c:v>32.623333333333321</c:v>
                </c:pt>
                <c:pt idx="98">
                  <c:v>30.475000000000001</c:v>
                </c:pt>
                <c:pt idx="99">
                  <c:v>25.160714285714281</c:v>
                </c:pt>
                <c:pt idx="100">
                  <c:v>23.510714285714279</c:v>
                </c:pt>
                <c:pt idx="101">
                  <c:v>22.73571428571428</c:v>
                </c:pt>
                <c:pt idx="102">
                  <c:v>22.6829365079365</c:v>
                </c:pt>
                <c:pt idx="103">
                  <c:v>25.9829365079365</c:v>
                </c:pt>
                <c:pt idx="104">
                  <c:v>28.186111111111096</c:v>
                </c:pt>
                <c:pt idx="105">
                  <c:v>31.486111111111097</c:v>
                </c:pt>
                <c:pt idx="106">
                  <c:v>33.97499999999998</c:v>
                </c:pt>
                <c:pt idx="107">
                  <c:v>33.619444444444426</c:v>
                </c:pt>
                <c:pt idx="108">
                  <c:v>30.919444444444423</c:v>
                </c:pt>
                <c:pt idx="109">
                  <c:v>30.330555555555542</c:v>
                </c:pt>
                <c:pt idx="110">
                  <c:v>31.355555555555544</c:v>
                </c:pt>
                <c:pt idx="111">
                  <c:v>31.846666666666657</c:v>
                </c:pt>
                <c:pt idx="112">
                  <c:v>31.880000000000003</c:v>
                </c:pt>
                <c:pt idx="113">
                  <c:v>32.483571428571423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3A-4B1A-97AD-37231D364A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6305792"/>
        <c:axId val="776298720"/>
      </c:lineChart>
      <c:dateAx>
        <c:axId val="77630579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298720"/>
        <c:crosses val="autoZero"/>
        <c:auto val="1"/>
        <c:lblOffset val="100"/>
        <c:baseTimeUnit val="days"/>
      </c:dateAx>
      <c:valAx>
        <c:axId val="77629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305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X Variable 1 Line Fit  Plot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Y</c:v>
          </c:tx>
          <c:marker>
            <c:symbol val="none"/>
          </c:marker>
          <c:cat>
            <c:numRef>
              <c:f>'Moving Avg - Temp'!$B$2:$B$115</c:f>
              <c:numCache>
                <c:formatCode>General</c:formatCode>
                <c:ptCount val="1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</c:numCache>
            </c:numRef>
          </c:cat>
          <c:val>
            <c:numRef>
              <c:f>'Moving Avg - Temp'!$C$2:$C$115</c:f>
              <c:numCache>
                <c:formatCode>General</c:formatCode>
                <c:ptCount val="114"/>
                <c:pt idx="0">
                  <c:v>15.9130434782608</c:v>
                </c:pt>
                <c:pt idx="1">
                  <c:v>18.5</c:v>
                </c:pt>
                <c:pt idx="2">
                  <c:v>17.1111111111111</c:v>
                </c:pt>
                <c:pt idx="3">
                  <c:v>18.7</c:v>
                </c:pt>
                <c:pt idx="4">
                  <c:v>18.3888888888888</c:v>
                </c:pt>
                <c:pt idx="5">
                  <c:v>19.318181818181799</c:v>
                </c:pt>
                <c:pt idx="6">
                  <c:v>14.7083333333333</c:v>
                </c:pt>
                <c:pt idx="7">
                  <c:v>15.684210526315701</c:v>
                </c:pt>
                <c:pt idx="8">
                  <c:v>14.5714285714285</c:v>
                </c:pt>
                <c:pt idx="9">
                  <c:v>12.1111111111111</c:v>
                </c:pt>
                <c:pt idx="10">
                  <c:v>11</c:v>
                </c:pt>
                <c:pt idx="11">
                  <c:v>11.789473684210501</c:v>
                </c:pt>
                <c:pt idx="12">
                  <c:v>13.235294117646999</c:v>
                </c:pt>
                <c:pt idx="13">
                  <c:v>13.2</c:v>
                </c:pt>
                <c:pt idx="14">
                  <c:v>16.434782608695599</c:v>
                </c:pt>
                <c:pt idx="15">
                  <c:v>14.65</c:v>
                </c:pt>
                <c:pt idx="16">
                  <c:v>11.7222222222222</c:v>
                </c:pt>
                <c:pt idx="17">
                  <c:v>13.0416666666666</c:v>
                </c:pt>
                <c:pt idx="18">
                  <c:v>14.619047619047601</c:v>
                </c:pt>
                <c:pt idx="19">
                  <c:v>15.2631578947368</c:v>
                </c:pt>
                <c:pt idx="20">
                  <c:v>15.391304347826001</c:v>
                </c:pt>
                <c:pt idx="21">
                  <c:v>18.440000000000001</c:v>
                </c:pt>
                <c:pt idx="22">
                  <c:v>18.117647058823501</c:v>
                </c:pt>
                <c:pt idx="23">
                  <c:v>18.347826086956498</c:v>
                </c:pt>
                <c:pt idx="24">
                  <c:v>21</c:v>
                </c:pt>
                <c:pt idx="25">
                  <c:v>16.178571428571399</c:v>
                </c:pt>
                <c:pt idx="26">
                  <c:v>16.5</c:v>
                </c:pt>
                <c:pt idx="27">
                  <c:v>14.863636363636299</c:v>
                </c:pt>
                <c:pt idx="28">
                  <c:v>15.6666666666666</c:v>
                </c:pt>
                <c:pt idx="29">
                  <c:v>16.4444444444444</c:v>
                </c:pt>
                <c:pt idx="30">
                  <c:v>16.125</c:v>
                </c:pt>
                <c:pt idx="31">
                  <c:v>15.25</c:v>
                </c:pt>
                <c:pt idx="32">
                  <c:v>17.090909090909001</c:v>
                </c:pt>
                <c:pt idx="33">
                  <c:v>15.636363636363599</c:v>
                </c:pt>
                <c:pt idx="34">
                  <c:v>18.7</c:v>
                </c:pt>
                <c:pt idx="35">
                  <c:v>18.6315789473684</c:v>
                </c:pt>
                <c:pt idx="36">
                  <c:v>16.8888888888888</c:v>
                </c:pt>
                <c:pt idx="37">
                  <c:v>15.125</c:v>
                </c:pt>
                <c:pt idx="38">
                  <c:v>15.7</c:v>
                </c:pt>
                <c:pt idx="39">
                  <c:v>15.375</c:v>
                </c:pt>
                <c:pt idx="40">
                  <c:v>14.6666666666666</c:v>
                </c:pt>
                <c:pt idx="41">
                  <c:v>15.625</c:v>
                </c:pt>
                <c:pt idx="42">
                  <c:v>16.25</c:v>
                </c:pt>
                <c:pt idx="43">
                  <c:v>16.3333333333333</c:v>
                </c:pt>
                <c:pt idx="44">
                  <c:v>16.875</c:v>
                </c:pt>
                <c:pt idx="45">
                  <c:v>17.571428571428498</c:v>
                </c:pt>
                <c:pt idx="46">
                  <c:v>20.25</c:v>
                </c:pt>
                <c:pt idx="47">
                  <c:v>21.3</c:v>
                </c:pt>
                <c:pt idx="48">
                  <c:v>21.125</c:v>
                </c:pt>
                <c:pt idx="49">
                  <c:v>22.363636363636299</c:v>
                </c:pt>
                <c:pt idx="50">
                  <c:v>23.375</c:v>
                </c:pt>
                <c:pt idx="51">
                  <c:v>21.8333333333333</c:v>
                </c:pt>
                <c:pt idx="52">
                  <c:v>19.125</c:v>
                </c:pt>
                <c:pt idx="53">
                  <c:v>18.625</c:v>
                </c:pt>
                <c:pt idx="54">
                  <c:v>19.125</c:v>
                </c:pt>
                <c:pt idx="55">
                  <c:v>19</c:v>
                </c:pt>
                <c:pt idx="56">
                  <c:v>18.75</c:v>
                </c:pt>
                <c:pt idx="57">
                  <c:v>19.875</c:v>
                </c:pt>
                <c:pt idx="58">
                  <c:v>23.3333333333333</c:v>
                </c:pt>
                <c:pt idx="59">
                  <c:v>24.4615384615384</c:v>
                </c:pt>
                <c:pt idx="60">
                  <c:v>23.75</c:v>
                </c:pt>
                <c:pt idx="61">
                  <c:v>20.5</c:v>
                </c:pt>
                <c:pt idx="62">
                  <c:v>19.125</c:v>
                </c:pt>
                <c:pt idx="63">
                  <c:v>19.75</c:v>
                </c:pt>
                <c:pt idx="64">
                  <c:v>20</c:v>
                </c:pt>
                <c:pt idx="65">
                  <c:v>22.625</c:v>
                </c:pt>
                <c:pt idx="66">
                  <c:v>21.545454545454501</c:v>
                </c:pt>
                <c:pt idx="67">
                  <c:v>20.785714285714199</c:v>
                </c:pt>
                <c:pt idx="68">
                  <c:v>19.9375</c:v>
                </c:pt>
                <c:pt idx="69">
                  <c:v>18.533333333333299</c:v>
                </c:pt>
                <c:pt idx="70">
                  <c:v>17.375</c:v>
                </c:pt>
                <c:pt idx="71">
                  <c:v>17.4444444444444</c:v>
                </c:pt>
                <c:pt idx="72">
                  <c:v>18</c:v>
                </c:pt>
                <c:pt idx="73">
                  <c:v>19.875</c:v>
                </c:pt>
                <c:pt idx="74">
                  <c:v>24</c:v>
                </c:pt>
                <c:pt idx="75">
                  <c:v>20.9</c:v>
                </c:pt>
                <c:pt idx="76">
                  <c:v>24.692307692307601</c:v>
                </c:pt>
                <c:pt idx="77">
                  <c:v>24.6666666666666</c:v>
                </c:pt>
                <c:pt idx="78">
                  <c:v>23.3333333333333</c:v>
                </c:pt>
                <c:pt idx="79">
                  <c:v>25</c:v>
                </c:pt>
                <c:pt idx="80">
                  <c:v>27.25</c:v>
                </c:pt>
                <c:pt idx="81">
                  <c:v>28</c:v>
                </c:pt>
                <c:pt idx="82">
                  <c:v>28.9166666666666</c:v>
                </c:pt>
                <c:pt idx="83">
                  <c:v>26.5</c:v>
                </c:pt>
                <c:pt idx="84">
                  <c:v>29.1</c:v>
                </c:pt>
                <c:pt idx="85">
                  <c:v>29.5</c:v>
                </c:pt>
                <c:pt idx="86">
                  <c:v>29.8888888888888</c:v>
                </c:pt>
                <c:pt idx="87">
                  <c:v>31</c:v>
                </c:pt>
                <c:pt idx="88">
                  <c:v>29.285714285714199</c:v>
                </c:pt>
                <c:pt idx="89">
                  <c:v>30.625</c:v>
                </c:pt>
                <c:pt idx="90">
                  <c:v>31.375</c:v>
                </c:pt>
                <c:pt idx="91">
                  <c:v>29.75</c:v>
                </c:pt>
                <c:pt idx="92">
                  <c:v>30.5</c:v>
                </c:pt>
                <c:pt idx="93">
                  <c:v>30.933333333333302</c:v>
                </c:pt>
                <c:pt idx="94">
                  <c:v>29.230769230769202</c:v>
                </c:pt>
                <c:pt idx="95">
                  <c:v>31.2222222222222</c:v>
                </c:pt>
                <c:pt idx="96">
                  <c:v>27</c:v>
                </c:pt>
                <c:pt idx="97">
                  <c:v>25.625</c:v>
                </c:pt>
                <c:pt idx="98">
                  <c:v>27.125</c:v>
                </c:pt>
                <c:pt idx="99">
                  <c:v>27.857142857142801</c:v>
                </c:pt>
                <c:pt idx="100">
                  <c:v>29.25</c:v>
                </c:pt>
                <c:pt idx="101">
                  <c:v>29.25</c:v>
                </c:pt>
                <c:pt idx="102">
                  <c:v>29.6666666666666</c:v>
                </c:pt>
                <c:pt idx="103">
                  <c:v>30.5</c:v>
                </c:pt>
                <c:pt idx="104">
                  <c:v>31.2222222222222</c:v>
                </c:pt>
                <c:pt idx="105">
                  <c:v>31</c:v>
                </c:pt>
                <c:pt idx="106">
                  <c:v>32.5555555555555</c:v>
                </c:pt>
                <c:pt idx="107">
                  <c:v>34</c:v>
                </c:pt>
                <c:pt idx="108">
                  <c:v>33.5</c:v>
                </c:pt>
                <c:pt idx="109">
                  <c:v>34.5</c:v>
                </c:pt>
                <c:pt idx="110">
                  <c:v>34.25</c:v>
                </c:pt>
                <c:pt idx="111">
                  <c:v>32.9</c:v>
                </c:pt>
                <c:pt idx="112">
                  <c:v>32.875</c:v>
                </c:pt>
                <c:pt idx="113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18-4A9B-A3A4-DD52A110475B}"/>
            </c:ext>
          </c:extLst>
        </c:ser>
        <c:ser>
          <c:idx val="1"/>
          <c:order val="1"/>
          <c:tx>
            <c:v>Predicted Y</c:v>
          </c:tx>
          <c:marker>
            <c:symbol val="none"/>
          </c:marker>
          <c:cat>
            <c:numRef>
              <c:f>'Moving Avg - Temp'!$B$2:$B$115</c:f>
              <c:numCache>
                <c:formatCode>General</c:formatCode>
                <c:ptCount val="1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</c:numCache>
            </c:numRef>
          </c:cat>
          <c:val>
            <c:numRef>
              <c:f>'LSE - Mean_Temp'!$B$25:$B$138</c:f>
              <c:numCache>
                <c:formatCode>General</c:formatCode>
                <c:ptCount val="114"/>
                <c:pt idx="0">
                  <c:v>11.965628285679168</c:v>
                </c:pt>
                <c:pt idx="1">
                  <c:v>12.138149535848177</c:v>
                </c:pt>
                <c:pt idx="2">
                  <c:v>12.310670786017187</c:v>
                </c:pt>
                <c:pt idx="3">
                  <c:v>12.483192036186196</c:v>
                </c:pt>
                <c:pt idx="4">
                  <c:v>12.655713286355207</c:v>
                </c:pt>
                <c:pt idx="5">
                  <c:v>12.828234536524217</c:v>
                </c:pt>
                <c:pt idx="6">
                  <c:v>13.000755786693226</c:v>
                </c:pt>
                <c:pt idx="7">
                  <c:v>13.173277036862236</c:v>
                </c:pt>
                <c:pt idx="8">
                  <c:v>13.345798287031245</c:v>
                </c:pt>
                <c:pt idx="9">
                  <c:v>13.518319537200256</c:v>
                </c:pt>
                <c:pt idx="10">
                  <c:v>13.690840787369265</c:v>
                </c:pt>
                <c:pt idx="11">
                  <c:v>13.863362037538275</c:v>
                </c:pt>
                <c:pt idx="12">
                  <c:v>14.035883287707286</c:v>
                </c:pt>
                <c:pt idx="13">
                  <c:v>14.208404537876294</c:v>
                </c:pt>
                <c:pt idx="14">
                  <c:v>14.380925788045305</c:v>
                </c:pt>
                <c:pt idx="15">
                  <c:v>14.553447038214314</c:v>
                </c:pt>
                <c:pt idx="16">
                  <c:v>14.725968288383324</c:v>
                </c:pt>
                <c:pt idx="17">
                  <c:v>14.898489538552333</c:v>
                </c:pt>
                <c:pt idx="18">
                  <c:v>15.071010788721344</c:v>
                </c:pt>
                <c:pt idx="19">
                  <c:v>15.243532038890354</c:v>
                </c:pt>
                <c:pt idx="20">
                  <c:v>15.416053289059363</c:v>
                </c:pt>
                <c:pt idx="21">
                  <c:v>15.588574539228373</c:v>
                </c:pt>
                <c:pt idx="22">
                  <c:v>15.761095789397382</c:v>
                </c:pt>
                <c:pt idx="23">
                  <c:v>15.933617039566393</c:v>
                </c:pt>
                <c:pt idx="24">
                  <c:v>16.106138289735402</c:v>
                </c:pt>
                <c:pt idx="25">
                  <c:v>16.27865953990441</c:v>
                </c:pt>
                <c:pt idx="26">
                  <c:v>16.451180790073423</c:v>
                </c:pt>
                <c:pt idx="27">
                  <c:v>16.623702040242431</c:v>
                </c:pt>
                <c:pt idx="28">
                  <c:v>16.79622329041144</c:v>
                </c:pt>
                <c:pt idx="29">
                  <c:v>16.968744540580452</c:v>
                </c:pt>
                <c:pt idx="30">
                  <c:v>17.141265790749461</c:v>
                </c:pt>
                <c:pt idx="31">
                  <c:v>17.31378704091847</c:v>
                </c:pt>
                <c:pt idx="32">
                  <c:v>17.486308291087482</c:v>
                </c:pt>
                <c:pt idx="33">
                  <c:v>17.658829541256491</c:v>
                </c:pt>
                <c:pt idx="34">
                  <c:v>17.8313507914255</c:v>
                </c:pt>
                <c:pt idx="35">
                  <c:v>18.003872041594512</c:v>
                </c:pt>
                <c:pt idx="36">
                  <c:v>18.176393291763521</c:v>
                </c:pt>
                <c:pt idx="37">
                  <c:v>18.34891454193253</c:v>
                </c:pt>
                <c:pt idx="38">
                  <c:v>18.521435792101538</c:v>
                </c:pt>
                <c:pt idx="39">
                  <c:v>18.693957042270547</c:v>
                </c:pt>
                <c:pt idx="40">
                  <c:v>18.86647829243956</c:v>
                </c:pt>
                <c:pt idx="41">
                  <c:v>19.038999542608568</c:v>
                </c:pt>
                <c:pt idx="42">
                  <c:v>19.211520792777577</c:v>
                </c:pt>
                <c:pt idx="43">
                  <c:v>19.384042042946589</c:v>
                </c:pt>
                <c:pt idx="44">
                  <c:v>19.556563293115598</c:v>
                </c:pt>
                <c:pt idx="45">
                  <c:v>19.729084543284607</c:v>
                </c:pt>
                <c:pt idx="46">
                  <c:v>19.901605793453619</c:v>
                </c:pt>
                <c:pt idx="47">
                  <c:v>20.074127043622628</c:v>
                </c:pt>
                <c:pt idx="48">
                  <c:v>20.246648293791637</c:v>
                </c:pt>
                <c:pt idx="49">
                  <c:v>20.419169543960649</c:v>
                </c:pt>
                <c:pt idx="50">
                  <c:v>20.591690794129654</c:v>
                </c:pt>
                <c:pt idx="51">
                  <c:v>20.764212044298667</c:v>
                </c:pt>
                <c:pt idx="52">
                  <c:v>20.936733294467679</c:v>
                </c:pt>
                <c:pt idx="53">
                  <c:v>21.109254544636684</c:v>
                </c:pt>
                <c:pt idx="54">
                  <c:v>21.281775794805696</c:v>
                </c:pt>
                <c:pt idx="55">
                  <c:v>21.454297044974705</c:v>
                </c:pt>
                <c:pt idx="56">
                  <c:v>21.626818295143714</c:v>
                </c:pt>
                <c:pt idx="57">
                  <c:v>21.799339545312726</c:v>
                </c:pt>
                <c:pt idx="58">
                  <c:v>21.971860795481735</c:v>
                </c:pt>
                <c:pt idx="59">
                  <c:v>22.144382045650744</c:v>
                </c:pt>
                <c:pt idx="60">
                  <c:v>22.316903295819756</c:v>
                </c:pt>
                <c:pt idx="61">
                  <c:v>22.489424545988765</c:v>
                </c:pt>
                <c:pt idx="62">
                  <c:v>22.661945796157774</c:v>
                </c:pt>
                <c:pt idx="63">
                  <c:v>22.834467046326786</c:v>
                </c:pt>
                <c:pt idx="64">
                  <c:v>23.006988296495795</c:v>
                </c:pt>
                <c:pt idx="65">
                  <c:v>23.179509546664804</c:v>
                </c:pt>
                <c:pt idx="66">
                  <c:v>23.352030796833816</c:v>
                </c:pt>
                <c:pt idx="67">
                  <c:v>23.524552047002821</c:v>
                </c:pt>
                <c:pt idx="68">
                  <c:v>23.697073297171833</c:v>
                </c:pt>
                <c:pt idx="69">
                  <c:v>23.869594547340842</c:v>
                </c:pt>
                <c:pt idx="70">
                  <c:v>24.042115797509851</c:v>
                </c:pt>
                <c:pt idx="71">
                  <c:v>24.214637047678863</c:v>
                </c:pt>
                <c:pt idx="72">
                  <c:v>24.387158297847872</c:v>
                </c:pt>
                <c:pt idx="73">
                  <c:v>24.559679548016881</c:v>
                </c:pt>
                <c:pt idx="74">
                  <c:v>24.732200798185893</c:v>
                </c:pt>
                <c:pt idx="75">
                  <c:v>24.904722048354902</c:v>
                </c:pt>
                <c:pt idx="76">
                  <c:v>25.077243298523911</c:v>
                </c:pt>
                <c:pt idx="77">
                  <c:v>25.249764548692923</c:v>
                </c:pt>
                <c:pt idx="78">
                  <c:v>25.422285798861932</c:v>
                </c:pt>
                <c:pt idx="79">
                  <c:v>25.594807049030941</c:v>
                </c:pt>
                <c:pt idx="80">
                  <c:v>25.767328299199953</c:v>
                </c:pt>
                <c:pt idx="81">
                  <c:v>25.939849549368958</c:v>
                </c:pt>
                <c:pt idx="82">
                  <c:v>26.11237079953797</c:v>
                </c:pt>
                <c:pt idx="83">
                  <c:v>26.284892049706983</c:v>
                </c:pt>
                <c:pt idx="84">
                  <c:v>26.457413299875988</c:v>
                </c:pt>
                <c:pt idx="85">
                  <c:v>26.629934550045</c:v>
                </c:pt>
                <c:pt idx="86">
                  <c:v>26.802455800214009</c:v>
                </c:pt>
                <c:pt idx="87">
                  <c:v>26.974977050383018</c:v>
                </c:pt>
                <c:pt idx="88">
                  <c:v>27.14749830055203</c:v>
                </c:pt>
                <c:pt idx="89">
                  <c:v>27.320019550721039</c:v>
                </c:pt>
                <c:pt idx="90">
                  <c:v>27.492540800890048</c:v>
                </c:pt>
                <c:pt idx="91">
                  <c:v>27.66506205105906</c:v>
                </c:pt>
                <c:pt idx="92">
                  <c:v>27.837583301228069</c:v>
                </c:pt>
                <c:pt idx="93">
                  <c:v>28.010104551397077</c:v>
                </c:pt>
                <c:pt idx="94">
                  <c:v>28.182625801566086</c:v>
                </c:pt>
                <c:pt idx="95">
                  <c:v>28.355147051735099</c:v>
                </c:pt>
                <c:pt idx="96">
                  <c:v>28.527668301904107</c:v>
                </c:pt>
                <c:pt idx="97">
                  <c:v>28.700189552073116</c:v>
                </c:pt>
                <c:pt idx="98">
                  <c:v>28.872710802242128</c:v>
                </c:pt>
                <c:pt idx="99">
                  <c:v>29.045232052411137</c:v>
                </c:pt>
                <c:pt idx="100">
                  <c:v>29.217753302580146</c:v>
                </c:pt>
                <c:pt idx="101">
                  <c:v>29.390274552749155</c:v>
                </c:pt>
                <c:pt idx="102">
                  <c:v>29.562795802918167</c:v>
                </c:pt>
                <c:pt idx="103">
                  <c:v>29.735317053087176</c:v>
                </c:pt>
                <c:pt idx="104">
                  <c:v>29.907838303256185</c:v>
                </c:pt>
                <c:pt idx="105">
                  <c:v>30.080359553425197</c:v>
                </c:pt>
                <c:pt idx="106">
                  <c:v>30.252880803594206</c:v>
                </c:pt>
                <c:pt idx="107">
                  <c:v>30.425402053763214</c:v>
                </c:pt>
                <c:pt idx="108">
                  <c:v>30.597923303932227</c:v>
                </c:pt>
                <c:pt idx="109">
                  <c:v>30.770444554101235</c:v>
                </c:pt>
                <c:pt idx="110">
                  <c:v>30.942965804270244</c:v>
                </c:pt>
                <c:pt idx="111">
                  <c:v>31.115487054439253</c:v>
                </c:pt>
                <c:pt idx="112">
                  <c:v>31.288008304608265</c:v>
                </c:pt>
                <c:pt idx="113">
                  <c:v>31.460529554777274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18-4A9B-A3A4-DD52A11047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5345776"/>
        <c:axId val="612801296"/>
      </c:lineChart>
      <c:catAx>
        <c:axId val="615345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2801296"/>
        <c:crosses val="autoZero"/>
        <c:auto val="1"/>
        <c:lblAlgn val="ctr"/>
        <c:lblOffset val="100"/>
        <c:noMultiLvlLbl val="1"/>
      </c:catAx>
      <c:valAx>
        <c:axId val="6128012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5345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X Variable 1 Line Fit  Plot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Y</c:v>
          </c:tx>
          <c:marker>
            <c:symbol val="none"/>
          </c:marker>
          <c:xVal>
            <c:numRef>
              <c:f>'Q2 Air Passenger'!$B$14:$B$157</c:f>
              <c:numCache>
                <c:formatCode>General</c:formatCode>
                <c:ptCount val="14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</c:numCache>
            </c:numRef>
          </c:xVal>
          <c:yVal>
            <c:numRef>
              <c:f>'Q2 Air Passenger'!$C$14:$C$157</c:f>
              <c:numCache>
                <c:formatCode>General</c:formatCode>
                <c:ptCount val="144"/>
                <c:pt idx="0">
                  <c:v>112</c:v>
                </c:pt>
                <c:pt idx="1">
                  <c:v>118</c:v>
                </c:pt>
                <c:pt idx="2">
                  <c:v>132</c:v>
                </c:pt>
                <c:pt idx="3">
                  <c:v>129</c:v>
                </c:pt>
                <c:pt idx="4">
                  <c:v>121</c:v>
                </c:pt>
                <c:pt idx="5">
                  <c:v>135</c:v>
                </c:pt>
                <c:pt idx="6">
                  <c:v>148</c:v>
                </c:pt>
                <c:pt idx="7">
                  <c:v>148</c:v>
                </c:pt>
                <c:pt idx="8">
                  <c:v>136</c:v>
                </c:pt>
                <c:pt idx="9">
                  <c:v>119</c:v>
                </c:pt>
                <c:pt idx="10">
                  <c:v>104</c:v>
                </c:pt>
                <c:pt idx="11">
                  <c:v>118</c:v>
                </c:pt>
                <c:pt idx="12">
                  <c:v>115</c:v>
                </c:pt>
                <c:pt idx="13">
                  <c:v>126</c:v>
                </c:pt>
                <c:pt idx="14">
                  <c:v>141</c:v>
                </c:pt>
                <c:pt idx="15">
                  <c:v>135</c:v>
                </c:pt>
                <c:pt idx="16">
                  <c:v>125</c:v>
                </c:pt>
                <c:pt idx="17">
                  <c:v>149</c:v>
                </c:pt>
                <c:pt idx="18">
                  <c:v>170</c:v>
                </c:pt>
                <c:pt idx="19">
                  <c:v>170</c:v>
                </c:pt>
                <c:pt idx="20">
                  <c:v>158</c:v>
                </c:pt>
                <c:pt idx="21">
                  <c:v>133</c:v>
                </c:pt>
                <c:pt idx="22">
                  <c:v>114</c:v>
                </c:pt>
                <c:pt idx="23">
                  <c:v>140</c:v>
                </c:pt>
                <c:pt idx="24">
                  <c:v>145</c:v>
                </c:pt>
                <c:pt idx="25">
                  <c:v>150</c:v>
                </c:pt>
                <c:pt idx="26">
                  <c:v>178</c:v>
                </c:pt>
                <c:pt idx="27">
                  <c:v>163</c:v>
                </c:pt>
                <c:pt idx="28">
                  <c:v>172</c:v>
                </c:pt>
                <c:pt idx="29">
                  <c:v>178</c:v>
                </c:pt>
                <c:pt idx="30">
                  <c:v>199</c:v>
                </c:pt>
                <c:pt idx="31">
                  <c:v>199</c:v>
                </c:pt>
                <c:pt idx="32">
                  <c:v>184</c:v>
                </c:pt>
                <c:pt idx="33">
                  <c:v>162</c:v>
                </c:pt>
                <c:pt idx="34">
                  <c:v>146</c:v>
                </c:pt>
                <c:pt idx="35">
                  <c:v>166</c:v>
                </c:pt>
                <c:pt idx="36">
                  <c:v>171</c:v>
                </c:pt>
                <c:pt idx="37">
                  <c:v>180</c:v>
                </c:pt>
                <c:pt idx="38">
                  <c:v>193</c:v>
                </c:pt>
                <c:pt idx="39">
                  <c:v>181</c:v>
                </c:pt>
                <c:pt idx="40">
                  <c:v>183</c:v>
                </c:pt>
                <c:pt idx="41">
                  <c:v>218</c:v>
                </c:pt>
                <c:pt idx="42">
                  <c:v>230</c:v>
                </c:pt>
                <c:pt idx="43">
                  <c:v>242</c:v>
                </c:pt>
                <c:pt idx="44">
                  <c:v>209</c:v>
                </c:pt>
                <c:pt idx="45">
                  <c:v>191</c:v>
                </c:pt>
                <c:pt idx="46">
                  <c:v>172</c:v>
                </c:pt>
                <c:pt idx="47">
                  <c:v>194</c:v>
                </c:pt>
                <c:pt idx="48">
                  <c:v>196</c:v>
                </c:pt>
                <c:pt idx="49">
                  <c:v>196</c:v>
                </c:pt>
                <c:pt idx="50">
                  <c:v>236</c:v>
                </c:pt>
                <c:pt idx="51">
                  <c:v>235</c:v>
                </c:pt>
                <c:pt idx="52">
                  <c:v>229</c:v>
                </c:pt>
                <c:pt idx="53">
                  <c:v>243</c:v>
                </c:pt>
                <c:pt idx="54">
                  <c:v>264</c:v>
                </c:pt>
                <c:pt idx="55">
                  <c:v>272</c:v>
                </c:pt>
                <c:pt idx="56">
                  <c:v>237</c:v>
                </c:pt>
                <c:pt idx="57">
                  <c:v>211</c:v>
                </c:pt>
                <c:pt idx="58">
                  <c:v>180</c:v>
                </c:pt>
                <c:pt idx="59">
                  <c:v>201</c:v>
                </c:pt>
                <c:pt idx="60">
                  <c:v>204</c:v>
                </c:pt>
                <c:pt idx="61">
                  <c:v>188</c:v>
                </c:pt>
                <c:pt idx="62">
                  <c:v>235</c:v>
                </c:pt>
                <c:pt idx="63">
                  <c:v>227</c:v>
                </c:pt>
                <c:pt idx="64">
                  <c:v>234</c:v>
                </c:pt>
                <c:pt idx="65">
                  <c:v>264</c:v>
                </c:pt>
                <c:pt idx="66">
                  <c:v>302</c:v>
                </c:pt>
                <c:pt idx="67">
                  <c:v>293</c:v>
                </c:pt>
                <c:pt idx="68">
                  <c:v>259</c:v>
                </c:pt>
                <c:pt idx="69">
                  <c:v>229</c:v>
                </c:pt>
                <c:pt idx="70">
                  <c:v>203</c:v>
                </c:pt>
                <c:pt idx="71">
                  <c:v>229</c:v>
                </c:pt>
                <c:pt idx="72">
                  <c:v>242</c:v>
                </c:pt>
                <c:pt idx="73">
                  <c:v>233</c:v>
                </c:pt>
                <c:pt idx="74">
                  <c:v>267</c:v>
                </c:pt>
                <c:pt idx="75">
                  <c:v>269</c:v>
                </c:pt>
                <c:pt idx="76">
                  <c:v>270</c:v>
                </c:pt>
                <c:pt idx="77">
                  <c:v>315</c:v>
                </c:pt>
                <c:pt idx="78">
                  <c:v>364</c:v>
                </c:pt>
                <c:pt idx="79">
                  <c:v>347</c:v>
                </c:pt>
                <c:pt idx="80">
                  <c:v>312</c:v>
                </c:pt>
                <c:pt idx="81">
                  <c:v>274</c:v>
                </c:pt>
                <c:pt idx="82">
                  <c:v>237</c:v>
                </c:pt>
                <c:pt idx="83">
                  <c:v>278</c:v>
                </c:pt>
                <c:pt idx="84">
                  <c:v>284</c:v>
                </c:pt>
                <c:pt idx="85">
                  <c:v>277</c:v>
                </c:pt>
                <c:pt idx="86">
                  <c:v>317</c:v>
                </c:pt>
                <c:pt idx="87">
                  <c:v>313</c:v>
                </c:pt>
                <c:pt idx="88">
                  <c:v>318</c:v>
                </c:pt>
                <c:pt idx="89">
                  <c:v>374</c:v>
                </c:pt>
                <c:pt idx="90">
                  <c:v>413</c:v>
                </c:pt>
                <c:pt idx="91">
                  <c:v>405</c:v>
                </c:pt>
                <c:pt idx="92">
                  <c:v>355</c:v>
                </c:pt>
                <c:pt idx="93">
                  <c:v>306</c:v>
                </c:pt>
                <c:pt idx="94">
                  <c:v>271</c:v>
                </c:pt>
                <c:pt idx="95">
                  <c:v>306</c:v>
                </c:pt>
                <c:pt idx="96">
                  <c:v>315</c:v>
                </c:pt>
                <c:pt idx="97">
                  <c:v>301</c:v>
                </c:pt>
                <c:pt idx="98">
                  <c:v>356</c:v>
                </c:pt>
                <c:pt idx="99">
                  <c:v>348</c:v>
                </c:pt>
                <c:pt idx="100">
                  <c:v>355</c:v>
                </c:pt>
                <c:pt idx="101">
                  <c:v>422</c:v>
                </c:pt>
                <c:pt idx="102">
                  <c:v>465</c:v>
                </c:pt>
                <c:pt idx="103">
                  <c:v>467</c:v>
                </c:pt>
                <c:pt idx="104">
                  <c:v>404</c:v>
                </c:pt>
                <c:pt idx="105">
                  <c:v>347</c:v>
                </c:pt>
                <c:pt idx="106">
                  <c:v>305</c:v>
                </c:pt>
                <c:pt idx="107">
                  <c:v>336</c:v>
                </c:pt>
                <c:pt idx="108">
                  <c:v>340</c:v>
                </c:pt>
                <c:pt idx="109">
                  <c:v>318</c:v>
                </c:pt>
                <c:pt idx="110">
                  <c:v>362</c:v>
                </c:pt>
                <c:pt idx="111">
                  <c:v>348</c:v>
                </c:pt>
                <c:pt idx="112">
                  <c:v>363</c:v>
                </c:pt>
                <c:pt idx="113">
                  <c:v>435</c:v>
                </c:pt>
                <c:pt idx="114">
                  <c:v>491</c:v>
                </c:pt>
                <c:pt idx="115">
                  <c:v>505</c:v>
                </c:pt>
                <c:pt idx="116">
                  <c:v>404</c:v>
                </c:pt>
                <c:pt idx="117">
                  <c:v>359</c:v>
                </c:pt>
                <c:pt idx="118">
                  <c:v>310</c:v>
                </c:pt>
                <c:pt idx="119">
                  <c:v>337</c:v>
                </c:pt>
                <c:pt idx="120">
                  <c:v>360</c:v>
                </c:pt>
                <c:pt idx="121">
                  <c:v>342</c:v>
                </c:pt>
                <c:pt idx="122">
                  <c:v>406</c:v>
                </c:pt>
                <c:pt idx="123">
                  <c:v>396</c:v>
                </c:pt>
                <c:pt idx="124">
                  <c:v>420</c:v>
                </c:pt>
                <c:pt idx="125">
                  <c:v>472</c:v>
                </c:pt>
                <c:pt idx="126">
                  <c:v>548</c:v>
                </c:pt>
                <c:pt idx="127">
                  <c:v>559</c:v>
                </c:pt>
                <c:pt idx="128">
                  <c:v>463</c:v>
                </c:pt>
                <c:pt idx="129">
                  <c:v>407</c:v>
                </c:pt>
                <c:pt idx="130">
                  <c:v>362</c:v>
                </c:pt>
                <c:pt idx="131">
                  <c:v>405</c:v>
                </c:pt>
                <c:pt idx="132">
                  <c:v>417</c:v>
                </c:pt>
                <c:pt idx="133">
                  <c:v>391</c:v>
                </c:pt>
                <c:pt idx="134">
                  <c:v>419</c:v>
                </c:pt>
                <c:pt idx="135">
                  <c:v>461</c:v>
                </c:pt>
                <c:pt idx="136">
                  <c:v>472</c:v>
                </c:pt>
                <c:pt idx="137">
                  <c:v>535</c:v>
                </c:pt>
                <c:pt idx="138">
                  <c:v>622</c:v>
                </c:pt>
                <c:pt idx="139">
                  <c:v>606</c:v>
                </c:pt>
                <c:pt idx="140">
                  <c:v>508</c:v>
                </c:pt>
                <c:pt idx="141">
                  <c:v>461</c:v>
                </c:pt>
                <c:pt idx="142">
                  <c:v>390</c:v>
                </c:pt>
                <c:pt idx="143">
                  <c:v>432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7BF-429D-92A8-FC0B55D240FC}"/>
            </c:ext>
          </c:extLst>
        </c:ser>
        <c:ser>
          <c:idx val="1"/>
          <c:order val="1"/>
          <c:tx>
            <c:v>Predicted Y</c:v>
          </c:tx>
          <c:marker>
            <c:symbol val="none"/>
          </c:marker>
          <c:xVal>
            <c:numRef>
              <c:f>'Q2 Air Passenger'!$B$14:$B$157</c:f>
              <c:numCache>
                <c:formatCode>General</c:formatCode>
                <c:ptCount val="14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</c:numCache>
            </c:numRef>
          </c:xVal>
          <c:yVal>
            <c:numRef>
              <c:f>'LSE - Air Passenger'!$B$25:$B$168</c:f>
              <c:numCache>
                <c:formatCode>General</c:formatCode>
                <c:ptCount val="144"/>
                <c:pt idx="0">
                  <c:v>90.309961685823637</c:v>
                </c:pt>
                <c:pt idx="1">
                  <c:v>92.967145593869617</c:v>
                </c:pt>
                <c:pt idx="2">
                  <c:v>95.624329501915597</c:v>
                </c:pt>
                <c:pt idx="3">
                  <c:v>98.281513409961576</c:v>
                </c:pt>
                <c:pt idx="4">
                  <c:v>100.93869731800754</c:v>
                </c:pt>
                <c:pt idx="5">
                  <c:v>103.59588122605354</c:v>
                </c:pt>
                <c:pt idx="6">
                  <c:v>106.2530651340995</c:v>
                </c:pt>
                <c:pt idx="7">
                  <c:v>108.91024904214548</c:v>
                </c:pt>
                <c:pt idx="8">
                  <c:v>111.56743295019146</c:v>
                </c:pt>
                <c:pt idx="9">
                  <c:v>114.22461685823744</c:v>
                </c:pt>
                <c:pt idx="10">
                  <c:v>116.88180076628342</c:v>
                </c:pt>
                <c:pt idx="11">
                  <c:v>119.5389846743294</c:v>
                </c:pt>
                <c:pt idx="12">
                  <c:v>122.19616858237538</c:v>
                </c:pt>
                <c:pt idx="13">
                  <c:v>124.85335249042134</c:v>
                </c:pt>
                <c:pt idx="14">
                  <c:v>127.51053639846734</c:v>
                </c:pt>
                <c:pt idx="15">
                  <c:v>130.1677203065133</c:v>
                </c:pt>
                <c:pt idx="16">
                  <c:v>132.8249042145593</c:v>
                </c:pt>
                <c:pt idx="17">
                  <c:v>135.48208812260526</c:v>
                </c:pt>
                <c:pt idx="18">
                  <c:v>138.13927203065123</c:v>
                </c:pt>
                <c:pt idx="19">
                  <c:v>140.79645593869722</c:v>
                </c:pt>
                <c:pt idx="20">
                  <c:v>143.45363984674322</c:v>
                </c:pt>
                <c:pt idx="21">
                  <c:v>146.11082375478918</c:v>
                </c:pt>
                <c:pt idx="22">
                  <c:v>148.76800766283515</c:v>
                </c:pt>
                <c:pt idx="23">
                  <c:v>151.42519157088114</c:v>
                </c:pt>
                <c:pt idx="24">
                  <c:v>154.08237547892713</c:v>
                </c:pt>
                <c:pt idx="25">
                  <c:v>156.7395593869731</c:v>
                </c:pt>
                <c:pt idx="26">
                  <c:v>159.39674329501906</c:v>
                </c:pt>
                <c:pt idx="27">
                  <c:v>162.05392720306503</c:v>
                </c:pt>
                <c:pt idx="28">
                  <c:v>164.71111111111102</c:v>
                </c:pt>
                <c:pt idx="29">
                  <c:v>167.36829501915702</c:v>
                </c:pt>
                <c:pt idx="30">
                  <c:v>170.02547892720298</c:v>
                </c:pt>
                <c:pt idx="31">
                  <c:v>172.68266283524895</c:v>
                </c:pt>
                <c:pt idx="32">
                  <c:v>175.33984674329494</c:v>
                </c:pt>
                <c:pt idx="33">
                  <c:v>177.99703065134094</c:v>
                </c:pt>
                <c:pt idx="34">
                  <c:v>180.6542145593869</c:v>
                </c:pt>
                <c:pt idx="35">
                  <c:v>183.31139846743287</c:v>
                </c:pt>
                <c:pt idx="36">
                  <c:v>185.96858237547886</c:v>
                </c:pt>
                <c:pt idx="37">
                  <c:v>188.62576628352483</c:v>
                </c:pt>
                <c:pt idx="38">
                  <c:v>191.28295019157082</c:v>
                </c:pt>
                <c:pt idx="39">
                  <c:v>193.94013409961678</c:v>
                </c:pt>
                <c:pt idx="40">
                  <c:v>196.59731800766275</c:v>
                </c:pt>
                <c:pt idx="41">
                  <c:v>199.25450191570874</c:v>
                </c:pt>
                <c:pt idx="42">
                  <c:v>201.91168582375474</c:v>
                </c:pt>
                <c:pt idx="43">
                  <c:v>204.5688697318007</c:v>
                </c:pt>
                <c:pt idx="44">
                  <c:v>207.22605363984667</c:v>
                </c:pt>
                <c:pt idx="45">
                  <c:v>209.88323754789266</c:v>
                </c:pt>
                <c:pt idx="46">
                  <c:v>212.54042145593866</c:v>
                </c:pt>
                <c:pt idx="47">
                  <c:v>215.19760536398462</c:v>
                </c:pt>
                <c:pt idx="48">
                  <c:v>217.85478927203059</c:v>
                </c:pt>
                <c:pt idx="49">
                  <c:v>220.51197318007658</c:v>
                </c:pt>
                <c:pt idx="50">
                  <c:v>223.16915708812255</c:v>
                </c:pt>
                <c:pt idx="51">
                  <c:v>225.82634099616854</c:v>
                </c:pt>
                <c:pt idx="52">
                  <c:v>228.48352490421451</c:v>
                </c:pt>
                <c:pt idx="53">
                  <c:v>231.14070881226047</c:v>
                </c:pt>
                <c:pt idx="54">
                  <c:v>233.79789272030646</c:v>
                </c:pt>
                <c:pt idx="55">
                  <c:v>236.45507662835243</c:v>
                </c:pt>
                <c:pt idx="56">
                  <c:v>239.11226053639842</c:v>
                </c:pt>
                <c:pt idx="57">
                  <c:v>241.76944444444439</c:v>
                </c:pt>
                <c:pt idx="58">
                  <c:v>244.42662835249038</c:v>
                </c:pt>
                <c:pt idx="59">
                  <c:v>247.08381226053635</c:v>
                </c:pt>
                <c:pt idx="60">
                  <c:v>249.74099616858234</c:v>
                </c:pt>
                <c:pt idx="61">
                  <c:v>252.39818007662831</c:v>
                </c:pt>
                <c:pt idx="62">
                  <c:v>255.0553639846743</c:v>
                </c:pt>
                <c:pt idx="63">
                  <c:v>257.71254789272029</c:v>
                </c:pt>
                <c:pt idx="64">
                  <c:v>260.3697318007662</c:v>
                </c:pt>
                <c:pt idx="65">
                  <c:v>263.02691570881223</c:v>
                </c:pt>
                <c:pt idx="66">
                  <c:v>265.68409961685819</c:v>
                </c:pt>
                <c:pt idx="67">
                  <c:v>268.34128352490416</c:v>
                </c:pt>
                <c:pt idx="68">
                  <c:v>270.99846743295018</c:v>
                </c:pt>
                <c:pt idx="69">
                  <c:v>273.65565134099614</c:v>
                </c:pt>
                <c:pt idx="70">
                  <c:v>276.31283524904211</c:v>
                </c:pt>
                <c:pt idx="71">
                  <c:v>278.97001915708813</c:v>
                </c:pt>
                <c:pt idx="72">
                  <c:v>281.62720306513404</c:v>
                </c:pt>
                <c:pt idx="73">
                  <c:v>284.28438697318006</c:v>
                </c:pt>
                <c:pt idx="74">
                  <c:v>286.94157088122603</c:v>
                </c:pt>
                <c:pt idx="75">
                  <c:v>289.59875478927199</c:v>
                </c:pt>
                <c:pt idx="76">
                  <c:v>292.25593869731802</c:v>
                </c:pt>
                <c:pt idx="77">
                  <c:v>294.91312260536392</c:v>
                </c:pt>
                <c:pt idx="78">
                  <c:v>297.57030651340995</c:v>
                </c:pt>
                <c:pt idx="79">
                  <c:v>300.22749042145591</c:v>
                </c:pt>
                <c:pt idx="80">
                  <c:v>302.88467432950188</c:v>
                </c:pt>
                <c:pt idx="81">
                  <c:v>305.5418582375479</c:v>
                </c:pt>
                <c:pt idx="82">
                  <c:v>308.19904214559386</c:v>
                </c:pt>
                <c:pt idx="83">
                  <c:v>310.85622605363983</c:v>
                </c:pt>
                <c:pt idx="84">
                  <c:v>313.51340996168585</c:v>
                </c:pt>
                <c:pt idx="85">
                  <c:v>316.17059386973176</c:v>
                </c:pt>
                <c:pt idx="86">
                  <c:v>318.82777777777778</c:v>
                </c:pt>
                <c:pt idx="87">
                  <c:v>321.48496168582375</c:v>
                </c:pt>
                <c:pt idx="88">
                  <c:v>324.14214559386971</c:v>
                </c:pt>
                <c:pt idx="89">
                  <c:v>326.79932950191574</c:v>
                </c:pt>
                <c:pt idx="90">
                  <c:v>329.45651340996164</c:v>
                </c:pt>
                <c:pt idx="91">
                  <c:v>332.11369731800767</c:v>
                </c:pt>
                <c:pt idx="92">
                  <c:v>334.77088122605363</c:v>
                </c:pt>
                <c:pt idx="93">
                  <c:v>337.4280651340996</c:v>
                </c:pt>
                <c:pt idx="94">
                  <c:v>340.08524904214562</c:v>
                </c:pt>
                <c:pt idx="95">
                  <c:v>342.74243295019158</c:v>
                </c:pt>
                <c:pt idx="96">
                  <c:v>345.39961685823755</c:v>
                </c:pt>
                <c:pt idx="97">
                  <c:v>348.05680076628352</c:v>
                </c:pt>
                <c:pt idx="98">
                  <c:v>350.71398467432948</c:v>
                </c:pt>
                <c:pt idx="99">
                  <c:v>353.3711685823755</c:v>
                </c:pt>
                <c:pt idx="100">
                  <c:v>356.02835249042147</c:v>
                </c:pt>
                <c:pt idx="101">
                  <c:v>358.68553639846743</c:v>
                </c:pt>
                <c:pt idx="102">
                  <c:v>361.3427203065134</c:v>
                </c:pt>
                <c:pt idx="103">
                  <c:v>363.99990421455942</c:v>
                </c:pt>
                <c:pt idx="104">
                  <c:v>366.65708812260539</c:v>
                </c:pt>
                <c:pt idx="105">
                  <c:v>369.31427203065135</c:v>
                </c:pt>
                <c:pt idx="106">
                  <c:v>371.97145593869732</c:v>
                </c:pt>
                <c:pt idx="107">
                  <c:v>374.62863984674328</c:v>
                </c:pt>
                <c:pt idx="108">
                  <c:v>377.28582375478931</c:v>
                </c:pt>
                <c:pt idx="109">
                  <c:v>379.94300766283527</c:v>
                </c:pt>
                <c:pt idx="110">
                  <c:v>382.60019157088124</c:v>
                </c:pt>
                <c:pt idx="111">
                  <c:v>385.2573754789272</c:v>
                </c:pt>
                <c:pt idx="112">
                  <c:v>387.91455938697322</c:v>
                </c:pt>
                <c:pt idx="113">
                  <c:v>390.57174329501919</c:v>
                </c:pt>
                <c:pt idx="114">
                  <c:v>393.22892720306515</c:v>
                </c:pt>
                <c:pt idx="115">
                  <c:v>395.88611111111112</c:v>
                </c:pt>
                <c:pt idx="116">
                  <c:v>398.54329501915714</c:v>
                </c:pt>
                <c:pt idx="117">
                  <c:v>401.20047892720311</c:v>
                </c:pt>
                <c:pt idx="118">
                  <c:v>403.85766283524907</c:v>
                </c:pt>
                <c:pt idx="119">
                  <c:v>406.51484674329504</c:v>
                </c:pt>
                <c:pt idx="120">
                  <c:v>409.172030651341</c:v>
                </c:pt>
                <c:pt idx="121">
                  <c:v>411.82921455938703</c:v>
                </c:pt>
                <c:pt idx="122">
                  <c:v>414.48639846743299</c:v>
                </c:pt>
                <c:pt idx="123">
                  <c:v>417.14358237547896</c:v>
                </c:pt>
                <c:pt idx="124">
                  <c:v>419.80076628352492</c:v>
                </c:pt>
                <c:pt idx="125">
                  <c:v>422.45795019157094</c:v>
                </c:pt>
                <c:pt idx="126">
                  <c:v>425.11513409961691</c:v>
                </c:pt>
                <c:pt idx="127">
                  <c:v>427.77231800766288</c:v>
                </c:pt>
                <c:pt idx="128">
                  <c:v>430.42950191570884</c:v>
                </c:pt>
                <c:pt idx="129">
                  <c:v>433.08668582375481</c:v>
                </c:pt>
                <c:pt idx="130">
                  <c:v>435.74386973180083</c:v>
                </c:pt>
                <c:pt idx="131">
                  <c:v>438.40105363984679</c:v>
                </c:pt>
                <c:pt idx="132">
                  <c:v>441.05823754789276</c:v>
                </c:pt>
                <c:pt idx="133">
                  <c:v>443.71542145593872</c:v>
                </c:pt>
                <c:pt idx="134">
                  <c:v>446.37260536398475</c:v>
                </c:pt>
                <c:pt idx="135">
                  <c:v>449.02978927203071</c:v>
                </c:pt>
                <c:pt idx="136">
                  <c:v>451.68697318007668</c:v>
                </c:pt>
                <c:pt idx="137">
                  <c:v>454.34415708812264</c:v>
                </c:pt>
                <c:pt idx="138">
                  <c:v>457.00134099616861</c:v>
                </c:pt>
                <c:pt idx="139">
                  <c:v>459.65852490421463</c:v>
                </c:pt>
                <c:pt idx="140">
                  <c:v>462.3157088122606</c:v>
                </c:pt>
                <c:pt idx="141">
                  <c:v>464.97289272030656</c:v>
                </c:pt>
                <c:pt idx="142">
                  <c:v>467.63007662835253</c:v>
                </c:pt>
                <c:pt idx="143">
                  <c:v>470.28726053639855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7BF-429D-92A8-FC0B55D240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640896"/>
        <c:axId val="72645216"/>
      </c:scatterChart>
      <c:valAx>
        <c:axId val="72640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2645216"/>
        <c:crosses val="autoZero"/>
        <c:crossBetween val="midCat"/>
      </c:valAx>
      <c:valAx>
        <c:axId val="726452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264089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'Moving AVG'!$D$1</c:f>
              <c:strCache>
                <c:ptCount val="1"/>
                <c:pt idx="0">
                  <c:v>Semi - Average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'Moving AVG'!$B$2:$B$145</c:f>
              <c:numCache>
                <c:formatCode>General</c:formatCode>
                <c:ptCount val="14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</c:numCache>
            </c:numRef>
          </c:xVal>
          <c:yVal>
            <c:numRef>
              <c:f>'Moving AVG'!$D$2:$D$145</c:f>
              <c:numCache>
                <c:formatCode>General</c:formatCode>
                <c:ptCount val="144"/>
                <c:pt idx="0">
                  <c:v>182.25352112676057</c:v>
                </c:pt>
                <c:pt idx="71">
                  <c:v>375.65753424657532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52-4501-BB56-0C39A9DC52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4796719"/>
        <c:axId val="1274798639"/>
      </c:scatterChart>
      <c:valAx>
        <c:axId val="1274796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4798639"/>
        <c:crosses val="autoZero"/>
        <c:crossBetween val="midCat"/>
      </c:valAx>
      <c:valAx>
        <c:axId val="1274798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47967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Comparison</a:t>
            </a:r>
            <a:r>
              <a:rPr lang="en-IN" baseline="0"/>
              <a:t> of Moving AVG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'Moving AVG'!$C$1</c:f>
              <c:strCache>
                <c:ptCount val="1"/>
                <c:pt idx="0">
                  <c:v>Passengers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'Moving AVG'!$A$2:$A$149</c:f>
              <c:strCache>
                <c:ptCount val="148"/>
                <c:pt idx="0">
                  <c:v>1949-01</c:v>
                </c:pt>
                <c:pt idx="1">
                  <c:v>1949-02</c:v>
                </c:pt>
                <c:pt idx="2">
                  <c:v>1949-03</c:v>
                </c:pt>
                <c:pt idx="3">
                  <c:v>1949-04</c:v>
                </c:pt>
                <c:pt idx="4">
                  <c:v>1949-05</c:v>
                </c:pt>
                <c:pt idx="5">
                  <c:v>1949-06</c:v>
                </c:pt>
                <c:pt idx="6">
                  <c:v>1949-07</c:v>
                </c:pt>
                <c:pt idx="7">
                  <c:v>1949-08</c:v>
                </c:pt>
                <c:pt idx="8">
                  <c:v>1949-09</c:v>
                </c:pt>
                <c:pt idx="9">
                  <c:v>1949-10</c:v>
                </c:pt>
                <c:pt idx="10">
                  <c:v>1949-11</c:v>
                </c:pt>
                <c:pt idx="11">
                  <c:v>1949-12</c:v>
                </c:pt>
                <c:pt idx="12">
                  <c:v>1950-01</c:v>
                </c:pt>
                <c:pt idx="13">
                  <c:v>1950-02</c:v>
                </c:pt>
                <c:pt idx="14">
                  <c:v>1950-03</c:v>
                </c:pt>
                <c:pt idx="15">
                  <c:v>1950-04</c:v>
                </c:pt>
                <c:pt idx="16">
                  <c:v>1950-05</c:v>
                </c:pt>
                <c:pt idx="17">
                  <c:v>1950-06</c:v>
                </c:pt>
                <c:pt idx="18">
                  <c:v>1950-07</c:v>
                </c:pt>
                <c:pt idx="19">
                  <c:v>1950-08</c:v>
                </c:pt>
                <c:pt idx="20">
                  <c:v>1950-09</c:v>
                </c:pt>
                <c:pt idx="21">
                  <c:v>1950-10</c:v>
                </c:pt>
                <c:pt idx="22">
                  <c:v>1950-11</c:v>
                </c:pt>
                <c:pt idx="23">
                  <c:v>1950-12</c:v>
                </c:pt>
                <c:pt idx="24">
                  <c:v>1951-01</c:v>
                </c:pt>
                <c:pt idx="25">
                  <c:v>1951-02</c:v>
                </c:pt>
                <c:pt idx="26">
                  <c:v>1951-03</c:v>
                </c:pt>
                <c:pt idx="27">
                  <c:v>1951-04</c:v>
                </c:pt>
                <c:pt idx="28">
                  <c:v>1951-05</c:v>
                </c:pt>
                <c:pt idx="29">
                  <c:v>1951-06</c:v>
                </c:pt>
                <c:pt idx="30">
                  <c:v>1951-07</c:v>
                </c:pt>
                <c:pt idx="31">
                  <c:v>1951-08</c:v>
                </c:pt>
                <c:pt idx="32">
                  <c:v>1951-09</c:v>
                </c:pt>
                <c:pt idx="33">
                  <c:v>1951-10</c:v>
                </c:pt>
                <c:pt idx="34">
                  <c:v>1951-11</c:v>
                </c:pt>
                <c:pt idx="35">
                  <c:v>1951-12</c:v>
                </c:pt>
                <c:pt idx="36">
                  <c:v>1952-01</c:v>
                </c:pt>
                <c:pt idx="37">
                  <c:v>1952-02</c:v>
                </c:pt>
                <c:pt idx="38">
                  <c:v>1952-03</c:v>
                </c:pt>
                <c:pt idx="39">
                  <c:v>1952-04</c:v>
                </c:pt>
                <c:pt idx="40">
                  <c:v>1952-05</c:v>
                </c:pt>
                <c:pt idx="41">
                  <c:v>1952-06</c:v>
                </c:pt>
                <c:pt idx="42">
                  <c:v>1952-07</c:v>
                </c:pt>
                <c:pt idx="43">
                  <c:v>1952-08</c:v>
                </c:pt>
                <c:pt idx="44">
                  <c:v>1952-09</c:v>
                </c:pt>
                <c:pt idx="45">
                  <c:v>1952-10</c:v>
                </c:pt>
                <c:pt idx="46">
                  <c:v>1952-11</c:v>
                </c:pt>
                <c:pt idx="47">
                  <c:v>1952-12</c:v>
                </c:pt>
                <c:pt idx="48">
                  <c:v>1953-01</c:v>
                </c:pt>
                <c:pt idx="49">
                  <c:v>1953-02</c:v>
                </c:pt>
                <c:pt idx="50">
                  <c:v>1953-03</c:v>
                </c:pt>
                <c:pt idx="51">
                  <c:v>1953-04</c:v>
                </c:pt>
                <c:pt idx="52">
                  <c:v>1953-05</c:v>
                </c:pt>
                <c:pt idx="53">
                  <c:v>1953-06</c:v>
                </c:pt>
                <c:pt idx="54">
                  <c:v>1953-07</c:v>
                </c:pt>
                <c:pt idx="55">
                  <c:v>1953-08</c:v>
                </c:pt>
                <c:pt idx="56">
                  <c:v>1953-09</c:v>
                </c:pt>
                <c:pt idx="57">
                  <c:v>1953-10</c:v>
                </c:pt>
                <c:pt idx="58">
                  <c:v>1953-11</c:v>
                </c:pt>
                <c:pt idx="59">
                  <c:v>1953-12</c:v>
                </c:pt>
                <c:pt idx="60">
                  <c:v>1954-01</c:v>
                </c:pt>
                <c:pt idx="61">
                  <c:v>1954-02</c:v>
                </c:pt>
                <c:pt idx="62">
                  <c:v>1954-03</c:v>
                </c:pt>
                <c:pt idx="63">
                  <c:v>1954-04</c:v>
                </c:pt>
                <c:pt idx="64">
                  <c:v>1954-05</c:v>
                </c:pt>
                <c:pt idx="65">
                  <c:v>1954-06</c:v>
                </c:pt>
                <c:pt idx="66">
                  <c:v>1954-07</c:v>
                </c:pt>
                <c:pt idx="67">
                  <c:v>1954-08</c:v>
                </c:pt>
                <c:pt idx="68">
                  <c:v>1954-09</c:v>
                </c:pt>
                <c:pt idx="69">
                  <c:v>1954-10</c:v>
                </c:pt>
                <c:pt idx="70">
                  <c:v>1954-11</c:v>
                </c:pt>
                <c:pt idx="71">
                  <c:v>1954-12</c:v>
                </c:pt>
                <c:pt idx="72">
                  <c:v>1955-01</c:v>
                </c:pt>
                <c:pt idx="73">
                  <c:v>1955-02</c:v>
                </c:pt>
                <c:pt idx="74">
                  <c:v>1955-03</c:v>
                </c:pt>
                <c:pt idx="75">
                  <c:v>1955-04</c:v>
                </c:pt>
                <c:pt idx="76">
                  <c:v>1955-05</c:v>
                </c:pt>
                <c:pt idx="77">
                  <c:v>1955-06</c:v>
                </c:pt>
                <c:pt idx="78">
                  <c:v>1955-07</c:v>
                </c:pt>
                <c:pt idx="79">
                  <c:v>1955-08</c:v>
                </c:pt>
                <c:pt idx="80">
                  <c:v>1955-09</c:v>
                </c:pt>
                <c:pt idx="81">
                  <c:v>1955-10</c:v>
                </c:pt>
                <c:pt idx="82">
                  <c:v>1955-11</c:v>
                </c:pt>
                <c:pt idx="83">
                  <c:v>1955-12</c:v>
                </c:pt>
                <c:pt idx="84">
                  <c:v>1956-01</c:v>
                </c:pt>
                <c:pt idx="85">
                  <c:v>1956-02</c:v>
                </c:pt>
                <c:pt idx="86">
                  <c:v>1956-03</c:v>
                </c:pt>
                <c:pt idx="87">
                  <c:v>1956-04</c:v>
                </c:pt>
                <c:pt idx="88">
                  <c:v>1956-05</c:v>
                </c:pt>
                <c:pt idx="89">
                  <c:v>1956-06</c:v>
                </c:pt>
                <c:pt idx="90">
                  <c:v>1956-07</c:v>
                </c:pt>
                <c:pt idx="91">
                  <c:v>1956-08</c:v>
                </c:pt>
                <c:pt idx="92">
                  <c:v>1956-09</c:v>
                </c:pt>
                <c:pt idx="93">
                  <c:v>1956-10</c:v>
                </c:pt>
                <c:pt idx="94">
                  <c:v>1956-11</c:v>
                </c:pt>
                <c:pt idx="95">
                  <c:v>1956-12</c:v>
                </c:pt>
                <c:pt idx="96">
                  <c:v>1957-01</c:v>
                </c:pt>
                <c:pt idx="97">
                  <c:v>1957-02</c:v>
                </c:pt>
                <c:pt idx="98">
                  <c:v>1957-03</c:v>
                </c:pt>
                <c:pt idx="99">
                  <c:v>1957-04</c:v>
                </c:pt>
                <c:pt idx="100">
                  <c:v>1957-05</c:v>
                </c:pt>
                <c:pt idx="101">
                  <c:v>1957-06</c:v>
                </c:pt>
                <c:pt idx="102">
                  <c:v>1957-07</c:v>
                </c:pt>
                <c:pt idx="103">
                  <c:v>1957-08</c:v>
                </c:pt>
                <c:pt idx="104">
                  <c:v>1957-09</c:v>
                </c:pt>
                <c:pt idx="105">
                  <c:v>1957-10</c:v>
                </c:pt>
                <c:pt idx="106">
                  <c:v>1957-11</c:v>
                </c:pt>
                <c:pt idx="107">
                  <c:v>1957-12</c:v>
                </c:pt>
                <c:pt idx="108">
                  <c:v>1958-01</c:v>
                </c:pt>
                <c:pt idx="109">
                  <c:v>1958-02</c:v>
                </c:pt>
                <c:pt idx="110">
                  <c:v>1958-03</c:v>
                </c:pt>
                <c:pt idx="111">
                  <c:v>1958-04</c:v>
                </c:pt>
                <c:pt idx="112">
                  <c:v>1958-05</c:v>
                </c:pt>
                <c:pt idx="113">
                  <c:v>1958-06</c:v>
                </c:pt>
                <c:pt idx="114">
                  <c:v>1958-07</c:v>
                </c:pt>
                <c:pt idx="115">
                  <c:v>1958-08</c:v>
                </c:pt>
                <c:pt idx="116">
                  <c:v>1958-09</c:v>
                </c:pt>
                <c:pt idx="117">
                  <c:v>1958-10</c:v>
                </c:pt>
                <c:pt idx="118">
                  <c:v>1958-11</c:v>
                </c:pt>
                <c:pt idx="119">
                  <c:v>1958-12</c:v>
                </c:pt>
                <c:pt idx="120">
                  <c:v>1959-01</c:v>
                </c:pt>
                <c:pt idx="121">
                  <c:v>1959-02</c:v>
                </c:pt>
                <c:pt idx="122">
                  <c:v>1959-03</c:v>
                </c:pt>
                <c:pt idx="123">
                  <c:v>1959-04</c:v>
                </c:pt>
                <c:pt idx="124">
                  <c:v>1959-05</c:v>
                </c:pt>
                <c:pt idx="125">
                  <c:v>1959-06</c:v>
                </c:pt>
                <c:pt idx="126">
                  <c:v>1959-07</c:v>
                </c:pt>
                <c:pt idx="127">
                  <c:v>1959-08</c:v>
                </c:pt>
                <c:pt idx="128">
                  <c:v>1959-09</c:v>
                </c:pt>
                <c:pt idx="129">
                  <c:v>1959-10</c:v>
                </c:pt>
                <c:pt idx="130">
                  <c:v>1959-11</c:v>
                </c:pt>
                <c:pt idx="131">
                  <c:v>1959-12</c:v>
                </c:pt>
                <c:pt idx="132">
                  <c:v>1960-01</c:v>
                </c:pt>
                <c:pt idx="133">
                  <c:v>1960-02</c:v>
                </c:pt>
                <c:pt idx="134">
                  <c:v>1960-03</c:v>
                </c:pt>
                <c:pt idx="135">
                  <c:v>1960-04</c:v>
                </c:pt>
                <c:pt idx="136">
                  <c:v>1960-05</c:v>
                </c:pt>
                <c:pt idx="137">
                  <c:v>1960-06</c:v>
                </c:pt>
                <c:pt idx="138">
                  <c:v>1960-07</c:v>
                </c:pt>
                <c:pt idx="139">
                  <c:v>1960-08</c:v>
                </c:pt>
                <c:pt idx="140">
                  <c:v>1960-09</c:v>
                </c:pt>
                <c:pt idx="141">
                  <c:v>1960-10</c:v>
                </c:pt>
                <c:pt idx="142">
                  <c:v>1960-11</c:v>
                </c:pt>
                <c:pt idx="143">
                  <c:v>1960-12</c:v>
                </c:pt>
                <c:pt idx="144">
                  <c:v>Total</c:v>
                </c:pt>
                <c:pt idx="145">
                  <c:v>AVG</c:v>
                </c:pt>
                <c:pt idx="146">
                  <c:v>SQRT</c:v>
                </c:pt>
                <c:pt idx="147">
                  <c:v>MULTIPLY BY 100</c:v>
                </c:pt>
              </c:strCache>
            </c:strRef>
          </c:cat>
          <c:val>
            <c:numRef>
              <c:f>'Moving AVG'!$C$2:$C$149</c:f>
              <c:numCache>
                <c:formatCode>General</c:formatCode>
                <c:ptCount val="148"/>
                <c:pt idx="0">
                  <c:v>112</c:v>
                </c:pt>
                <c:pt idx="1">
                  <c:v>118</c:v>
                </c:pt>
                <c:pt idx="2">
                  <c:v>132</c:v>
                </c:pt>
                <c:pt idx="3">
                  <c:v>129</c:v>
                </c:pt>
                <c:pt idx="4">
                  <c:v>121</c:v>
                </c:pt>
                <c:pt idx="5">
                  <c:v>135</c:v>
                </c:pt>
                <c:pt idx="6">
                  <c:v>148</c:v>
                </c:pt>
                <c:pt idx="7">
                  <c:v>148</c:v>
                </c:pt>
                <c:pt idx="8">
                  <c:v>136</c:v>
                </c:pt>
                <c:pt idx="9">
                  <c:v>119</c:v>
                </c:pt>
                <c:pt idx="10">
                  <c:v>104</c:v>
                </c:pt>
                <c:pt idx="11">
                  <c:v>118</c:v>
                </c:pt>
                <c:pt idx="12">
                  <c:v>115</c:v>
                </c:pt>
                <c:pt idx="13">
                  <c:v>126</c:v>
                </c:pt>
                <c:pt idx="14">
                  <c:v>141</c:v>
                </c:pt>
                <c:pt idx="15">
                  <c:v>135</c:v>
                </c:pt>
                <c:pt idx="16">
                  <c:v>125</c:v>
                </c:pt>
                <c:pt idx="17">
                  <c:v>149</c:v>
                </c:pt>
                <c:pt idx="18">
                  <c:v>170</c:v>
                </c:pt>
                <c:pt idx="19">
                  <c:v>170</c:v>
                </c:pt>
                <c:pt idx="20">
                  <c:v>158</c:v>
                </c:pt>
                <c:pt idx="21">
                  <c:v>133</c:v>
                </c:pt>
                <c:pt idx="22">
                  <c:v>114</c:v>
                </c:pt>
                <c:pt idx="23">
                  <c:v>140</c:v>
                </c:pt>
                <c:pt idx="24">
                  <c:v>145</c:v>
                </c:pt>
                <c:pt idx="25">
                  <c:v>150</c:v>
                </c:pt>
                <c:pt idx="26">
                  <c:v>178</c:v>
                </c:pt>
                <c:pt idx="27">
                  <c:v>163</c:v>
                </c:pt>
                <c:pt idx="28">
                  <c:v>172</c:v>
                </c:pt>
                <c:pt idx="29">
                  <c:v>178</c:v>
                </c:pt>
                <c:pt idx="30">
                  <c:v>199</c:v>
                </c:pt>
                <c:pt idx="31">
                  <c:v>199</c:v>
                </c:pt>
                <c:pt idx="32">
                  <c:v>184</c:v>
                </c:pt>
                <c:pt idx="33">
                  <c:v>162</c:v>
                </c:pt>
                <c:pt idx="34">
                  <c:v>146</c:v>
                </c:pt>
                <c:pt idx="35">
                  <c:v>166</c:v>
                </c:pt>
                <c:pt idx="36">
                  <c:v>171</c:v>
                </c:pt>
                <c:pt idx="37">
                  <c:v>180</c:v>
                </c:pt>
                <c:pt idx="38">
                  <c:v>193</c:v>
                </c:pt>
                <c:pt idx="39">
                  <c:v>181</c:v>
                </c:pt>
                <c:pt idx="40">
                  <c:v>183</c:v>
                </c:pt>
                <c:pt idx="41">
                  <c:v>218</c:v>
                </c:pt>
                <c:pt idx="42">
                  <c:v>230</c:v>
                </c:pt>
                <c:pt idx="43">
                  <c:v>242</c:v>
                </c:pt>
                <c:pt idx="44">
                  <c:v>209</c:v>
                </c:pt>
                <c:pt idx="45">
                  <c:v>191</c:v>
                </c:pt>
                <c:pt idx="46">
                  <c:v>172</c:v>
                </c:pt>
                <c:pt idx="47">
                  <c:v>194</c:v>
                </c:pt>
                <c:pt idx="48">
                  <c:v>196</c:v>
                </c:pt>
                <c:pt idx="49">
                  <c:v>196</c:v>
                </c:pt>
                <c:pt idx="50">
                  <c:v>236</c:v>
                </c:pt>
                <c:pt idx="51">
                  <c:v>235</c:v>
                </c:pt>
                <c:pt idx="52">
                  <c:v>229</c:v>
                </c:pt>
                <c:pt idx="53">
                  <c:v>243</c:v>
                </c:pt>
                <c:pt idx="54">
                  <c:v>264</c:v>
                </c:pt>
                <c:pt idx="55">
                  <c:v>272</c:v>
                </c:pt>
                <c:pt idx="56">
                  <c:v>237</c:v>
                </c:pt>
                <c:pt idx="57">
                  <c:v>211</c:v>
                </c:pt>
                <c:pt idx="58">
                  <c:v>180</c:v>
                </c:pt>
                <c:pt idx="59">
                  <c:v>201</c:v>
                </c:pt>
                <c:pt idx="60">
                  <c:v>204</c:v>
                </c:pt>
                <c:pt idx="61">
                  <c:v>188</c:v>
                </c:pt>
                <c:pt idx="62">
                  <c:v>235</c:v>
                </c:pt>
                <c:pt idx="63">
                  <c:v>227</c:v>
                </c:pt>
                <c:pt idx="64">
                  <c:v>234</c:v>
                </c:pt>
                <c:pt idx="65">
                  <c:v>264</c:v>
                </c:pt>
                <c:pt idx="66">
                  <c:v>302</c:v>
                </c:pt>
                <c:pt idx="67">
                  <c:v>293</c:v>
                </c:pt>
                <c:pt idx="68">
                  <c:v>259</c:v>
                </c:pt>
                <c:pt idx="69">
                  <c:v>229</c:v>
                </c:pt>
                <c:pt idx="70">
                  <c:v>203</c:v>
                </c:pt>
                <c:pt idx="71">
                  <c:v>229</c:v>
                </c:pt>
                <c:pt idx="72">
                  <c:v>242</c:v>
                </c:pt>
                <c:pt idx="73">
                  <c:v>233</c:v>
                </c:pt>
                <c:pt idx="74">
                  <c:v>267</c:v>
                </c:pt>
                <c:pt idx="75">
                  <c:v>269</c:v>
                </c:pt>
                <c:pt idx="76">
                  <c:v>270</c:v>
                </c:pt>
                <c:pt idx="77">
                  <c:v>315</c:v>
                </c:pt>
                <c:pt idx="78">
                  <c:v>364</c:v>
                </c:pt>
                <c:pt idx="79">
                  <c:v>347</c:v>
                </c:pt>
                <c:pt idx="80">
                  <c:v>312</c:v>
                </c:pt>
                <c:pt idx="81">
                  <c:v>274</c:v>
                </c:pt>
                <c:pt idx="82">
                  <c:v>237</c:v>
                </c:pt>
                <c:pt idx="83">
                  <c:v>278</c:v>
                </c:pt>
                <c:pt idx="84">
                  <c:v>284</c:v>
                </c:pt>
                <c:pt idx="85">
                  <c:v>277</c:v>
                </c:pt>
                <c:pt idx="86">
                  <c:v>317</c:v>
                </c:pt>
                <c:pt idx="87">
                  <c:v>313</c:v>
                </c:pt>
                <c:pt idx="88">
                  <c:v>318</c:v>
                </c:pt>
                <c:pt idx="89">
                  <c:v>374</c:v>
                </c:pt>
                <c:pt idx="90">
                  <c:v>413</c:v>
                </c:pt>
                <c:pt idx="91">
                  <c:v>405</c:v>
                </c:pt>
                <c:pt idx="92">
                  <c:v>355</c:v>
                </c:pt>
                <c:pt idx="93">
                  <c:v>306</c:v>
                </c:pt>
                <c:pt idx="94">
                  <c:v>271</c:v>
                </c:pt>
                <c:pt idx="95">
                  <c:v>306</c:v>
                </c:pt>
                <c:pt idx="96">
                  <c:v>315</c:v>
                </c:pt>
                <c:pt idx="97">
                  <c:v>301</c:v>
                </c:pt>
                <c:pt idx="98">
                  <c:v>356</c:v>
                </c:pt>
                <c:pt idx="99">
                  <c:v>348</c:v>
                </c:pt>
                <c:pt idx="100">
                  <c:v>355</c:v>
                </c:pt>
                <c:pt idx="101">
                  <c:v>422</c:v>
                </c:pt>
                <c:pt idx="102">
                  <c:v>465</c:v>
                </c:pt>
                <c:pt idx="103">
                  <c:v>467</c:v>
                </c:pt>
                <c:pt idx="104">
                  <c:v>404</c:v>
                </c:pt>
                <c:pt idx="105">
                  <c:v>347</c:v>
                </c:pt>
                <c:pt idx="106">
                  <c:v>305</c:v>
                </c:pt>
                <c:pt idx="107">
                  <c:v>336</c:v>
                </c:pt>
                <c:pt idx="108">
                  <c:v>340</c:v>
                </c:pt>
                <c:pt idx="109">
                  <c:v>318</c:v>
                </c:pt>
                <c:pt idx="110">
                  <c:v>362</c:v>
                </c:pt>
                <c:pt idx="111">
                  <c:v>348</c:v>
                </c:pt>
                <c:pt idx="112">
                  <c:v>363</c:v>
                </c:pt>
                <c:pt idx="113">
                  <c:v>435</c:v>
                </c:pt>
                <c:pt idx="114">
                  <c:v>491</c:v>
                </c:pt>
                <c:pt idx="115">
                  <c:v>505</c:v>
                </c:pt>
                <c:pt idx="116">
                  <c:v>404</c:v>
                </c:pt>
                <c:pt idx="117">
                  <c:v>359</c:v>
                </c:pt>
                <c:pt idx="118">
                  <c:v>310</c:v>
                </c:pt>
                <c:pt idx="119">
                  <c:v>337</c:v>
                </c:pt>
                <c:pt idx="120">
                  <c:v>360</c:v>
                </c:pt>
                <c:pt idx="121">
                  <c:v>342</c:v>
                </c:pt>
                <c:pt idx="122">
                  <c:v>406</c:v>
                </c:pt>
                <c:pt idx="123">
                  <c:v>396</c:v>
                </c:pt>
                <c:pt idx="124">
                  <c:v>420</c:v>
                </c:pt>
                <c:pt idx="125">
                  <c:v>472</c:v>
                </c:pt>
                <c:pt idx="126">
                  <c:v>548</c:v>
                </c:pt>
                <c:pt idx="127">
                  <c:v>559</c:v>
                </c:pt>
                <c:pt idx="128">
                  <c:v>463</c:v>
                </c:pt>
                <c:pt idx="129">
                  <c:v>407</c:v>
                </c:pt>
                <c:pt idx="130">
                  <c:v>362</c:v>
                </c:pt>
                <c:pt idx="131">
                  <c:v>405</c:v>
                </c:pt>
                <c:pt idx="132">
                  <c:v>417</c:v>
                </c:pt>
                <c:pt idx="133">
                  <c:v>391</c:v>
                </c:pt>
                <c:pt idx="134">
                  <c:v>419</c:v>
                </c:pt>
                <c:pt idx="135">
                  <c:v>461</c:v>
                </c:pt>
                <c:pt idx="136">
                  <c:v>472</c:v>
                </c:pt>
                <c:pt idx="137">
                  <c:v>535</c:v>
                </c:pt>
                <c:pt idx="138">
                  <c:v>622</c:v>
                </c:pt>
                <c:pt idx="139">
                  <c:v>606</c:v>
                </c:pt>
                <c:pt idx="140">
                  <c:v>508</c:v>
                </c:pt>
                <c:pt idx="141">
                  <c:v>461</c:v>
                </c:pt>
                <c:pt idx="142">
                  <c:v>390</c:v>
                </c:pt>
                <c:pt idx="143">
                  <c:v>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5E-4172-9F77-73CE86AF9743}"/>
            </c:ext>
          </c:extLst>
        </c:ser>
        <c:ser>
          <c:idx val="1"/>
          <c:order val="1"/>
          <c:tx>
            <c:strRef>
              <c:f>'Moving AVG'!$E$1</c:f>
              <c:strCache>
                <c:ptCount val="1"/>
                <c:pt idx="0">
                  <c:v>Moving AVG (3 Yearly)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'Moving AVG'!$A$2:$A$149</c:f>
              <c:strCache>
                <c:ptCount val="148"/>
                <c:pt idx="0">
                  <c:v>1949-01</c:v>
                </c:pt>
                <c:pt idx="1">
                  <c:v>1949-02</c:v>
                </c:pt>
                <c:pt idx="2">
                  <c:v>1949-03</c:v>
                </c:pt>
                <c:pt idx="3">
                  <c:v>1949-04</c:v>
                </c:pt>
                <c:pt idx="4">
                  <c:v>1949-05</c:v>
                </c:pt>
                <c:pt idx="5">
                  <c:v>1949-06</c:v>
                </c:pt>
                <c:pt idx="6">
                  <c:v>1949-07</c:v>
                </c:pt>
                <c:pt idx="7">
                  <c:v>1949-08</c:v>
                </c:pt>
                <c:pt idx="8">
                  <c:v>1949-09</c:v>
                </c:pt>
                <c:pt idx="9">
                  <c:v>1949-10</c:v>
                </c:pt>
                <c:pt idx="10">
                  <c:v>1949-11</c:v>
                </c:pt>
                <c:pt idx="11">
                  <c:v>1949-12</c:v>
                </c:pt>
                <c:pt idx="12">
                  <c:v>1950-01</c:v>
                </c:pt>
                <c:pt idx="13">
                  <c:v>1950-02</c:v>
                </c:pt>
                <c:pt idx="14">
                  <c:v>1950-03</c:v>
                </c:pt>
                <c:pt idx="15">
                  <c:v>1950-04</c:v>
                </c:pt>
                <c:pt idx="16">
                  <c:v>1950-05</c:v>
                </c:pt>
                <c:pt idx="17">
                  <c:v>1950-06</c:v>
                </c:pt>
                <c:pt idx="18">
                  <c:v>1950-07</c:v>
                </c:pt>
                <c:pt idx="19">
                  <c:v>1950-08</c:v>
                </c:pt>
                <c:pt idx="20">
                  <c:v>1950-09</c:v>
                </c:pt>
                <c:pt idx="21">
                  <c:v>1950-10</c:v>
                </c:pt>
                <c:pt idx="22">
                  <c:v>1950-11</c:v>
                </c:pt>
                <c:pt idx="23">
                  <c:v>1950-12</c:v>
                </c:pt>
                <c:pt idx="24">
                  <c:v>1951-01</c:v>
                </c:pt>
                <c:pt idx="25">
                  <c:v>1951-02</c:v>
                </c:pt>
                <c:pt idx="26">
                  <c:v>1951-03</c:v>
                </c:pt>
                <c:pt idx="27">
                  <c:v>1951-04</c:v>
                </c:pt>
                <c:pt idx="28">
                  <c:v>1951-05</c:v>
                </c:pt>
                <c:pt idx="29">
                  <c:v>1951-06</c:v>
                </c:pt>
                <c:pt idx="30">
                  <c:v>1951-07</c:v>
                </c:pt>
                <c:pt idx="31">
                  <c:v>1951-08</c:v>
                </c:pt>
                <c:pt idx="32">
                  <c:v>1951-09</c:v>
                </c:pt>
                <c:pt idx="33">
                  <c:v>1951-10</c:v>
                </c:pt>
                <c:pt idx="34">
                  <c:v>1951-11</c:v>
                </c:pt>
                <c:pt idx="35">
                  <c:v>1951-12</c:v>
                </c:pt>
                <c:pt idx="36">
                  <c:v>1952-01</c:v>
                </c:pt>
                <c:pt idx="37">
                  <c:v>1952-02</c:v>
                </c:pt>
                <c:pt idx="38">
                  <c:v>1952-03</c:v>
                </c:pt>
                <c:pt idx="39">
                  <c:v>1952-04</c:v>
                </c:pt>
                <c:pt idx="40">
                  <c:v>1952-05</c:v>
                </c:pt>
                <c:pt idx="41">
                  <c:v>1952-06</c:v>
                </c:pt>
                <c:pt idx="42">
                  <c:v>1952-07</c:v>
                </c:pt>
                <c:pt idx="43">
                  <c:v>1952-08</c:v>
                </c:pt>
                <c:pt idx="44">
                  <c:v>1952-09</c:v>
                </c:pt>
                <c:pt idx="45">
                  <c:v>1952-10</c:v>
                </c:pt>
                <c:pt idx="46">
                  <c:v>1952-11</c:v>
                </c:pt>
                <c:pt idx="47">
                  <c:v>1952-12</c:v>
                </c:pt>
                <c:pt idx="48">
                  <c:v>1953-01</c:v>
                </c:pt>
                <c:pt idx="49">
                  <c:v>1953-02</c:v>
                </c:pt>
                <c:pt idx="50">
                  <c:v>1953-03</c:v>
                </c:pt>
                <c:pt idx="51">
                  <c:v>1953-04</c:v>
                </c:pt>
                <c:pt idx="52">
                  <c:v>1953-05</c:v>
                </c:pt>
                <c:pt idx="53">
                  <c:v>1953-06</c:v>
                </c:pt>
                <c:pt idx="54">
                  <c:v>1953-07</c:v>
                </c:pt>
                <c:pt idx="55">
                  <c:v>1953-08</c:v>
                </c:pt>
                <c:pt idx="56">
                  <c:v>1953-09</c:v>
                </c:pt>
                <c:pt idx="57">
                  <c:v>1953-10</c:v>
                </c:pt>
                <c:pt idx="58">
                  <c:v>1953-11</c:v>
                </c:pt>
                <c:pt idx="59">
                  <c:v>1953-12</c:v>
                </c:pt>
                <c:pt idx="60">
                  <c:v>1954-01</c:v>
                </c:pt>
                <c:pt idx="61">
                  <c:v>1954-02</c:v>
                </c:pt>
                <c:pt idx="62">
                  <c:v>1954-03</c:v>
                </c:pt>
                <c:pt idx="63">
                  <c:v>1954-04</c:v>
                </c:pt>
                <c:pt idx="64">
                  <c:v>1954-05</c:v>
                </c:pt>
                <c:pt idx="65">
                  <c:v>1954-06</c:v>
                </c:pt>
                <c:pt idx="66">
                  <c:v>1954-07</c:v>
                </c:pt>
                <c:pt idx="67">
                  <c:v>1954-08</c:v>
                </c:pt>
                <c:pt idx="68">
                  <c:v>1954-09</c:v>
                </c:pt>
                <c:pt idx="69">
                  <c:v>1954-10</c:v>
                </c:pt>
                <c:pt idx="70">
                  <c:v>1954-11</c:v>
                </c:pt>
                <c:pt idx="71">
                  <c:v>1954-12</c:v>
                </c:pt>
                <c:pt idx="72">
                  <c:v>1955-01</c:v>
                </c:pt>
                <c:pt idx="73">
                  <c:v>1955-02</c:v>
                </c:pt>
                <c:pt idx="74">
                  <c:v>1955-03</c:v>
                </c:pt>
                <c:pt idx="75">
                  <c:v>1955-04</c:v>
                </c:pt>
                <c:pt idx="76">
                  <c:v>1955-05</c:v>
                </c:pt>
                <c:pt idx="77">
                  <c:v>1955-06</c:v>
                </c:pt>
                <c:pt idx="78">
                  <c:v>1955-07</c:v>
                </c:pt>
                <c:pt idx="79">
                  <c:v>1955-08</c:v>
                </c:pt>
                <c:pt idx="80">
                  <c:v>1955-09</c:v>
                </c:pt>
                <c:pt idx="81">
                  <c:v>1955-10</c:v>
                </c:pt>
                <c:pt idx="82">
                  <c:v>1955-11</c:v>
                </c:pt>
                <c:pt idx="83">
                  <c:v>1955-12</c:v>
                </c:pt>
                <c:pt idx="84">
                  <c:v>1956-01</c:v>
                </c:pt>
                <c:pt idx="85">
                  <c:v>1956-02</c:v>
                </c:pt>
                <c:pt idx="86">
                  <c:v>1956-03</c:v>
                </c:pt>
                <c:pt idx="87">
                  <c:v>1956-04</c:v>
                </c:pt>
                <c:pt idx="88">
                  <c:v>1956-05</c:v>
                </c:pt>
                <c:pt idx="89">
                  <c:v>1956-06</c:v>
                </c:pt>
                <c:pt idx="90">
                  <c:v>1956-07</c:v>
                </c:pt>
                <c:pt idx="91">
                  <c:v>1956-08</c:v>
                </c:pt>
                <c:pt idx="92">
                  <c:v>1956-09</c:v>
                </c:pt>
                <c:pt idx="93">
                  <c:v>1956-10</c:v>
                </c:pt>
                <c:pt idx="94">
                  <c:v>1956-11</c:v>
                </c:pt>
                <c:pt idx="95">
                  <c:v>1956-12</c:v>
                </c:pt>
                <c:pt idx="96">
                  <c:v>1957-01</c:v>
                </c:pt>
                <c:pt idx="97">
                  <c:v>1957-02</c:v>
                </c:pt>
                <c:pt idx="98">
                  <c:v>1957-03</c:v>
                </c:pt>
                <c:pt idx="99">
                  <c:v>1957-04</c:v>
                </c:pt>
                <c:pt idx="100">
                  <c:v>1957-05</c:v>
                </c:pt>
                <c:pt idx="101">
                  <c:v>1957-06</c:v>
                </c:pt>
                <c:pt idx="102">
                  <c:v>1957-07</c:v>
                </c:pt>
                <c:pt idx="103">
                  <c:v>1957-08</c:v>
                </c:pt>
                <c:pt idx="104">
                  <c:v>1957-09</c:v>
                </c:pt>
                <c:pt idx="105">
                  <c:v>1957-10</c:v>
                </c:pt>
                <c:pt idx="106">
                  <c:v>1957-11</c:v>
                </c:pt>
                <c:pt idx="107">
                  <c:v>1957-12</c:v>
                </c:pt>
                <c:pt idx="108">
                  <c:v>1958-01</c:v>
                </c:pt>
                <c:pt idx="109">
                  <c:v>1958-02</c:v>
                </c:pt>
                <c:pt idx="110">
                  <c:v>1958-03</c:v>
                </c:pt>
                <c:pt idx="111">
                  <c:v>1958-04</c:v>
                </c:pt>
                <c:pt idx="112">
                  <c:v>1958-05</c:v>
                </c:pt>
                <c:pt idx="113">
                  <c:v>1958-06</c:v>
                </c:pt>
                <c:pt idx="114">
                  <c:v>1958-07</c:v>
                </c:pt>
                <c:pt idx="115">
                  <c:v>1958-08</c:v>
                </c:pt>
                <c:pt idx="116">
                  <c:v>1958-09</c:v>
                </c:pt>
                <c:pt idx="117">
                  <c:v>1958-10</c:v>
                </c:pt>
                <c:pt idx="118">
                  <c:v>1958-11</c:v>
                </c:pt>
                <c:pt idx="119">
                  <c:v>1958-12</c:v>
                </c:pt>
                <c:pt idx="120">
                  <c:v>1959-01</c:v>
                </c:pt>
                <c:pt idx="121">
                  <c:v>1959-02</c:v>
                </c:pt>
                <c:pt idx="122">
                  <c:v>1959-03</c:v>
                </c:pt>
                <c:pt idx="123">
                  <c:v>1959-04</c:v>
                </c:pt>
                <c:pt idx="124">
                  <c:v>1959-05</c:v>
                </c:pt>
                <c:pt idx="125">
                  <c:v>1959-06</c:v>
                </c:pt>
                <c:pt idx="126">
                  <c:v>1959-07</c:v>
                </c:pt>
                <c:pt idx="127">
                  <c:v>1959-08</c:v>
                </c:pt>
                <c:pt idx="128">
                  <c:v>1959-09</c:v>
                </c:pt>
                <c:pt idx="129">
                  <c:v>1959-10</c:v>
                </c:pt>
                <c:pt idx="130">
                  <c:v>1959-11</c:v>
                </c:pt>
                <c:pt idx="131">
                  <c:v>1959-12</c:v>
                </c:pt>
                <c:pt idx="132">
                  <c:v>1960-01</c:v>
                </c:pt>
                <c:pt idx="133">
                  <c:v>1960-02</c:v>
                </c:pt>
                <c:pt idx="134">
                  <c:v>1960-03</c:v>
                </c:pt>
                <c:pt idx="135">
                  <c:v>1960-04</c:v>
                </c:pt>
                <c:pt idx="136">
                  <c:v>1960-05</c:v>
                </c:pt>
                <c:pt idx="137">
                  <c:v>1960-06</c:v>
                </c:pt>
                <c:pt idx="138">
                  <c:v>1960-07</c:v>
                </c:pt>
                <c:pt idx="139">
                  <c:v>1960-08</c:v>
                </c:pt>
                <c:pt idx="140">
                  <c:v>1960-09</c:v>
                </c:pt>
                <c:pt idx="141">
                  <c:v>1960-10</c:v>
                </c:pt>
                <c:pt idx="142">
                  <c:v>1960-11</c:v>
                </c:pt>
                <c:pt idx="143">
                  <c:v>1960-12</c:v>
                </c:pt>
                <c:pt idx="144">
                  <c:v>Total</c:v>
                </c:pt>
                <c:pt idx="145">
                  <c:v>AVG</c:v>
                </c:pt>
                <c:pt idx="146">
                  <c:v>SQRT</c:v>
                </c:pt>
                <c:pt idx="147">
                  <c:v>MULTIPLY BY 100</c:v>
                </c:pt>
              </c:strCache>
            </c:strRef>
          </c:cat>
          <c:val>
            <c:numRef>
              <c:f>'Moving AVG'!$E$2:$E$149</c:f>
              <c:numCache>
                <c:formatCode>General</c:formatCode>
                <c:ptCount val="148"/>
                <c:pt idx="2">
                  <c:v>120.66666666666667</c:v>
                </c:pt>
                <c:pt idx="3">
                  <c:v>126.33333333333333</c:v>
                </c:pt>
                <c:pt idx="4">
                  <c:v>127.33333333333333</c:v>
                </c:pt>
                <c:pt idx="5">
                  <c:v>128.33333333333334</c:v>
                </c:pt>
                <c:pt idx="6">
                  <c:v>134.66666666666666</c:v>
                </c:pt>
                <c:pt idx="7">
                  <c:v>143.66666666666666</c:v>
                </c:pt>
                <c:pt idx="8">
                  <c:v>144</c:v>
                </c:pt>
                <c:pt idx="9">
                  <c:v>134.33333333333334</c:v>
                </c:pt>
                <c:pt idx="10">
                  <c:v>119.66666666666667</c:v>
                </c:pt>
                <c:pt idx="11">
                  <c:v>113.66666666666667</c:v>
                </c:pt>
                <c:pt idx="12">
                  <c:v>112.33333333333333</c:v>
                </c:pt>
                <c:pt idx="13">
                  <c:v>119.66666666666667</c:v>
                </c:pt>
                <c:pt idx="14">
                  <c:v>127.33333333333333</c:v>
                </c:pt>
                <c:pt idx="15">
                  <c:v>134</c:v>
                </c:pt>
                <c:pt idx="16">
                  <c:v>133.66666666666666</c:v>
                </c:pt>
                <c:pt idx="17">
                  <c:v>136.33333333333334</c:v>
                </c:pt>
                <c:pt idx="18">
                  <c:v>148</c:v>
                </c:pt>
                <c:pt idx="19">
                  <c:v>163</c:v>
                </c:pt>
                <c:pt idx="20">
                  <c:v>166</c:v>
                </c:pt>
                <c:pt idx="21">
                  <c:v>153.66666666666666</c:v>
                </c:pt>
                <c:pt idx="22">
                  <c:v>135</c:v>
                </c:pt>
                <c:pt idx="23">
                  <c:v>129</c:v>
                </c:pt>
                <c:pt idx="24">
                  <c:v>133</c:v>
                </c:pt>
                <c:pt idx="25">
                  <c:v>145</c:v>
                </c:pt>
                <c:pt idx="26">
                  <c:v>157.66666666666666</c:v>
                </c:pt>
                <c:pt idx="27">
                  <c:v>163.66666666666666</c:v>
                </c:pt>
                <c:pt idx="28">
                  <c:v>171</c:v>
                </c:pt>
                <c:pt idx="29">
                  <c:v>171</c:v>
                </c:pt>
                <c:pt idx="30">
                  <c:v>183</c:v>
                </c:pt>
                <c:pt idx="31">
                  <c:v>192</c:v>
                </c:pt>
                <c:pt idx="32">
                  <c:v>194</c:v>
                </c:pt>
                <c:pt idx="33">
                  <c:v>181.66666666666666</c:v>
                </c:pt>
                <c:pt idx="34">
                  <c:v>164</c:v>
                </c:pt>
                <c:pt idx="35">
                  <c:v>158</c:v>
                </c:pt>
                <c:pt idx="36">
                  <c:v>161</c:v>
                </c:pt>
                <c:pt idx="37">
                  <c:v>172.33333333333334</c:v>
                </c:pt>
                <c:pt idx="38">
                  <c:v>181.33333333333334</c:v>
                </c:pt>
                <c:pt idx="39">
                  <c:v>184.66666666666666</c:v>
                </c:pt>
                <c:pt idx="40">
                  <c:v>185.66666666666666</c:v>
                </c:pt>
                <c:pt idx="41">
                  <c:v>194</c:v>
                </c:pt>
                <c:pt idx="42">
                  <c:v>210.33333333333334</c:v>
                </c:pt>
                <c:pt idx="43">
                  <c:v>230</c:v>
                </c:pt>
                <c:pt idx="44">
                  <c:v>227</c:v>
                </c:pt>
                <c:pt idx="45">
                  <c:v>214</c:v>
                </c:pt>
                <c:pt idx="46">
                  <c:v>190.66666666666666</c:v>
                </c:pt>
                <c:pt idx="47">
                  <c:v>185.66666666666666</c:v>
                </c:pt>
                <c:pt idx="48">
                  <c:v>187.33333333333334</c:v>
                </c:pt>
                <c:pt idx="49">
                  <c:v>195.33333333333334</c:v>
                </c:pt>
                <c:pt idx="50">
                  <c:v>209.33333333333334</c:v>
                </c:pt>
                <c:pt idx="51">
                  <c:v>222.33333333333334</c:v>
                </c:pt>
                <c:pt idx="52">
                  <c:v>233.33333333333334</c:v>
                </c:pt>
                <c:pt idx="53">
                  <c:v>235.66666666666666</c:v>
                </c:pt>
                <c:pt idx="54">
                  <c:v>245.33333333333334</c:v>
                </c:pt>
                <c:pt idx="55">
                  <c:v>259.66666666666669</c:v>
                </c:pt>
                <c:pt idx="56">
                  <c:v>257.66666666666669</c:v>
                </c:pt>
                <c:pt idx="57">
                  <c:v>240</c:v>
                </c:pt>
                <c:pt idx="58">
                  <c:v>209.33333333333334</c:v>
                </c:pt>
                <c:pt idx="59">
                  <c:v>197.33333333333334</c:v>
                </c:pt>
                <c:pt idx="60">
                  <c:v>195</c:v>
                </c:pt>
                <c:pt idx="61">
                  <c:v>197.66666666666666</c:v>
                </c:pt>
                <c:pt idx="62">
                  <c:v>209</c:v>
                </c:pt>
                <c:pt idx="63">
                  <c:v>216.66666666666666</c:v>
                </c:pt>
                <c:pt idx="64">
                  <c:v>232</c:v>
                </c:pt>
                <c:pt idx="65">
                  <c:v>241.66666666666666</c:v>
                </c:pt>
                <c:pt idx="66">
                  <c:v>266.66666666666669</c:v>
                </c:pt>
                <c:pt idx="67">
                  <c:v>286.33333333333331</c:v>
                </c:pt>
                <c:pt idx="68">
                  <c:v>284.66666666666669</c:v>
                </c:pt>
                <c:pt idx="69">
                  <c:v>260.33333333333331</c:v>
                </c:pt>
                <c:pt idx="70">
                  <c:v>230.33333333333334</c:v>
                </c:pt>
                <c:pt idx="71">
                  <c:v>220.33333333333334</c:v>
                </c:pt>
                <c:pt idx="72">
                  <c:v>224.66666666666666</c:v>
                </c:pt>
                <c:pt idx="73">
                  <c:v>234.66666666666666</c:v>
                </c:pt>
                <c:pt idx="74">
                  <c:v>247.33333333333334</c:v>
                </c:pt>
                <c:pt idx="75">
                  <c:v>256.33333333333331</c:v>
                </c:pt>
                <c:pt idx="76">
                  <c:v>268.66666666666669</c:v>
                </c:pt>
                <c:pt idx="77">
                  <c:v>284.66666666666669</c:v>
                </c:pt>
                <c:pt idx="78">
                  <c:v>316.33333333333331</c:v>
                </c:pt>
                <c:pt idx="79">
                  <c:v>342</c:v>
                </c:pt>
                <c:pt idx="80">
                  <c:v>341</c:v>
                </c:pt>
                <c:pt idx="81">
                  <c:v>311</c:v>
                </c:pt>
                <c:pt idx="82">
                  <c:v>274.33333333333331</c:v>
                </c:pt>
                <c:pt idx="83">
                  <c:v>263</c:v>
                </c:pt>
                <c:pt idx="84">
                  <c:v>266.33333333333331</c:v>
                </c:pt>
                <c:pt idx="85">
                  <c:v>279.66666666666669</c:v>
                </c:pt>
                <c:pt idx="86">
                  <c:v>292.66666666666669</c:v>
                </c:pt>
                <c:pt idx="87">
                  <c:v>302.33333333333331</c:v>
                </c:pt>
                <c:pt idx="88">
                  <c:v>316</c:v>
                </c:pt>
                <c:pt idx="89">
                  <c:v>335</c:v>
                </c:pt>
                <c:pt idx="90">
                  <c:v>368.33333333333331</c:v>
                </c:pt>
                <c:pt idx="91">
                  <c:v>397.33333333333331</c:v>
                </c:pt>
                <c:pt idx="92">
                  <c:v>391</c:v>
                </c:pt>
                <c:pt idx="93">
                  <c:v>355.33333333333331</c:v>
                </c:pt>
                <c:pt idx="94">
                  <c:v>310.66666666666669</c:v>
                </c:pt>
                <c:pt idx="95">
                  <c:v>294.33333333333331</c:v>
                </c:pt>
                <c:pt idx="96">
                  <c:v>297.33333333333331</c:v>
                </c:pt>
                <c:pt idx="97">
                  <c:v>307.33333333333331</c:v>
                </c:pt>
                <c:pt idx="98">
                  <c:v>324</c:v>
                </c:pt>
                <c:pt idx="99">
                  <c:v>335</c:v>
                </c:pt>
                <c:pt idx="100">
                  <c:v>353</c:v>
                </c:pt>
                <c:pt idx="101">
                  <c:v>375</c:v>
                </c:pt>
                <c:pt idx="102">
                  <c:v>414</c:v>
                </c:pt>
                <c:pt idx="103">
                  <c:v>451.33333333333331</c:v>
                </c:pt>
                <c:pt idx="104">
                  <c:v>445.33333333333331</c:v>
                </c:pt>
                <c:pt idx="105">
                  <c:v>406</c:v>
                </c:pt>
                <c:pt idx="106">
                  <c:v>352</c:v>
                </c:pt>
                <c:pt idx="107">
                  <c:v>329.33333333333331</c:v>
                </c:pt>
                <c:pt idx="108">
                  <c:v>327</c:v>
                </c:pt>
                <c:pt idx="109">
                  <c:v>331.33333333333331</c:v>
                </c:pt>
                <c:pt idx="110">
                  <c:v>340</c:v>
                </c:pt>
                <c:pt idx="111">
                  <c:v>342.66666666666669</c:v>
                </c:pt>
                <c:pt idx="112">
                  <c:v>357.66666666666669</c:v>
                </c:pt>
                <c:pt idx="113">
                  <c:v>382</c:v>
                </c:pt>
                <c:pt idx="114">
                  <c:v>429.66666666666669</c:v>
                </c:pt>
                <c:pt idx="115">
                  <c:v>477</c:v>
                </c:pt>
                <c:pt idx="116">
                  <c:v>466.66666666666669</c:v>
                </c:pt>
                <c:pt idx="117">
                  <c:v>422.66666666666669</c:v>
                </c:pt>
                <c:pt idx="118">
                  <c:v>357.66666666666669</c:v>
                </c:pt>
                <c:pt idx="119">
                  <c:v>335.33333333333331</c:v>
                </c:pt>
                <c:pt idx="120">
                  <c:v>335.66666666666669</c:v>
                </c:pt>
                <c:pt idx="121">
                  <c:v>346.33333333333331</c:v>
                </c:pt>
                <c:pt idx="122">
                  <c:v>369.33333333333331</c:v>
                </c:pt>
                <c:pt idx="123">
                  <c:v>381.33333333333331</c:v>
                </c:pt>
                <c:pt idx="124">
                  <c:v>407.33333333333331</c:v>
                </c:pt>
                <c:pt idx="125">
                  <c:v>429.33333333333331</c:v>
                </c:pt>
                <c:pt idx="126">
                  <c:v>480</c:v>
                </c:pt>
                <c:pt idx="127">
                  <c:v>526.33333333333337</c:v>
                </c:pt>
                <c:pt idx="128">
                  <c:v>523.33333333333337</c:v>
                </c:pt>
                <c:pt idx="129">
                  <c:v>476.33333333333331</c:v>
                </c:pt>
                <c:pt idx="130">
                  <c:v>410.66666666666669</c:v>
                </c:pt>
                <c:pt idx="131">
                  <c:v>391.33333333333331</c:v>
                </c:pt>
                <c:pt idx="132">
                  <c:v>394.66666666666669</c:v>
                </c:pt>
                <c:pt idx="133">
                  <c:v>404.33333333333331</c:v>
                </c:pt>
                <c:pt idx="134">
                  <c:v>409</c:v>
                </c:pt>
                <c:pt idx="135">
                  <c:v>423.66666666666669</c:v>
                </c:pt>
                <c:pt idx="136">
                  <c:v>450.66666666666669</c:v>
                </c:pt>
                <c:pt idx="137">
                  <c:v>489.33333333333331</c:v>
                </c:pt>
                <c:pt idx="138">
                  <c:v>543</c:v>
                </c:pt>
                <c:pt idx="139">
                  <c:v>587.66666666666663</c:v>
                </c:pt>
                <c:pt idx="140">
                  <c:v>578.66666666666663</c:v>
                </c:pt>
                <c:pt idx="141">
                  <c:v>525</c:v>
                </c:pt>
                <c:pt idx="142">
                  <c:v>453</c:v>
                </c:pt>
                <c:pt idx="143">
                  <c:v>427.66666666666669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5E-4172-9F77-73CE86AF9743}"/>
            </c:ext>
          </c:extLst>
        </c:ser>
        <c:ser>
          <c:idx val="2"/>
          <c:order val="2"/>
          <c:tx>
            <c:strRef>
              <c:f>'Moving AVG'!$H$1</c:f>
              <c:strCache>
                <c:ptCount val="1"/>
                <c:pt idx="0">
                  <c:v>Moving AVG (4 Yearly)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'Moving AVG'!$A$2:$A$149</c:f>
              <c:strCache>
                <c:ptCount val="148"/>
                <c:pt idx="0">
                  <c:v>1949-01</c:v>
                </c:pt>
                <c:pt idx="1">
                  <c:v>1949-02</c:v>
                </c:pt>
                <c:pt idx="2">
                  <c:v>1949-03</c:v>
                </c:pt>
                <c:pt idx="3">
                  <c:v>1949-04</c:v>
                </c:pt>
                <c:pt idx="4">
                  <c:v>1949-05</c:v>
                </c:pt>
                <c:pt idx="5">
                  <c:v>1949-06</c:v>
                </c:pt>
                <c:pt idx="6">
                  <c:v>1949-07</c:v>
                </c:pt>
                <c:pt idx="7">
                  <c:v>1949-08</c:v>
                </c:pt>
                <c:pt idx="8">
                  <c:v>1949-09</c:v>
                </c:pt>
                <c:pt idx="9">
                  <c:v>1949-10</c:v>
                </c:pt>
                <c:pt idx="10">
                  <c:v>1949-11</c:v>
                </c:pt>
                <c:pt idx="11">
                  <c:v>1949-12</c:v>
                </c:pt>
                <c:pt idx="12">
                  <c:v>1950-01</c:v>
                </c:pt>
                <c:pt idx="13">
                  <c:v>1950-02</c:v>
                </c:pt>
                <c:pt idx="14">
                  <c:v>1950-03</c:v>
                </c:pt>
                <c:pt idx="15">
                  <c:v>1950-04</c:v>
                </c:pt>
                <c:pt idx="16">
                  <c:v>1950-05</c:v>
                </c:pt>
                <c:pt idx="17">
                  <c:v>1950-06</c:v>
                </c:pt>
                <c:pt idx="18">
                  <c:v>1950-07</c:v>
                </c:pt>
                <c:pt idx="19">
                  <c:v>1950-08</c:v>
                </c:pt>
                <c:pt idx="20">
                  <c:v>1950-09</c:v>
                </c:pt>
                <c:pt idx="21">
                  <c:v>1950-10</c:v>
                </c:pt>
                <c:pt idx="22">
                  <c:v>1950-11</c:v>
                </c:pt>
                <c:pt idx="23">
                  <c:v>1950-12</c:v>
                </c:pt>
                <c:pt idx="24">
                  <c:v>1951-01</c:v>
                </c:pt>
                <c:pt idx="25">
                  <c:v>1951-02</c:v>
                </c:pt>
                <c:pt idx="26">
                  <c:v>1951-03</c:v>
                </c:pt>
                <c:pt idx="27">
                  <c:v>1951-04</c:v>
                </c:pt>
                <c:pt idx="28">
                  <c:v>1951-05</c:v>
                </c:pt>
                <c:pt idx="29">
                  <c:v>1951-06</c:v>
                </c:pt>
                <c:pt idx="30">
                  <c:v>1951-07</c:v>
                </c:pt>
                <c:pt idx="31">
                  <c:v>1951-08</c:v>
                </c:pt>
                <c:pt idx="32">
                  <c:v>1951-09</c:v>
                </c:pt>
                <c:pt idx="33">
                  <c:v>1951-10</c:v>
                </c:pt>
                <c:pt idx="34">
                  <c:v>1951-11</c:v>
                </c:pt>
                <c:pt idx="35">
                  <c:v>1951-12</c:v>
                </c:pt>
                <c:pt idx="36">
                  <c:v>1952-01</c:v>
                </c:pt>
                <c:pt idx="37">
                  <c:v>1952-02</c:v>
                </c:pt>
                <c:pt idx="38">
                  <c:v>1952-03</c:v>
                </c:pt>
                <c:pt idx="39">
                  <c:v>1952-04</c:v>
                </c:pt>
                <c:pt idx="40">
                  <c:v>1952-05</c:v>
                </c:pt>
                <c:pt idx="41">
                  <c:v>1952-06</c:v>
                </c:pt>
                <c:pt idx="42">
                  <c:v>1952-07</c:v>
                </c:pt>
                <c:pt idx="43">
                  <c:v>1952-08</c:v>
                </c:pt>
                <c:pt idx="44">
                  <c:v>1952-09</c:v>
                </c:pt>
                <c:pt idx="45">
                  <c:v>1952-10</c:v>
                </c:pt>
                <c:pt idx="46">
                  <c:v>1952-11</c:v>
                </c:pt>
                <c:pt idx="47">
                  <c:v>1952-12</c:v>
                </c:pt>
                <c:pt idx="48">
                  <c:v>1953-01</c:v>
                </c:pt>
                <c:pt idx="49">
                  <c:v>1953-02</c:v>
                </c:pt>
                <c:pt idx="50">
                  <c:v>1953-03</c:v>
                </c:pt>
                <c:pt idx="51">
                  <c:v>1953-04</c:v>
                </c:pt>
                <c:pt idx="52">
                  <c:v>1953-05</c:v>
                </c:pt>
                <c:pt idx="53">
                  <c:v>1953-06</c:v>
                </c:pt>
                <c:pt idx="54">
                  <c:v>1953-07</c:v>
                </c:pt>
                <c:pt idx="55">
                  <c:v>1953-08</c:v>
                </c:pt>
                <c:pt idx="56">
                  <c:v>1953-09</c:v>
                </c:pt>
                <c:pt idx="57">
                  <c:v>1953-10</c:v>
                </c:pt>
                <c:pt idx="58">
                  <c:v>1953-11</c:v>
                </c:pt>
                <c:pt idx="59">
                  <c:v>1953-12</c:v>
                </c:pt>
                <c:pt idx="60">
                  <c:v>1954-01</c:v>
                </c:pt>
                <c:pt idx="61">
                  <c:v>1954-02</c:v>
                </c:pt>
                <c:pt idx="62">
                  <c:v>1954-03</c:v>
                </c:pt>
                <c:pt idx="63">
                  <c:v>1954-04</c:v>
                </c:pt>
                <c:pt idx="64">
                  <c:v>1954-05</c:v>
                </c:pt>
                <c:pt idx="65">
                  <c:v>1954-06</c:v>
                </c:pt>
                <c:pt idx="66">
                  <c:v>1954-07</c:v>
                </c:pt>
                <c:pt idx="67">
                  <c:v>1954-08</c:v>
                </c:pt>
                <c:pt idx="68">
                  <c:v>1954-09</c:v>
                </c:pt>
                <c:pt idx="69">
                  <c:v>1954-10</c:v>
                </c:pt>
                <c:pt idx="70">
                  <c:v>1954-11</c:v>
                </c:pt>
                <c:pt idx="71">
                  <c:v>1954-12</c:v>
                </c:pt>
                <c:pt idx="72">
                  <c:v>1955-01</c:v>
                </c:pt>
                <c:pt idx="73">
                  <c:v>1955-02</c:v>
                </c:pt>
                <c:pt idx="74">
                  <c:v>1955-03</c:v>
                </c:pt>
                <c:pt idx="75">
                  <c:v>1955-04</c:v>
                </c:pt>
                <c:pt idx="76">
                  <c:v>1955-05</c:v>
                </c:pt>
                <c:pt idx="77">
                  <c:v>1955-06</c:v>
                </c:pt>
                <c:pt idx="78">
                  <c:v>1955-07</c:v>
                </c:pt>
                <c:pt idx="79">
                  <c:v>1955-08</c:v>
                </c:pt>
                <c:pt idx="80">
                  <c:v>1955-09</c:v>
                </c:pt>
                <c:pt idx="81">
                  <c:v>1955-10</c:v>
                </c:pt>
                <c:pt idx="82">
                  <c:v>1955-11</c:v>
                </c:pt>
                <c:pt idx="83">
                  <c:v>1955-12</c:v>
                </c:pt>
                <c:pt idx="84">
                  <c:v>1956-01</c:v>
                </c:pt>
                <c:pt idx="85">
                  <c:v>1956-02</c:v>
                </c:pt>
                <c:pt idx="86">
                  <c:v>1956-03</c:v>
                </c:pt>
                <c:pt idx="87">
                  <c:v>1956-04</c:v>
                </c:pt>
                <c:pt idx="88">
                  <c:v>1956-05</c:v>
                </c:pt>
                <c:pt idx="89">
                  <c:v>1956-06</c:v>
                </c:pt>
                <c:pt idx="90">
                  <c:v>1956-07</c:v>
                </c:pt>
                <c:pt idx="91">
                  <c:v>1956-08</c:v>
                </c:pt>
                <c:pt idx="92">
                  <c:v>1956-09</c:v>
                </c:pt>
                <c:pt idx="93">
                  <c:v>1956-10</c:v>
                </c:pt>
                <c:pt idx="94">
                  <c:v>1956-11</c:v>
                </c:pt>
                <c:pt idx="95">
                  <c:v>1956-12</c:v>
                </c:pt>
                <c:pt idx="96">
                  <c:v>1957-01</c:v>
                </c:pt>
                <c:pt idx="97">
                  <c:v>1957-02</c:v>
                </c:pt>
                <c:pt idx="98">
                  <c:v>1957-03</c:v>
                </c:pt>
                <c:pt idx="99">
                  <c:v>1957-04</c:v>
                </c:pt>
                <c:pt idx="100">
                  <c:v>1957-05</c:v>
                </c:pt>
                <c:pt idx="101">
                  <c:v>1957-06</c:v>
                </c:pt>
                <c:pt idx="102">
                  <c:v>1957-07</c:v>
                </c:pt>
                <c:pt idx="103">
                  <c:v>1957-08</c:v>
                </c:pt>
                <c:pt idx="104">
                  <c:v>1957-09</c:v>
                </c:pt>
                <c:pt idx="105">
                  <c:v>1957-10</c:v>
                </c:pt>
                <c:pt idx="106">
                  <c:v>1957-11</c:v>
                </c:pt>
                <c:pt idx="107">
                  <c:v>1957-12</c:v>
                </c:pt>
                <c:pt idx="108">
                  <c:v>1958-01</c:v>
                </c:pt>
                <c:pt idx="109">
                  <c:v>1958-02</c:v>
                </c:pt>
                <c:pt idx="110">
                  <c:v>1958-03</c:v>
                </c:pt>
                <c:pt idx="111">
                  <c:v>1958-04</c:v>
                </c:pt>
                <c:pt idx="112">
                  <c:v>1958-05</c:v>
                </c:pt>
                <c:pt idx="113">
                  <c:v>1958-06</c:v>
                </c:pt>
                <c:pt idx="114">
                  <c:v>1958-07</c:v>
                </c:pt>
                <c:pt idx="115">
                  <c:v>1958-08</c:v>
                </c:pt>
                <c:pt idx="116">
                  <c:v>1958-09</c:v>
                </c:pt>
                <c:pt idx="117">
                  <c:v>1958-10</c:v>
                </c:pt>
                <c:pt idx="118">
                  <c:v>1958-11</c:v>
                </c:pt>
                <c:pt idx="119">
                  <c:v>1958-12</c:v>
                </c:pt>
                <c:pt idx="120">
                  <c:v>1959-01</c:v>
                </c:pt>
                <c:pt idx="121">
                  <c:v>1959-02</c:v>
                </c:pt>
                <c:pt idx="122">
                  <c:v>1959-03</c:v>
                </c:pt>
                <c:pt idx="123">
                  <c:v>1959-04</c:v>
                </c:pt>
                <c:pt idx="124">
                  <c:v>1959-05</c:v>
                </c:pt>
                <c:pt idx="125">
                  <c:v>1959-06</c:v>
                </c:pt>
                <c:pt idx="126">
                  <c:v>1959-07</c:v>
                </c:pt>
                <c:pt idx="127">
                  <c:v>1959-08</c:v>
                </c:pt>
                <c:pt idx="128">
                  <c:v>1959-09</c:v>
                </c:pt>
                <c:pt idx="129">
                  <c:v>1959-10</c:v>
                </c:pt>
                <c:pt idx="130">
                  <c:v>1959-11</c:v>
                </c:pt>
                <c:pt idx="131">
                  <c:v>1959-12</c:v>
                </c:pt>
                <c:pt idx="132">
                  <c:v>1960-01</c:v>
                </c:pt>
                <c:pt idx="133">
                  <c:v>1960-02</c:v>
                </c:pt>
                <c:pt idx="134">
                  <c:v>1960-03</c:v>
                </c:pt>
                <c:pt idx="135">
                  <c:v>1960-04</c:v>
                </c:pt>
                <c:pt idx="136">
                  <c:v>1960-05</c:v>
                </c:pt>
                <c:pt idx="137">
                  <c:v>1960-06</c:v>
                </c:pt>
                <c:pt idx="138">
                  <c:v>1960-07</c:v>
                </c:pt>
                <c:pt idx="139">
                  <c:v>1960-08</c:v>
                </c:pt>
                <c:pt idx="140">
                  <c:v>1960-09</c:v>
                </c:pt>
                <c:pt idx="141">
                  <c:v>1960-10</c:v>
                </c:pt>
                <c:pt idx="142">
                  <c:v>1960-11</c:v>
                </c:pt>
                <c:pt idx="143">
                  <c:v>1960-12</c:v>
                </c:pt>
                <c:pt idx="144">
                  <c:v>Total</c:v>
                </c:pt>
                <c:pt idx="145">
                  <c:v>AVG</c:v>
                </c:pt>
                <c:pt idx="146">
                  <c:v>SQRT</c:v>
                </c:pt>
                <c:pt idx="147">
                  <c:v>MULTIPLY BY 100</c:v>
                </c:pt>
              </c:strCache>
            </c:strRef>
          </c:cat>
          <c:val>
            <c:numRef>
              <c:f>'Moving AVG'!$H$2:$H$149</c:f>
              <c:numCache>
                <c:formatCode>General</c:formatCode>
                <c:ptCount val="148"/>
                <c:pt idx="3">
                  <c:v>122.75</c:v>
                </c:pt>
                <c:pt idx="4">
                  <c:v>125</c:v>
                </c:pt>
                <c:pt idx="5">
                  <c:v>129.25</c:v>
                </c:pt>
                <c:pt idx="6">
                  <c:v>133.25</c:v>
                </c:pt>
                <c:pt idx="7">
                  <c:v>138</c:v>
                </c:pt>
                <c:pt idx="8">
                  <c:v>141.75</c:v>
                </c:pt>
                <c:pt idx="9">
                  <c:v>137.75</c:v>
                </c:pt>
                <c:pt idx="10">
                  <c:v>126.75</c:v>
                </c:pt>
                <c:pt idx="11">
                  <c:v>119.25</c:v>
                </c:pt>
                <c:pt idx="12">
                  <c:v>114</c:v>
                </c:pt>
                <c:pt idx="13">
                  <c:v>115.75</c:v>
                </c:pt>
                <c:pt idx="14">
                  <c:v>125</c:v>
                </c:pt>
                <c:pt idx="15">
                  <c:v>129.25</c:v>
                </c:pt>
                <c:pt idx="16">
                  <c:v>131.75</c:v>
                </c:pt>
                <c:pt idx="17">
                  <c:v>137.5</c:v>
                </c:pt>
                <c:pt idx="18">
                  <c:v>144.75</c:v>
                </c:pt>
                <c:pt idx="19">
                  <c:v>153.5</c:v>
                </c:pt>
                <c:pt idx="20">
                  <c:v>161.75</c:v>
                </c:pt>
                <c:pt idx="21">
                  <c:v>157.75</c:v>
                </c:pt>
                <c:pt idx="22">
                  <c:v>143.75</c:v>
                </c:pt>
                <c:pt idx="23">
                  <c:v>136.25</c:v>
                </c:pt>
                <c:pt idx="24">
                  <c:v>133</c:v>
                </c:pt>
                <c:pt idx="25">
                  <c:v>137.25</c:v>
                </c:pt>
                <c:pt idx="26">
                  <c:v>153.25</c:v>
                </c:pt>
                <c:pt idx="27">
                  <c:v>159</c:v>
                </c:pt>
                <c:pt idx="28">
                  <c:v>165.75</c:v>
                </c:pt>
                <c:pt idx="29">
                  <c:v>172.75</c:v>
                </c:pt>
                <c:pt idx="30">
                  <c:v>178</c:v>
                </c:pt>
                <c:pt idx="31">
                  <c:v>187</c:v>
                </c:pt>
                <c:pt idx="32">
                  <c:v>190</c:v>
                </c:pt>
                <c:pt idx="33">
                  <c:v>186</c:v>
                </c:pt>
                <c:pt idx="34">
                  <c:v>172.75</c:v>
                </c:pt>
                <c:pt idx="35">
                  <c:v>164.5</c:v>
                </c:pt>
                <c:pt idx="36">
                  <c:v>161.25</c:v>
                </c:pt>
                <c:pt idx="37">
                  <c:v>165.75</c:v>
                </c:pt>
                <c:pt idx="38">
                  <c:v>177.5</c:v>
                </c:pt>
                <c:pt idx="39">
                  <c:v>181.25</c:v>
                </c:pt>
                <c:pt idx="40">
                  <c:v>184.25</c:v>
                </c:pt>
                <c:pt idx="41">
                  <c:v>193.75</c:v>
                </c:pt>
                <c:pt idx="42">
                  <c:v>203</c:v>
                </c:pt>
                <c:pt idx="43">
                  <c:v>218.25</c:v>
                </c:pt>
                <c:pt idx="44">
                  <c:v>224.75</c:v>
                </c:pt>
                <c:pt idx="45">
                  <c:v>218</c:v>
                </c:pt>
                <c:pt idx="46">
                  <c:v>203.5</c:v>
                </c:pt>
                <c:pt idx="47">
                  <c:v>191.5</c:v>
                </c:pt>
                <c:pt idx="48">
                  <c:v>188.25</c:v>
                </c:pt>
                <c:pt idx="49">
                  <c:v>189.5</c:v>
                </c:pt>
                <c:pt idx="50">
                  <c:v>205.5</c:v>
                </c:pt>
                <c:pt idx="51">
                  <c:v>215.75</c:v>
                </c:pt>
                <c:pt idx="52">
                  <c:v>224</c:v>
                </c:pt>
                <c:pt idx="53">
                  <c:v>235.75</c:v>
                </c:pt>
                <c:pt idx="54">
                  <c:v>242.75</c:v>
                </c:pt>
                <c:pt idx="55">
                  <c:v>252</c:v>
                </c:pt>
                <c:pt idx="56">
                  <c:v>254</c:v>
                </c:pt>
                <c:pt idx="57">
                  <c:v>246</c:v>
                </c:pt>
                <c:pt idx="58">
                  <c:v>225</c:v>
                </c:pt>
                <c:pt idx="59">
                  <c:v>207.25</c:v>
                </c:pt>
                <c:pt idx="60">
                  <c:v>199</c:v>
                </c:pt>
                <c:pt idx="61">
                  <c:v>193.25</c:v>
                </c:pt>
                <c:pt idx="62">
                  <c:v>207</c:v>
                </c:pt>
                <c:pt idx="63">
                  <c:v>213.5</c:v>
                </c:pt>
                <c:pt idx="64">
                  <c:v>221</c:v>
                </c:pt>
                <c:pt idx="65">
                  <c:v>240</c:v>
                </c:pt>
                <c:pt idx="66">
                  <c:v>256.75</c:v>
                </c:pt>
                <c:pt idx="67">
                  <c:v>273.25</c:v>
                </c:pt>
                <c:pt idx="68">
                  <c:v>279.5</c:v>
                </c:pt>
                <c:pt idx="69">
                  <c:v>270.75</c:v>
                </c:pt>
                <c:pt idx="70">
                  <c:v>246</c:v>
                </c:pt>
                <c:pt idx="71">
                  <c:v>230</c:v>
                </c:pt>
                <c:pt idx="72">
                  <c:v>225.75</c:v>
                </c:pt>
                <c:pt idx="73">
                  <c:v>226.75</c:v>
                </c:pt>
                <c:pt idx="74">
                  <c:v>242.75</c:v>
                </c:pt>
                <c:pt idx="75">
                  <c:v>252.75</c:v>
                </c:pt>
                <c:pt idx="76">
                  <c:v>259.75</c:v>
                </c:pt>
                <c:pt idx="77">
                  <c:v>280.25</c:v>
                </c:pt>
                <c:pt idx="78">
                  <c:v>304.5</c:v>
                </c:pt>
                <c:pt idx="79">
                  <c:v>324</c:v>
                </c:pt>
                <c:pt idx="80">
                  <c:v>334.5</c:v>
                </c:pt>
                <c:pt idx="81">
                  <c:v>324.25</c:v>
                </c:pt>
                <c:pt idx="82">
                  <c:v>292.5</c:v>
                </c:pt>
                <c:pt idx="83">
                  <c:v>275.25</c:v>
                </c:pt>
                <c:pt idx="84">
                  <c:v>268.25</c:v>
                </c:pt>
                <c:pt idx="85">
                  <c:v>269</c:v>
                </c:pt>
                <c:pt idx="86">
                  <c:v>289</c:v>
                </c:pt>
                <c:pt idx="87">
                  <c:v>297.75</c:v>
                </c:pt>
                <c:pt idx="88">
                  <c:v>306.25</c:v>
                </c:pt>
                <c:pt idx="89">
                  <c:v>330.5</c:v>
                </c:pt>
                <c:pt idx="90">
                  <c:v>354.5</c:v>
                </c:pt>
                <c:pt idx="91">
                  <c:v>377.5</c:v>
                </c:pt>
                <c:pt idx="92">
                  <c:v>386.75</c:v>
                </c:pt>
                <c:pt idx="93">
                  <c:v>369.75</c:v>
                </c:pt>
                <c:pt idx="94">
                  <c:v>334.25</c:v>
                </c:pt>
                <c:pt idx="95">
                  <c:v>309.5</c:v>
                </c:pt>
                <c:pt idx="96">
                  <c:v>299.5</c:v>
                </c:pt>
                <c:pt idx="97">
                  <c:v>298.25</c:v>
                </c:pt>
                <c:pt idx="98">
                  <c:v>319.5</c:v>
                </c:pt>
                <c:pt idx="99">
                  <c:v>330</c:v>
                </c:pt>
                <c:pt idx="100">
                  <c:v>340</c:v>
                </c:pt>
                <c:pt idx="101">
                  <c:v>370.25</c:v>
                </c:pt>
                <c:pt idx="102">
                  <c:v>397.5</c:v>
                </c:pt>
                <c:pt idx="103">
                  <c:v>427.25</c:v>
                </c:pt>
                <c:pt idx="104">
                  <c:v>439.5</c:v>
                </c:pt>
                <c:pt idx="105">
                  <c:v>420.75</c:v>
                </c:pt>
                <c:pt idx="106">
                  <c:v>380.75</c:v>
                </c:pt>
                <c:pt idx="107">
                  <c:v>348</c:v>
                </c:pt>
                <c:pt idx="108">
                  <c:v>332</c:v>
                </c:pt>
                <c:pt idx="109">
                  <c:v>324.75</c:v>
                </c:pt>
                <c:pt idx="110">
                  <c:v>339</c:v>
                </c:pt>
                <c:pt idx="111">
                  <c:v>342</c:v>
                </c:pt>
                <c:pt idx="112">
                  <c:v>347.75</c:v>
                </c:pt>
                <c:pt idx="113">
                  <c:v>377</c:v>
                </c:pt>
                <c:pt idx="114">
                  <c:v>409.25</c:v>
                </c:pt>
                <c:pt idx="115">
                  <c:v>448.5</c:v>
                </c:pt>
                <c:pt idx="116">
                  <c:v>458.75</c:v>
                </c:pt>
                <c:pt idx="117">
                  <c:v>439.75</c:v>
                </c:pt>
                <c:pt idx="118">
                  <c:v>394.5</c:v>
                </c:pt>
                <c:pt idx="119">
                  <c:v>352.5</c:v>
                </c:pt>
                <c:pt idx="120">
                  <c:v>341.5</c:v>
                </c:pt>
                <c:pt idx="121">
                  <c:v>337.25</c:v>
                </c:pt>
                <c:pt idx="122">
                  <c:v>361.25</c:v>
                </c:pt>
                <c:pt idx="123">
                  <c:v>376</c:v>
                </c:pt>
                <c:pt idx="124">
                  <c:v>391</c:v>
                </c:pt>
                <c:pt idx="125">
                  <c:v>423.5</c:v>
                </c:pt>
                <c:pt idx="126">
                  <c:v>459</c:v>
                </c:pt>
                <c:pt idx="127">
                  <c:v>499.75</c:v>
                </c:pt>
                <c:pt idx="128">
                  <c:v>510.5</c:v>
                </c:pt>
                <c:pt idx="129">
                  <c:v>494.25</c:v>
                </c:pt>
                <c:pt idx="130">
                  <c:v>447.75</c:v>
                </c:pt>
                <c:pt idx="131">
                  <c:v>409.25</c:v>
                </c:pt>
                <c:pt idx="132">
                  <c:v>397.75</c:v>
                </c:pt>
                <c:pt idx="133">
                  <c:v>393.75</c:v>
                </c:pt>
                <c:pt idx="134">
                  <c:v>408</c:v>
                </c:pt>
                <c:pt idx="135">
                  <c:v>422</c:v>
                </c:pt>
                <c:pt idx="136">
                  <c:v>435.75</c:v>
                </c:pt>
                <c:pt idx="137">
                  <c:v>471.75</c:v>
                </c:pt>
                <c:pt idx="138">
                  <c:v>522.5</c:v>
                </c:pt>
                <c:pt idx="139">
                  <c:v>558.75</c:v>
                </c:pt>
                <c:pt idx="140">
                  <c:v>567.75</c:v>
                </c:pt>
                <c:pt idx="141">
                  <c:v>549.25</c:v>
                </c:pt>
                <c:pt idx="142">
                  <c:v>491.25</c:v>
                </c:pt>
                <c:pt idx="143">
                  <c:v>447.75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C5E-4172-9F77-73CE86AF9743}"/>
            </c:ext>
          </c:extLst>
        </c:ser>
        <c:ser>
          <c:idx val="3"/>
          <c:order val="3"/>
          <c:tx>
            <c:strRef>
              <c:f>'Moving AVG'!$K$1</c:f>
              <c:strCache>
                <c:ptCount val="1"/>
                <c:pt idx="0">
                  <c:v>Moving AVG (5 Yearly)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'Moving AVG'!$A$2:$A$149</c:f>
              <c:strCache>
                <c:ptCount val="148"/>
                <c:pt idx="0">
                  <c:v>1949-01</c:v>
                </c:pt>
                <c:pt idx="1">
                  <c:v>1949-02</c:v>
                </c:pt>
                <c:pt idx="2">
                  <c:v>1949-03</c:v>
                </c:pt>
                <c:pt idx="3">
                  <c:v>1949-04</c:v>
                </c:pt>
                <c:pt idx="4">
                  <c:v>1949-05</c:v>
                </c:pt>
                <c:pt idx="5">
                  <c:v>1949-06</c:v>
                </c:pt>
                <c:pt idx="6">
                  <c:v>1949-07</c:v>
                </c:pt>
                <c:pt idx="7">
                  <c:v>1949-08</c:v>
                </c:pt>
                <c:pt idx="8">
                  <c:v>1949-09</c:v>
                </c:pt>
                <c:pt idx="9">
                  <c:v>1949-10</c:v>
                </c:pt>
                <c:pt idx="10">
                  <c:v>1949-11</c:v>
                </c:pt>
                <c:pt idx="11">
                  <c:v>1949-12</c:v>
                </c:pt>
                <c:pt idx="12">
                  <c:v>1950-01</c:v>
                </c:pt>
                <c:pt idx="13">
                  <c:v>1950-02</c:v>
                </c:pt>
                <c:pt idx="14">
                  <c:v>1950-03</c:v>
                </c:pt>
                <c:pt idx="15">
                  <c:v>1950-04</c:v>
                </c:pt>
                <c:pt idx="16">
                  <c:v>1950-05</c:v>
                </c:pt>
                <c:pt idx="17">
                  <c:v>1950-06</c:v>
                </c:pt>
                <c:pt idx="18">
                  <c:v>1950-07</c:v>
                </c:pt>
                <c:pt idx="19">
                  <c:v>1950-08</c:v>
                </c:pt>
                <c:pt idx="20">
                  <c:v>1950-09</c:v>
                </c:pt>
                <c:pt idx="21">
                  <c:v>1950-10</c:v>
                </c:pt>
                <c:pt idx="22">
                  <c:v>1950-11</c:v>
                </c:pt>
                <c:pt idx="23">
                  <c:v>1950-12</c:v>
                </c:pt>
                <c:pt idx="24">
                  <c:v>1951-01</c:v>
                </c:pt>
                <c:pt idx="25">
                  <c:v>1951-02</c:v>
                </c:pt>
                <c:pt idx="26">
                  <c:v>1951-03</c:v>
                </c:pt>
                <c:pt idx="27">
                  <c:v>1951-04</c:v>
                </c:pt>
                <c:pt idx="28">
                  <c:v>1951-05</c:v>
                </c:pt>
                <c:pt idx="29">
                  <c:v>1951-06</c:v>
                </c:pt>
                <c:pt idx="30">
                  <c:v>1951-07</c:v>
                </c:pt>
                <c:pt idx="31">
                  <c:v>1951-08</c:v>
                </c:pt>
                <c:pt idx="32">
                  <c:v>1951-09</c:v>
                </c:pt>
                <c:pt idx="33">
                  <c:v>1951-10</c:v>
                </c:pt>
                <c:pt idx="34">
                  <c:v>1951-11</c:v>
                </c:pt>
                <c:pt idx="35">
                  <c:v>1951-12</c:v>
                </c:pt>
                <c:pt idx="36">
                  <c:v>1952-01</c:v>
                </c:pt>
                <c:pt idx="37">
                  <c:v>1952-02</c:v>
                </c:pt>
                <c:pt idx="38">
                  <c:v>1952-03</c:v>
                </c:pt>
                <c:pt idx="39">
                  <c:v>1952-04</c:v>
                </c:pt>
                <c:pt idx="40">
                  <c:v>1952-05</c:v>
                </c:pt>
                <c:pt idx="41">
                  <c:v>1952-06</c:v>
                </c:pt>
                <c:pt idx="42">
                  <c:v>1952-07</c:v>
                </c:pt>
                <c:pt idx="43">
                  <c:v>1952-08</c:v>
                </c:pt>
                <c:pt idx="44">
                  <c:v>1952-09</c:v>
                </c:pt>
                <c:pt idx="45">
                  <c:v>1952-10</c:v>
                </c:pt>
                <c:pt idx="46">
                  <c:v>1952-11</c:v>
                </c:pt>
                <c:pt idx="47">
                  <c:v>1952-12</c:v>
                </c:pt>
                <c:pt idx="48">
                  <c:v>1953-01</c:v>
                </c:pt>
                <c:pt idx="49">
                  <c:v>1953-02</c:v>
                </c:pt>
                <c:pt idx="50">
                  <c:v>1953-03</c:v>
                </c:pt>
                <c:pt idx="51">
                  <c:v>1953-04</c:v>
                </c:pt>
                <c:pt idx="52">
                  <c:v>1953-05</c:v>
                </c:pt>
                <c:pt idx="53">
                  <c:v>1953-06</c:v>
                </c:pt>
                <c:pt idx="54">
                  <c:v>1953-07</c:v>
                </c:pt>
                <c:pt idx="55">
                  <c:v>1953-08</c:v>
                </c:pt>
                <c:pt idx="56">
                  <c:v>1953-09</c:v>
                </c:pt>
                <c:pt idx="57">
                  <c:v>1953-10</c:v>
                </c:pt>
                <c:pt idx="58">
                  <c:v>1953-11</c:v>
                </c:pt>
                <c:pt idx="59">
                  <c:v>1953-12</c:v>
                </c:pt>
                <c:pt idx="60">
                  <c:v>1954-01</c:v>
                </c:pt>
                <c:pt idx="61">
                  <c:v>1954-02</c:v>
                </c:pt>
                <c:pt idx="62">
                  <c:v>1954-03</c:v>
                </c:pt>
                <c:pt idx="63">
                  <c:v>1954-04</c:v>
                </c:pt>
                <c:pt idx="64">
                  <c:v>1954-05</c:v>
                </c:pt>
                <c:pt idx="65">
                  <c:v>1954-06</c:v>
                </c:pt>
                <c:pt idx="66">
                  <c:v>1954-07</c:v>
                </c:pt>
                <c:pt idx="67">
                  <c:v>1954-08</c:v>
                </c:pt>
                <c:pt idx="68">
                  <c:v>1954-09</c:v>
                </c:pt>
                <c:pt idx="69">
                  <c:v>1954-10</c:v>
                </c:pt>
                <c:pt idx="70">
                  <c:v>1954-11</c:v>
                </c:pt>
                <c:pt idx="71">
                  <c:v>1954-12</c:v>
                </c:pt>
                <c:pt idx="72">
                  <c:v>1955-01</c:v>
                </c:pt>
                <c:pt idx="73">
                  <c:v>1955-02</c:v>
                </c:pt>
                <c:pt idx="74">
                  <c:v>1955-03</c:v>
                </c:pt>
                <c:pt idx="75">
                  <c:v>1955-04</c:v>
                </c:pt>
                <c:pt idx="76">
                  <c:v>1955-05</c:v>
                </c:pt>
                <c:pt idx="77">
                  <c:v>1955-06</c:v>
                </c:pt>
                <c:pt idx="78">
                  <c:v>1955-07</c:v>
                </c:pt>
                <c:pt idx="79">
                  <c:v>1955-08</c:v>
                </c:pt>
                <c:pt idx="80">
                  <c:v>1955-09</c:v>
                </c:pt>
                <c:pt idx="81">
                  <c:v>1955-10</c:v>
                </c:pt>
                <c:pt idx="82">
                  <c:v>1955-11</c:v>
                </c:pt>
                <c:pt idx="83">
                  <c:v>1955-12</c:v>
                </c:pt>
                <c:pt idx="84">
                  <c:v>1956-01</c:v>
                </c:pt>
                <c:pt idx="85">
                  <c:v>1956-02</c:v>
                </c:pt>
                <c:pt idx="86">
                  <c:v>1956-03</c:v>
                </c:pt>
                <c:pt idx="87">
                  <c:v>1956-04</c:v>
                </c:pt>
                <c:pt idx="88">
                  <c:v>1956-05</c:v>
                </c:pt>
                <c:pt idx="89">
                  <c:v>1956-06</c:v>
                </c:pt>
                <c:pt idx="90">
                  <c:v>1956-07</c:v>
                </c:pt>
                <c:pt idx="91">
                  <c:v>1956-08</c:v>
                </c:pt>
                <c:pt idx="92">
                  <c:v>1956-09</c:v>
                </c:pt>
                <c:pt idx="93">
                  <c:v>1956-10</c:v>
                </c:pt>
                <c:pt idx="94">
                  <c:v>1956-11</c:v>
                </c:pt>
                <c:pt idx="95">
                  <c:v>1956-12</c:v>
                </c:pt>
                <c:pt idx="96">
                  <c:v>1957-01</c:v>
                </c:pt>
                <c:pt idx="97">
                  <c:v>1957-02</c:v>
                </c:pt>
                <c:pt idx="98">
                  <c:v>1957-03</c:v>
                </c:pt>
                <c:pt idx="99">
                  <c:v>1957-04</c:v>
                </c:pt>
                <c:pt idx="100">
                  <c:v>1957-05</c:v>
                </c:pt>
                <c:pt idx="101">
                  <c:v>1957-06</c:v>
                </c:pt>
                <c:pt idx="102">
                  <c:v>1957-07</c:v>
                </c:pt>
                <c:pt idx="103">
                  <c:v>1957-08</c:v>
                </c:pt>
                <c:pt idx="104">
                  <c:v>1957-09</c:v>
                </c:pt>
                <c:pt idx="105">
                  <c:v>1957-10</c:v>
                </c:pt>
                <c:pt idx="106">
                  <c:v>1957-11</c:v>
                </c:pt>
                <c:pt idx="107">
                  <c:v>1957-12</c:v>
                </c:pt>
                <c:pt idx="108">
                  <c:v>1958-01</c:v>
                </c:pt>
                <c:pt idx="109">
                  <c:v>1958-02</c:v>
                </c:pt>
                <c:pt idx="110">
                  <c:v>1958-03</c:v>
                </c:pt>
                <c:pt idx="111">
                  <c:v>1958-04</c:v>
                </c:pt>
                <c:pt idx="112">
                  <c:v>1958-05</c:v>
                </c:pt>
                <c:pt idx="113">
                  <c:v>1958-06</c:v>
                </c:pt>
                <c:pt idx="114">
                  <c:v>1958-07</c:v>
                </c:pt>
                <c:pt idx="115">
                  <c:v>1958-08</c:v>
                </c:pt>
                <c:pt idx="116">
                  <c:v>1958-09</c:v>
                </c:pt>
                <c:pt idx="117">
                  <c:v>1958-10</c:v>
                </c:pt>
                <c:pt idx="118">
                  <c:v>1958-11</c:v>
                </c:pt>
                <c:pt idx="119">
                  <c:v>1958-12</c:v>
                </c:pt>
                <c:pt idx="120">
                  <c:v>1959-01</c:v>
                </c:pt>
                <c:pt idx="121">
                  <c:v>1959-02</c:v>
                </c:pt>
                <c:pt idx="122">
                  <c:v>1959-03</c:v>
                </c:pt>
                <c:pt idx="123">
                  <c:v>1959-04</c:v>
                </c:pt>
                <c:pt idx="124">
                  <c:v>1959-05</c:v>
                </c:pt>
                <c:pt idx="125">
                  <c:v>1959-06</c:v>
                </c:pt>
                <c:pt idx="126">
                  <c:v>1959-07</c:v>
                </c:pt>
                <c:pt idx="127">
                  <c:v>1959-08</c:v>
                </c:pt>
                <c:pt idx="128">
                  <c:v>1959-09</c:v>
                </c:pt>
                <c:pt idx="129">
                  <c:v>1959-10</c:v>
                </c:pt>
                <c:pt idx="130">
                  <c:v>1959-11</c:v>
                </c:pt>
                <c:pt idx="131">
                  <c:v>1959-12</c:v>
                </c:pt>
                <c:pt idx="132">
                  <c:v>1960-01</c:v>
                </c:pt>
                <c:pt idx="133">
                  <c:v>1960-02</c:v>
                </c:pt>
                <c:pt idx="134">
                  <c:v>1960-03</c:v>
                </c:pt>
                <c:pt idx="135">
                  <c:v>1960-04</c:v>
                </c:pt>
                <c:pt idx="136">
                  <c:v>1960-05</c:v>
                </c:pt>
                <c:pt idx="137">
                  <c:v>1960-06</c:v>
                </c:pt>
                <c:pt idx="138">
                  <c:v>1960-07</c:v>
                </c:pt>
                <c:pt idx="139">
                  <c:v>1960-08</c:v>
                </c:pt>
                <c:pt idx="140">
                  <c:v>1960-09</c:v>
                </c:pt>
                <c:pt idx="141">
                  <c:v>1960-10</c:v>
                </c:pt>
                <c:pt idx="142">
                  <c:v>1960-11</c:v>
                </c:pt>
                <c:pt idx="143">
                  <c:v>1960-12</c:v>
                </c:pt>
                <c:pt idx="144">
                  <c:v>Total</c:v>
                </c:pt>
                <c:pt idx="145">
                  <c:v>AVG</c:v>
                </c:pt>
                <c:pt idx="146">
                  <c:v>SQRT</c:v>
                </c:pt>
                <c:pt idx="147">
                  <c:v>MULTIPLY BY 100</c:v>
                </c:pt>
              </c:strCache>
            </c:strRef>
          </c:cat>
          <c:val>
            <c:numRef>
              <c:f>'Moving AVG'!$K$2:$K$149</c:f>
              <c:numCache>
                <c:formatCode>General</c:formatCode>
                <c:ptCount val="148"/>
                <c:pt idx="4">
                  <c:v>122.4</c:v>
                </c:pt>
                <c:pt idx="5">
                  <c:v>127</c:v>
                </c:pt>
                <c:pt idx="6">
                  <c:v>133</c:v>
                </c:pt>
                <c:pt idx="7">
                  <c:v>136.19999999999999</c:v>
                </c:pt>
                <c:pt idx="8">
                  <c:v>137.6</c:v>
                </c:pt>
                <c:pt idx="9">
                  <c:v>137.19999999999999</c:v>
                </c:pt>
                <c:pt idx="10">
                  <c:v>131</c:v>
                </c:pt>
                <c:pt idx="11">
                  <c:v>125</c:v>
                </c:pt>
                <c:pt idx="12">
                  <c:v>118.4</c:v>
                </c:pt>
                <c:pt idx="13">
                  <c:v>116.4</c:v>
                </c:pt>
                <c:pt idx="14">
                  <c:v>120.8</c:v>
                </c:pt>
                <c:pt idx="15">
                  <c:v>127</c:v>
                </c:pt>
                <c:pt idx="16">
                  <c:v>128.4</c:v>
                </c:pt>
                <c:pt idx="17">
                  <c:v>135.19999999999999</c:v>
                </c:pt>
                <c:pt idx="18">
                  <c:v>144</c:v>
                </c:pt>
                <c:pt idx="19">
                  <c:v>149.80000000000001</c:v>
                </c:pt>
                <c:pt idx="20">
                  <c:v>154.4</c:v>
                </c:pt>
                <c:pt idx="21">
                  <c:v>156</c:v>
                </c:pt>
                <c:pt idx="22">
                  <c:v>149</c:v>
                </c:pt>
                <c:pt idx="23">
                  <c:v>143</c:v>
                </c:pt>
                <c:pt idx="24">
                  <c:v>138</c:v>
                </c:pt>
                <c:pt idx="25">
                  <c:v>136.4</c:v>
                </c:pt>
                <c:pt idx="26">
                  <c:v>145.4</c:v>
                </c:pt>
                <c:pt idx="27">
                  <c:v>155.19999999999999</c:v>
                </c:pt>
                <c:pt idx="28">
                  <c:v>161.6</c:v>
                </c:pt>
                <c:pt idx="29">
                  <c:v>168.2</c:v>
                </c:pt>
                <c:pt idx="30">
                  <c:v>178</c:v>
                </c:pt>
                <c:pt idx="31">
                  <c:v>182.2</c:v>
                </c:pt>
                <c:pt idx="32">
                  <c:v>186.4</c:v>
                </c:pt>
                <c:pt idx="33">
                  <c:v>184.4</c:v>
                </c:pt>
                <c:pt idx="34">
                  <c:v>178</c:v>
                </c:pt>
                <c:pt idx="35">
                  <c:v>171.4</c:v>
                </c:pt>
                <c:pt idx="36">
                  <c:v>165.8</c:v>
                </c:pt>
                <c:pt idx="37">
                  <c:v>165</c:v>
                </c:pt>
                <c:pt idx="38">
                  <c:v>171.2</c:v>
                </c:pt>
                <c:pt idx="39">
                  <c:v>178.2</c:v>
                </c:pt>
                <c:pt idx="40">
                  <c:v>181.6</c:v>
                </c:pt>
                <c:pt idx="41">
                  <c:v>191</c:v>
                </c:pt>
                <c:pt idx="42">
                  <c:v>201</c:v>
                </c:pt>
                <c:pt idx="43">
                  <c:v>210.8</c:v>
                </c:pt>
                <c:pt idx="44">
                  <c:v>216.4</c:v>
                </c:pt>
                <c:pt idx="45">
                  <c:v>218</c:v>
                </c:pt>
                <c:pt idx="46">
                  <c:v>208.8</c:v>
                </c:pt>
                <c:pt idx="47">
                  <c:v>201.6</c:v>
                </c:pt>
                <c:pt idx="48">
                  <c:v>192.4</c:v>
                </c:pt>
                <c:pt idx="49">
                  <c:v>189.8</c:v>
                </c:pt>
                <c:pt idx="50">
                  <c:v>198.8</c:v>
                </c:pt>
                <c:pt idx="51">
                  <c:v>211.4</c:v>
                </c:pt>
                <c:pt idx="52">
                  <c:v>218.4</c:v>
                </c:pt>
                <c:pt idx="53">
                  <c:v>227.8</c:v>
                </c:pt>
                <c:pt idx="54">
                  <c:v>241.4</c:v>
                </c:pt>
                <c:pt idx="55">
                  <c:v>248.6</c:v>
                </c:pt>
                <c:pt idx="56">
                  <c:v>249</c:v>
                </c:pt>
                <c:pt idx="57">
                  <c:v>245.4</c:v>
                </c:pt>
                <c:pt idx="58">
                  <c:v>232.8</c:v>
                </c:pt>
                <c:pt idx="59">
                  <c:v>220.2</c:v>
                </c:pt>
                <c:pt idx="60">
                  <c:v>206.6</c:v>
                </c:pt>
                <c:pt idx="61">
                  <c:v>196.8</c:v>
                </c:pt>
                <c:pt idx="62">
                  <c:v>201.6</c:v>
                </c:pt>
                <c:pt idx="63">
                  <c:v>211</c:v>
                </c:pt>
                <c:pt idx="64">
                  <c:v>217.6</c:v>
                </c:pt>
                <c:pt idx="65">
                  <c:v>229.6</c:v>
                </c:pt>
                <c:pt idx="66">
                  <c:v>252.4</c:v>
                </c:pt>
                <c:pt idx="67">
                  <c:v>264</c:v>
                </c:pt>
                <c:pt idx="68">
                  <c:v>270.39999999999998</c:v>
                </c:pt>
                <c:pt idx="69">
                  <c:v>269.39999999999998</c:v>
                </c:pt>
                <c:pt idx="70">
                  <c:v>257.2</c:v>
                </c:pt>
                <c:pt idx="71">
                  <c:v>242.6</c:v>
                </c:pt>
                <c:pt idx="72">
                  <c:v>232.4</c:v>
                </c:pt>
                <c:pt idx="73">
                  <c:v>227.2</c:v>
                </c:pt>
                <c:pt idx="74">
                  <c:v>234.8</c:v>
                </c:pt>
                <c:pt idx="75">
                  <c:v>248</c:v>
                </c:pt>
                <c:pt idx="76">
                  <c:v>256.2</c:v>
                </c:pt>
                <c:pt idx="77">
                  <c:v>270.8</c:v>
                </c:pt>
                <c:pt idx="78">
                  <c:v>297</c:v>
                </c:pt>
                <c:pt idx="79">
                  <c:v>313</c:v>
                </c:pt>
                <c:pt idx="80">
                  <c:v>321.60000000000002</c:v>
                </c:pt>
                <c:pt idx="81">
                  <c:v>322.39999999999998</c:v>
                </c:pt>
                <c:pt idx="82">
                  <c:v>306.8</c:v>
                </c:pt>
                <c:pt idx="83">
                  <c:v>289.60000000000002</c:v>
                </c:pt>
                <c:pt idx="84">
                  <c:v>277</c:v>
                </c:pt>
                <c:pt idx="85">
                  <c:v>270</c:v>
                </c:pt>
                <c:pt idx="86">
                  <c:v>278.60000000000002</c:v>
                </c:pt>
                <c:pt idx="87">
                  <c:v>293.8</c:v>
                </c:pt>
                <c:pt idx="88">
                  <c:v>301.8</c:v>
                </c:pt>
                <c:pt idx="89">
                  <c:v>319.8</c:v>
                </c:pt>
                <c:pt idx="90">
                  <c:v>347</c:v>
                </c:pt>
                <c:pt idx="91">
                  <c:v>364.6</c:v>
                </c:pt>
                <c:pt idx="92">
                  <c:v>373</c:v>
                </c:pt>
                <c:pt idx="93">
                  <c:v>370.6</c:v>
                </c:pt>
                <c:pt idx="94">
                  <c:v>350</c:v>
                </c:pt>
                <c:pt idx="95">
                  <c:v>328.6</c:v>
                </c:pt>
                <c:pt idx="96">
                  <c:v>310.60000000000002</c:v>
                </c:pt>
                <c:pt idx="97">
                  <c:v>299.8</c:v>
                </c:pt>
                <c:pt idx="98">
                  <c:v>309.8</c:v>
                </c:pt>
                <c:pt idx="99">
                  <c:v>325.2</c:v>
                </c:pt>
                <c:pt idx="100">
                  <c:v>335</c:v>
                </c:pt>
                <c:pt idx="101">
                  <c:v>356.4</c:v>
                </c:pt>
                <c:pt idx="102">
                  <c:v>389.2</c:v>
                </c:pt>
                <c:pt idx="103">
                  <c:v>411.4</c:v>
                </c:pt>
                <c:pt idx="104">
                  <c:v>422.6</c:v>
                </c:pt>
                <c:pt idx="105">
                  <c:v>421</c:v>
                </c:pt>
                <c:pt idx="106">
                  <c:v>397.6</c:v>
                </c:pt>
                <c:pt idx="107">
                  <c:v>371.8</c:v>
                </c:pt>
                <c:pt idx="108">
                  <c:v>346.4</c:v>
                </c:pt>
                <c:pt idx="109">
                  <c:v>329.2</c:v>
                </c:pt>
                <c:pt idx="110">
                  <c:v>332.2</c:v>
                </c:pt>
                <c:pt idx="111">
                  <c:v>340.8</c:v>
                </c:pt>
                <c:pt idx="112">
                  <c:v>346.2</c:v>
                </c:pt>
                <c:pt idx="113">
                  <c:v>365.2</c:v>
                </c:pt>
                <c:pt idx="114">
                  <c:v>399.8</c:v>
                </c:pt>
                <c:pt idx="115">
                  <c:v>428.4</c:v>
                </c:pt>
                <c:pt idx="116">
                  <c:v>439.6</c:v>
                </c:pt>
                <c:pt idx="117">
                  <c:v>438.8</c:v>
                </c:pt>
                <c:pt idx="118">
                  <c:v>413.8</c:v>
                </c:pt>
                <c:pt idx="119">
                  <c:v>383</c:v>
                </c:pt>
                <c:pt idx="120">
                  <c:v>354</c:v>
                </c:pt>
                <c:pt idx="121">
                  <c:v>341.6</c:v>
                </c:pt>
                <c:pt idx="122">
                  <c:v>351</c:v>
                </c:pt>
                <c:pt idx="123">
                  <c:v>368.2</c:v>
                </c:pt>
                <c:pt idx="124">
                  <c:v>384.8</c:v>
                </c:pt>
                <c:pt idx="125">
                  <c:v>407.2</c:v>
                </c:pt>
                <c:pt idx="126">
                  <c:v>448.4</c:v>
                </c:pt>
                <c:pt idx="127">
                  <c:v>479</c:v>
                </c:pt>
                <c:pt idx="128">
                  <c:v>492.4</c:v>
                </c:pt>
                <c:pt idx="129">
                  <c:v>489.8</c:v>
                </c:pt>
                <c:pt idx="130">
                  <c:v>467.8</c:v>
                </c:pt>
                <c:pt idx="131">
                  <c:v>439.2</c:v>
                </c:pt>
                <c:pt idx="132">
                  <c:v>410.8</c:v>
                </c:pt>
                <c:pt idx="133">
                  <c:v>396.4</c:v>
                </c:pt>
                <c:pt idx="134">
                  <c:v>398.8</c:v>
                </c:pt>
                <c:pt idx="135">
                  <c:v>418.6</c:v>
                </c:pt>
                <c:pt idx="136">
                  <c:v>432</c:v>
                </c:pt>
                <c:pt idx="137">
                  <c:v>455.6</c:v>
                </c:pt>
                <c:pt idx="138">
                  <c:v>501.8</c:v>
                </c:pt>
                <c:pt idx="139">
                  <c:v>539.20000000000005</c:v>
                </c:pt>
                <c:pt idx="140">
                  <c:v>548.6</c:v>
                </c:pt>
                <c:pt idx="141">
                  <c:v>546.4</c:v>
                </c:pt>
                <c:pt idx="142">
                  <c:v>517.4</c:v>
                </c:pt>
                <c:pt idx="143">
                  <c:v>479.4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C5E-4172-9F77-73CE86AF9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6295680"/>
        <c:axId val="2096298560"/>
      </c:lineChart>
      <c:catAx>
        <c:axId val="2096295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6298560"/>
        <c:crosses val="autoZero"/>
        <c:auto val="1"/>
        <c:lblAlgn val="ctr"/>
        <c:lblOffset val="100"/>
        <c:noMultiLvlLbl val="0"/>
      </c:catAx>
      <c:valAx>
        <c:axId val="209629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6295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</xdr:colOff>
      <xdr:row>0</xdr:row>
      <xdr:rowOff>0</xdr:rowOff>
    </xdr:from>
    <xdr:to>
      <xdr:col>5</xdr:col>
      <xdr:colOff>525780</xdr:colOff>
      <xdr:row>11</xdr:row>
      <xdr:rowOff>1327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9347B01-8E55-D30C-D6C5-0326F6E8E1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40" y="0"/>
          <a:ext cx="6073140" cy="201300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605790</xdr:colOff>
      <xdr:row>0</xdr:row>
      <xdr:rowOff>167640</xdr:rowOff>
    </xdr:from>
    <xdr:to>
      <xdr:col>22</xdr:col>
      <xdr:colOff>43815</xdr:colOff>
      <xdr:row>15</xdr:row>
      <xdr:rowOff>60960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77304</xdr:colOff>
      <xdr:row>16</xdr:row>
      <xdr:rowOff>132522</xdr:rowOff>
    </xdr:from>
    <xdr:to>
      <xdr:col>21</xdr:col>
      <xdr:colOff>588380</xdr:colOff>
      <xdr:row>32</xdr:row>
      <xdr:rowOff>6752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E2310E-BEFA-9215-66C2-68C68657AB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5</xdr:col>
      <xdr:colOff>220879</xdr:colOff>
      <xdr:row>120</xdr:row>
      <xdr:rowOff>13152</xdr:rowOff>
    </xdr:from>
    <xdr:to>
      <xdr:col>11</xdr:col>
      <xdr:colOff>62645</xdr:colOff>
      <xdr:row>130</xdr:row>
      <xdr:rowOff>180721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B7645A9-2476-AD5F-C62A-E6ACDFBE01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151227" y="22541848"/>
          <a:ext cx="8853245" cy="204496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100965</xdr:colOff>
      <xdr:row>0</xdr:row>
      <xdr:rowOff>97155</xdr:rowOff>
    </xdr:from>
    <xdr:to>
      <xdr:col>11</xdr:col>
      <xdr:colOff>363855</xdr:colOff>
      <xdr:row>14</xdr:row>
      <xdr:rowOff>125730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272415</xdr:colOff>
      <xdr:row>4</xdr:row>
      <xdr:rowOff>57150</xdr:rowOff>
    </xdr:from>
    <xdr:to>
      <xdr:col>23</xdr:col>
      <xdr:colOff>59055</xdr:colOff>
      <xdr:row>18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114300</xdr:colOff>
      <xdr:row>0</xdr:row>
      <xdr:rowOff>83820</xdr:rowOff>
    </xdr:from>
    <xdr:to>
      <xdr:col>11</xdr:col>
      <xdr:colOff>537210</xdr:colOff>
      <xdr:row>14</xdr:row>
      <xdr:rowOff>112395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30480</xdr:rowOff>
    </xdr:from>
    <xdr:to>
      <xdr:col>9</xdr:col>
      <xdr:colOff>76200</xdr:colOff>
      <xdr:row>11</xdr:row>
      <xdr:rowOff>160020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9131253-2341-3567-A94A-770C0EB6DC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"/>
          <a:ext cx="5631180" cy="2141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91440</xdr:colOff>
      <xdr:row>0</xdr:row>
      <xdr:rowOff>114300</xdr:rowOff>
    </xdr:from>
    <xdr:to>
      <xdr:col>6</xdr:col>
      <xdr:colOff>617220</xdr:colOff>
      <xdr:row>9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CE3302-7501-4804-8E0F-59CDC3F08B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60960</xdr:colOff>
      <xdr:row>149</xdr:row>
      <xdr:rowOff>167640</xdr:rowOff>
    </xdr:from>
    <xdr:to>
      <xdr:col>12</xdr:col>
      <xdr:colOff>639956</xdr:colOff>
      <xdr:row>158</xdr:row>
      <xdr:rowOff>114300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E235A8B-918D-8708-D672-ADD986EF8C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13860" y="27416760"/>
          <a:ext cx="8560118" cy="1592580"/>
        </a:xfrm>
        <a:prstGeom prst="rect">
          <a:avLst/>
        </a:prstGeom>
      </xdr:spPr>
    </xdr:pic>
    <xdr:clientData/>
  </xdr:twoCellAnchor>
  <xdr:twoCellAnchor>
    <xdr:from>
      <xdr:col>13</xdr:col>
      <xdr:colOff>88349</xdr:colOff>
      <xdr:row>1</xdr:row>
      <xdr:rowOff>30921</xdr:rowOff>
    </xdr:from>
    <xdr:to>
      <xdr:col>20</xdr:col>
      <xdr:colOff>408610</xdr:colOff>
      <xdr:row>15</xdr:row>
      <xdr:rowOff>145773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8FC8D50-3AC2-67B2-27DE-7B2FF0865F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99393</xdr:colOff>
      <xdr:row>16</xdr:row>
      <xdr:rowOff>66261</xdr:rowOff>
    </xdr:from>
    <xdr:to>
      <xdr:col>20</xdr:col>
      <xdr:colOff>404193</xdr:colOff>
      <xdr:row>31</xdr:row>
      <xdr:rowOff>66261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9280610-1AD2-41C2-A33C-224B93A827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26"/>
  <sheetViews>
    <sheetView workbookViewId="0">
      <selection activeCell="E17" sqref="E17"/>
    </sheetView>
  </sheetViews>
  <sheetFormatPr defaultRowHeight="14.4" x14ac:dyDescent="0.3"/>
  <cols>
    <col min="1" max="1" width="10.44140625" bestFit="1" customWidth="1"/>
    <col min="2" max="3" width="18.88671875" bestFit="1" customWidth="1"/>
    <col min="4" max="4" width="12" bestFit="1" customWidth="1"/>
    <col min="5" max="7" width="20.88671875" bestFit="1" customWidth="1"/>
  </cols>
  <sheetData>
    <row r="1" spans="1:4" ht="14.4" customHeight="1" x14ac:dyDescent="0.3"/>
    <row r="12" spans="1:4" x14ac:dyDescent="0.3">
      <c r="A12" t="s">
        <v>0</v>
      </c>
      <c r="B12" t="s">
        <v>0</v>
      </c>
      <c r="C12" t="s">
        <v>1</v>
      </c>
      <c r="D12" t="s">
        <v>2</v>
      </c>
    </row>
    <row r="13" spans="1:4" x14ac:dyDescent="0.3">
      <c r="A13" s="1">
        <v>42736</v>
      </c>
      <c r="B13">
        <v>1</v>
      </c>
      <c r="C13">
        <v>15.9130434782608</v>
      </c>
      <c r="D13">
        <v>85.869565217391298</v>
      </c>
    </row>
    <row r="14" spans="1:4" x14ac:dyDescent="0.3">
      <c r="A14" s="1">
        <v>42737</v>
      </c>
      <c r="B14">
        <v>2</v>
      </c>
      <c r="C14">
        <v>18.5</v>
      </c>
      <c r="D14">
        <v>77.2222222222222</v>
      </c>
    </row>
    <row r="15" spans="1:4" x14ac:dyDescent="0.3">
      <c r="A15" s="1">
        <v>42738</v>
      </c>
      <c r="B15">
        <v>3</v>
      </c>
      <c r="C15">
        <v>17.1111111111111</v>
      </c>
      <c r="D15">
        <v>81.8888888888888</v>
      </c>
    </row>
    <row r="16" spans="1:4" x14ac:dyDescent="0.3">
      <c r="A16" s="1">
        <v>42739</v>
      </c>
      <c r="B16">
        <v>4</v>
      </c>
      <c r="C16">
        <v>18.7</v>
      </c>
      <c r="D16">
        <v>70.05</v>
      </c>
    </row>
    <row r="17" spans="1:4" x14ac:dyDescent="0.3">
      <c r="A17" s="1">
        <v>42740</v>
      </c>
      <c r="B17">
        <v>5</v>
      </c>
      <c r="C17">
        <v>18.3888888888888</v>
      </c>
      <c r="D17">
        <v>74.9444444444444</v>
      </c>
    </row>
    <row r="18" spans="1:4" x14ac:dyDescent="0.3">
      <c r="A18" s="1">
        <v>42741</v>
      </c>
      <c r="B18">
        <v>6</v>
      </c>
      <c r="C18">
        <v>19.318181818181799</v>
      </c>
      <c r="D18">
        <v>79.318181818181799</v>
      </c>
    </row>
    <row r="19" spans="1:4" x14ac:dyDescent="0.3">
      <c r="A19" s="1">
        <v>42742</v>
      </c>
      <c r="B19">
        <v>7</v>
      </c>
      <c r="C19">
        <v>14.7083333333333</v>
      </c>
      <c r="D19">
        <v>95.8333333333333</v>
      </c>
    </row>
    <row r="20" spans="1:4" x14ac:dyDescent="0.3">
      <c r="A20" s="1">
        <v>42743</v>
      </c>
      <c r="B20">
        <v>8</v>
      </c>
      <c r="C20">
        <v>15.684210526315701</v>
      </c>
      <c r="D20">
        <v>83.5263157894736</v>
      </c>
    </row>
    <row r="21" spans="1:4" x14ac:dyDescent="0.3">
      <c r="A21" s="1">
        <v>42744</v>
      </c>
      <c r="B21">
        <v>9</v>
      </c>
      <c r="C21">
        <v>14.5714285714285</v>
      </c>
      <c r="D21">
        <v>80.809523809523796</v>
      </c>
    </row>
    <row r="22" spans="1:4" x14ac:dyDescent="0.3">
      <c r="A22" s="1">
        <v>42745</v>
      </c>
      <c r="B22">
        <v>10</v>
      </c>
      <c r="C22">
        <v>12.1111111111111</v>
      </c>
      <c r="D22">
        <v>71.9444444444444</v>
      </c>
    </row>
    <row r="23" spans="1:4" x14ac:dyDescent="0.3">
      <c r="A23" s="1">
        <v>42746</v>
      </c>
      <c r="B23">
        <v>11</v>
      </c>
      <c r="C23">
        <v>11</v>
      </c>
      <c r="D23">
        <v>72.1111111111111</v>
      </c>
    </row>
    <row r="24" spans="1:4" x14ac:dyDescent="0.3">
      <c r="A24" s="1">
        <v>42747</v>
      </c>
      <c r="B24">
        <v>12</v>
      </c>
      <c r="C24">
        <v>11.789473684210501</v>
      </c>
      <c r="D24">
        <v>74.578947368420998</v>
      </c>
    </row>
    <row r="25" spans="1:4" x14ac:dyDescent="0.3">
      <c r="A25" s="1">
        <v>42748</v>
      </c>
      <c r="B25">
        <v>13</v>
      </c>
      <c r="C25">
        <v>13.235294117646999</v>
      </c>
      <c r="D25">
        <v>67.058823529411697</v>
      </c>
    </row>
    <row r="26" spans="1:4" x14ac:dyDescent="0.3">
      <c r="A26" s="1">
        <v>42749</v>
      </c>
      <c r="B26">
        <v>14</v>
      </c>
      <c r="C26">
        <v>13.2</v>
      </c>
      <c r="D26">
        <v>74.28</v>
      </c>
    </row>
    <row r="27" spans="1:4" x14ac:dyDescent="0.3">
      <c r="A27" s="1">
        <v>42750</v>
      </c>
      <c r="B27">
        <v>15</v>
      </c>
      <c r="C27">
        <v>16.434782608695599</v>
      </c>
      <c r="D27">
        <v>72.565217391304301</v>
      </c>
    </row>
    <row r="28" spans="1:4" x14ac:dyDescent="0.3">
      <c r="A28" s="1">
        <v>42751</v>
      </c>
      <c r="B28">
        <v>16</v>
      </c>
      <c r="C28">
        <v>14.65</v>
      </c>
      <c r="D28">
        <v>78.45</v>
      </c>
    </row>
    <row r="29" spans="1:4" x14ac:dyDescent="0.3">
      <c r="A29" s="1">
        <v>42752</v>
      </c>
      <c r="B29">
        <v>17</v>
      </c>
      <c r="C29">
        <v>11.7222222222222</v>
      </c>
      <c r="D29">
        <v>84.4444444444444</v>
      </c>
    </row>
    <row r="30" spans="1:4" x14ac:dyDescent="0.3">
      <c r="A30" s="1">
        <v>42753</v>
      </c>
      <c r="B30">
        <v>18</v>
      </c>
      <c r="C30">
        <v>13.0416666666666</v>
      </c>
      <c r="D30">
        <v>78.3333333333333</v>
      </c>
    </row>
    <row r="31" spans="1:4" x14ac:dyDescent="0.3">
      <c r="A31" s="1">
        <v>42754</v>
      </c>
      <c r="B31">
        <v>19</v>
      </c>
      <c r="C31">
        <v>14.619047619047601</v>
      </c>
      <c r="D31">
        <v>75.142857142857096</v>
      </c>
    </row>
    <row r="32" spans="1:4" x14ac:dyDescent="0.3">
      <c r="A32" s="1">
        <v>42755</v>
      </c>
      <c r="B32">
        <v>20</v>
      </c>
      <c r="C32">
        <v>15.2631578947368</v>
      </c>
      <c r="D32">
        <v>66.473684210526301</v>
      </c>
    </row>
    <row r="33" spans="1:4" x14ac:dyDescent="0.3">
      <c r="A33" s="1">
        <v>42756</v>
      </c>
      <c r="B33">
        <v>21</v>
      </c>
      <c r="C33">
        <v>15.391304347826001</v>
      </c>
      <c r="D33">
        <v>70.869565217391298</v>
      </c>
    </row>
    <row r="34" spans="1:4" x14ac:dyDescent="0.3">
      <c r="A34" s="1">
        <v>42757</v>
      </c>
      <c r="B34">
        <v>22</v>
      </c>
      <c r="C34">
        <v>18.440000000000001</v>
      </c>
      <c r="D34">
        <v>76.239999999999995</v>
      </c>
    </row>
    <row r="35" spans="1:4" x14ac:dyDescent="0.3">
      <c r="A35" s="1">
        <v>42758</v>
      </c>
      <c r="B35">
        <v>23</v>
      </c>
      <c r="C35">
        <v>18.117647058823501</v>
      </c>
      <c r="D35">
        <v>76</v>
      </c>
    </row>
    <row r="36" spans="1:4" x14ac:dyDescent="0.3">
      <c r="A36" s="1">
        <v>42759</v>
      </c>
      <c r="B36">
        <v>24</v>
      </c>
      <c r="C36">
        <v>18.347826086956498</v>
      </c>
      <c r="D36">
        <v>68.130434782608702</v>
      </c>
    </row>
    <row r="37" spans="1:4" x14ac:dyDescent="0.3">
      <c r="A37" s="1">
        <v>42760</v>
      </c>
      <c r="B37">
        <v>25</v>
      </c>
      <c r="C37">
        <v>21</v>
      </c>
      <c r="D37">
        <v>69.959999999999994</v>
      </c>
    </row>
    <row r="38" spans="1:4" x14ac:dyDescent="0.3">
      <c r="A38" s="1">
        <v>42761</v>
      </c>
      <c r="B38">
        <v>26</v>
      </c>
      <c r="C38">
        <v>16.178571428571399</v>
      </c>
      <c r="D38">
        <v>91.642857142857096</v>
      </c>
    </row>
    <row r="39" spans="1:4" x14ac:dyDescent="0.3">
      <c r="A39" s="1">
        <v>42762</v>
      </c>
      <c r="B39">
        <v>27</v>
      </c>
      <c r="C39">
        <v>16.5</v>
      </c>
      <c r="D39">
        <v>77.0416666666666</v>
      </c>
    </row>
    <row r="40" spans="1:4" x14ac:dyDescent="0.3">
      <c r="A40" s="1">
        <v>42763</v>
      </c>
      <c r="B40">
        <v>28</v>
      </c>
      <c r="C40">
        <v>14.863636363636299</v>
      </c>
      <c r="D40">
        <v>82.772727272727195</v>
      </c>
    </row>
    <row r="41" spans="1:4" x14ac:dyDescent="0.3">
      <c r="A41" s="1">
        <v>42764</v>
      </c>
      <c r="B41">
        <v>29</v>
      </c>
      <c r="C41">
        <v>15.6666666666666</v>
      </c>
      <c r="D41">
        <v>81.7777777777777</v>
      </c>
    </row>
    <row r="42" spans="1:4" x14ac:dyDescent="0.3">
      <c r="A42" s="1">
        <v>42765</v>
      </c>
      <c r="B42">
        <v>30</v>
      </c>
      <c r="C42">
        <v>16.4444444444444</v>
      </c>
      <c r="D42">
        <v>77.5555555555555</v>
      </c>
    </row>
    <row r="43" spans="1:4" x14ac:dyDescent="0.3">
      <c r="A43" s="1">
        <v>42766</v>
      </c>
      <c r="B43">
        <v>31</v>
      </c>
      <c r="C43">
        <v>16.125</v>
      </c>
      <c r="D43">
        <v>76</v>
      </c>
    </row>
    <row r="44" spans="1:4" x14ac:dyDescent="0.3">
      <c r="A44" s="1">
        <v>42767</v>
      </c>
      <c r="B44">
        <v>32</v>
      </c>
      <c r="C44">
        <v>15.25</v>
      </c>
      <c r="D44">
        <v>78.625</v>
      </c>
    </row>
    <row r="45" spans="1:4" x14ac:dyDescent="0.3">
      <c r="A45" s="1">
        <v>42768</v>
      </c>
      <c r="B45">
        <v>33</v>
      </c>
      <c r="C45">
        <v>17.090909090909001</v>
      </c>
      <c r="D45">
        <v>66.545454545454504</v>
      </c>
    </row>
    <row r="46" spans="1:4" x14ac:dyDescent="0.3">
      <c r="A46" s="1">
        <v>42769</v>
      </c>
      <c r="B46">
        <v>34</v>
      </c>
      <c r="C46">
        <v>15.636363636363599</v>
      </c>
      <c r="D46">
        <v>78.181818181818102</v>
      </c>
    </row>
    <row r="47" spans="1:4" x14ac:dyDescent="0.3">
      <c r="A47" s="1">
        <v>42770</v>
      </c>
      <c r="B47">
        <v>35</v>
      </c>
      <c r="C47">
        <v>18.7</v>
      </c>
      <c r="D47">
        <v>77.599999999999994</v>
      </c>
    </row>
    <row r="48" spans="1:4" x14ac:dyDescent="0.3">
      <c r="A48" s="1">
        <v>42771</v>
      </c>
      <c r="B48">
        <v>36</v>
      </c>
      <c r="C48">
        <v>18.6315789473684</v>
      </c>
      <c r="D48">
        <v>77.631578947368396</v>
      </c>
    </row>
    <row r="49" spans="1:4" x14ac:dyDescent="0.3">
      <c r="A49" s="1">
        <v>42772</v>
      </c>
      <c r="B49">
        <v>37</v>
      </c>
      <c r="C49">
        <v>16.8888888888888</v>
      </c>
      <c r="D49">
        <v>69.6666666666666</v>
      </c>
    </row>
    <row r="50" spans="1:4" x14ac:dyDescent="0.3">
      <c r="A50" s="1">
        <v>42773</v>
      </c>
      <c r="B50">
        <v>38</v>
      </c>
      <c r="C50">
        <v>15.125</v>
      </c>
      <c r="D50">
        <v>63.75</v>
      </c>
    </row>
    <row r="51" spans="1:4" x14ac:dyDescent="0.3">
      <c r="A51" s="1">
        <v>42774</v>
      </c>
      <c r="B51">
        <v>39</v>
      </c>
      <c r="C51">
        <v>15.7</v>
      </c>
      <c r="D51">
        <v>68.400000000000006</v>
      </c>
    </row>
    <row r="52" spans="1:4" x14ac:dyDescent="0.3">
      <c r="A52" s="1">
        <v>42775</v>
      </c>
      <c r="B52">
        <v>40</v>
      </c>
      <c r="C52">
        <v>15.375</v>
      </c>
      <c r="D52">
        <v>68.375</v>
      </c>
    </row>
    <row r="53" spans="1:4" x14ac:dyDescent="0.3">
      <c r="A53" s="1">
        <v>42776</v>
      </c>
      <c r="B53">
        <v>41</v>
      </c>
      <c r="C53">
        <v>14.6666666666666</v>
      </c>
      <c r="D53">
        <v>71.7777777777777</v>
      </c>
    </row>
    <row r="54" spans="1:4" x14ac:dyDescent="0.3">
      <c r="A54" s="1">
        <v>42777</v>
      </c>
      <c r="B54">
        <v>42</v>
      </c>
      <c r="C54">
        <v>15.625</v>
      </c>
      <c r="D54">
        <v>64</v>
      </c>
    </row>
    <row r="55" spans="1:4" x14ac:dyDescent="0.3">
      <c r="A55" s="1">
        <v>42778</v>
      </c>
      <c r="B55">
        <v>43</v>
      </c>
      <c r="C55">
        <v>16.25</v>
      </c>
      <c r="D55">
        <v>70.375</v>
      </c>
    </row>
    <row r="56" spans="1:4" x14ac:dyDescent="0.3">
      <c r="A56" s="1">
        <v>42779</v>
      </c>
      <c r="B56">
        <v>44</v>
      </c>
      <c r="C56">
        <v>16.3333333333333</v>
      </c>
      <c r="D56">
        <v>67</v>
      </c>
    </row>
    <row r="57" spans="1:4" x14ac:dyDescent="0.3">
      <c r="A57" s="1">
        <v>42780</v>
      </c>
      <c r="B57">
        <v>45</v>
      </c>
      <c r="C57">
        <v>16.875</v>
      </c>
      <c r="D57">
        <v>65.5</v>
      </c>
    </row>
    <row r="58" spans="1:4" x14ac:dyDescent="0.3">
      <c r="A58" s="1">
        <v>42781</v>
      </c>
      <c r="B58">
        <v>46</v>
      </c>
      <c r="C58">
        <v>17.571428571428498</v>
      </c>
      <c r="D58">
        <v>67.714285714285694</v>
      </c>
    </row>
    <row r="59" spans="1:4" x14ac:dyDescent="0.3">
      <c r="A59" s="1">
        <v>42782</v>
      </c>
      <c r="B59">
        <v>47</v>
      </c>
      <c r="C59">
        <v>20.25</v>
      </c>
      <c r="D59">
        <v>56.75</v>
      </c>
    </row>
    <row r="60" spans="1:4" x14ac:dyDescent="0.3">
      <c r="A60" s="1">
        <v>42783</v>
      </c>
      <c r="B60">
        <v>48</v>
      </c>
      <c r="C60">
        <v>21.3</v>
      </c>
      <c r="D60">
        <v>64.400000000000006</v>
      </c>
    </row>
    <row r="61" spans="1:4" x14ac:dyDescent="0.3">
      <c r="A61" s="1">
        <v>42784</v>
      </c>
      <c r="B61">
        <v>49</v>
      </c>
      <c r="C61">
        <v>21.125</v>
      </c>
      <c r="D61">
        <v>70.75</v>
      </c>
    </row>
    <row r="62" spans="1:4" x14ac:dyDescent="0.3">
      <c r="A62" s="1">
        <v>42785</v>
      </c>
      <c r="B62">
        <v>50</v>
      </c>
      <c r="C62">
        <v>22.363636363636299</v>
      </c>
      <c r="D62">
        <v>66.090909090909093</v>
      </c>
    </row>
    <row r="63" spans="1:4" x14ac:dyDescent="0.3">
      <c r="A63" s="1">
        <v>42786</v>
      </c>
      <c r="B63">
        <v>51</v>
      </c>
      <c r="C63">
        <v>23.375</v>
      </c>
      <c r="D63">
        <v>60.125</v>
      </c>
    </row>
    <row r="64" spans="1:4" x14ac:dyDescent="0.3">
      <c r="A64" s="1">
        <v>42787</v>
      </c>
      <c r="B64">
        <v>52</v>
      </c>
      <c r="C64">
        <v>21.8333333333333</v>
      </c>
      <c r="D64">
        <v>69.4166666666666</v>
      </c>
    </row>
    <row r="65" spans="1:4" x14ac:dyDescent="0.3">
      <c r="A65" s="1">
        <v>42788</v>
      </c>
      <c r="B65">
        <v>53</v>
      </c>
      <c r="C65">
        <v>19.125</v>
      </c>
      <c r="D65">
        <v>57.125</v>
      </c>
    </row>
    <row r="66" spans="1:4" x14ac:dyDescent="0.3">
      <c r="A66" s="1">
        <v>42789</v>
      </c>
      <c r="B66">
        <v>54</v>
      </c>
      <c r="C66">
        <v>18.625</v>
      </c>
      <c r="D66">
        <v>42.875</v>
      </c>
    </row>
    <row r="67" spans="1:4" x14ac:dyDescent="0.3">
      <c r="A67" s="1">
        <v>42790</v>
      </c>
      <c r="B67">
        <v>55</v>
      </c>
      <c r="C67">
        <v>19.125</v>
      </c>
      <c r="D67">
        <v>40.375</v>
      </c>
    </row>
    <row r="68" spans="1:4" x14ac:dyDescent="0.3">
      <c r="A68" s="1">
        <v>42791</v>
      </c>
      <c r="B68">
        <v>56</v>
      </c>
      <c r="C68">
        <v>19</v>
      </c>
      <c r="D68">
        <v>50.428571428571402</v>
      </c>
    </row>
    <row r="69" spans="1:4" x14ac:dyDescent="0.3">
      <c r="A69" s="1">
        <v>42792</v>
      </c>
      <c r="B69">
        <v>57</v>
      </c>
      <c r="C69">
        <v>18.75</v>
      </c>
      <c r="D69">
        <v>59</v>
      </c>
    </row>
    <row r="70" spans="1:4" x14ac:dyDescent="0.3">
      <c r="A70" s="1">
        <v>42793</v>
      </c>
      <c r="B70">
        <v>58</v>
      </c>
      <c r="C70">
        <v>19.875</v>
      </c>
      <c r="D70">
        <v>58.375</v>
      </c>
    </row>
    <row r="71" spans="1:4" x14ac:dyDescent="0.3">
      <c r="A71" s="1">
        <v>42794</v>
      </c>
      <c r="B71">
        <v>59</v>
      </c>
      <c r="C71">
        <v>23.3333333333333</v>
      </c>
      <c r="D71">
        <v>51.6666666666666</v>
      </c>
    </row>
    <row r="72" spans="1:4" x14ac:dyDescent="0.3">
      <c r="A72" s="1">
        <v>42795</v>
      </c>
      <c r="B72">
        <v>60</v>
      </c>
      <c r="C72">
        <v>24.4615384615384</v>
      </c>
      <c r="D72">
        <v>47.923076923076898</v>
      </c>
    </row>
    <row r="73" spans="1:4" x14ac:dyDescent="0.3">
      <c r="A73" s="1">
        <v>42796</v>
      </c>
      <c r="B73">
        <v>61</v>
      </c>
      <c r="C73">
        <v>23.75</v>
      </c>
      <c r="D73">
        <v>54.25</v>
      </c>
    </row>
    <row r="74" spans="1:4" x14ac:dyDescent="0.3">
      <c r="A74" s="1">
        <v>42797</v>
      </c>
      <c r="B74">
        <v>62</v>
      </c>
      <c r="C74">
        <v>20.5</v>
      </c>
      <c r="D74">
        <v>42.5</v>
      </c>
    </row>
    <row r="75" spans="1:4" x14ac:dyDescent="0.3">
      <c r="A75" s="1">
        <v>42798</v>
      </c>
      <c r="B75">
        <v>63</v>
      </c>
      <c r="C75">
        <v>19.125</v>
      </c>
      <c r="D75">
        <v>43.125</v>
      </c>
    </row>
    <row r="76" spans="1:4" x14ac:dyDescent="0.3">
      <c r="A76" s="1">
        <v>42799</v>
      </c>
      <c r="B76">
        <v>64</v>
      </c>
      <c r="C76">
        <v>19.75</v>
      </c>
      <c r="D76">
        <v>41.25</v>
      </c>
    </row>
    <row r="77" spans="1:4" x14ac:dyDescent="0.3">
      <c r="A77" s="1">
        <v>42800</v>
      </c>
      <c r="B77">
        <v>65</v>
      </c>
      <c r="C77">
        <v>20</v>
      </c>
      <c r="D77">
        <v>42.4444444444444</v>
      </c>
    </row>
    <row r="78" spans="1:4" x14ac:dyDescent="0.3">
      <c r="A78" s="1">
        <v>42801</v>
      </c>
      <c r="B78">
        <v>66</v>
      </c>
      <c r="C78">
        <v>22.625</v>
      </c>
      <c r="D78">
        <v>41.5</v>
      </c>
    </row>
    <row r="79" spans="1:4" x14ac:dyDescent="0.3">
      <c r="A79" s="1">
        <v>42802</v>
      </c>
      <c r="B79">
        <v>67</v>
      </c>
      <c r="C79">
        <v>21.545454545454501</v>
      </c>
      <c r="D79">
        <v>52.727272727272698</v>
      </c>
    </row>
    <row r="80" spans="1:4" x14ac:dyDescent="0.3">
      <c r="A80" s="1">
        <v>42803</v>
      </c>
      <c r="B80">
        <v>68</v>
      </c>
      <c r="C80">
        <v>20.785714285714199</v>
      </c>
      <c r="D80">
        <v>69.071428571428498</v>
      </c>
    </row>
    <row r="81" spans="1:4" x14ac:dyDescent="0.3">
      <c r="A81" s="1">
        <v>42804</v>
      </c>
      <c r="B81">
        <v>69</v>
      </c>
      <c r="C81">
        <v>19.9375</v>
      </c>
      <c r="D81">
        <v>67.75</v>
      </c>
    </row>
    <row r="82" spans="1:4" x14ac:dyDescent="0.3">
      <c r="A82" s="1">
        <v>42805</v>
      </c>
      <c r="B82">
        <v>70</v>
      </c>
      <c r="C82">
        <v>18.533333333333299</v>
      </c>
      <c r="D82">
        <v>60.4</v>
      </c>
    </row>
    <row r="83" spans="1:4" x14ac:dyDescent="0.3">
      <c r="A83" s="1">
        <v>42806</v>
      </c>
      <c r="B83">
        <v>71</v>
      </c>
      <c r="C83">
        <v>17.375</v>
      </c>
      <c r="D83">
        <v>56.625</v>
      </c>
    </row>
    <row r="84" spans="1:4" x14ac:dyDescent="0.3">
      <c r="A84" s="1">
        <v>42807</v>
      </c>
      <c r="B84">
        <v>72</v>
      </c>
      <c r="C84">
        <v>17.4444444444444</v>
      </c>
      <c r="D84">
        <v>49.3333333333333</v>
      </c>
    </row>
    <row r="85" spans="1:4" x14ac:dyDescent="0.3">
      <c r="A85" s="1">
        <v>42808</v>
      </c>
      <c r="B85">
        <v>73</v>
      </c>
      <c r="C85">
        <v>18</v>
      </c>
      <c r="D85">
        <v>56.3333333333333</v>
      </c>
    </row>
    <row r="86" spans="1:4" x14ac:dyDescent="0.3">
      <c r="A86" s="1">
        <v>42809</v>
      </c>
      <c r="B86">
        <v>74</v>
      </c>
      <c r="C86">
        <v>19.875</v>
      </c>
      <c r="D86">
        <v>54.75</v>
      </c>
    </row>
    <row r="87" spans="1:4" x14ac:dyDescent="0.3">
      <c r="A87" s="1">
        <v>42810</v>
      </c>
      <c r="B87">
        <v>75</v>
      </c>
      <c r="C87">
        <v>24</v>
      </c>
      <c r="D87">
        <v>49.2</v>
      </c>
    </row>
    <row r="88" spans="1:4" x14ac:dyDescent="0.3">
      <c r="A88" s="1">
        <v>42811</v>
      </c>
      <c r="B88">
        <v>76</v>
      </c>
      <c r="C88">
        <v>20.9</v>
      </c>
      <c r="D88">
        <v>59.7</v>
      </c>
    </row>
    <row r="89" spans="1:4" x14ac:dyDescent="0.3">
      <c r="A89" s="1">
        <v>42812</v>
      </c>
      <c r="B89">
        <v>77</v>
      </c>
      <c r="C89">
        <v>24.692307692307601</v>
      </c>
      <c r="D89">
        <v>46.307692307692299</v>
      </c>
    </row>
    <row r="90" spans="1:4" x14ac:dyDescent="0.3">
      <c r="A90" s="1">
        <v>42813</v>
      </c>
      <c r="B90">
        <v>78</v>
      </c>
      <c r="C90">
        <v>24.6666666666666</v>
      </c>
      <c r="D90">
        <v>52.2777777777777</v>
      </c>
    </row>
    <row r="91" spans="1:4" x14ac:dyDescent="0.3">
      <c r="A91" s="1">
        <v>42814</v>
      </c>
      <c r="B91">
        <v>79</v>
      </c>
      <c r="C91">
        <v>23.3333333333333</v>
      </c>
      <c r="D91">
        <v>54.6666666666666</v>
      </c>
    </row>
    <row r="92" spans="1:4" x14ac:dyDescent="0.3">
      <c r="A92" s="1">
        <v>42815</v>
      </c>
      <c r="B92">
        <v>80</v>
      </c>
      <c r="C92">
        <v>25</v>
      </c>
      <c r="D92">
        <v>49</v>
      </c>
    </row>
    <row r="93" spans="1:4" x14ac:dyDescent="0.3">
      <c r="A93" s="1">
        <v>42816</v>
      </c>
      <c r="B93">
        <v>81</v>
      </c>
      <c r="C93">
        <v>27.25</v>
      </c>
      <c r="D93">
        <v>45</v>
      </c>
    </row>
    <row r="94" spans="1:4" x14ac:dyDescent="0.3">
      <c r="A94" s="1">
        <v>42817</v>
      </c>
      <c r="B94">
        <v>82</v>
      </c>
      <c r="C94">
        <v>28</v>
      </c>
      <c r="D94">
        <v>49.75</v>
      </c>
    </row>
    <row r="95" spans="1:4" x14ac:dyDescent="0.3">
      <c r="A95" s="1">
        <v>42818</v>
      </c>
      <c r="B95">
        <v>83</v>
      </c>
      <c r="C95">
        <v>28.9166666666666</v>
      </c>
      <c r="D95">
        <v>37.6666666666666</v>
      </c>
    </row>
    <row r="96" spans="1:4" x14ac:dyDescent="0.3">
      <c r="A96" s="1">
        <v>42819</v>
      </c>
      <c r="B96">
        <v>84</v>
      </c>
      <c r="C96">
        <v>26.5</v>
      </c>
      <c r="D96">
        <v>39.375</v>
      </c>
    </row>
    <row r="97" spans="1:4" x14ac:dyDescent="0.3">
      <c r="A97" s="1">
        <v>42820</v>
      </c>
      <c r="B97">
        <v>85</v>
      </c>
      <c r="C97">
        <v>29.1</v>
      </c>
      <c r="D97">
        <v>37.1</v>
      </c>
    </row>
    <row r="98" spans="1:4" x14ac:dyDescent="0.3">
      <c r="A98" s="1">
        <v>42821</v>
      </c>
      <c r="B98">
        <v>86</v>
      </c>
      <c r="C98">
        <v>29.5</v>
      </c>
      <c r="D98">
        <v>38.625</v>
      </c>
    </row>
    <row r="99" spans="1:4" x14ac:dyDescent="0.3">
      <c r="A99" s="1">
        <v>42822</v>
      </c>
      <c r="B99">
        <v>87</v>
      </c>
      <c r="C99">
        <v>29.8888888888888</v>
      </c>
      <c r="D99">
        <v>40.6666666666666</v>
      </c>
    </row>
    <row r="100" spans="1:4" x14ac:dyDescent="0.3">
      <c r="A100" s="1">
        <v>42823</v>
      </c>
      <c r="B100">
        <v>88</v>
      </c>
      <c r="C100">
        <v>31</v>
      </c>
      <c r="D100">
        <v>34.5</v>
      </c>
    </row>
    <row r="101" spans="1:4" x14ac:dyDescent="0.3">
      <c r="A101" s="1">
        <v>42824</v>
      </c>
      <c r="B101">
        <v>89</v>
      </c>
      <c r="C101">
        <v>29.285714285714199</v>
      </c>
      <c r="D101">
        <v>36.857142857142797</v>
      </c>
    </row>
    <row r="102" spans="1:4" x14ac:dyDescent="0.3">
      <c r="A102" s="1">
        <v>42825</v>
      </c>
      <c r="B102">
        <v>90</v>
      </c>
      <c r="C102">
        <v>30.625</v>
      </c>
      <c r="D102">
        <v>37.625</v>
      </c>
    </row>
    <row r="103" spans="1:4" x14ac:dyDescent="0.3">
      <c r="A103" s="1">
        <v>42826</v>
      </c>
      <c r="B103">
        <v>91</v>
      </c>
      <c r="C103">
        <v>31.375</v>
      </c>
      <c r="D103">
        <v>35.125</v>
      </c>
    </row>
    <row r="104" spans="1:4" x14ac:dyDescent="0.3">
      <c r="A104" s="1">
        <v>42827</v>
      </c>
      <c r="B104">
        <v>92</v>
      </c>
      <c r="C104">
        <v>29.75</v>
      </c>
      <c r="D104">
        <v>33.75</v>
      </c>
    </row>
    <row r="105" spans="1:4" x14ac:dyDescent="0.3">
      <c r="A105" s="1">
        <v>42828</v>
      </c>
      <c r="B105">
        <v>93</v>
      </c>
      <c r="C105">
        <v>30.5</v>
      </c>
      <c r="D105">
        <v>29.75</v>
      </c>
    </row>
    <row r="106" spans="1:4" x14ac:dyDescent="0.3">
      <c r="A106" s="1">
        <v>42829</v>
      </c>
      <c r="B106">
        <v>94</v>
      </c>
      <c r="C106">
        <v>30.933333333333302</v>
      </c>
      <c r="D106">
        <v>31.8666666666666</v>
      </c>
    </row>
    <row r="107" spans="1:4" x14ac:dyDescent="0.3">
      <c r="A107" s="1">
        <v>42830</v>
      </c>
      <c r="B107">
        <v>95</v>
      </c>
      <c r="C107">
        <v>29.230769230769202</v>
      </c>
      <c r="D107">
        <v>46</v>
      </c>
    </row>
    <row r="108" spans="1:4" x14ac:dyDescent="0.3">
      <c r="A108" s="1">
        <v>42831</v>
      </c>
      <c r="B108">
        <v>96</v>
      </c>
      <c r="C108">
        <v>31.2222222222222</v>
      </c>
      <c r="D108">
        <v>26</v>
      </c>
    </row>
    <row r="109" spans="1:4" x14ac:dyDescent="0.3">
      <c r="A109" s="1">
        <v>42832</v>
      </c>
      <c r="B109">
        <v>97</v>
      </c>
      <c r="C109">
        <v>27</v>
      </c>
      <c r="D109">
        <v>29.875</v>
      </c>
    </row>
    <row r="110" spans="1:4" x14ac:dyDescent="0.3">
      <c r="A110" s="1">
        <v>42833</v>
      </c>
      <c r="B110">
        <v>98</v>
      </c>
      <c r="C110">
        <v>25.625</v>
      </c>
      <c r="D110">
        <v>29.375</v>
      </c>
    </row>
    <row r="111" spans="1:4" x14ac:dyDescent="0.3">
      <c r="A111" s="1">
        <v>42834</v>
      </c>
      <c r="B111">
        <v>99</v>
      </c>
      <c r="C111">
        <v>27.125</v>
      </c>
      <c r="D111">
        <v>21.125</v>
      </c>
    </row>
    <row r="112" spans="1:4" x14ac:dyDescent="0.3">
      <c r="A112" s="1">
        <v>42835</v>
      </c>
      <c r="B112">
        <v>100</v>
      </c>
      <c r="C112">
        <v>27.857142857142801</v>
      </c>
      <c r="D112">
        <v>19.428571428571399</v>
      </c>
    </row>
    <row r="113" spans="1:4" x14ac:dyDescent="0.3">
      <c r="A113" s="1">
        <v>42836</v>
      </c>
      <c r="B113">
        <v>101</v>
      </c>
      <c r="C113">
        <v>29.25</v>
      </c>
      <c r="D113">
        <v>17.75</v>
      </c>
    </row>
    <row r="114" spans="1:4" x14ac:dyDescent="0.3">
      <c r="A114" s="1">
        <v>42837</v>
      </c>
      <c r="B114">
        <v>102</v>
      </c>
      <c r="C114">
        <v>29.25</v>
      </c>
      <c r="D114">
        <v>26</v>
      </c>
    </row>
    <row r="115" spans="1:4" x14ac:dyDescent="0.3">
      <c r="A115" s="1">
        <v>42838</v>
      </c>
      <c r="B115">
        <v>103</v>
      </c>
      <c r="C115">
        <v>29.6666666666666</v>
      </c>
      <c r="D115">
        <v>29.1111111111111</v>
      </c>
    </row>
    <row r="116" spans="1:4" x14ac:dyDescent="0.3">
      <c r="A116" s="1">
        <v>42839</v>
      </c>
      <c r="B116">
        <v>104</v>
      </c>
      <c r="C116">
        <v>30.5</v>
      </c>
      <c r="D116">
        <v>37.625</v>
      </c>
    </row>
    <row r="117" spans="1:4" x14ac:dyDescent="0.3">
      <c r="A117" s="1">
        <v>42840</v>
      </c>
      <c r="B117">
        <v>105</v>
      </c>
      <c r="C117">
        <v>31.2222222222222</v>
      </c>
      <c r="D117">
        <v>30.4444444444444</v>
      </c>
    </row>
    <row r="118" spans="1:4" x14ac:dyDescent="0.3">
      <c r="A118" s="1">
        <v>42841</v>
      </c>
      <c r="B118">
        <v>106</v>
      </c>
      <c r="C118">
        <v>31</v>
      </c>
      <c r="D118">
        <v>34.25</v>
      </c>
    </row>
    <row r="119" spans="1:4" x14ac:dyDescent="0.3">
      <c r="A119" s="1">
        <v>42842</v>
      </c>
      <c r="B119">
        <v>107</v>
      </c>
      <c r="C119">
        <v>32.5555555555555</v>
      </c>
      <c r="D119">
        <v>38.4444444444444</v>
      </c>
    </row>
    <row r="120" spans="1:4" x14ac:dyDescent="0.3">
      <c r="A120" s="1">
        <v>42843</v>
      </c>
      <c r="B120">
        <v>108</v>
      </c>
      <c r="C120">
        <v>34</v>
      </c>
      <c r="D120">
        <v>27.3333333333333</v>
      </c>
    </row>
    <row r="121" spans="1:4" x14ac:dyDescent="0.3">
      <c r="A121" s="1">
        <v>42844</v>
      </c>
      <c r="B121">
        <v>109</v>
      </c>
      <c r="C121">
        <v>33.5</v>
      </c>
      <c r="D121">
        <v>24.125</v>
      </c>
    </row>
    <row r="122" spans="1:4" x14ac:dyDescent="0.3">
      <c r="A122" s="1">
        <v>42845</v>
      </c>
      <c r="B122">
        <v>110</v>
      </c>
      <c r="C122">
        <v>34.5</v>
      </c>
      <c r="D122">
        <v>27.5</v>
      </c>
    </row>
    <row r="123" spans="1:4" x14ac:dyDescent="0.3">
      <c r="A123" s="1">
        <v>42846</v>
      </c>
      <c r="B123">
        <v>111</v>
      </c>
      <c r="C123">
        <v>34.25</v>
      </c>
      <c r="D123">
        <v>39.375</v>
      </c>
    </row>
    <row r="124" spans="1:4" x14ac:dyDescent="0.3">
      <c r="A124" s="1">
        <v>42847</v>
      </c>
      <c r="B124">
        <v>112</v>
      </c>
      <c r="C124">
        <v>32.9</v>
      </c>
      <c r="D124">
        <v>40.9</v>
      </c>
    </row>
    <row r="125" spans="1:4" x14ac:dyDescent="0.3">
      <c r="A125" s="1">
        <v>42848</v>
      </c>
      <c r="B125">
        <v>113</v>
      </c>
      <c r="C125">
        <v>32.875</v>
      </c>
      <c r="D125">
        <v>27.5</v>
      </c>
    </row>
    <row r="126" spans="1:4" x14ac:dyDescent="0.3">
      <c r="A126" s="1">
        <v>42849</v>
      </c>
      <c r="B126">
        <v>114</v>
      </c>
      <c r="C126">
        <v>32</v>
      </c>
      <c r="D126">
        <v>27.1428571428571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72"/>
  <sheetViews>
    <sheetView topLeftCell="L1" zoomScale="69" workbookViewId="0">
      <selection activeCell="Z12" sqref="Z12"/>
    </sheetView>
  </sheetViews>
  <sheetFormatPr defaultRowHeight="14.4" x14ac:dyDescent="0.3"/>
  <cols>
    <col min="1" max="1" width="11.33203125" bestFit="1" customWidth="1"/>
    <col min="2" max="2" width="6.88671875" bestFit="1" customWidth="1"/>
    <col min="3" max="3" width="24.77734375" bestFit="1" customWidth="1"/>
    <col min="4" max="4" width="18.88671875" bestFit="1" customWidth="1"/>
    <col min="5" max="5" width="27.88671875" bestFit="1" customWidth="1"/>
    <col min="6" max="6" width="19.6640625" bestFit="1" customWidth="1"/>
    <col min="7" max="7" width="19.88671875" style="6" bestFit="1" customWidth="1"/>
    <col min="8" max="8" width="26.109375" bestFit="1" customWidth="1"/>
    <col min="9" max="9" width="19.6640625" bestFit="1" customWidth="1"/>
    <col min="10" max="10" width="19.88671875" style="6" bestFit="1" customWidth="1"/>
    <col min="11" max="11" width="26.109375" bestFit="1" customWidth="1"/>
    <col min="12" max="12" width="19.6640625" bestFit="1" customWidth="1"/>
    <col min="13" max="13" width="19.88671875" bestFit="1" customWidth="1"/>
  </cols>
  <sheetData>
    <row r="1" spans="1:13" s="17" customFormat="1" ht="20.399999999999999" thickBot="1" x14ac:dyDescent="0.35">
      <c r="A1" s="31" t="s">
        <v>0</v>
      </c>
      <c r="B1" s="31" t="s">
        <v>0</v>
      </c>
      <c r="C1" s="31" t="s">
        <v>1</v>
      </c>
      <c r="D1" s="31" t="s">
        <v>35</v>
      </c>
      <c r="E1" s="31" t="s">
        <v>32</v>
      </c>
      <c r="F1" s="31" t="s">
        <v>37</v>
      </c>
      <c r="G1" s="31" t="s">
        <v>51</v>
      </c>
      <c r="H1" s="31" t="s">
        <v>199</v>
      </c>
      <c r="I1" s="31" t="s">
        <v>38</v>
      </c>
      <c r="J1" s="31" t="s">
        <v>46</v>
      </c>
      <c r="K1" s="31" t="s">
        <v>200</v>
      </c>
      <c r="L1" s="31" t="s">
        <v>39</v>
      </c>
      <c r="M1" s="31" t="s">
        <v>47</v>
      </c>
    </row>
    <row r="2" spans="1:13" ht="15" thickTop="1" x14ac:dyDescent="0.3">
      <c r="A2" s="7">
        <v>42736</v>
      </c>
      <c r="B2" s="6">
        <v>1</v>
      </c>
      <c r="C2" s="6">
        <v>15.9130434782608</v>
      </c>
      <c r="D2" s="24">
        <f>AVERAGE(C2:C57)</f>
        <v>16.76568194429839</v>
      </c>
      <c r="E2" s="6"/>
      <c r="F2" s="8"/>
      <c r="H2" s="10"/>
      <c r="I2" s="8"/>
      <c r="K2" s="10"/>
      <c r="L2" s="6"/>
      <c r="M2" s="6"/>
    </row>
    <row r="3" spans="1:13" x14ac:dyDescent="0.3">
      <c r="A3" s="7">
        <v>42737</v>
      </c>
      <c r="B3" s="6">
        <v>2</v>
      </c>
      <c r="C3" s="6">
        <v>18.5</v>
      </c>
      <c r="D3" s="25"/>
      <c r="E3" s="6"/>
      <c r="F3" s="8"/>
      <c r="H3" s="10"/>
      <c r="I3" s="8"/>
      <c r="K3" s="10"/>
      <c r="L3" s="6"/>
      <c r="M3" s="6"/>
    </row>
    <row r="4" spans="1:13" x14ac:dyDescent="0.3">
      <c r="A4" s="7">
        <v>42738</v>
      </c>
      <c r="B4" s="6">
        <v>3</v>
      </c>
      <c r="C4" s="6">
        <v>17.1111111111111</v>
      </c>
      <c r="D4" s="25"/>
      <c r="E4" s="6">
        <f t="shared" ref="E4:E35" si="0">AVERAGE(C2:C4)</f>
        <v>17.174718196457302</v>
      </c>
      <c r="F4" s="8">
        <f>(C4-E4)^2</f>
        <v>4.0458613062390632E-3</v>
      </c>
      <c r="G4" s="6">
        <f>ABS((C4-E4)/C4)</f>
        <v>3.7172971955572796E-3</v>
      </c>
      <c r="H4" s="10"/>
      <c r="I4" s="8"/>
      <c r="K4" s="10"/>
      <c r="L4" s="6"/>
      <c r="M4" s="6"/>
    </row>
    <row r="5" spans="1:13" x14ac:dyDescent="0.3">
      <c r="A5" s="7">
        <v>42739</v>
      </c>
      <c r="B5" s="6">
        <v>4</v>
      </c>
      <c r="C5" s="6">
        <v>18.7</v>
      </c>
      <c r="D5" s="25"/>
      <c r="E5" s="6">
        <f t="shared" si="0"/>
        <v>18.103703703703701</v>
      </c>
      <c r="F5" s="8">
        <f t="shared" ref="F5:F68" si="1">(C5-E5)^2</f>
        <v>0.35556927297668278</v>
      </c>
      <c r="G5" s="6">
        <f t="shared" ref="G5:G68" si="2">ABS((C5-E5)/C5)</f>
        <v>3.1887502475737878E-2</v>
      </c>
      <c r="H5" s="10">
        <f t="shared" ref="H5:H36" si="3">AVERAGE(C2:C5)</f>
        <v>17.556038647342977</v>
      </c>
      <c r="I5" s="8">
        <f t="shared" ref="I5:I36" si="4">(C5-H5)^2</f>
        <v>1.3086475763728851</v>
      </c>
      <c r="J5" s="6">
        <f>ABS((C5-H5)/C5)</f>
        <v>6.1174403885402288E-2</v>
      </c>
      <c r="K5" s="10"/>
      <c r="L5" s="6"/>
      <c r="M5" s="6"/>
    </row>
    <row r="6" spans="1:13" x14ac:dyDescent="0.3">
      <c r="A6" s="7">
        <v>42740</v>
      </c>
      <c r="B6" s="6">
        <v>5</v>
      </c>
      <c r="C6" s="6">
        <v>18.3888888888888</v>
      </c>
      <c r="D6" s="25"/>
      <c r="E6" s="6">
        <f t="shared" si="0"/>
        <v>18.066666666666634</v>
      </c>
      <c r="F6" s="8">
        <f t="shared" si="1"/>
        <v>0.10382716049379094</v>
      </c>
      <c r="G6" s="6">
        <f t="shared" si="2"/>
        <v>1.7522658610268929E-2</v>
      </c>
      <c r="H6" s="10">
        <f t="shared" si="3"/>
        <v>18.174999999999976</v>
      </c>
      <c r="I6" s="8">
        <f t="shared" si="4"/>
        <v>4.5748456790095968E-2</v>
      </c>
      <c r="J6" s="6">
        <f t="shared" ref="J6:J69" si="5">ABS((C6-H6)/C6)</f>
        <v>1.16314199395736E-2</v>
      </c>
      <c r="K6" s="10">
        <f t="shared" ref="K6:K37" si="6">AVERAGE(C2:C6)</f>
        <v>17.722608695652141</v>
      </c>
      <c r="L6" s="6">
        <f t="shared" ref="L6:L37" si="7">(C6-K6)^2</f>
        <v>0.44392929589947977</v>
      </c>
      <c r="M6" s="6">
        <f>ABS((C6-K6)/C6)</f>
        <v>3.6232759753051125E-2</v>
      </c>
    </row>
    <row r="7" spans="1:13" x14ac:dyDescent="0.3">
      <c r="A7" s="7">
        <v>42741</v>
      </c>
      <c r="B7" s="6">
        <v>6</v>
      </c>
      <c r="C7" s="6">
        <v>19.318181818181799</v>
      </c>
      <c r="D7" s="25"/>
      <c r="E7" s="6">
        <f t="shared" si="0"/>
        <v>18.802356902356866</v>
      </c>
      <c r="F7" s="8">
        <f t="shared" si="1"/>
        <v>0.26607534378579883</v>
      </c>
      <c r="G7" s="6">
        <f t="shared" si="2"/>
        <v>2.6701525054467126E-2</v>
      </c>
      <c r="H7" s="10">
        <f t="shared" si="3"/>
        <v>18.379545454545426</v>
      </c>
      <c r="I7" s="8">
        <f t="shared" si="4"/>
        <v>0.88103822314051394</v>
      </c>
      <c r="J7" s="6">
        <f t="shared" si="5"/>
        <v>4.8588235294118196E-2</v>
      </c>
      <c r="K7" s="10">
        <f t="shared" si="6"/>
        <v>18.403636363636341</v>
      </c>
      <c r="L7" s="6">
        <f t="shared" si="7"/>
        <v>0.83639338842975774</v>
      </c>
      <c r="M7" s="6">
        <f t="shared" ref="M7:M70" si="8">ABS((C7-K7)/C7)</f>
        <v>4.7341176470588442E-2</v>
      </c>
    </row>
    <row r="8" spans="1:13" x14ac:dyDescent="0.3">
      <c r="A8" s="7">
        <v>42742</v>
      </c>
      <c r="B8" s="6">
        <v>7</v>
      </c>
      <c r="C8" s="6">
        <v>14.7083333333333</v>
      </c>
      <c r="D8" s="25"/>
      <c r="E8" s="6">
        <f t="shared" si="0"/>
        <v>17.4718013468013</v>
      </c>
      <c r="F8" s="8">
        <f t="shared" si="1"/>
        <v>7.6367554614607727</v>
      </c>
      <c r="G8" s="6">
        <f t="shared" si="2"/>
        <v>0.18788451083068594</v>
      </c>
      <c r="H8" s="10">
        <f t="shared" si="3"/>
        <v>17.778851010100976</v>
      </c>
      <c r="I8" s="8">
        <f t="shared" si="4"/>
        <v>9.4280788033427623</v>
      </c>
      <c r="J8" s="6">
        <f t="shared" si="5"/>
        <v>0.20876040861876594</v>
      </c>
      <c r="K8" s="10">
        <f t="shared" si="6"/>
        <v>17.645303030303001</v>
      </c>
      <c r="L8" s="6">
        <f t="shared" si="7"/>
        <v>8.6257910009182979</v>
      </c>
      <c r="M8" s="6">
        <f t="shared" si="8"/>
        <v>0.19968065928405945</v>
      </c>
    </row>
    <row r="9" spans="1:13" x14ac:dyDescent="0.3">
      <c r="A9" s="7">
        <v>42743</v>
      </c>
      <c r="B9" s="6">
        <v>8</v>
      </c>
      <c r="C9" s="6">
        <v>15.684210526315701</v>
      </c>
      <c r="D9" s="25"/>
      <c r="E9" s="6">
        <f t="shared" si="0"/>
        <v>16.570241892610266</v>
      </c>
      <c r="F9" s="8">
        <f t="shared" si="1"/>
        <v>0.78505158205781422</v>
      </c>
      <c r="G9" s="6">
        <f t="shared" si="2"/>
        <v>5.6491932750324957E-2</v>
      </c>
      <c r="H9" s="10">
        <f t="shared" si="3"/>
        <v>17.024903641679899</v>
      </c>
      <c r="I9" s="8">
        <f t="shared" si="4"/>
        <v>1.7974580295849589</v>
      </c>
      <c r="J9" s="6">
        <f t="shared" si="5"/>
        <v>8.5480433529932578E-2</v>
      </c>
      <c r="K9" s="10">
        <f t="shared" si="6"/>
        <v>17.359922913343919</v>
      </c>
      <c r="L9" s="6">
        <f t="shared" si="7"/>
        <v>2.8080120040398091</v>
      </c>
      <c r="M9" s="6">
        <f t="shared" si="8"/>
        <v>0.10684072266287357</v>
      </c>
    </row>
    <row r="10" spans="1:13" x14ac:dyDescent="0.3">
      <c r="A10" s="7">
        <v>42744</v>
      </c>
      <c r="B10" s="6">
        <v>9</v>
      </c>
      <c r="C10" s="6">
        <v>14.5714285714285</v>
      </c>
      <c r="D10" s="25"/>
      <c r="E10" s="6">
        <f t="shared" si="0"/>
        <v>14.987990810359166</v>
      </c>
      <c r="F10" s="8">
        <f t="shared" si="1"/>
        <v>0.17352409890292947</v>
      </c>
      <c r="G10" s="6">
        <f t="shared" si="2"/>
        <v>2.8587604632496842E-2</v>
      </c>
      <c r="H10" s="10">
        <f t="shared" si="3"/>
        <v>16.070538562314827</v>
      </c>
      <c r="I10" s="8">
        <f t="shared" si="4"/>
        <v>2.2473307647752021</v>
      </c>
      <c r="J10" s="6">
        <f t="shared" si="5"/>
        <v>0.10288009741376801</v>
      </c>
      <c r="K10" s="10">
        <f t="shared" si="6"/>
        <v>16.534208627629617</v>
      </c>
      <c r="L10" s="6">
        <f t="shared" si="7"/>
        <v>3.8525055490208602</v>
      </c>
      <c r="M10" s="6">
        <f t="shared" si="8"/>
        <v>0.13470059209223417</v>
      </c>
    </row>
    <row r="11" spans="1:13" x14ac:dyDescent="0.3">
      <c r="A11" s="7">
        <v>42745</v>
      </c>
      <c r="B11" s="6">
        <v>10</v>
      </c>
      <c r="C11" s="6">
        <v>12.1111111111111</v>
      </c>
      <c r="D11" s="25"/>
      <c r="E11" s="6">
        <f t="shared" si="0"/>
        <v>14.122250069618433</v>
      </c>
      <c r="F11" s="8">
        <f t="shared" si="1"/>
        <v>4.0446799104259599</v>
      </c>
      <c r="G11" s="6">
        <f t="shared" si="2"/>
        <v>0.16605734519785334</v>
      </c>
      <c r="H11" s="10">
        <f t="shared" si="3"/>
        <v>14.26877088554715</v>
      </c>
      <c r="I11" s="8">
        <f t="shared" si="4"/>
        <v>4.6554957022194268</v>
      </c>
      <c r="J11" s="6">
        <f t="shared" si="5"/>
        <v>0.17815539421949053</v>
      </c>
      <c r="K11" s="10">
        <f t="shared" si="6"/>
        <v>15.278653072074082</v>
      </c>
      <c r="L11" s="6">
        <f t="shared" si="7"/>
        <v>10.033322074461214</v>
      </c>
      <c r="M11" s="6">
        <f t="shared" si="8"/>
        <v>0.2615401619143749</v>
      </c>
    </row>
    <row r="12" spans="1:13" x14ac:dyDescent="0.3">
      <c r="A12" s="7">
        <v>42746</v>
      </c>
      <c r="B12" s="6">
        <v>11</v>
      </c>
      <c r="C12" s="6">
        <v>11</v>
      </c>
      <c r="D12" s="25"/>
      <c r="E12" s="6">
        <f t="shared" si="0"/>
        <v>12.560846560846533</v>
      </c>
      <c r="F12" s="8">
        <f t="shared" si="1"/>
        <v>2.4362419865064511</v>
      </c>
      <c r="G12" s="6">
        <f t="shared" si="2"/>
        <v>0.14189514189513941</v>
      </c>
      <c r="H12" s="10">
        <f t="shared" si="3"/>
        <v>13.341687552213825</v>
      </c>
      <c r="I12" s="8">
        <f t="shared" si="4"/>
        <v>5.4835005921931765</v>
      </c>
      <c r="J12" s="6">
        <f t="shared" si="5"/>
        <v>0.2128806865648932</v>
      </c>
      <c r="K12" s="10">
        <f t="shared" si="6"/>
        <v>13.615016708437718</v>
      </c>
      <c r="L12" s="6">
        <f t="shared" si="7"/>
        <v>6.8383123854084369</v>
      </c>
      <c r="M12" s="6">
        <f t="shared" si="8"/>
        <v>0.23772879167615618</v>
      </c>
    </row>
    <row r="13" spans="1:13" x14ac:dyDescent="0.3">
      <c r="A13" s="7">
        <v>42747</v>
      </c>
      <c r="B13" s="6">
        <v>12</v>
      </c>
      <c r="C13" s="6">
        <v>11.789473684210501</v>
      </c>
      <c r="D13" s="25"/>
      <c r="E13" s="6">
        <f t="shared" si="0"/>
        <v>11.6335282651072</v>
      </c>
      <c r="F13" s="8">
        <f t="shared" si="1"/>
        <v>2.4318973739304042E-2</v>
      </c>
      <c r="G13" s="6">
        <f t="shared" si="2"/>
        <v>1.3227513227512125E-2</v>
      </c>
      <c r="H13" s="10">
        <f t="shared" si="3"/>
        <v>12.368003341687524</v>
      </c>
      <c r="I13" s="8">
        <f t="shared" si="4"/>
        <v>0.33469656458048219</v>
      </c>
      <c r="J13" s="6">
        <f t="shared" si="5"/>
        <v>4.9071712018140499E-2</v>
      </c>
      <c r="K13" s="10">
        <f t="shared" si="6"/>
        <v>13.031244778613161</v>
      </c>
      <c r="L13" s="6">
        <f t="shared" si="7"/>
        <v>1.5419954508939797</v>
      </c>
      <c r="M13" s="6">
        <f t="shared" si="8"/>
        <v>0.10532879818594013</v>
      </c>
    </row>
    <row r="14" spans="1:13" x14ac:dyDescent="0.3">
      <c r="A14" s="7">
        <v>42748</v>
      </c>
      <c r="B14" s="6">
        <v>13</v>
      </c>
      <c r="C14" s="6">
        <v>13.235294117646999</v>
      </c>
      <c r="D14" s="25"/>
      <c r="E14" s="6">
        <f t="shared" si="0"/>
        <v>12.008255933952499</v>
      </c>
      <c r="F14" s="8">
        <f t="shared" si="1"/>
        <v>1.5056227042442973</v>
      </c>
      <c r="G14" s="6">
        <f t="shared" si="2"/>
        <v>9.2709551656918188E-2</v>
      </c>
      <c r="H14" s="10">
        <f t="shared" si="3"/>
        <v>12.03396972824215</v>
      </c>
      <c r="I14" s="8">
        <f t="shared" si="4"/>
        <v>1.443180288578934</v>
      </c>
      <c r="J14" s="6">
        <f t="shared" si="5"/>
        <v>9.0766731643922349E-2</v>
      </c>
      <c r="K14" s="10">
        <f t="shared" si="6"/>
        <v>12.541461496879419</v>
      </c>
      <c r="L14" s="6">
        <f t="shared" si="7"/>
        <v>0.48140370564120849</v>
      </c>
      <c r="M14" s="6">
        <f t="shared" si="8"/>
        <v>5.2422909124661833E-2</v>
      </c>
    </row>
    <row r="15" spans="1:13" x14ac:dyDescent="0.3">
      <c r="A15" s="7">
        <v>42749</v>
      </c>
      <c r="B15" s="6">
        <v>14</v>
      </c>
      <c r="C15" s="6">
        <v>13.2</v>
      </c>
      <c r="D15" s="25"/>
      <c r="E15" s="6">
        <f t="shared" si="0"/>
        <v>12.741589267285832</v>
      </c>
      <c r="F15" s="8">
        <f t="shared" si="1"/>
        <v>0.21014039986753977</v>
      </c>
      <c r="G15" s="6">
        <f t="shared" si="2"/>
        <v>3.4728085811679348E-2</v>
      </c>
      <c r="H15" s="10">
        <f t="shared" si="3"/>
        <v>12.306191950464374</v>
      </c>
      <c r="I15" s="8">
        <f t="shared" si="4"/>
        <v>0.79889282941467887</v>
      </c>
      <c r="J15" s="6">
        <f t="shared" si="5"/>
        <v>6.7712731025426159E-2</v>
      </c>
      <c r="K15" s="10">
        <f t="shared" si="6"/>
        <v>12.26717578259372</v>
      </c>
      <c r="L15" s="6">
        <f t="shared" si="7"/>
        <v>0.87016102057963829</v>
      </c>
      <c r="M15" s="6">
        <f t="shared" si="8"/>
        <v>7.0668501318657553E-2</v>
      </c>
    </row>
    <row r="16" spans="1:13" x14ac:dyDescent="0.3">
      <c r="A16" s="7">
        <v>42750</v>
      </c>
      <c r="B16" s="6">
        <v>15</v>
      </c>
      <c r="C16" s="6">
        <v>16.434782608695599</v>
      </c>
      <c r="D16" s="25"/>
      <c r="E16" s="6">
        <f t="shared" si="0"/>
        <v>14.290025575447531</v>
      </c>
      <c r="F16" s="8">
        <f t="shared" si="1"/>
        <v>4.599982731667053</v>
      </c>
      <c r="G16" s="6">
        <f t="shared" si="2"/>
        <v>0.13050108932461829</v>
      </c>
      <c r="H16" s="10">
        <f t="shared" si="3"/>
        <v>13.664887602638274</v>
      </c>
      <c r="I16" s="8">
        <f t="shared" si="4"/>
        <v>7.6723183445813099</v>
      </c>
      <c r="J16" s="6">
        <f t="shared" si="5"/>
        <v>0.1685385850246526</v>
      </c>
      <c r="K16" s="10">
        <f t="shared" si="6"/>
        <v>13.131910082110618</v>
      </c>
      <c r="L16" s="6">
        <f t="shared" si="7"/>
        <v>10.908966926869855</v>
      </c>
      <c r="M16" s="6">
        <f t="shared" si="8"/>
        <v>0.20096843415728785</v>
      </c>
    </row>
    <row r="17" spans="1:13" x14ac:dyDescent="0.3">
      <c r="A17" s="7">
        <v>42751</v>
      </c>
      <c r="B17" s="6">
        <v>16</v>
      </c>
      <c r="C17" s="6">
        <v>14.65</v>
      </c>
      <c r="D17" s="25"/>
      <c r="E17" s="6">
        <f t="shared" si="0"/>
        <v>14.761594202898534</v>
      </c>
      <c r="F17" s="8">
        <f t="shared" si="1"/>
        <v>1.2453266120559112E-2</v>
      </c>
      <c r="G17" s="6">
        <f t="shared" si="2"/>
        <v>7.6173517336883085E-3</v>
      </c>
      <c r="H17" s="10">
        <f t="shared" si="3"/>
        <v>14.380019181585649</v>
      </c>
      <c r="I17" s="8">
        <f t="shared" si="4"/>
        <v>7.2889642311683156E-2</v>
      </c>
      <c r="J17" s="6">
        <f t="shared" si="5"/>
        <v>1.8428724806440391E-2</v>
      </c>
      <c r="K17" s="10">
        <f t="shared" si="6"/>
        <v>13.86191008211062</v>
      </c>
      <c r="L17" s="6">
        <f t="shared" si="7"/>
        <v>0.62108571867888951</v>
      </c>
      <c r="M17" s="6">
        <f t="shared" si="8"/>
        <v>5.3794533644326271E-2</v>
      </c>
    </row>
    <row r="18" spans="1:13" x14ac:dyDescent="0.3">
      <c r="A18" s="7">
        <v>42752</v>
      </c>
      <c r="B18" s="6">
        <v>17</v>
      </c>
      <c r="C18" s="6">
        <v>11.7222222222222</v>
      </c>
      <c r="D18" s="25"/>
      <c r="E18" s="6">
        <f t="shared" si="0"/>
        <v>14.269001610305933</v>
      </c>
      <c r="F18" s="8">
        <f t="shared" si="1"/>
        <v>6.486085251568154</v>
      </c>
      <c r="G18" s="6">
        <f t="shared" si="2"/>
        <v>0.21726080087918143</v>
      </c>
      <c r="H18" s="10">
        <f t="shared" si="3"/>
        <v>14.00175120772945</v>
      </c>
      <c r="I18" s="8">
        <f t="shared" si="4"/>
        <v>5.1962523957677123</v>
      </c>
      <c r="J18" s="6">
        <f t="shared" si="5"/>
        <v>0.19446218833711174</v>
      </c>
      <c r="K18" s="10">
        <f t="shared" si="6"/>
        <v>13.848459789712958</v>
      </c>
      <c r="L18" s="6">
        <f t="shared" si="7"/>
        <v>4.5208861934090159</v>
      </c>
      <c r="M18" s="6">
        <f t="shared" si="8"/>
        <v>0.18138519533096548</v>
      </c>
    </row>
    <row r="19" spans="1:13" x14ac:dyDescent="0.3">
      <c r="A19" s="7">
        <v>42753</v>
      </c>
      <c r="B19" s="6">
        <v>18</v>
      </c>
      <c r="C19" s="6">
        <v>13.0416666666666</v>
      </c>
      <c r="D19" s="25"/>
      <c r="E19" s="6">
        <f t="shared" si="0"/>
        <v>13.137962962962932</v>
      </c>
      <c r="F19" s="8">
        <f t="shared" si="1"/>
        <v>9.2729766803909784E-3</v>
      </c>
      <c r="G19" s="6">
        <f t="shared" si="2"/>
        <v>7.3837415690478645E-3</v>
      </c>
      <c r="H19" s="10">
        <f t="shared" si="3"/>
        <v>13.9621678743961</v>
      </c>
      <c r="I19" s="8">
        <f t="shared" si="4"/>
        <v>0.84732247343146661</v>
      </c>
      <c r="J19" s="6">
        <f t="shared" si="5"/>
        <v>7.0581562254019459E-2</v>
      </c>
      <c r="K19" s="10">
        <f t="shared" si="6"/>
        <v>13.809734299516879</v>
      </c>
      <c r="L19" s="6">
        <f t="shared" si="7"/>
        <v>0.58992788863223122</v>
      </c>
      <c r="M19" s="6">
        <f t="shared" si="8"/>
        <v>5.8893364819191031E-2</v>
      </c>
    </row>
    <row r="20" spans="1:13" x14ac:dyDescent="0.3">
      <c r="A20" s="7">
        <v>42754</v>
      </c>
      <c r="B20" s="6">
        <v>19</v>
      </c>
      <c r="C20" s="6">
        <v>14.619047619047601</v>
      </c>
      <c r="D20" s="25"/>
      <c r="E20" s="6">
        <f t="shared" si="0"/>
        <v>13.127645502645466</v>
      </c>
      <c r="F20" s="8">
        <f t="shared" si="1"/>
        <v>2.2242802728087674</v>
      </c>
      <c r="G20" s="6">
        <f t="shared" si="2"/>
        <v>0.10201773434672597</v>
      </c>
      <c r="H20" s="10">
        <f t="shared" si="3"/>
        <v>13.5082341269841</v>
      </c>
      <c r="I20" s="8">
        <f t="shared" si="4"/>
        <v>1.2339066141503103</v>
      </c>
      <c r="J20" s="6">
        <f t="shared" si="5"/>
        <v>7.5983984799132112E-2</v>
      </c>
      <c r="K20" s="10">
        <f t="shared" si="6"/>
        <v>14.093543823326399</v>
      </c>
      <c r="L20" s="6">
        <f t="shared" si="7"/>
        <v>0.27615423931739019</v>
      </c>
      <c r="M20" s="6">
        <f t="shared" si="8"/>
        <v>3.5946513713828156E-2</v>
      </c>
    </row>
    <row r="21" spans="1:13" x14ac:dyDescent="0.3">
      <c r="A21" s="7">
        <v>42755</v>
      </c>
      <c r="B21" s="6">
        <v>20</v>
      </c>
      <c r="C21" s="6">
        <v>15.2631578947368</v>
      </c>
      <c r="D21" s="25"/>
      <c r="E21" s="6">
        <f t="shared" si="0"/>
        <v>14.307957393483667</v>
      </c>
      <c r="F21" s="8">
        <f t="shared" si="1"/>
        <v>0.91240799759423619</v>
      </c>
      <c r="G21" s="6">
        <f t="shared" si="2"/>
        <v>6.2582101806239909E-2</v>
      </c>
      <c r="H21" s="10">
        <f t="shared" si="3"/>
        <v>13.6615236006683</v>
      </c>
      <c r="I21" s="8">
        <f t="shared" si="4"/>
        <v>2.5652324119363024</v>
      </c>
      <c r="J21" s="6">
        <f t="shared" si="5"/>
        <v>0.10493466064586753</v>
      </c>
      <c r="K21" s="10">
        <f t="shared" si="6"/>
        <v>13.859218880534637</v>
      </c>
      <c r="L21" s="6">
        <f t="shared" si="7"/>
        <v>1.9710447555989394</v>
      </c>
      <c r="M21" s="6">
        <f t="shared" si="8"/>
        <v>9.1982211275314335E-2</v>
      </c>
    </row>
    <row r="22" spans="1:13" x14ac:dyDescent="0.3">
      <c r="A22" s="7">
        <v>42756</v>
      </c>
      <c r="B22" s="6">
        <v>21</v>
      </c>
      <c r="C22" s="6">
        <v>15.391304347826001</v>
      </c>
      <c r="D22" s="25"/>
      <c r="E22" s="6">
        <f t="shared" si="0"/>
        <v>15.091169953870134</v>
      </c>
      <c r="F22" s="8">
        <f t="shared" si="1"/>
        <v>9.0080654435255536E-2</v>
      </c>
      <c r="G22" s="6">
        <f t="shared" si="2"/>
        <v>1.9500257234420844E-2</v>
      </c>
      <c r="H22" s="10">
        <f t="shared" si="3"/>
        <v>14.57879413206925</v>
      </c>
      <c r="I22" s="8">
        <f t="shared" si="4"/>
        <v>0.66017285070908172</v>
      </c>
      <c r="J22" s="6">
        <f t="shared" si="5"/>
        <v>5.2790211758207264E-2</v>
      </c>
      <c r="K22" s="10">
        <f t="shared" si="6"/>
        <v>14.007479750099838</v>
      </c>
      <c r="L22" s="6">
        <f t="shared" si="7"/>
        <v>1.9149705172719755</v>
      </c>
      <c r="M22" s="6">
        <f t="shared" si="8"/>
        <v>8.9909507761869817E-2</v>
      </c>
    </row>
    <row r="23" spans="1:13" x14ac:dyDescent="0.3">
      <c r="A23" s="7">
        <v>42757</v>
      </c>
      <c r="B23" s="6">
        <v>22</v>
      </c>
      <c r="C23" s="6">
        <v>18.440000000000001</v>
      </c>
      <c r="D23" s="25"/>
      <c r="E23" s="6">
        <f t="shared" si="0"/>
        <v>16.364820747520934</v>
      </c>
      <c r="F23" s="8">
        <f t="shared" si="1"/>
        <v>4.3063689299195804</v>
      </c>
      <c r="G23" s="6">
        <f t="shared" si="2"/>
        <v>0.11253683581773684</v>
      </c>
      <c r="H23" s="10">
        <f t="shared" si="3"/>
        <v>15.928377465402601</v>
      </c>
      <c r="I23" s="8">
        <f t="shared" si="4"/>
        <v>6.3082477562974688</v>
      </c>
      <c r="J23" s="6">
        <f t="shared" si="5"/>
        <v>0.13620512660506506</v>
      </c>
      <c r="K23" s="10">
        <f t="shared" si="6"/>
        <v>15.351035305655401</v>
      </c>
      <c r="L23" s="6">
        <f t="shared" si="7"/>
        <v>9.5417028829074297</v>
      </c>
      <c r="M23" s="6">
        <f t="shared" si="8"/>
        <v>0.16751435435708242</v>
      </c>
    </row>
    <row r="24" spans="1:13" x14ac:dyDescent="0.3">
      <c r="A24" s="7">
        <v>42758</v>
      </c>
      <c r="B24" s="6">
        <v>23</v>
      </c>
      <c r="C24" s="6">
        <v>18.117647058823501</v>
      </c>
      <c r="D24" s="25"/>
      <c r="E24" s="6">
        <f t="shared" si="0"/>
        <v>17.316317135549834</v>
      </c>
      <c r="F24" s="8">
        <f t="shared" si="1"/>
        <v>0.64212964593378008</v>
      </c>
      <c r="G24" s="6">
        <f t="shared" si="2"/>
        <v>4.4229249011858277E-2</v>
      </c>
      <c r="H24" s="10">
        <f t="shared" si="3"/>
        <v>16.803027325346577</v>
      </c>
      <c r="I24" s="8">
        <f t="shared" si="4"/>
        <v>1.7282250436469389</v>
      </c>
      <c r="J24" s="6">
        <f t="shared" si="5"/>
        <v>7.2560180094505669E-2</v>
      </c>
      <c r="K24" s="10">
        <f t="shared" si="6"/>
        <v>16.366231384086781</v>
      </c>
      <c r="L24" s="6">
        <f t="shared" si="7"/>
        <v>3.0674568657134786</v>
      </c>
      <c r="M24" s="6">
        <f t="shared" si="8"/>
        <v>9.6669046982221687E-2</v>
      </c>
    </row>
    <row r="25" spans="1:13" x14ac:dyDescent="0.3">
      <c r="A25" s="7">
        <v>42759</v>
      </c>
      <c r="B25" s="6">
        <v>24</v>
      </c>
      <c r="C25" s="6">
        <v>18.347826086956498</v>
      </c>
      <c r="D25" s="25"/>
      <c r="E25" s="6">
        <f t="shared" si="0"/>
        <v>18.301824381926668</v>
      </c>
      <c r="F25" s="8">
        <f t="shared" si="1"/>
        <v>2.1161568656515306E-3</v>
      </c>
      <c r="G25" s="6">
        <f t="shared" si="2"/>
        <v>2.5072019329054557E-3</v>
      </c>
      <c r="H25" s="10">
        <f t="shared" si="3"/>
        <v>17.5741943734015</v>
      </c>
      <c r="I25" s="8">
        <f t="shared" si="4"/>
        <v>0.59850602821804277</v>
      </c>
      <c r="J25" s="6">
        <f t="shared" si="5"/>
        <v>4.2164761639253506E-2</v>
      </c>
      <c r="K25" s="10">
        <f t="shared" si="6"/>
        <v>17.111987077668562</v>
      </c>
      <c r="L25" s="6">
        <f t="shared" si="7"/>
        <v>1.5272980568777874</v>
      </c>
      <c r="M25" s="6">
        <f t="shared" si="8"/>
        <v>6.7356154534650631E-2</v>
      </c>
    </row>
    <row r="26" spans="1:13" x14ac:dyDescent="0.3">
      <c r="A26" s="7">
        <v>42760</v>
      </c>
      <c r="B26" s="6">
        <v>25</v>
      </c>
      <c r="C26" s="6">
        <v>21</v>
      </c>
      <c r="D26" s="25"/>
      <c r="E26" s="6">
        <f t="shared" si="0"/>
        <v>19.15515771526</v>
      </c>
      <c r="F26" s="8">
        <f t="shared" si="1"/>
        <v>3.4034430555647046</v>
      </c>
      <c r="G26" s="6">
        <f t="shared" si="2"/>
        <v>8.7849632606666686E-2</v>
      </c>
      <c r="H26" s="10">
        <f t="shared" si="3"/>
        <v>18.976368286445002</v>
      </c>
      <c r="I26" s="8">
        <f t="shared" si="4"/>
        <v>4.0950853121055379</v>
      </c>
      <c r="J26" s="6">
        <f t="shared" si="5"/>
        <v>9.6363414931190383E-2</v>
      </c>
      <c r="K26" s="10">
        <f t="shared" si="6"/>
        <v>18.259355498721199</v>
      </c>
      <c r="L26" s="6">
        <f t="shared" si="7"/>
        <v>7.5111322823897293</v>
      </c>
      <c r="M26" s="6">
        <f t="shared" si="8"/>
        <v>0.13050688101327626</v>
      </c>
    </row>
    <row r="27" spans="1:13" x14ac:dyDescent="0.3">
      <c r="A27" s="7">
        <v>42761</v>
      </c>
      <c r="B27" s="6">
        <v>26</v>
      </c>
      <c r="C27" s="6">
        <v>16.178571428571399</v>
      </c>
      <c r="D27" s="25"/>
      <c r="E27" s="6">
        <f t="shared" si="0"/>
        <v>18.508799171842636</v>
      </c>
      <c r="F27" s="8">
        <f t="shared" si="1"/>
        <v>5.4299613355109635</v>
      </c>
      <c r="G27" s="6">
        <f t="shared" si="2"/>
        <v>0.14403173689093768</v>
      </c>
      <c r="H27" s="10">
        <f t="shared" si="3"/>
        <v>18.411011143587849</v>
      </c>
      <c r="I27" s="8">
        <f t="shared" si="4"/>
        <v>4.9837870811827321</v>
      </c>
      <c r="J27" s="6">
        <f t="shared" si="5"/>
        <v>0.13798744375377647</v>
      </c>
      <c r="K27" s="10">
        <f t="shared" si="6"/>
        <v>18.41680891487028</v>
      </c>
      <c r="L27" s="6">
        <f t="shared" si="7"/>
        <v>5.0097070450735375</v>
      </c>
      <c r="M27" s="6">
        <f t="shared" si="8"/>
        <v>0.13834580489264636</v>
      </c>
    </row>
    <row r="28" spans="1:13" x14ac:dyDescent="0.3">
      <c r="A28" s="7">
        <v>42762</v>
      </c>
      <c r="B28" s="6">
        <v>27</v>
      </c>
      <c r="C28" s="6">
        <v>16.5</v>
      </c>
      <c r="D28" s="25"/>
      <c r="E28" s="6">
        <f t="shared" si="0"/>
        <v>17.892857142857135</v>
      </c>
      <c r="F28" s="8">
        <f t="shared" si="1"/>
        <v>1.940051020408142</v>
      </c>
      <c r="G28" s="6">
        <f t="shared" si="2"/>
        <v>8.4415584415583958E-2</v>
      </c>
      <c r="H28" s="10">
        <f t="shared" si="3"/>
        <v>18.006599378881976</v>
      </c>
      <c r="I28" s="8">
        <f t="shared" si="4"/>
        <v>2.2698416884475558</v>
      </c>
      <c r="J28" s="6">
        <f t="shared" si="5"/>
        <v>9.13090532655743E-2</v>
      </c>
      <c r="K28" s="10">
        <f t="shared" si="6"/>
        <v>18.028808914870279</v>
      </c>
      <c r="L28" s="6">
        <f t="shared" si="7"/>
        <v>2.3372566981868395</v>
      </c>
      <c r="M28" s="6">
        <f t="shared" si="8"/>
        <v>9.2655085749713872E-2</v>
      </c>
    </row>
    <row r="29" spans="1:13" x14ac:dyDescent="0.3">
      <c r="A29" s="7">
        <v>42763</v>
      </c>
      <c r="B29" s="6">
        <v>28</v>
      </c>
      <c r="C29" s="6">
        <v>14.863636363636299</v>
      </c>
      <c r="D29" s="25"/>
      <c r="E29" s="6">
        <f t="shared" si="0"/>
        <v>15.847402597402569</v>
      </c>
      <c r="F29" s="8">
        <f t="shared" si="1"/>
        <v>0.96779600269867061</v>
      </c>
      <c r="G29" s="6">
        <f t="shared" si="2"/>
        <v>6.618610747051383E-2</v>
      </c>
      <c r="H29" s="10">
        <f t="shared" si="3"/>
        <v>17.135551948051926</v>
      </c>
      <c r="I29" s="8">
        <f t="shared" si="4"/>
        <v>5.1616004227105998</v>
      </c>
      <c r="J29" s="6">
        <f t="shared" si="5"/>
        <v>0.15285058977719881</v>
      </c>
      <c r="K29" s="10">
        <f t="shared" si="6"/>
        <v>17.378006775832841</v>
      </c>
      <c r="L29" s="6">
        <f t="shared" si="7"/>
        <v>6.3220585697294052</v>
      </c>
      <c r="M29" s="6">
        <f t="shared" si="8"/>
        <v>0.16916253537713807</v>
      </c>
    </row>
    <row r="30" spans="1:13" x14ac:dyDescent="0.3">
      <c r="A30" s="7">
        <v>42764</v>
      </c>
      <c r="B30" s="6">
        <v>29</v>
      </c>
      <c r="C30" s="6">
        <v>15.6666666666666</v>
      </c>
      <c r="D30" s="25"/>
      <c r="E30" s="6">
        <f t="shared" si="0"/>
        <v>15.676767676767634</v>
      </c>
      <c r="F30" s="8">
        <f t="shared" si="1"/>
        <v>1.0203040506118041E-4</v>
      </c>
      <c r="G30" s="6">
        <f t="shared" si="2"/>
        <v>6.4474532559788444E-4</v>
      </c>
      <c r="H30" s="10">
        <f t="shared" si="3"/>
        <v>15.802218614718576</v>
      </c>
      <c r="I30" s="8">
        <f t="shared" si="4"/>
        <v>1.8374330620685605E-2</v>
      </c>
      <c r="J30" s="6">
        <f t="shared" si="5"/>
        <v>8.6522520033176543E-3</v>
      </c>
      <c r="K30" s="10">
        <f t="shared" si="6"/>
        <v>16.841774891774861</v>
      </c>
      <c r="L30" s="6">
        <f t="shared" si="7"/>
        <v>1.3808793407170867</v>
      </c>
      <c r="M30" s="6">
        <f t="shared" si="8"/>
        <v>7.5006907985633975E-2</v>
      </c>
    </row>
    <row r="31" spans="1:13" x14ac:dyDescent="0.3">
      <c r="A31" s="7">
        <v>42765</v>
      </c>
      <c r="B31" s="6">
        <v>30</v>
      </c>
      <c r="C31" s="6">
        <v>16.4444444444444</v>
      </c>
      <c r="D31" s="25"/>
      <c r="E31" s="6">
        <f t="shared" si="0"/>
        <v>15.658249158249101</v>
      </c>
      <c r="F31" s="8">
        <f t="shared" si="1"/>
        <v>0.61810302803570916</v>
      </c>
      <c r="G31" s="6">
        <f t="shared" si="2"/>
        <v>4.780917280917376E-2</v>
      </c>
      <c r="H31" s="10">
        <f t="shared" si="3"/>
        <v>15.868686868686826</v>
      </c>
      <c r="I31" s="8">
        <f t="shared" si="4"/>
        <v>0.33149678604223898</v>
      </c>
      <c r="J31" s="6">
        <f t="shared" si="5"/>
        <v>3.5012285012285024E-2</v>
      </c>
      <c r="K31" s="10">
        <f t="shared" si="6"/>
        <v>15.930663780663741</v>
      </c>
      <c r="L31" s="6">
        <f t="shared" si="7"/>
        <v>0.26397057047489503</v>
      </c>
      <c r="M31" s="6">
        <f t="shared" si="8"/>
        <v>3.1243418743418565E-2</v>
      </c>
    </row>
    <row r="32" spans="1:13" x14ac:dyDescent="0.3">
      <c r="A32" s="7">
        <v>42766</v>
      </c>
      <c r="B32" s="6">
        <v>31</v>
      </c>
      <c r="C32" s="6">
        <v>16.125</v>
      </c>
      <c r="D32" s="25"/>
      <c r="E32" s="6">
        <f t="shared" si="0"/>
        <v>16.078703703703667</v>
      </c>
      <c r="F32" s="8">
        <f t="shared" si="1"/>
        <v>2.1433470507578696E-3</v>
      </c>
      <c r="G32" s="6">
        <f t="shared" si="2"/>
        <v>2.8710881424082566E-3</v>
      </c>
      <c r="H32" s="10">
        <f t="shared" si="3"/>
        <v>15.774936868686826</v>
      </c>
      <c r="I32" s="8">
        <f t="shared" si="4"/>
        <v>0.12254419590478459</v>
      </c>
      <c r="J32" s="6">
        <f t="shared" si="5"/>
        <v>2.1709341476785993E-2</v>
      </c>
      <c r="K32" s="10">
        <f t="shared" si="6"/>
        <v>15.91994949494946</v>
      </c>
      <c r="L32" s="6">
        <f t="shared" si="7"/>
        <v>4.2045709621481533E-2</v>
      </c>
      <c r="M32" s="6">
        <f t="shared" si="8"/>
        <v>1.2716310390731164E-2</v>
      </c>
    </row>
    <row r="33" spans="1:13" x14ac:dyDescent="0.3">
      <c r="A33" s="7">
        <v>42767</v>
      </c>
      <c r="B33" s="6">
        <v>32</v>
      </c>
      <c r="C33" s="6">
        <v>15.25</v>
      </c>
      <c r="D33" s="25"/>
      <c r="E33" s="6">
        <f t="shared" si="0"/>
        <v>15.939814814814801</v>
      </c>
      <c r="F33" s="8">
        <f t="shared" si="1"/>
        <v>0.47584447873797775</v>
      </c>
      <c r="G33" s="6">
        <f t="shared" si="2"/>
        <v>4.5233758348511517E-2</v>
      </c>
      <c r="H33" s="10">
        <f t="shared" si="3"/>
        <v>15.87152777777775</v>
      </c>
      <c r="I33" s="8">
        <f t="shared" si="4"/>
        <v>0.38629677854934835</v>
      </c>
      <c r="J33" s="6">
        <f t="shared" si="5"/>
        <v>4.0755919854278698E-2</v>
      </c>
      <c r="K33" s="10">
        <f t="shared" si="6"/>
        <v>15.66994949494946</v>
      </c>
      <c r="L33" s="6">
        <f t="shared" si="7"/>
        <v>0.17635757830830653</v>
      </c>
      <c r="M33" s="6">
        <f t="shared" si="8"/>
        <v>2.7537671799964591E-2</v>
      </c>
    </row>
    <row r="34" spans="1:13" x14ac:dyDescent="0.3">
      <c r="A34" s="7">
        <v>42768</v>
      </c>
      <c r="B34" s="6">
        <v>33</v>
      </c>
      <c r="C34" s="6">
        <v>17.090909090909001</v>
      </c>
      <c r="D34" s="25"/>
      <c r="E34" s="6">
        <f t="shared" si="0"/>
        <v>16.155303030302999</v>
      </c>
      <c r="F34" s="8">
        <f t="shared" si="1"/>
        <v>0.87535870064268173</v>
      </c>
      <c r="G34" s="6">
        <f t="shared" si="2"/>
        <v>5.4742907801415296E-2</v>
      </c>
      <c r="H34" s="10">
        <f t="shared" si="3"/>
        <v>16.227588383838352</v>
      </c>
      <c r="I34" s="8">
        <f t="shared" si="4"/>
        <v>0.7453226432569654</v>
      </c>
      <c r="J34" s="6">
        <f t="shared" si="5"/>
        <v>5.0513445626474411E-2</v>
      </c>
      <c r="K34" s="10">
        <f t="shared" si="6"/>
        <v>16.115404040404002</v>
      </c>
      <c r="L34" s="6">
        <f t="shared" si="7"/>
        <v>0.95161010356076137</v>
      </c>
      <c r="M34" s="6">
        <f t="shared" si="8"/>
        <v>5.707742316784601E-2</v>
      </c>
    </row>
    <row r="35" spans="1:13" x14ac:dyDescent="0.3">
      <c r="A35" s="7">
        <v>42769</v>
      </c>
      <c r="B35" s="6">
        <v>34</v>
      </c>
      <c r="C35" s="6">
        <v>15.636363636363599</v>
      </c>
      <c r="D35" s="25"/>
      <c r="E35" s="6">
        <f t="shared" si="0"/>
        <v>15.9924242424242</v>
      </c>
      <c r="F35" s="8">
        <f t="shared" si="1"/>
        <v>0.12677915518824193</v>
      </c>
      <c r="G35" s="6">
        <f t="shared" si="2"/>
        <v>2.2771317829457044E-2</v>
      </c>
      <c r="H35" s="10">
        <f t="shared" si="3"/>
        <v>16.025568181818151</v>
      </c>
      <c r="I35" s="8">
        <f t="shared" si="4"/>
        <v>0.15148017820248449</v>
      </c>
      <c r="J35" s="6">
        <f t="shared" si="5"/>
        <v>2.4890988372093505E-2</v>
      </c>
      <c r="K35" s="10">
        <f t="shared" si="6"/>
        <v>16.109343434343401</v>
      </c>
      <c r="L35" s="6">
        <f t="shared" si="7"/>
        <v>0.22370988929701416</v>
      </c>
      <c r="M35" s="6">
        <f t="shared" si="8"/>
        <v>3.0248708010336234E-2</v>
      </c>
    </row>
    <row r="36" spans="1:13" x14ac:dyDescent="0.3">
      <c r="A36" s="7">
        <v>42770</v>
      </c>
      <c r="B36" s="6">
        <v>35</v>
      </c>
      <c r="C36" s="6">
        <v>18.7</v>
      </c>
      <c r="D36" s="25"/>
      <c r="E36" s="6">
        <f t="shared" ref="E36:E67" si="9">AVERAGE(C34:C36)</f>
        <v>17.142424242424198</v>
      </c>
      <c r="F36" s="8">
        <f t="shared" si="1"/>
        <v>2.4260422405878308</v>
      </c>
      <c r="G36" s="6">
        <f t="shared" si="2"/>
        <v>8.3292821260738031E-2</v>
      </c>
      <c r="H36" s="10">
        <f t="shared" si="3"/>
        <v>16.669318181818149</v>
      </c>
      <c r="I36" s="8">
        <f t="shared" si="4"/>
        <v>4.1236686466943464</v>
      </c>
      <c r="J36" s="6">
        <f t="shared" si="5"/>
        <v>0.10859261059795994</v>
      </c>
      <c r="K36" s="10">
        <f t="shared" si="6"/>
        <v>16.560454545454522</v>
      </c>
      <c r="L36" s="6">
        <f t="shared" si="7"/>
        <v>4.577654752066211</v>
      </c>
      <c r="M36" s="6">
        <f t="shared" si="8"/>
        <v>0.11441419543023941</v>
      </c>
    </row>
    <row r="37" spans="1:13" x14ac:dyDescent="0.3">
      <c r="A37" s="7">
        <v>42771</v>
      </c>
      <c r="B37" s="6">
        <v>36</v>
      </c>
      <c r="C37" s="6">
        <v>18.6315789473684</v>
      </c>
      <c r="D37" s="25"/>
      <c r="E37" s="6">
        <f t="shared" si="9"/>
        <v>17.655980861244</v>
      </c>
      <c r="F37" s="8">
        <f t="shared" si="1"/>
        <v>0.95179162564959185</v>
      </c>
      <c r="G37" s="6">
        <f t="shared" si="2"/>
        <v>5.2362609142270103E-2</v>
      </c>
      <c r="H37" s="10">
        <f t="shared" ref="H37:H68" si="10">AVERAGE(C34:C37)</f>
        <v>17.514712918660248</v>
      </c>
      <c r="I37" s="8">
        <f t="shared" ref="I37:I68" si="11">(C37-H37)^2</f>
        <v>1.247389726082319</v>
      </c>
      <c r="J37" s="6">
        <f t="shared" si="5"/>
        <v>5.9944786851567559E-2</v>
      </c>
      <c r="K37" s="10">
        <f t="shared" si="6"/>
        <v>17.061770334928198</v>
      </c>
      <c r="L37" s="6">
        <f t="shared" si="7"/>
        <v>2.4642990796914317</v>
      </c>
      <c r="M37" s="6">
        <f t="shared" si="8"/>
        <v>8.425526450950245E-2</v>
      </c>
    </row>
    <row r="38" spans="1:13" x14ac:dyDescent="0.3">
      <c r="A38" s="7">
        <v>42772</v>
      </c>
      <c r="B38" s="6">
        <v>37</v>
      </c>
      <c r="C38" s="6">
        <v>16.8888888888888</v>
      </c>
      <c r="D38" s="25"/>
      <c r="E38" s="6">
        <f t="shared" si="9"/>
        <v>18.073489278752401</v>
      </c>
      <c r="F38" s="8">
        <f t="shared" si="1"/>
        <v>1.4032780836649945</v>
      </c>
      <c r="G38" s="6">
        <f t="shared" si="2"/>
        <v>7.0140812557713567E-2</v>
      </c>
      <c r="H38" s="10">
        <f t="shared" si="10"/>
        <v>17.464207868155199</v>
      </c>
      <c r="I38" s="8">
        <f t="shared" si="11"/>
        <v>0.33099192790413107</v>
      </c>
      <c r="J38" s="6">
        <f t="shared" si="5"/>
        <v>3.4064939561826428E-2</v>
      </c>
      <c r="K38" s="10">
        <f t="shared" ref="K38:K69" si="12">AVERAGE(C34:C38)</f>
        <v>17.38954811270596</v>
      </c>
      <c r="L38" s="6">
        <f t="shared" ref="L38:L69" si="13">(C38-K38)^2</f>
        <v>0.25065965839320031</v>
      </c>
      <c r="M38" s="6">
        <f t="shared" si="8"/>
        <v>2.9644296147068792E-2</v>
      </c>
    </row>
    <row r="39" spans="1:13" x14ac:dyDescent="0.3">
      <c r="A39" s="7">
        <v>42773</v>
      </c>
      <c r="B39" s="6">
        <v>38</v>
      </c>
      <c r="C39" s="6">
        <v>15.125</v>
      </c>
      <c r="D39" s="25"/>
      <c r="E39" s="6">
        <f t="shared" si="9"/>
        <v>16.881822612085731</v>
      </c>
      <c r="F39" s="8">
        <f t="shared" si="1"/>
        <v>3.086425690335731</v>
      </c>
      <c r="G39" s="6">
        <f t="shared" si="2"/>
        <v>0.11615356112963511</v>
      </c>
      <c r="H39" s="10">
        <f t="shared" si="10"/>
        <v>17.3363669590643</v>
      </c>
      <c r="I39" s="8">
        <f t="shared" si="11"/>
        <v>4.890143827641289</v>
      </c>
      <c r="J39" s="6">
        <f t="shared" si="5"/>
        <v>0.14620607993813553</v>
      </c>
      <c r="K39" s="10">
        <f t="shared" si="12"/>
        <v>16.996366294524158</v>
      </c>
      <c r="L39" s="6">
        <f t="shared" si="13"/>
        <v>3.5020118082810776</v>
      </c>
      <c r="M39" s="6">
        <f t="shared" si="8"/>
        <v>0.12372669715862201</v>
      </c>
    </row>
    <row r="40" spans="1:13" x14ac:dyDescent="0.3">
      <c r="A40" s="7">
        <v>42774</v>
      </c>
      <c r="B40" s="6">
        <v>39</v>
      </c>
      <c r="C40" s="6">
        <v>15.7</v>
      </c>
      <c r="D40" s="25"/>
      <c r="E40" s="6">
        <f t="shared" si="9"/>
        <v>15.904629629629602</v>
      </c>
      <c r="F40" s="8">
        <f t="shared" si="1"/>
        <v>4.1873285322348255E-2</v>
      </c>
      <c r="G40" s="6">
        <f t="shared" si="2"/>
        <v>1.3033734371312255E-2</v>
      </c>
      <c r="H40" s="10">
        <f t="shared" si="10"/>
        <v>16.5863669590643</v>
      </c>
      <c r="I40" s="8">
        <f t="shared" si="11"/>
        <v>0.78564638612089555</v>
      </c>
      <c r="J40" s="6">
        <f t="shared" si="5"/>
        <v>5.6456494207917242E-2</v>
      </c>
      <c r="K40" s="10">
        <f t="shared" si="12"/>
        <v>17.009093567251441</v>
      </c>
      <c r="L40" s="6">
        <f t="shared" si="13"/>
        <v>1.7137259678191037</v>
      </c>
      <c r="M40" s="6">
        <f t="shared" si="8"/>
        <v>8.3381755875887975E-2</v>
      </c>
    </row>
    <row r="41" spans="1:13" x14ac:dyDescent="0.3">
      <c r="A41" s="7">
        <v>42775</v>
      </c>
      <c r="B41" s="6">
        <v>40</v>
      </c>
      <c r="C41" s="6">
        <v>15.375</v>
      </c>
      <c r="D41" s="25"/>
      <c r="E41" s="6">
        <f t="shared" si="9"/>
        <v>15.4</v>
      </c>
      <c r="F41" s="8">
        <f t="shared" si="1"/>
        <v>6.2500000000001779E-4</v>
      </c>
      <c r="G41" s="6">
        <f t="shared" si="2"/>
        <v>1.6260162601626248E-3</v>
      </c>
      <c r="H41" s="10">
        <f t="shared" si="10"/>
        <v>15.772222222222201</v>
      </c>
      <c r="I41" s="8">
        <f t="shared" si="11"/>
        <v>0.15778549382714349</v>
      </c>
      <c r="J41" s="6">
        <f t="shared" si="5"/>
        <v>2.5835591689248833E-2</v>
      </c>
      <c r="K41" s="10">
        <f t="shared" si="12"/>
        <v>16.344093567251441</v>
      </c>
      <c r="L41" s="6">
        <f t="shared" si="13"/>
        <v>0.93914234208812386</v>
      </c>
      <c r="M41" s="6">
        <f t="shared" si="8"/>
        <v>6.3030475918792933E-2</v>
      </c>
    </row>
    <row r="42" spans="1:13" x14ac:dyDescent="0.3">
      <c r="A42" s="7">
        <v>42776</v>
      </c>
      <c r="B42" s="6">
        <v>41</v>
      </c>
      <c r="C42" s="6">
        <v>14.6666666666666</v>
      </c>
      <c r="D42" s="25"/>
      <c r="E42" s="6">
        <f t="shared" si="9"/>
        <v>15.2472222222222</v>
      </c>
      <c r="F42" s="8">
        <f t="shared" si="1"/>
        <v>0.33704475308647153</v>
      </c>
      <c r="G42" s="6">
        <f t="shared" si="2"/>
        <v>3.9583333333336551E-2</v>
      </c>
      <c r="H42" s="10">
        <f t="shared" si="10"/>
        <v>15.216666666666651</v>
      </c>
      <c r="I42" s="8">
        <f t="shared" si="11"/>
        <v>0.3025000000000555</v>
      </c>
      <c r="J42" s="6">
        <f t="shared" si="5"/>
        <v>3.7500000000003607E-2</v>
      </c>
      <c r="K42" s="10">
        <f t="shared" si="12"/>
        <v>15.55111111111108</v>
      </c>
      <c r="L42" s="6">
        <f t="shared" si="13"/>
        <v>0.78224197530870432</v>
      </c>
      <c r="M42" s="6">
        <f t="shared" si="8"/>
        <v>6.0303030303032974E-2</v>
      </c>
    </row>
    <row r="43" spans="1:13" x14ac:dyDescent="0.3">
      <c r="A43" s="7">
        <v>42777</v>
      </c>
      <c r="B43" s="6">
        <v>42</v>
      </c>
      <c r="C43" s="6">
        <v>15.625</v>
      </c>
      <c r="D43" s="25"/>
      <c r="E43" s="6">
        <f t="shared" si="9"/>
        <v>15.2222222222222</v>
      </c>
      <c r="F43" s="8">
        <f t="shared" si="1"/>
        <v>0.16222993827162274</v>
      </c>
      <c r="G43" s="6">
        <f t="shared" si="2"/>
        <v>2.5777777777779193E-2</v>
      </c>
      <c r="H43" s="10">
        <f t="shared" si="10"/>
        <v>15.341666666666651</v>
      </c>
      <c r="I43" s="8">
        <f t="shared" si="11"/>
        <v>8.0277777777786774E-2</v>
      </c>
      <c r="J43" s="6">
        <f t="shared" si="5"/>
        <v>1.8133333333334348E-2</v>
      </c>
      <c r="K43" s="10">
        <f t="shared" si="12"/>
        <v>15.298333333333321</v>
      </c>
      <c r="L43" s="6">
        <f t="shared" si="13"/>
        <v>0.10671111111111894</v>
      </c>
      <c r="M43" s="6">
        <f t="shared" si="8"/>
        <v>2.0906666666667434E-2</v>
      </c>
    </row>
    <row r="44" spans="1:13" x14ac:dyDescent="0.3">
      <c r="A44" s="7">
        <v>42778</v>
      </c>
      <c r="B44" s="6">
        <v>43</v>
      </c>
      <c r="C44" s="6">
        <v>16.25</v>
      </c>
      <c r="D44" s="25"/>
      <c r="E44" s="6">
        <f t="shared" si="9"/>
        <v>15.513888888888866</v>
      </c>
      <c r="F44" s="8">
        <f t="shared" si="1"/>
        <v>0.54185956790126799</v>
      </c>
      <c r="G44" s="6">
        <f t="shared" si="2"/>
        <v>4.5299145299146693E-2</v>
      </c>
      <c r="H44" s="10">
        <f t="shared" si="10"/>
        <v>15.47916666666665</v>
      </c>
      <c r="I44" s="8">
        <f t="shared" si="11"/>
        <v>0.59418402777780333</v>
      </c>
      <c r="J44" s="6">
        <f t="shared" si="5"/>
        <v>4.7435897435898454E-2</v>
      </c>
      <c r="K44" s="10">
        <f t="shared" si="12"/>
        <v>15.523333333333321</v>
      </c>
      <c r="L44" s="6">
        <f t="shared" si="13"/>
        <v>0.52804444444446241</v>
      </c>
      <c r="M44" s="6">
        <f t="shared" si="8"/>
        <v>4.4717948717949478E-2</v>
      </c>
    </row>
    <row r="45" spans="1:13" x14ac:dyDescent="0.3">
      <c r="A45" s="7">
        <v>42779</v>
      </c>
      <c r="B45" s="6">
        <v>44</v>
      </c>
      <c r="C45" s="6">
        <v>16.3333333333333</v>
      </c>
      <c r="D45" s="25"/>
      <c r="E45" s="6">
        <f t="shared" si="9"/>
        <v>16.069444444444432</v>
      </c>
      <c r="F45" s="8">
        <f t="shared" si="1"/>
        <v>6.9637345679001303E-2</v>
      </c>
      <c r="G45" s="6">
        <f t="shared" si="2"/>
        <v>1.6156462585032765E-2</v>
      </c>
      <c r="H45" s="10">
        <f t="shared" si="10"/>
        <v>15.718749999999975</v>
      </c>
      <c r="I45" s="8">
        <f t="shared" si="11"/>
        <v>0.37771267361110095</v>
      </c>
      <c r="J45" s="6">
        <f t="shared" si="5"/>
        <v>3.7627551020407733E-2</v>
      </c>
      <c r="K45" s="10">
        <f t="shared" si="12"/>
        <v>15.649999999999981</v>
      </c>
      <c r="L45" s="6">
        <f t="shared" si="13"/>
        <v>0.46694444444442534</v>
      </c>
      <c r="M45" s="6">
        <f t="shared" si="8"/>
        <v>4.1836734693876783E-2</v>
      </c>
    </row>
    <row r="46" spans="1:13" x14ac:dyDescent="0.3">
      <c r="A46" s="7">
        <v>42780</v>
      </c>
      <c r="B46" s="6">
        <v>45</v>
      </c>
      <c r="C46" s="6">
        <v>16.875</v>
      </c>
      <c r="D46" s="25"/>
      <c r="E46" s="6">
        <f t="shared" si="9"/>
        <v>16.4861111111111</v>
      </c>
      <c r="F46" s="8">
        <f t="shared" si="1"/>
        <v>0.15123456790124318</v>
      </c>
      <c r="G46" s="6">
        <f t="shared" si="2"/>
        <v>2.3045267489712588E-2</v>
      </c>
      <c r="H46" s="10">
        <f t="shared" si="10"/>
        <v>16.270833333333325</v>
      </c>
      <c r="I46" s="8">
        <f t="shared" si="11"/>
        <v>0.36501736111112115</v>
      </c>
      <c r="J46" s="6">
        <f t="shared" si="5"/>
        <v>3.5802469135802963E-2</v>
      </c>
      <c r="K46" s="10">
        <f t="shared" si="12"/>
        <v>15.94999999999998</v>
      </c>
      <c r="L46" s="6">
        <f t="shared" si="13"/>
        <v>0.85562500000003749</v>
      </c>
      <c r="M46" s="6">
        <f t="shared" si="8"/>
        <v>5.4814814814816017E-2</v>
      </c>
    </row>
    <row r="47" spans="1:13" x14ac:dyDescent="0.3">
      <c r="A47" s="7">
        <v>42781</v>
      </c>
      <c r="B47" s="6">
        <v>46</v>
      </c>
      <c r="C47" s="6">
        <v>17.571428571428498</v>
      </c>
      <c r="D47" s="25"/>
      <c r="E47" s="6">
        <f t="shared" si="9"/>
        <v>16.926587301587265</v>
      </c>
      <c r="F47" s="8">
        <f t="shared" si="1"/>
        <v>0.41582026329045435</v>
      </c>
      <c r="G47" s="6">
        <f t="shared" si="2"/>
        <v>3.6698283649501236E-2</v>
      </c>
      <c r="H47" s="10">
        <f t="shared" si="10"/>
        <v>16.75744047619045</v>
      </c>
      <c r="I47" s="8">
        <f t="shared" si="11"/>
        <v>0.66257661918926669</v>
      </c>
      <c r="J47" s="6">
        <f t="shared" si="5"/>
        <v>4.6324525745254995E-2</v>
      </c>
      <c r="K47" s="10">
        <f t="shared" si="12"/>
        <v>16.53095238095236</v>
      </c>
      <c r="L47" s="6">
        <f t="shared" si="13"/>
        <v>1.0825907029477364</v>
      </c>
      <c r="M47" s="6">
        <f t="shared" si="8"/>
        <v>5.9214092140918669E-2</v>
      </c>
    </row>
    <row r="48" spans="1:13" x14ac:dyDescent="0.3">
      <c r="A48" s="7">
        <v>42782</v>
      </c>
      <c r="B48" s="6">
        <v>47</v>
      </c>
      <c r="C48" s="6">
        <v>20.25</v>
      </c>
      <c r="D48" s="25"/>
      <c r="E48" s="6">
        <f t="shared" si="9"/>
        <v>18.232142857142833</v>
      </c>
      <c r="F48" s="8">
        <f t="shared" si="1"/>
        <v>4.0717474489796901</v>
      </c>
      <c r="G48" s="6">
        <f t="shared" si="2"/>
        <v>9.9647266313934182E-2</v>
      </c>
      <c r="H48" s="10">
        <f t="shared" si="10"/>
        <v>17.75744047619045</v>
      </c>
      <c r="I48" s="8">
        <f t="shared" si="11"/>
        <v>6.2128529797336922</v>
      </c>
      <c r="J48" s="6">
        <f t="shared" si="5"/>
        <v>0.12308935920047162</v>
      </c>
      <c r="K48" s="10">
        <f t="shared" si="12"/>
        <v>17.455952380952361</v>
      </c>
      <c r="L48" s="6">
        <f t="shared" si="13"/>
        <v>7.8067020975057799</v>
      </c>
      <c r="M48" s="6">
        <f t="shared" si="8"/>
        <v>0.13797766019988339</v>
      </c>
    </row>
    <row r="49" spans="1:13" x14ac:dyDescent="0.3">
      <c r="A49" s="7">
        <v>42783</v>
      </c>
      <c r="B49" s="6">
        <v>48</v>
      </c>
      <c r="C49" s="6">
        <v>21.3</v>
      </c>
      <c r="D49" s="25"/>
      <c r="E49" s="6">
        <f t="shared" si="9"/>
        <v>19.707142857142831</v>
      </c>
      <c r="F49" s="8">
        <f t="shared" si="1"/>
        <v>2.5371938775511071</v>
      </c>
      <c r="G49" s="6">
        <f t="shared" si="2"/>
        <v>7.478202548625211E-2</v>
      </c>
      <c r="H49" s="10">
        <f t="shared" si="10"/>
        <v>18.999107142857124</v>
      </c>
      <c r="I49" s="8">
        <f t="shared" si="11"/>
        <v>5.2941079400511111</v>
      </c>
      <c r="J49" s="6">
        <f t="shared" si="5"/>
        <v>0.10802313883299891</v>
      </c>
      <c r="K49" s="10">
        <f t="shared" si="12"/>
        <v>18.465952380952359</v>
      </c>
      <c r="L49" s="6">
        <f t="shared" si="13"/>
        <v>8.0318259070296065</v>
      </c>
      <c r="M49" s="6">
        <f t="shared" si="8"/>
        <v>0.13305387882852776</v>
      </c>
    </row>
    <row r="50" spans="1:13" x14ac:dyDescent="0.3">
      <c r="A50" s="7">
        <v>42784</v>
      </c>
      <c r="B50" s="6">
        <v>49</v>
      </c>
      <c r="C50" s="6">
        <v>21.125</v>
      </c>
      <c r="D50" s="25"/>
      <c r="E50" s="6">
        <f t="shared" si="9"/>
        <v>20.891666666666666</v>
      </c>
      <c r="F50" s="8">
        <f t="shared" si="1"/>
        <v>5.4444444444444885E-2</v>
      </c>
      <c r="G50" s="6">
        <f t="shared" si="2"/>
        <v>1.1045364891518783E-2</v>
      </c>
      <c r="H50" s="10">
        <f t="shared" si="10"/>
        <v>20.061607142857124</v>
      </c>
      <c r="I50" s="8">
        <f t="shared" si="11"/>
        <v>1.1308043686224893</v>
      </c>
      <c r="J50" s="6">
        <f t="shared" si="5"/>
        <v>5.0338123415047391E-2</v>
      </c>
      <c r="K50" s="10">
        <f t="shared" si="12"/>
        <v>19.424285714285698</v>
      </c>
      <c r="L50" s="6">
        <f t="shared" si="13"/>
        <v>2.8924290816327072</v>
      </c>
      <c r="M50" s="6">
        <f t="shared" si="8"/>
        <v>8.050718512257049E-2</v>
      </c>
    </row>
    <row r="51" spans="1:13" x14ac:dyDescent="0.3">
      <c r="A51" s="7">
        <v>42785</v>
      </c>
      <c r="B51" s="6">
        <v>50</v>
      </c>
      <c r="C51" s="6">
        <v>22.363636363636299</v>
      </c>
      <c r="D51" s="25"/>
      <c r="E51" s="6">
        <f t="shared" si="9"/>
        <v>21.596212121212101</v>
      </c>
      <c r="F51" s="8">
        <f t="shared" si="1"/>
        <v>0.58893996786035441</v>
      </c>
      <c r="G51" s="6">
        <f t="shared" si="2"/>
        <v>3.4315718157179688E-2</v>
      </c>
      <c r="H51" s="10">
        <f t="shared" si="10"/>
        <v>21.259659090909075</v>
      </c>
      <c r="I51" s="8">
        <f t="shared" si="11"/>
        <v>1.2187658186982402</v>
      </c>
      <c r="J51" s="6">
        <f t="shared" si="5"/>
        <v>4.9364837398371962E-2</v>
      </c>
      <c r="K51" s="10">
        <f t="shared" si="12"/>
        <v>20.52201298701296</v>
      </c>
      <c r="L51" s="6">
        <f t="shared" si="13"/>
        <v>3.3915766613255487</v>
      </c>
      <c r="M51" s="6">
        <f t="shared" si="8"/>
        <v>8.2349012775840599E-2</v>
      </c>
    </row>
    <row r="52" spans="1:13" x14ac:dyDescent="0.3">
      <c r="A52" s="7">
        <v>42786</v>
      </c>
      <c r="B52" s="6">
        <v>51</v>
      </c>
      <c r="C52" s="6">
        <v>23.375</v>
      </c>
      <c r="D52" s="25"/>
      <c r="E52" s="6">
        <f t="shared" si="9"/>
        <v>22.287878787878768</v>
      </c>
      <c r="F52" s="8">
        <f t="shared" si="1"/>
        <v>1.1818325298439374</v>
      </c>
      <c r="G52" s="6">
        <f t="shared" si="2"/>
        <v>4.6507859342084804E-2</v>
      </c>
      <c r="H52" s="10">
        <f t="shared" si="10"/>
        <v>22.040909090909075</v>
      </c>
      <c r="I52" s="8">
        <f t="shared" si="11"/>
        <v>1.7797985537190506</v>
      </c>
      <c r="J52" s="6">
        <f t="shared" si="5"/>
        <v>5.7073407875547592E-2</v>
      </c>
      <c r="K52" s="10">
        <f t="shared" si="12"/>
        <v>21.682727272727259</v>
      </c>
      <c r="L52" s="6">
        <f t="shared" si="13"/>
        <v>2.8637869834711198</v>
      </c>
      <c r="M52" s="6">
        <f t="shared" si="8"/>
        <v>7.2396694214876614E-2</v>
      </c>
    </row>
    <row r="53" spans="1:13" x14ac:dyDescent="0.3">
      <c r="A53" s="7">
        <v>42787</v>
      </c>
      <c r="B53" s="6">
        <v>52</v>
      </c>
      <c r="C53" s="6">
        <v>21.8333333333333</v>
      </c>
      <c r="D53" s="25"/>
      <c r="E53" s="6">
        <f t="shared" si="9"/>
        <v>22.523989898989868</v>
      </c>
      <c r="F53" s="8">
        <f t="shared" si="1"/>
        <v>0.47700649168452458</v>
      </c>
      <c r="G53" s="6">
        <f t="shared" si="2"/>
        <v>3.1633125144575662E-2</v>
      </c>
      <c r="H53" s="10">
        <f t="shared" si="10"/>
        <v>22.174242424242401</v>
      </c>
      <c r="I53" s="8">
        <f t="shared" si="11"/>
        <v>0.11621900826446942</v>
      </c>
      <c r="J53" s="6">
        <f t="shared" si="5"/>
        <v>1.561415683553135E-2</v>
      </c>
      <c r="K53" s="10">
        <f t="shared" si="12"/>
        <v>21.999393939393919</v>
      </c>
      <c r="L53" s="6">
        <f t="shared" si="13"/>
        <v>2.7576124885219912E-2</v>
      </c>
      <c r="M53" s="6">
        <f t="shared" si="8"/>
        <v>7.605829285219177E-3</v>
      </c>
    </row>
    <row r="54" spans="1:13" x14ac:dyDescent="0.3">
      <c r="A54" s="7">
        <v>42788</v>
      </c>
      <c r="B54" s="6">
        <v>53</v>
      </c>
      <c r="C54" s="6">
        <v>19.125</v>
      </c>
      <c r="D54" s="25"/>
      <c r="E54" s="6">
        <f t="shared" si="9"/>
        <v>21.444444444444432</v>
      </c>
      <c r="F54" s="8">
        <f t="shared" si="1"/>
        <v>5.379822530864141</v>
      </c>
      <c r="G54" s="6">
        <f t="shared" si="2"/>
        <v>0.12127814088598338</v>
      </c>
      <c r="H54" s="10">
        <f t="shared" si="10"/>
        <v>21.674242424242401</v>
      </c>
      <c r="I54" s="8">
        <f t="shared" si="11"/>
        <v>6.4986369375572721</v>
      </c>
      <c r="J54" s="6">
        <f t="shared" si="5"/>
        <v>0.13329372152901442</v>
      </c>
      <c r="K54" s="10">
        <f t="shared" si="12"/>
        <v>21.56439393939392</v>
      </c>
      <c r="L54" s="6">
        <f t="shared" si="13"/>
        <v>5.950642791551787</v>
      </c>
      <c r="M54" s="6">
        <f t="shared" si="8"/>
        <v>0.12755000990295007</v>
      </c>
    </row>
    <row r="55" spans="1:13" x14ac:dyDescent="0.3">
      <c r="A55" s="7">
        <v>42789</v>
      </c>
      <c r="B55" s="6">
        <v>54</v>
      </c>
      <c r="C55" s="6">
        <v>18.625</v>
      </c>
      <c r="D55" s="25"/>
      <c r="E55" s="6">
        <f t="shared" si="9"/>
        <v>19.8611111111111</v>
      </c>
      <c r="F55" s="8">
        <f t="shared" si="1"/>
        <v>1.5279706790123184</v>
      </c>
      <c r="G55" s="6">
        <f t="shared" si="2"/>
        <v>6.6368381804622817E-2</v>
      </c>
      <c r="H55" s="10">
        <f t="shared" si="10"/>
        <v>20.739583333333325</v>
      </c>
      <c r="I55" s="8">
        <f t="shared" si="11"/>
        <v>4.4714626736110761</v>
      </c>
      <c r="J55" s="6">
        <f t="shared" si="5"/>
        <v>0.11353467561521208</v>
      </c>
      <c r="K55" s="10">
        <f t="shared" si="12"/>
        <v>21.06439393939392</v>
      </c>
      <c r="L55" s="6">
        <f t="shared" si="13"/>
        <v>5.950642791551787</v>
      </c>
      <c r="M55" s="6">
        <f t="shared" si="8"/>
        <v>0.13097417124262659</v>
      </c>
    </row>
    <row r="56" spans="1:13" x14ac:dyDescent="0.3">
      <c r="A56" s="7">
        <v>42790</v>
      </c>
      <c r="B56" s="6">
        <v>55</v>
      </c>
      <c r="C56" s="6">
        <v>19.125</v>
      </c>
      <c r="D56" s="25"/>
      <c r="E56" s="6">
        <f t="shared" si="9"/>
        <v>18.958333333333332</v>
      </c>
      <c r="F56" s="8">
        <f t="shared" si="1"/>
        <v>2.7777777777778172E-2</v>
      </c>
      <c r="G56" s="6">
        <f t="shared" si="2"/>
        <v>8.7145969498911291E-3</v>
      </c>
      <c r="H56" s="10">
        <f t="shared" si="10"/>
        <v>19.677083333333325</v>
      </c>
      <c r="I56" s="8">
        <f t="shared" si="11"/>
        <v>0.30479600694443532</v>
      </c>
      <c r="J56" s="6">
        <f t="shared" si="5"/>
        <v>2.8867102396513727E-2</v>
      </c>
      <c r="K56" s="10">
        <f t="shared" si="12"/>
        <v>20.416666666666661</v>
      </c>
      <c r="L56" s="6">
        <f t="shared" si="13"/>
        <v>1.6684027777777626</v>
      </c>
      <c r="M56" s="6">
        <f t="shared" si="8"/>
        <v>6.7538126361655459E-2</v>
      </c>
    </row>
    <row r="57" spans="1:13" x14ac:dyDescent="0.3">
      <c r="A57" s="7">
        <v>42791</v>
      </c>
      <c r="B57" s="6">
        <v>56</v>
      </c>
      <c r="C57" s="6">
        <v>19</v>
      </c>
      <c r="D57" s="26"/>
      <c r="E57" s="6">
        <f t="shared" si="9"/>
        <v>18.916666666666668</v>
      </c>
      <c r="F57" s="8">
        <f t="shared" si="1"/>
        <v>6.9444444444442472E-3</v>
      </c>
      <c r="G57" s="6">
        <f t="shared" si="2"/>
        <v>4.3859649122806391E-3</v>
      </c>
      <c r="H57" s="10">
        <f t="shared" si="10"/>
        <v>18.96875</v>
      </c>
      <c r="I57" s="8">
        <f t="shared" si="11"/>
        <v>9.765625E-4</v>
      </c>
      <c r="J57" s="6">
        <f t="shared" si="5"/>
        <v>1.6447368421052631E-3</v>
      </c>
      <c r="K57" s="10">
        <f t="shared" si="12"/>
        <v>19.541666666666661</v>
      </c>
      <c r="L57" s="6">
        <f t="shared" si="13"/>
        <v>0.29340277777777135</v>
      </c>
      <c r="M57" s="6">
        <f t="shared" si="8"/>
        <v>2.8508771929824251E-2</v>
      </c>
    </row>
    <row r="58" spans="1:13" x14ac:dyDescent="0.3">
      <c r="A58" s="7">
        <v>42792</v>
      </c>
      <c r="B58" s="6">
        <v>57</v>
      </c>
      <c r="C58" s="6">
        <v>18.75</v>
      </c>
      <c r="D58" s="24">
        <f>AVERAGE(C58:C115)</f>
        <v>26.489876000436333</v>
      </c>
      <c r="E58" s="6">
        <f t="shared" si="9"/>
        <v>18.958333333333332</v>
      </c>
      <c r="F58" s="8">
        <f t="shared" si="1"/>
        <v>4.3402777777777284E-2</v>
      </c>
      <c r="G58" s="6">
        <f t="shared" si="2"/>
        <v>1.1111111111111047E-2</v>
      </c>
      <c r="H58" s="10">
        <f t="shared" si="10"/>
        <v>18.875</v>
      </c>
      <c r="I58" s="8">
        <f t="shared" si="11"/>
        <v>1.5625E-2</v>
      </c>
      <c r="J58" s="6">
        <f t="shared" si="5"/>
        <v>6.6666666666666671E-3</v>
      </c>
      <c r="K58" s="10">
        <f t="shared" si="12"/>
        <v>18.925000000000001</v>
      </c>
      <c r="L58" s="6">
        <f t="shared" si="13"/>
        <v>3.0625000000000249E-2</v>
      </c>
      <c r="M58" s="6">
        <f t="shared" si="8"/>
        <v>9.3333333333333705E-3</v>
      </c>
    </row>
    <row r="59" spans="1:13" x14ac:dyDescent="0.3">
      <c r="A59" s="7">
        <v>42793</v>
      </c>
      <c r="B59" s="6">
        <v>58</v>
      </c>
      <c r="C59" s="6">
        <v>19.875</v>
      </c>
      <c r="D59" s="25"/>
      <c r="E59" s="6">
        <f t="shared" si="9"/>
        <v>19.208333333333332</v>
      </c>
      <c r="F59" s="8">
        <f t="shared" si="1"/>
        <v>0.44444444444444603</v>
      </c>
      <c r="G59" s="6">
        <f t="shared" si="2"/>
        <v>3.3542976939203412E-2</v>
      </c>
      <c r="H59" s="10">
        <f t="shared" si="10"/>
        <v>19.1875</v>
      </c>
      <c r="I59" s="8">
        <f t="shared" si="11"/>
        <v>0.47265625</v>
      </c>
      <c r="J59" s="6">
        <f t="shared" si="5"/>
        <v>3.4591194968553458E-2</v>
      </c>
      <c r="K59" s="10">
        <f t="shared" si="12"/>
        <v>19.074999999999999</v>
      </c>
      <c r="L59" s="6">
        <f t="shared" si="13"/>
        <v>0.64000000000000112</v>
      </c>
      <c r="M59" s="6">
        <f t="shared" si="8"/>
        <v>4.0251572327044058E-2</v>
      </c>
    </row>
    <row r="60" spans="1:13" x14ac:dyDescent="0.3">
      <c r="A60" s="7">
        <v>42794</v>
      </c>
      <c r="B60" s="6">
        <v>59</v>
      </c>
      <c r="C60" s="6">
        <v>23.3333333333333</v>
      </c>
      <c r="D60" s="25"/>
      <c r="E60" s="6">
        <f t="shared" si="9"/>
        <v>20.652777777777768</v>
      </c>
      <c r="F60" s="8">
        <f t="shared" si="1"/>
        <v>7.1853780864196279</v>
      </c>
      <c r="G60" s="6">
        <f t="shared" si="2"/>
        <v>0.11488095238095154</v>
      </c>
      <c r="H60" s="10">
        <f t="shared" si="10"/>
        <v>20.239583333333325</v>
      </c>
      <c r="I60" s="8">
        <f t="shared" si="11"/>
        <v>9.5712890624998455</v>
      </c>
      <c r="J60" s="6">
        <f t="shared" si="5"/>
        <v>0.13258928571428483</v>
      </c>
      <c r="K60" s="10">
        <f t="shared" si="12"/>
        <v>20.016666666666659</v>
      </c>
      <c r="L60" s="6">
        <f t="shared" si="13"/>
        <v>11.000277777777612</v>
      </c>
      <c r="M60" s="6">
        <f t="shared" si="8"/>
        <v>0.14214285714285627</v>
      </c>
    </row>
    <row r="61" spans="1:13" x14ac:dyDescent="0.3">
      <c r="A61" s="7">
        <v>42795</v>
      </c>
      <c r="B61" s="6">
        <v>60</v>
      </c>
      <c r="C61" s="6">
        <v>24.4615384615384</v>
      </c>
      <c r="D61" s="25"/>
      <c r="E61" s="6">
        <f t="shared" si="9"/>
        <v>22.5566239316239</v>
      </c>
      <c r="F61" s="8">
        <f t="shared" si="1"/>
        <v>3.6286993662793789</v>
      </c>
      <c r="G61" s="6">
        <f t="shared" si="2"/>
        <v>7.7873864430467163E-2</v>
      </c>
      <c r="H61" s="10">
        <f t="shared" si="10"/>
        <v>21.604967948717924</v>
      </c>
      <c r="I61" s="8">
        <f t="shared" si="11"/>
        <v>8.159995094715434</v>
      </c>
      <c r="J61" s="6">
        <f t="shared" si="5"/>
        <v>0.11677803983228388</v>
      </c>
      <c r="K61" s="10">
        <f t="shared" si="12"/>
        <v>21.083974358974338</v>
      </c>
      <c r="L61" s="6">
        <f t="shared" si="13"/>
        <v>11.407939266929375</v>
      </c>
      <c r="M61" s="6">
        <f t="shared" si="8"/>
        <v>0.13807651991614123</v>
      </c>
    </row>
    <row r="62" spans="1:13" x14ac:dyDescent="0.3">
      <c r="A62" s="7">
        <v>42796</v>
      </c>
      <c r="B62" s="6">
        <v>61</v>
      </c>
      <c r="C62" s="6">
        <v>23.75</v>
      </c>
      <c r="D62" s="25"/>
      <c r="E62" s="6">
        <f t="shared" si="9"/>
        <v>23.848290598290564</v>
      </c>
      <c r="F62" s="8">
        <f t="shared" si="1"/>
        <v>9.6610417123170599E-3</v>
      </c>
      <c r="G62" s="6">
        <f t="shared" si="2"/>
        <v>4.1385515069711238E-3</v>
      </c>
      <c r="H62" s="10">
        <f t="shared" si="10"/>
        <v>22.854967948717924</v>
      </c>
      <c r="I62" s="8">
        <f t="shared" si="11"/>
        <v>0.80108237282220063</v>
      </c>
      <c r="J62" s="6">
        <f t="shared" si="5"/>
        <v>3.7685560053982145E-2</v>
      </c>
      <c r="K62" s="10">
        <f t="shared" si="12"/>
        <v>22.033974358974341</v>
      </c>
      <c r="L62" s="6">
        <f t="shared" si="13"/>
        <v>2.9447440006575252</v>
      </c>
      <c r="M62" s="6">
        <f t="shared" si="8"/>
        <v>7.2253711201080401E-2</v>
      </c>
    </row>
    <row r="63" spans="1:13" x14ac:dyDescent="0.3">
      <c r="A63" s="7">
        <v>42797</v>
      </c>
      <c r="B63" s="6">
        <v>62</v>
      </c>
      <c r="C63" s="6">
        <v>20.5</v>
      </c>
      <c r="D63" s="25"/>
      <c r="E63" s="6">
        <f t="shared" si="9"/>
        <v>22.903846153846132</v>
      </c>
      <c r="F63" s="8">
        <f t="shared" si="1"/>
        <v>5.7784763313608414</v>
      </c>
      <c r="G63" s="6">
        <f t="shared" si="2"/>
        <v>0.11726078799249424</v>
      </c>
      <c r="H63" s="10">
        <f t="shared" si="10"/>
        <v>23.011217948717924</v>
      </c>
      <c r="I63" s="8">
        <f t="shared" si="11"/>
        <v>6.3062155859630584</v>
      </c>
      <c r="J63" s="6">
        <f t="shared" si="5"/>
        <v>0.12249843652282556</v>
      </c>
      <c r="K63" s="10">
        <f t="shared" si="12"/>
        <v>22.383974358974339</v>
      </c>
      <c r="L63" s="6">
        <f t="shared" si="13"/>
        <v>3.5493593852727696</v>
      </c>
      <c r="M63" s="6">
        <f t="shared" si="8"/>
        <v>9.1901188242650658E-2</v>
      </c>
    </row>
    <row r="64" spans="1:13" x14ac:dyDescent="0.3">
      <c r="A64" s="7">
        <v>42798</v>
      </c>
      <c r="B64" s="6">
        <v>63</v>
      </c>
      <c r="C64" s="6">
        <v>19.125</v>
      </c>
      <c r="D64" s="25"/>
      <c r="E64" s="6">
        <f t="shared" si="9"/>
        <v>21.125</v>
      </c>
      <c r="F64" s="8">
        <f t="shared" si="1"/>
        <v>4</v>
      </c>
      <c r="G64" s="6">
        <f t="shared" si="2"/>
        <v>0.10457516339869281</v>
      </c>
      <c r="H64" s="10">
        <f t="shared" si="10"/>
        <v>21.959134615384599</v>
      </c>
      <c r="I64" s="8">
        <f t="shared" si="11"/>
        <v>8.0323190181212087</v>
      </c>
      <c r="J64" s="6">
        <f t="shared" si="5"/>
        <v>0.14819004524886792</v>
      </c>
      <c r="K64" s="10">
        <f t="shared" si="12"/>
        <v>22.23397435897434</v>
      </c>
      <c r="L64" s="6">
        <f t="shared" si="13"/>
        <v>9.6657215647599077</v>
      </c>
      <c r="M64" s="6">
        <f t="shared" si="8"/>
        <v>0.16256075079604393</v>
      </c>
    </row>
    <row r="65" spans="1:13" x14ac:dyDescent="0.3">
      <c r="A65" s="7">
        <v>42799</v>
      </c>
      <c r="B65" s="6">
        <v>64</v>
      </c>
      <c r="C65" s="6">
        <v>19.75</v>
      </c>
      <c r="D65" s="25"/>
      <c r="E65" s="6">
        <f t="shared" si="9"/>
        <v>19.791666666666668</v>
      </c>
      <c r="F65" s="8">
        <f t="shared" si="1"/>
        <v>1.7361111111112099E-3</v>
      </c>
      <c r="G65" s="6">
        <f t="shared" si="2"/>
        <v>2.1097046413502711E-3</v>
      </c>
      <c r="H65" s="10">
        <f t="shared" si="10"/>
        <v>20.78125</v>
      </c>
      <c r="I65" s="8">
        <f t="shared" si="11"/>
        <v>1.0634765625</v>
      </c>
      <c r="J65" s="6">
        <f t="shared" si="5"/>
        <v>5.2215189873417722E-2</v>
      </c>
      <c r="K65" s="10">
        <f t="shared" si="12"/>
        <v>21.517307692307678</v>
      </c>
      <c r="L65" s="6">
        <f t="shared" si="13"/>
        <v>3.1233764792898921</v>
      </c>
      <c r="M65" s="6">
        <f t="shared" si="8"/>
        <v>8.9483933787730549E-2</v>
      </c>
    </row>
    <row r="66" spans="1:13" x14ac:dyDescent="0.3">
      <c r="A66" s="7">
        <v>42800</v>
      </c>
      <c r="B66" s="6">
        <v>65</v>
      </c>
      <c r="C66" s="6">
        <v>20</v>
      </c>
      <c r="D66" s="25"/>
      <c r="E66" s="6">
        <f t="shared" si="9"/>
        <v>19.625</v>
      </c>
      <c r="F66" s="8">
        <f t="shared" si="1"/>
        <v>0.140625</v>
      </c>
      <c r="G66" s="6">
        <f t="shared" si="2"/>
        <v>1.8749999999999999E-2</v>
      </c>
      <c r="H66" s="10">
        <f t="shared" si="10"/>
        <v>19.84375</v>
      </c>
      <c r="I66" s="8">
        <f t="shared" si="11"/>
        <v>2.44140625E-2</v>
      </c>
      <c r="J66" s="6">
        <f t="shared" si="5"/>
        <v>7.8125E-3</v>
      </c>
      <c r="K66" s="10">
        <f t="shared" si="12"/>
        <v>20.625</v>
      </c>
      <c r="L66" s="6">
        <f t="shared" si="13"/>
        <v>0.390625</v>
      </c>
      <c r="M66" s="6">
        <f t="shared" si="8"/>
        <v>3.125E-2</v>
      </c>
    </row>
    <row r="67" spans="1:13" x14ac:dyDescent="0.3">
      <c r="A67" s="7">
        <v>42801</v>
      </c>
      <c r="B67" s="6">
        <v>66</v>
      </c>
      <c r="C67" s="6">
        <v>22.625</v>
      </c>
      <c r="D67" s="25"/>
      <c r="E67" s="6">
        <f t="shared" si="9"/>
        <v>20.791666666666668</v>
      </c>
      <c r="F67" s="8">
        <f t="shared" si="1"/>
        <v>3.3611111111111067</v>
      </c>
      <c r="G67" s="6">
        <f t="shared" si="2"/>
        <v>8.1031307550644513E-2</v>
      </c>
      <c r="H67" s="10">
        <f t="shared" si="10"/>
        <v>20.375</v>
      </c>
      <c r="I67" s="8">
        <f t="shared" si="11"/>
        <v>5.0625</v>
      </c>
      <c r="J67" s="6">
        <f t="shared" si="5"/>
        <v>9.9447513812154692E-2</v>
      </c>
      <c r="K67" s="10">
        <f t="shared" si="12"/>
        <v>20.399999999999999</v>
      </c>
      <c r="L67" s="6">
        <f t="shared" si="13"/>
        <v>4.9506250000000067</v>
      </c>
      <c r="M67" s="6">
        <f t="shared" si="8"/>
        <v>9.8342541436464148E-2</v>
      </c>
    </row>
    <row r="68" spans="1:13" x14ac:dyDescent="0.3">
      <c r="A68" s="7">
        <v>42802</v>
      </c>
      <c r="B68" s="6">
        <v>67</v>
      </c>
      <c r="C68" s="6">
        <v>21.545454545454501</v>
      </c>
      <c r="D68" s="25"/>
      <c r="E68" s="6">
        <f t="shared" ref="E68:E99" si="14">AVERAGE(C66:C68)</f>
        <v>21.390151515151501</v>
      </c>
      <c r="F68" s="8">
        <f t="shared" si="1"/>
        <v>2.4119031221294284E-2</v>
      </c>
      <c r="G68" s="6">
        <f t="shared" si="2"/>
        <v>7.2081575246117921E-3</v>
      </c>
      <c r="H68" s="10">
        <f t="shared" si="10"/>
        <v>20.980113636363626</v>
      </c>
      <c r="I68" s="8">
        <f t="shared" si="11"/>
        <v>0.31961034349169648</v>
      </c>
      <c r="J68" s="6">
        <f t="shared" si="5"/>
        <v>2.62394514767917E-2</v>
      </c>
      <c r="K68" s="10">
        <f t="shared" si="12"/>
        <v>20.609090909090902</v>
      </c>
      <c r="L68" s="6">
        <f t="shared" si="13"/>
        <v>0.87677685950406103</v>
      </c>
      <c r="M68" s="6">
        <f t="shared" si="8"/>
        <v>4.3459915611812672E-2</v>
      </c>
    </row>
    <row r="69" spans="1:13" x14ac:dyDescent="0.3">
      <c r="A69" s="7">
        <v>42803</v>
      </c>
      <c r="B69" s="6">
        <v>68</v>
      </c>
      <c r="C69" s="6">
        <v>20.785714285714199</v>
      </c>
      <c r="D69" s="25"/>
      <c r="E69" s="6">
        <f t="shared" si="14"/>
        <v>21.652056277056232</v>
      </c>
      <c r="F69" s="8">
        <f t="shared" ref="F69:F115" si="15">(C69-E69)^2</f>
        <v>0.75054844596247872</v>
      </c>
      <c r="G69" s="6">
        <f t="shared" ref="G69:G115" si="16">ABS((C69-E69)/C69)</f>
        <v>4.1679683432262915E-2</v>
      </c>
      <c r="H69" s="10">
        <f t="shared" ref="H69:H100" si="17">AVERAGE(C66:C69)</f>
        <v>21.239042207792174</v>
      </c>
      <c r="I69" s="8">
        <f t="shared" ref="I69:I100" si="18">(C69-H69)^2</f>
        <v>0.20550620493553429</v>
      </c>
      <c r="J69" s="6">
        <f t="shared" si="5"/>
        <v>2.1809590752892342E-2</v>
      </c>
      <c r="K69" s="10">
        <f t="shared" si="12"/>
        <v>20.94123376623374</v>
      </c>
      <c r="L69" s="6">
        <f t="shared" si="13"/>
        <v>2.4186308821067756E-2</v>
      </c>
      <c r="M69" s="6">
        <f t="shared" si="8"/>
        <v>7.482036863483082E-3</v>
      </c>
    </row>
    <row r="70" spans="1:13" x14ac:dyDescent="0.3">
      <c r="A70" s="7">
        <v>42804</v>
      </c>
      <c r="B70" s="6">
        <v>69</v>
      </c>
      <c r="C70" s="6">
        <v>19.9375</v>
      </c>
      <c r="D70" s="25"/>
      <c r="E70" s="6">
        <f t="shared" si="14"/>
        <v>20.7562229437229</v>
      </c>
      <c r="F70" s="8">
        <f t="shared" si="15"/>
        <v>0.67030725857829088</v>
      </c>
      <c r="G70" s="6">
        <f t="shared" si="16"/>
        <v>4.1064473666352352E-2</v>
      </c>
      <c r="H70" s="10">
        <f t="shared" si="17"/>
        <v>21.223417207792174</v>
      </c>
      <c r="I70" s="8">
        <f t="shared" si="18"/>
        <v>1.6535830652960215</v>
      </c>
      <c r="J70" s="6">
        <f t="shared" ref="J70:J115" si="19">ABS((C70-H70)/C70)</f>
        <v>6.4497414810892745E-2</v>
      </c>
      <c r="K70" s="10">
        <f t="shared" ref="K70:K101" si="20">AVERAGE(C66:C70)</f>
        <v>20.978733766233738</v>
      </c>
      <c r="L70" s="6">
        <f t="shared" ref="L70:L101" si="21">(C70-K70)^2</f>
        <v>1.0841677559452942</v>
      </c>
      <c r="M70" s="6">
        <f t="shared" si="8"/>
        <v>5.2224891096363031E-2</v>
      </c>
    </row>
    <row r="71" spans="1:13" x14ac:dyDescent="0.3">
      <c r="A71" s="7">
        <v>42805</v>
      </c>
      <c r="B71" s="6">
        <v>70</v>
      </c>
      <c r="C71" s="6">
        <v>18.533333333333299</v>
      </c>
      <c r="D71" s="25"/>
      <c r="E71" s="6">
        <f t="shared" si="14"/>
        <v>19.752182539682497</v>
      </c>
      <c r="F71" s="8">
        <f t="shared" si="15"/>
        <v>1.4855933878180694</v>
      </c>
      <c r="G71" s="6">
        <f t="shared" si="16"/>
        <v>6.5765244946899282E-2</v>
      </c>
      <c r="H71" s="10">
        <f t="shared" si="17"/>
        <v>20.2005005411255</v>
      </c>
      <c r="I71" s="8">
        <f t="shared" si="18"/>
        <v>2.7794464987376419</v>
      </c>
      <c r="J71" s="6">
        <f t="shared" si="19"/>
        <v>8.9955065168644072E-2</v>
      </c>
      <c r="K71" s="10">
        <f t="shared" si="20"/>
        <v>20.685400432900401</v>
      </c>
      <c r="L71" s="6">
        <f t="shared" si="21"/>
        <v>4.6313928010391585</v>
      </c>
      <c r="M71" s="6">
        <f t="shared" ref="M71:M115" si="22">ABS((C71-K71)/C71)</f>
        <v>0.11611872839390859</v>
      </c>
    </row>
    <row r="72" spans="1:13" x14ac:dyDescent="0.3">
      <c r="A72" s="7">
        <v>42806</v>
      </c>
      <c r="B72" s="6">
        <v>71</v>
      </c>
      <c r="C72" s="6">
        <v>17.375</v>
      </c>
      <c r="D72" s="25"/>
      <c r="E72" s="6">
        <f t="shared" si="14"/>
        <v>18.615277777777766</v>
      </c>
      <c r="F72" s="8">
        <f t="shared" si="15"/>
        <v>1.5382889660493546</v>
      </c>
      <c r="G72" s="6">
        <f t="shared" si="16"/>
        <v>7.138289368505131E-2</v>
      </c>
      <c r="H72" s="10">
        <f t="shared" si="17"/>
        <v>19.157886904761874</v>
      </c>
      <c r="I72" s="8">
        <f t="shared" si="18"/>
        <v>3.1786857151713748</v>
      </c>
      <c r="J72" s="6">
        <f t="shared" si="19"/>
        <v>0.10261219595751792</v>
      </c>
      <c r="K72" s="10">
        <f t="shared" si="20"/>
        <v>19.635400432900401</v>
      </c>
      <c r="L72" s="6">
        <f t="shared" si="21"/>
        <v>5.1094101170563189</v>
      </c>
      <c r="M72" s="6">
        <f t="shared" si="22"/>
        <v>0.13009498894390795</v>
      </c>
    </row>
    <row r="73" spans="1:13" x14ac:dyDescent="0.3">
      <c r="A73" s="7">
        <v>42807</v>
      </c>
      <c r="B73" s="6">
        <v>72</v>
      </c>
      <c r="C73" s="6">
        <v>17.4444444444444</v>
      </c>
      <c r="D73" s="25"/>
      <c r="E73" s="6">
        <f t="shared" si="14"/>
        <v>17.784259259259233</v>
      </c>
      <c r="F73" s="8">
        <f t="shared" si="15"/>
        <v>0.11547410836763924</v>
      </c>
      <c r="G73" s="6">
        <f t="shared" si="16"/>
        <v>1.947983014862105E-2</v>
      </c>
      <c r="H73" s="10">
        <f t="shared" si="17"/>
        <v>18.322569444444426</v>
      </c>
      <c r="I73" s="8">
        <f t="shared" si="18"/>
        <v>0.77110351562504498</v>
      </c>
      <c r="J73" s="6">
        <f t="shared" si="19"/>
        <v>5.0338375796179939E-2</v>
      </c>
      <c r="K73" s="10">
        <f t="shared" si="20"/>
        <v>18.815198412698379</v>
      </c>
      <c r="L73" s="6">
        <f t="shared" si="21"/>
        <v>1.8789664414840301</v>
      </c>
      <c r="M73" s="6">
        <f t="shared" si="22"/>
        <v>7.8578252957234654E-2</v>
      </c>
    </row>
    <row r="74" spans="1:13" x14ac:dyDescent="0.3">
      <c r="A74" s="7">
        <v>42808</v>
      </c>
      <c r="B74" s="6">
        <v>73</v>
      </c>
      <c r="C74" s="6">
        <v>18</v>
      </c>
      <c r="D74" s="25"/>
      <c r="E74" s="6">
        <f t="shared" si="14"/>
        <v>17.606481481481467</v>
      </c>
      <c r="F74" s="8">
        <f t="shared" si="15"/>
        <v>0.1548568244170212</v>
      </c>
      <c r="G74" s="6">
        <f t="shared" si="16"/>
        <v>2.1862139917696293E-2</v>
      </c>
      <c r="H74" s="10">
        <f t="shared" si="17"/>
        <v>17.838194444444426</v>
      </c>
      <c r="I74" s="8">
        <f t="shared" si="18"/>
        <v>2.6181037808648003E-2</v>
      </c>
      <c r="J74" s="6">
        <f t="shared" si="19"/>
        <v>8.9891975308652328E-3</v>
      </c>
      <c r="K74" s="10">
        <f t="shared" si="20"/>
        <v>18.25805555555554</v>
      </c>
      <c r="L74" s="6">
        <f t="shared" si="21"/>
        <v>6.6592669753078357E-2</v>
      </c>
      <c r="M74" s="6">
        <f t="shared" si="22"/>
        <v>1.4336419753085552E-2</v>
      </c>
    </row>
    <row r="75" spans="1:13" x14ac:dyDescent="0.3">
      <c r="A75" s="7">
        <v>42809</v>
      </c>
      <c r="B75" s="6">
        <v>74</v>
      </c>
      <c r="C75" s="6">
        <v>19.875</v>
      </c>
      <c r="D75" s="25"/>
      <c r="E75" s="6">
        <f t="shared" si="14"/>
        <v>18.439814814814799</v>
      </c>
      <c r="F75" s="8">
        <f t="shared" si="15"/>
        <v>2.0597565157750801</v>
      </c>
      <c r="G75" s="6">
        <f t="shared" si="16"/>
        <v>7.2210575355230247E-2</v>
      </c>
      <c r="H75" s="10">
        <f t="shared" si="17"/>
        <v>18.1736111111111</v>
      </c>
      <c r="I75" s="8">
        <f t="shared" si="18"/>
        <v>2.8947241512346054</v>
      </c>
      <c r="J75" s="6">
        <f t="shared" si="19"/>
        <v>8.5604472396925785E-2</v>
      </c>
      <c r="K75" s="10">
        <f t="shared" si="20"/>
        <v>18.245555555555541</v>
      </c>
      <c r="L75" s="6">
        <f t="shared" si="21"/>
        <v>2.6550891975309128</v>
      </c>
      <c r="M75" s="6">
        <f t="shared" si="22"/>
        <v>8.1984626135570282E-2</v>
      </c>
    </row>
    <row r="76" spans="1:13" x14ac:dyDescent="0.3">
      <c r="A76" s="7">
        <v>42810</v>
      </c>
      <c r="B76" s="6">
        <v>75</v>
      </c>
      <c r="C76" s="6">
        <v>24</v>
      </c>
      <c r="D76" s="25"/>
      <c r="E76" s="6">
        <f t="shared" si="14"/>
        <v>20.625</v>
      </c>
      <c r="F76" s="8">
        <f t="shared" si="15"/>
        <v>11.390625</v>
      </c>
      <c r="G76" s="6">
        <f t="shared" si="16"/>
        <v>0.140625</v>
      </c>
      <c r="H76" s="10">
        <f t="shared" si="17"/>
        <v>19.8298611111111</v>
      </c>
      <c r="I76" s="8">
        <f t="shared" si="18"/>
        <v>17.390058352623548</v>
      </c>
      <c r="J76" s="6">
        <f t="shared" si="19"/>
        <v>0.17375578703703751</v>
      </c>
      <c r="K76" s="10">
        <f t="shared" si="20"/>
        <v>19.338888888888881</v>
      </c>
      <c r="L76" s="6">
        <f t="shared" si="21"/>
        <v>21.725956790123526</v>
      </c>
      <c r="M76" s="6">
        <f t="shared" si="22"/>
        <v>0.19421296296296328</v>
      </c>
    </row>
    <row r="77" spans="1:13" x14ac:dyDescent="0.3">
      <c r="A77" s="7">
        <v>42811</v>
      </c>
      <c r="B77" s="6">
        <v>76</v>
      </c>
      <c r="C77" s="6">
        <v>20.9</v>
      </c>
      <c r="D77" s="25"/>
      <c r="E77" s="6">
        <f t="shared" si="14"/>
        <v>21.591666666666669</v>
      </c>
      <c r="F77" s="8">
        <f t="shared" si="15"/>
        <v>0.47840277777778234</v>
      </c>
      <c r="G77" s="6">
        <f t="shared" si="16"/>
        <v>3.3094098883572731E-2</v>
      </c>
      <c r="H77" s="10">
        <f t="shared" si="17"/>
        <v>20.693750000000001</v>
      </c>
      <c r="I77" s="8">
        <f t="shared" si="18"/>
        <v>4.253906249999883E-2</v>
      </c>
      <c r="J77" s="6">
        <f t="shared" si="19"/>
        <v>9.8684210526314431E-3</v>
      </c>
      <c r="K77" s="10">
        <f t="shared" si="20"/>
        <v>20.04388888888888</v>
      </c>
      <c r="L77" s="6">
        <f t="shared" si="21"/>
        <v>0.73292623456791439</v>
      </c>
      <c r="M77" s="6">
        <f t="shared" si="22"/>
        <v>4.0962254120149227E-2</v>
      </c>
    </row>
    <row r="78" spans="1:13" x14ac:dyDescent="0.3">
      <c r="A78" s="7">
        <v>42812</v>
      </c>
      <c r="B78" s="6">
        <v>77</v>
      </c>
      <c r="C78" s="6">
        <v>24.692307692307601</v>
      </c>
      <c r="D78" s="25"/>
      <c r="E78" s="6">
        <f t="shared" si="14"/>
        <v>23.197435897435867</v>
      </c>
      <c r="F78" s="8">
        <f t="shared" si="15"/>
        <v>2.2346416831030411</v>
      </c>
      <c r="G78" s="6">
        <f t="shared" si="16"/>
        <v>6.0539979231565795E-2</v>
      </c>
      <c r="H78" s="10">
        <f t="shared" si="17"/>
        <v>22.3668269230769</v>
      </c>
      <c r="I78" s="8">
        <f t="shared" si="18"/>
        <v>5.4078608080618134</v>
      </c>
      <c r="J78" s="6">
        <f t="shared" si="19"/>
        <v>9.4178348909654916E-2</v>
      </c>
      <c r="K78" s="10">
        <f t="shared" si="20"/>
        <v>21.493461538461521</v>
      </c>
      <c r="L78" s="6">
        <f t="shared" si="21"/>
        <v>10.232616715975862</v>
      </c>
      <c r="M78" s="6">
        <f t="shared" si="22"/>
        <v>0.12954828660435888</v>
      </c>
    </row>
    <row r="79" spans="1:13" x14ac:dyDescent="0.3">
      <c r="A79" s="7">
        <v>42813</v>
      </c>
      <c r="B79" s="6">
        <v>78</v>
      </c>
      <c r="C79" s="6">
        <v>24.6666666666666</v>
      </c>
      <c r="D79" s="25"/>
      <c r="E79" s="6">
        <f t="shared" si="14"/>
        <v>23.419658119658067</v>
      </c>
      <c r="F79" s="8">
        <f t="shared" si="15"/>
        <v>1.5550303163123345</v>
      </c>
      <c r="G79" s="6">
        <f t="shared" si="16"/>
        <v>5.055440055440015E-2</v>
      </c>
      <c r="H79" s="10">
        <f t="shared" si="17"/>
        <v>23.56474358974355</v>
      </c>
      <c r="I79" s="8">
        <f t="shared" si="18"/>
        <v>1.2142344674555627</v>
      </c>
      <c r="J79" s="6">
        <f t="shared" si="19"/>
        <v>4.4672557172556214E-2</v>
      </c>
      <c r="K79" s="10">
        <f t="shared" si="20"/>
        <v>22.826794871794839</v>
      </c>
      <c r="L79" s="6">
        <f t="shared" si="21"/>
        <v>3.3851282215646381</v>
      </c>
      <c r="M79" s="6">
        <f t="shared" si="22"/>
        <v>7.4589397089395951E-2</v>
      </c>
    </row>
    <row r="80" spans="1:13" x14ac:dyDescent="0.3">
      <c r="A80" s="7">
        <v>42814</v>
      </c>
      <c r="B80" s="6">
        <v>79</v>
      </c>
      <c r="C80" s="6">
        <v>23.3333333333333</v>
      </c>
      <c r="D80" s="25"/>
      <c r="E80" s="6">
        <f t="shared" si="14"/>
        <v>24.23076923076917</v>
      </c>
      <c r="F80" s="8">
        <f t="shared" si="15"/>
        <v>0.80539119000652426</v>
      </c>
      <c r="G80" s="6">
        <f t="shared" si="16"/>
        <v>3.8461538461537312E-2</v>
      </c>
      <c r="H80" s="10">
        <f t="shared" si="17"/>
        <v>23.398076923076875</v>
      </c>
      <c r="I80" s="8">
        <f t="shared" si="18"/>
        <v>4.1917324128843319E-3</v>
      </c>
      <c r="J80" s="6">
        <f t="shared" si="19"/>
        <v>2.7747252747246406E-3</v>
      </c>
      <c r="K80" s="10">
        <f t="shared" si="20"/>
        <v>23.518461538461501</v>
      </c>
      <c r="L80" s="6">
        <f t="shared" si="21"/>
        <v>3.4272452333989366E-2</v>
      </c>
      <c r="M80" s="6">
        <f t="shared" si="22"/>
        <v>7.9340659340657801E-3</v>
      </c>
    </row>
    <row r="81" spans="1:13" x14ac:dyDescent="0.3">
      <c r="A81" s="7">
        <v>42815</v>
      </c>
      <c r="B81" s="6">
        <v>80</v>
      </c>
      <c r="C81" s="6">
        <v>25</v>
      </c>
      <c r="D81" s="25"/>
      <c r="E81" s="6">
        <f t="shared" si="14"/>
        <v>24.3333333333333</v>
      </c>
      <c r="F81" s="8">
        <f t="shared" si="15"/>
        <v>0.44444444444448866</v>
      </c>
      <c r="G81" s="6">
        <f t="shared" si="16"/>
        <v>2.6666666666667994E-2</v>
      </c>
      <c r="H81" s="10">
        <f t="shared" si="17"/>
        <v>24.423076923076877</v>
      </c>
      <c r="I81" s="8">
        <f t="shared" si="18"/>
        <v>0.33284023668644352</v>
      </c>
      <c r="J81" s="6">
        <f t="shared" si="19"/>
        <v>2.3076923076924914E-2</v>
      </c>
      <c r="K81" s="10">
        <f t="shared" si="20"/>
        <v>23.718461538461501</v>
      </c>
      <c r="L81" s="6">
        <f t="shared" si="21"/>
        <v>1.6423408284024636</v>
      </c>
      <c r="M81" s="6">
        <f t="shared" si="22"/>
        <v>5.1261538461539968E-2</v>
      </c>
    </row>
    <row r="82" spans="1:13" x14ac:dyDescent="0.3">
      <c r="A82" s="7">
        <v>42816</v>
      </c>
      <c r="B82" s="6">
        <v>81</v>
      </c>
      <c r="C82" s="6">
        <v>27.25</v>
      </c>
      <c r="D82" s="25"/>
      <c r="E82" s="6">
        <f t="shared" si="14"/>
        <v>25.194444444444432</v>
      </c>
      <c r="F82" s="8">
        <f t="shared" si="15"/>
        <v>4.2253086419753592</v>
      </c>
      <c r="G82" s="6">
        <f t="shared" si="16"/>
        <v>7.54332313965346E-2</v>
      </c>
      <c r="H82" s="10">
        <f t="shared" si="17"/>
        <v>25.062499999999975</v>
      </c>
      <c r="I82" s="8">
        <f t="shared" si="18"/>
        <v>4.7851562500001084</v>
      </c>
      <c r="J82" s="6">
        <f t="shared" si="19"/>
        <v>8.0275229357799072E-2</v>
      </c>
      <c r="K82" s="10">
        <f t="shared" si="20"/>
        <v>24.9884615384615</v>
      </c>
      <c r="L82" s="6">
        <f t="shared" si="21"/>
        <v>5.1145562130179236</v>
      </c>
      <c r="M82" s="6">
        <f t="shared" si="22"/>
        <v>8.2992237120678894E-2</v>
      </c>
    </row>
    <row r="83" spans="1:13" x14ac:dyDescent="0.3">
      <c r="A83" s="7">
        <v>42817</v>
      </c>
      <c r="B83" s="6">
        <v>82</v>
      </c>
      <c r="C83" s="6">
        <v>28</v>
      </c>
      <c r="D83" s="25"/>
      <c r="E83" s="6">
        <f t="shared" si="14"/>
        <v>26.75</v>
      </c>
      <c r="F83" s="8">
        <f t="shared" si="15"/>
        <v>1.5625</v>
      </c>
      <c r="G83" s="6">
        <f t="shared" si="16"/>
        <v>4.4642857142857144E-2</v>
      </c>
      <c r="H83" s="10">
        <f t="shared" si="17"/>
        <v>25.895833333333325</v>
      </c>
      <c r="I83" s="8">
        <f t="shared" si="18"/>
        <v>4.4275173611111462</v>
      </c>
      <c r="J83" s="6">
        <f t="shared" si="19"/>
        <v>7.5148809523809826E-2</v>
      </c>
      <c r="K83" s="10">
        <f t="shared" si="20"/>
        <v>25.649999999999977</v>
      </c>
      <c r="L83" s="6">
        <f t="shared" si="21"/>
        <v>5.5225000000001065</v>
      </c>
      <c r="M83" s="6">
        <f t="shared" si="22"/>
        <v>8.3928571428572241E-2</v>
      </c>
    </row>
    <row r="84" spans="1:13" x14ac:dyDescent="0.3">
      <c r="A84" s="7">
        <v>42818</v>
      </c>
      <c r="B84" s="6">
        <v>83</v>
      </c>
      <c r="C84" s="6">
        <v>28.9166666666666</v>
      </c>
      <c r="D84" s="25"/>
      <c r="E84" s="6">
        <f t="shared" si="14"/>
        <v>28.055555555555532</v>
      </c>
      <c r="F84" s="8">
        <f t="shared" si="15"/>
        <v>0.7415123456789382</v>
      </c>
      <c r="G84" s="6">
        <f t="shared" si="16"/>
        <v>2.9779058597500983E-2</v>
      </c>
      <c r="H84" s="10">
        <f t="shared" si="17"/>
        <v>27.29166666666665</v>
      </c>
      <c r="I84" s="8">
        <f t="shared" si="18"/>
        <v>2.6406249999998384</v>
      </c>
      <c r="J84" s="6">
        <f t="shared" si="19"/>
        <v>5.6195965417865847E-2</v>
      </c>
      <c r="K84" s="10">
        <f t="shared" si="20"/>
        <v>26.499999999999979</v>
      </c>
      <c r="L84" s="6">
        <f t="shared" si="21"/>
        <v>5.8402777777775601</v>
      </c>
      <c r="M84" s="6">
        <f t="shared" si="22"/>
        <v>8.3573487031698923E-2</v>
      </c>
    </row>
    <row r="85" spans="1:13" x14ac:dyDescent="0.3">
      <c r="A85" s="7">
        <v>42819</v>
      </c>
      <c r="B85" s="6">
        <v>84</v>
      </c>
      <c r="C85" s="6">
        <v>26.5</v>
      </c>
      <c r="D85" s="25"/>
      <c r="E85" s="6">
        <f t="shared" si="14"/>
        <v>27.805555555555532</v>
      </c>
      <c r="F85" s="8">
        <f t="shared" si="15"/>
        <v>1.7044753086419144</v>
      </c>
      <c r="G85" s="6">
        <f t="shared" si="16"/>
        <v>4.9266247379454051E-2</v>
      </c>
      <c r="H85" s="10">
        <f t="shared" si="17"/>
        <v>27.66666666666665</v>
      </c>
      <c r="I85" s="8">
        <f t="shared" si="18"/>
        <v>1.3611111111110725</v>
      </c>
      <c r="J85" s="6">
        <f t="shared" si="19"/>
        <v>4.4025157232703775E-2</v>
      </c>
      <c r="K85" s="10">
        <f t="shared" si="20"/>
        <v>27.133333333333319</v>
      </c>
      <c r="L85" s="6">
        <f t="shared" si="21"/>
        <v>0.40111111111109249</v>
      </c>
      <c r="M85" s="6">
        <f t="shared" si="22"/>
        <v>2.3899371069181836E-2</v>
      </c>
    </row>
    <row r="86" spans="1:13" x14ac:dyDescent="0.3">
      <c r="A86" s="7">
        <v>42820</v>
      </c>
      <c r="B86" s="6">
        <v>85</v>
      </c>
      <c r="C86" s="6">
        <v>29.1</v>
      </c>
      <c r="D86" s="25"/>
      <c r="E86" s="6">
        <f t="shared" si="14"/>
        <v>28.172222222222199</v>
      </c>
      <c r="F86" s="8">
        <f t="shared" si="15"/>
        <v>0.86077160493831661</v>
      </c>
      <c r="G86" s="6">
        <f t="shared" si="16"/>
        <v>3.1882397861780133E-2</v>
      </c>
      <c r="H86" s="10">
        <f t="shared" si="17"/>
        <v>28.129166666666649</v>
      </c>
      <c r="I86" s="8">
        <f t="shared" si="18"/>
        <v>0.94251736111114881</v>
      </c>
      <c r="J86" s="6">
        <f t="shared" si="19"/>
        <v>3.3361970217640986E-2</v>
      </c>
      <c r="K86" s="10">
        <f t="shared" si="20"/>
        <v>27.953333333333319</v>
      </c>
      <c r="L86" s="6">
        <f t="shared" si="21"/>
        <v>1.3148444444444807</v>
      </c>
      <c r="M86" s="6">
        <f t="shared" si="22"/>
        <v>3.9404352806415202E-2</v>
      </c>
    </row>
    <row r="87" spans="1:13" x14ac:dyDescent="0.3">
      <c r="A87" s="7">
        <v>42821</v>
      </c>
      <c r="B87" s="6">
        <v>86</v>
      </c>
      <c r="C87" s="6">
        <v>29.5</v>
      </c>
      <c r="D87" s="25"/>
      <c r="E87" s="6">
        <f t="shared" si="14"/>
        <v>28.366666666666664</v>
      </c>
      <c r="F87" s="8">
        <f t="shared" si="15"/>
        <v>1.2844444444444514</v>
      </c>
      <c r="G87" s="6">
        <f t="shared" si="16"/>
        <v>3.8418079096045304E-2</v>
      </c>
      <c r="H87" s="10">
        <f t="shared" si="17"/>
        <v>28.504166666666649</v>
      </c>
      <c r="I87" s="8">
        <f t="shared" si="18"/>
        <v>0.99168402777781361</v>
      </c>
      <c r="J87" s="6">
        <f t="shared" si="19"/>
        <v>3.3757062146893266E-2</v>
      </c>
      <c r="K87" s="10">
        <f t="shared" si="20"/>
        <v>28.403333333333318</v>
      </c>
      <c r="L87" s="6">
        <f t="shared" si="21"/>
        <v>1.2026777777778108</v>
      </c>
      <c r="M87" s="6">
        <f t="shared" si="22"/>
        <v>3.7175141242938366E-2</v>
      </c>
    </row>
    <row r="88" spans="1:13" x14ac:dyDescent="0.3">
      <c r="A88" s="7">
        <v>42822</v>
      </c>
      <c r="B88" s="6">
        <v>87</v>
      </c>
      <c r="C88" s="6">
        <v>29.8888888888888</v>
      </c>
      <c r="D88" s="25"/>
      <c r="E88" s="6">
        <f t="shared" si="14"/>
        <v>29.496296296296265</v>
      </c>
      <c r="F88" s="8">
        <f t="shared" si="15"/>
        <v>0.15412894375852859</v>
      </c>
      <c r="G88" s="6">
        <f t="shared" si="16"/>
        <v>1.3135068153653645E-2</v>
      </c>
      <c r="H88" s="10">
        <f t="shared" si="17"/>
        <v>28.747222222222199</v>
      </c>
      <c r="I88" s="8">
        <f t="shared" si="18"/>
        <v>1.3034027777776296</v>
      </c>
      <c r="J88" s="6">
        <f t="shared" si="19"/>
        <v>3.8197026022302773E-2</v>
      </c>
      <c r="K88" s="10">
        <f t="shared" si="20"/>
        <v>28.78111111111108</v>
      </c>
      <c r="L88" s="6">
        <f t="shared" si="21"/>
        <v>1.2271716049381436</v>
      </c>
      <c r="M88" s="6">
        <f t="shared" si="22"/>
        <v>3.7063197026020483E-2</v>
      </c>
    </row>
    <row r="89" spans="1:13" x14ac:dyDescent="0.3">
      <c r="A89" s="7">
        <v>42823</v>
      </c>
      <c r="B89" s="6">
        <v>88</v>
      </c>
      <c r="C89" s="6">
        <v>31</v>
      </c>
      <c r="D89" s="25"/>
      <c r="E89" s="6">
        <f t="shared" si="14"/>
        <v>30.129629629629601</v>
      </c>
      <c r="F89" s="8">
        <f t="shared" si="15"/>
        <v>0.75754458161870497</v>
      </c>
      <c r="G89" s="6">
        <f t="shared" si="16"/>
        <v>2.8076463560335441E-2</v>
      </c>
      <c r="H89" s="10">
        <f t="shared" si="17"/>
        <v>29.872222222222199</v>
      </c>
      <c r="I89" s="8">
        <f t="shared" si="18"/>
        <v>1.2718827160494357</v>
      </c>
      <c r="J89" s="6">
        <f t="shared" si="19"/>
        <v>3.6379928315412945E-2</v>
      </c>
      <c r="K89" s="10">
        <f t="shared" si="20"/>
        <v>29.197777777777759</v>
      </c>
      <c r="L89" s="6">
        <f t="shared" si="21"/>
        <v>3.2480049382716727</v>
      </c>
      <c r="M89" s="6">
        <f t="shared" si="22"/>
        <v>5.8136200716846484E-2</v>
      </c>
    </row>
    <row r="90" spans="1:13" x14ac:dyDescent="0.3">
      <c r="A90" s="7">
        <v>42824</v>
      </c>
      <c r="B90" s="6">
        <v>89</v>
      </c>
      <c r="C90" s="6">
        <v>29.285714285714199</v>
      </c>
      <c r="D90" s="25"/>
      <c r="E90" s="6">
        <f t="shared" si="14"/>
        <v>30.058201058200996</v>
      </c>
      <c r="F90" s="8">
        <f t="shared" si="15"/>
        <v>0.5967358136670684</v>
      </c>
      <c r="G90" s="6">
        <f t="shared" si="16"/>
        <v>2.6377597109305342E-2</v>
      </c>
      <c r="H90" s="10">
        <f t="shared" si="17"/>
        <v>29.918650793650748</v>
      </c>
      <c r="I90" s="8">
        <f t="shared" si="18"/>
        <v>0.40060862307891287</v>
      </c>
      <c r="J90" s="6">
        <f t="shared" si="19"/>
        <v>2.1612466124662704E-2</v>
      </c>
      <c r="K90" s="10">
        <f t="shared" si="20"/>
        <v>29.754920634920598</v>
      </c>
      <c r="L90" s="6">
        <f t="shared" si="21"/>
        <v>0.22015459813559696</v>
      </c>
      <c r="M90" s="6">
        <f t="shared" si="22"/>
        <v>1.6021680216803905E-2</v>
      </c>
    </row>
    <row r="91" spans="1:13" x14ac:dyDescent="0.3">
      <c r="A91" s="7">
        <v>42825</v>
      </c>
      <c r="B91" s="6">
        <v>90</v>
      </c>
      <c r="C91" s="6">
        <v>30.625</v>
      </c>
      <c r="D91" s="25"/>
      <c r="E91" s="6">
        <f t="shared" si="14"/>
        <v>30.303571428571399</v>
      </c>
      <c r="F91" s="8">
        <f t="shared" si="15"/>
        <v>0.1033163265306315</v>
      </c>
      <c r="G91" s="6">
        <f t="shared" si="16"/>
        <v>1.0495626822158412E-2</v>
      </c>
      <c r="H91" s="10">
        <f t="shared" si="17"/>
        <v>30.199900793650748</v>
      </c>
      <c r="I91" s="8">
        <f t="shared" si="18"/>
        <v>0.18070933523876376</v>
      </c>
      <c r="J91" s="6">
        <f t="shared" si="19"/>
        <v>1.388079041140414E-2</v>
      </c>
      <c r="K91" s="10">
        <f t="shared" si="20"/>
        <v>30.059920634920598</v>
      </c>
      <c r="L91" s="6">
        <f t="shared" si="21"/>
        <v>0.31931468883854025</v>
      </c>
      <c r="M91" s="6">
        <f t="shared" si="22"/>
        <v>1.8451571104633541E-2</v>
      </c>
    </row>
    <row r="92" spans="1:13" x14ac:dyDescent="0.3">
      <c r="A92" s="7">
        <v>42826</v>
      </c>
      <c r="B92" s="6">
        <v>91</v>
      </c>
      <c r="C92" s="6">
        <v>31.375</v>
      </c>
      <c r="D92" s="25"/>
      <c r="E92" s="6">
        <f t="shared" si="14"/>
        <v>30.428571428571399</v>
      </c>
      <c r="F92" s="8">
        <f t="shared" si="15"/>
        <v>0.89572704081638321</v>
      </c>
      <c r="G92" s="6">
        <f t="shared" si="16"/>
        <v>3.0165054069437494E-2</v>
      </c>
      <c r="H92" s="10">
        <f t="shared" si="17"/>
        <v>30.571428571428548</v>
      </c>
      <c r="I92" s="8">
        <f t="shared" si="18"/>
        <v>0.64572704081636401</v>
      </c>
      <c r="J92" s="6">
        <f t="shared" si="19"/>
        <v>2.5611838360843089E-2</v>
      </c>
      <c r="K92" s="10">
        <f t="shared" si="20"/>
        <v>30.434920634920598</v>
      </c>
      <c r="L92" s="6">
        <f t="shared" si="21"/>
        <v>0.88374921264809192</v>
      </c>
      <c r="M92" s="6">
        <f t="shared" si="22"/>
        <v>2.9962688926833535E-2</v>
      </c>
    </row>
    <row r="93" spans="1:13" x14ac:dyDescent="0.3">
      <c r="A93" s="7">
        <v>42827</v>
      </c>
      <c r="B93" s="6">
        <v>92</v>
      </c>
      <c r="C93" s="6">
        <v>29.75</v>
      </c>
      <c r="D93" s="25"/>
      <c r="E93" s="6">
        <f t="shared" si="14"/>
        <v>30.583333333333332</v>
      </c>
      <c r="F93" s="8">
        <f t="shared" si="15"/>
        <v>0.69444444444444242</v>
      </c>
      <c r="G93" s="6">
        <f t="shared" si="16"/>
        <v>2.8011204481792677E-2</v>
      </c>
      <c r="H93" s="10">
        <f t="shared" si="17"/>
        <v>30.258928571428548</v>
      </c>
      <c r="I93" s="8">
        <f t="shared" si="18"/>
        <v>0.25900829081630278</v>
      </c>
      <c r="J93" s="6">
        <f t="shared" si="19"/>
        <v>1.7106842737094053E-2</v>
      </c>
      <c r="K93" s="10">
        <f t="shared" si="20"/>
        <v>30.407142857142837</v>
      </c>
      <c r="L93" s="6">
        <f t="shared" si="21"/>
        <v>0.43183673469385114</v>
      </c>
      <c r="M93" s="6">
        <f t="shared" si="22"/>
        <v>2.2088835534213008E-2</v>
      </c>
    </row>
    <row r="94" spans="1:13" x14ac:dyDescent="0.3">
      <c r="A94" s="7">
        <v>42828</v>
      </c>
      <c r="B94" s="6">
        <v>93</v>
      </c>
      <c r="C94" s="6">
        <v>30.5</v>
      </c>
      <c r="D94" s="25"/>
      <c r="E94" s="6">
        <f t="shared" si="14"/>
        <v>30.541666666666668</v>
      </c>
      <c r="F94" s="8">
        <f t="shared" si="15"/>
        <v>1.7361111111112099E-3</v>
      </c>
      <c r="G94" s="6">
        <f t="shared" si="16"/>
        <v>1.3661202185792738E-3</v>
      </c>
      <c r="H94" s="10">
        <f t="shared" si="17"/>
        <v>30.5625</v>
      </c>
      <c r="I94" s="8">
        <f t="shared" si="18"/>
        <v>3.90625E-3</v>
      </c>
      <c r="J94" s="6">
        <f t="shared" si="19"/>
        <v>2.0491803278688526E-3</v>
      </c>
      <c r="K94" s="10">
        <f t="shared" si="20"/>
        <v>30.307142857142839</v>
      </c>
      <c r="L94" s="6">
        <f t="shared" si="21"/>
        <v>3.7193877551027335E-2</v>
      </c>
      <c r="M94" s="6">
        <f t="shared" si="22"/>
        <v>6.3231850117101912E-3</v>
      </c>
    </row>
    <row r="95" spans="1:13" x14ac:dyDescent="0.3">
      <c r="A95" s="7">
        <v>42829</v>
      </c>
      <c r="B95" s="6">
        <v>94</v>
      </c>
      <c r="C95" s="6">
        <v>30.933333333333302</v>
      </c>
      <c r="D95" s="25"/>
      <c r="E95" s="6">
        <f t="shared" si="14"/>
        <v>30.394444444444435</v>
      </c>
      <c r="F95" s="8">
        <f t="shared" si="15"/>
        <v>0.29040123456787714</v>
      </c>
      <c r="G95" s="6">
        <f t="shared" si="16"/>
        <v>1.742097701149355E-2</v>
      </c>
      <c r="H95" s="10">
        <f t="shared" si="17"/>
        <v>30.639583333333327</v>
      </c>
      <c r="I95" s="8">
        <f t="shared" si="18"/>
        <v>8.628906249998497E-2</v>
      </c>
      <c r="J95" s="6">
        <f t="shared" si="19"/>
        <v>9.4962284482750445E-3</v>
      </c>
      <c r="K95" s="10">
        <f t="shared" si="20"/>
        <v>30.636666666666663</v>
      </c>
      <c r="L95" s="6">
        <f t="shared" si="21"/>
        <v>8.8011111111094359E-2</v>
      </c>
      <c r="M95" s="6">
        <f t="shared" si="22"/>
        <v>9.5905172413784066E-3</v>
      </c>
    </row>
    <row r="96" spans="1:13" x14ac:dyDescent="0.3">
      <c r="A96" s="7">
        <v>42830</v>
      </c>
      <c r="B96" s="6">
        <v>95</v>
      </c>
      <c r="C96" s="6">
        <v>29.230769230769202</v>
      </c>
      <c r="D96" s="25"/>
      <c r="E96" s="6">
        <f t="shared" si="14"/>
        <v>30.221367521367501</v>
      </c>
      <c r="F96" s="8">
        <f t="shared" si="15"/>
        <v>0.98128497333627307</v>
      </c>
      <c r="G96" s="6">
        <f t="shared" si="16"/>
        <v>3.3888888888889225E-2</v>
      </c>
      <c r="H96" s="10">
        <f t="shared" si="17"/>
        <v>30.103525641025627</v>
      </c>
      <c r="I96" s="8">
        <f t="shared" si="18"/>
        <v>0.76170375164368143</v>
      </c>
      <c r="J96" s="6">
        <f t="shared" si="19"/>
        <v>2.9857456140351415E-2</v>
      </c>
      <c r="K96" s="10">
        <f t="shared" si="20"/>
        <v>30.357820512820503</v>
      </c>
      <c r="L96" s="6">
        <f t="shared" si="21"/>
        <v>1.2702445923734818</v>
      </c>
      <c r="M96" s="6">
        <f t="shared" si="22"/>
        <v>3.8557017543860345E-2</v>
      </c>
    </row>
    <row r="97" spans="1:13" x14ac:dyDescent="0.3">
      <c r="A97" s="7">
        <v>42831</v>
      </c>
      <c r="B97" s="6">
        <v>96</v>
      </c>
      <c r="C97" s="6">
        <v>31.2222222222222</v>
      </c>
      <c r="D97" s="25"/>
      <c r="E97" s="6">
        <f t="shared" si="14"/>
        <v>30.462108262108234</v>
      </c>
      <c r="F97" s="8">
        <f t="shared" si="15"/>
        <v>0.57777323236013545</v>
      </c>
      <c r="G97" s="6">
        <f t="shared" si="16"/>
        <v>2.4345286978739132E-2</v>
      </c>
      <c r="H97" s="10">
        <f t="shared" si="17"/>
        <v>30.471581196581177</v>
      </c>
      <c r="I97" s="8">
        <f t="shared" si="18"/>
        <v>0.56346194937540761</v>
      </c>
      <c r="J97" s="6">
        <f t="shared" si="19"/>
        <v>2.404188338352034E-2</v>
      </c>
      <c r="K97" s="10">
        <f t="shared" si="20"/>
        <v>30.327264957264941</v>
      </c>
      <c r="L97" s="6">
        <f t="shared" si="21"/>
        <v>0.8009485060997783</v>
      </c>
      <c r="M97" s="6">
        <f t="shared" si="22"/>
        <v>2.8664111689022567E-2</v>
      </c>
    </row>
    <row r="98" spans="1:13" x14ac:dyDescent="0.3">
      <c r="A98" s="7">
        <v>42832</v>
      </c>
      <c r="B98" s="6">
        <v>97</v>
      </c>
      <c r="C98" s="6">
        <v>27</v>
      </c>
      <c r="D98" s="25"/>
      <c r="E98" s="6">
        <f t="shared" si="14"/>
        <v>29.150997150997132</v>
      </c>
      <c r="F98" s="8">
        <f t="shared" si="15"/>
        <v>4.6267887435977766</v>
      </c>
      <c r="G98" s="6">
        <f t="shared" si="16"/>
        <v>7.9666561148041909E-2</v>
      </c>
      <c r="H98" s="10">
        <f t="shared" si="17"/>
        <v>29.596581196581177</v>
      </c>
      <c r="I98" s="8">
        <f t="shared" si="18"/>
        <v>6.7422339104389355</v>
      </c>
      <c r="J98" s="6">
        <f t="shared" si="19"/>
        <v>9.616967394745099E-2</v>
      </c>
      <c r="K98" s="10">
        <f t="shared" si="20"/>
        <v>29.77726495726494</v>
      </c>
      <c r="L98" s="6">
        <f t="shared" si="21"/>
        <v>7.7132006428518283</v>
      </c>
      <c r="M98" s="6">
        <f t="shared" si="22"/>
        <v>0.10286166508388667</v>
      </c>
    </row>
    <row r="99" spans="1:13" x14ac:dyDescent="0.3">
      <c r="A99" s="7">
        <v>42833</v>
      </c>
      <c r="B99" s="6">
        <v>98</v>
      </c>
      <c r="C99" s="6">
        <v>25.625</v>
      </c>
      <c r="D99" s="25"/>
      <c r="E99" s="6">
        <f t="shared" si="14"/>
        <v>27.949074074074066</v>
      </c>
      <c r="F99" s="8">
        <f t="shared" si="15"/>
        <v>5.4013203017832252</v>
      </c>
      <c r="G99" s="6">
        <f t="shared" si="16"/>
        <v>9.0695573622402562E-2</v>
      </c>
      <c r="H99" s="10">
        <f t="shared" si="17"/>
        <v>28.26949786324785</v>
      </c>
      <c r="I99" s="8">
        <f t="shared" si="18"/>
        <v>6.9933689487224422</v>
      </c>
      <c r="J99" s="6">
        <f t="shared" si="19"/>
        <v>0.10319991661455022</v>
      </c>
      <c r="K99" s="10">
        <f t="shared" si="20"/>
        <v>28.802264957264942</v>
      </c>
      <c r="L99" s="6">
        <f t="shared" si="21"/>
        <v>10.095012608663794</v>
      </c>
      <c r="M99" s="6">
        <f t="shared" si="22"/>
        <v>0.12399082760058311</v>
      </c>
    </row>
    <row r="100" spans="1:13" x14ac:dyDescent="0.3">
      <c r="A100" s="7">
        <v>42834</v>
      </c>
      <c r="B100" s="6">
        <v>99</v>
      </c>
      <c r="C100" s="6">
        <v>27.125</v>
      </c>
      <c r="D100" s="25"/>
      <c r="E100" s="6">
        <f t="shared" ref="E100:E115" si="23">AVERAGE(C98:C100)</f>
        <v>26.583333333333332</v>
      </c>
      <c r="F100" s="8">
        <f t="shared" si="15"/>
        <v>0.29340277777777907</v>
      </c>
      <c r="G100" s="6">
        <f t="shared" si="16"/>
        <v>1.9969278033794207E-2</v>
      </c>
      <c r="H100" s="10">
        <f t="shared" si="17"/>
        <v>27.74305555555555</v>
      </c>
      <c r="I100" s="8">
        <f t="shared" si="18"/>
        <v>0.38199266975307961</v>
      </c>
      <c r="J100" s="6">
        <f t="shared" si="19"/>
        <v>2.2785458269329033E-2</v>
      </c>
      <c r="K100" s="10">
        <f t="shared" si="20"/>
        <v>28.040598290598279</v>
      </c>
      <c r="L100" s="6">
        <f t="shared" si="21"/>
        <v>0.83832022974649034</v>
      </c>
      <c r="M100" s="6">
        <f t="shared" si="22"/>
        <v>3.3754775690259128E-2</v>
      </c>
    </row>
    <row r="101" spans="1:13" x14ac:dyDescent="0.3">
      <c r="A101" s="7">
        <v>42835</v>
      </c>
      <c r="B101" s="6">
        <v>100</v>
      </c>
      <c r="C101" s="6">
        <v>27.857142857142801</v>
      </c>
      <c r="D101" s="25"/>
      <c r="E101" s="6">
        <f t="shared" si="23"/>
        <v>26.869047619047603</v>
      </c>
      <c r="F101" s="8">
        <f t="shared" si="15"/>
        <v>0.97633219954640638</v>
      </c>
      <c r="G101" s="6">
        <f t="shared" si="16"/>
        <v>3.5470085470084109E-2</v>
      </c>
      <c r="H101" s="10">
        <f t="shared" ref="H101:H115" si="24">AVERAGE(C98:C101)</f>
        <v>26.901785714285701</v>
      </c>
      <c r="I101" s="8">
        <f t="shared" ref="I101:I115" si="25">(C101-H101)^2</f>
        <v>0.91270727040808086</v>
      </c>
      <c r="J101" s="6">
        <f t="shared" si="19"/>
        <v>3.4294871794870313E-2</v>
      </c>
      <c r="K101" s="10">
        <f t="shared" si="20"/>
        <v>27.765873015873002</v>
      </c>
      <c r="L101" s="6">
        <f t="shared" si="21"/>
        <v>8.3301839254143421E-3</v>
      </c>
      <c r="M101" s="6">
        <f t="shared" si="22"/>
        <v>3.2763532763517727E-3</v>
      </c>
    </row>
    <row r="102" spans="1:13" x14ac:dyDescent="0.3">
      <c r="A102" s="7">
        <v>42836</v>
      </c>
      <c r="B102" s="6">
        <v>101</v>
      </c>
      <c r="C102" s="6">
        <v>29.25</v>
      </c>
      <c r="D102" s="25"/>
      <c r="E102" s="6">
        <f t="shared" si="23"/>
        <v>28.077380952380935</v>
      </c>
      <c r="F102" s="8">
        <f t="shared" si="15"/>
        <v>1.3750354308390436</v>
      </c>
      <c r="G102" s="6">
        <f t="shared" si="16"/>
        <v>4.0089540089540694E-2</v>
      </c>
      <c r="H102" s="10">
        <f t="shared" si="24"/>
        <v>27.464285714285701</v>
      </c>
      <c r="I102" s="8">
        <f t="shared" si="25"/>
        <v>3.1887755102041289</v>
      </c>
      <c r="J102" s="6">
        <f t="shared" si="19"/>
        <v>6.1050061050061499E-2</v>
      </c>
      <c r="K102" s="10">
        <f t="shared" ref="K102:K115" si="26">AVERAGE(C98:C102)</f>
        <v>27.371428571428559</v>
      </c>
      <c r="L102" s="6">
        <f t="shared" ref="L102:L115" si="27">(C102-K102)^2</f>
        <v>3.5290306122449429</v>
      </c>
      <c r="M102" s="6">
        <f t="shared" si="22"/>
        <v>6.4224664224664635E-2</v>
      </c>
    </row>
    <row r="103" spans="1:13" x14ac:dyDescent="0.3">
      <c r="A103" s="7">
        <v>42837</v>
      </c>
      <c r="B103" s="6">
        <v>102</v>
      </c>
      <c r="C103" s="6">
        <v>29.25</v>
      </c>
      <c r="D103" s="25"/>
      <c r="E103" s="6">
        <f t="shared" si="23"/>
        <v>28.785714285714267</v>
      </c>
      <c r="F103" s="8">
        <f t="shared" si="15"/>
        <v>0.21556122448981335</v>
      </c>
      <c r="G103" s="6">
        <f t="shared" si="16"/>
        <v>1.5873015873016514E-2</v>
      </c>
      <c r="H103" s="10">
        <f t="shared" si="24"/>
        <v>28.370535714285701</v>
      </c>
      <c r="I103" s="8">
        <f t="shared" si="25"/>
        <v>0.77345742984696197</v>
      </c>
      <c r="J103" s="6">
        <f t="shared" si="19"/>
        <v>3.0067155067155519E-2</v>
      </c>
      <c r="K103" s="10">
        <f t="shared" si="26"/>
        <v>27.821428571428562</v>
      </c>
      <c r="L103" s="6">
        <f t="shared" si="27"/>
        <v>2.0408163265306385</v>
      </c>
      <c r="M103" s="6">
        <f t="shared" si="22"/>
        <v>4.8840048840049152E-2</v>
      </c>
    </row>
    <row r="104" spans="1:13" x14ac:dyDescent="0.3">
      <c r="A104" s="7">
        <v>42838</v>
      </c>
      <c r="B104" s="6">
        <v>103</v>
      </c>
      <c r="C104" s="6">
        <v>29.6666666666666</v>
      </c>
      <c r="D104" s="25"/>
      <c r="E104" s="6">
        <f t="shared" si="23"/>
        <v>29.388888888888868</v>
      </c>
      <c r="F104" s="8">
        <f t="shared" si="15"/>
        <v>7.7160493827135274E-2</v>
      </c>
      <c r="G104" s="6">
        <f t="shared" si="16"/>
        <v>9.3632958801483038E-3</v>
      </c>
      <c r="H104" s="10">
        <f t="shared" si="24"/>
        <v>29.005952380952351</v>
      </c>
      <c r="I104" s="8">
        <f t="shared" si="25"/>
        <v>0.43654336734689048</v>
      </c>
      <c r="J104" s="6">
        <f t="shared" si="19"/>
        <v>2.227126805778373E-2</v>
      </c>
      <c r="K104" s="10">
        <f t="shared" si="26"/>
        <v>28.629761904761882</v>
      </c>
      <c r="L104" s="6">
        <f t="shared" si="27"/>
        <v>1.0751714852606813</v>
      </c>
      <c r="M104" s="6">
        <f t="shared" si="22"/>
        <v>3.495184590690071E-2</v>
      </c>
    </row>
    <row r="105" spans="1:13" x14ac:dyDescent="0.3">
      <c r="A105" s="7">
        <v>42839</v>
      </c>
      <c r="B105" s="6">
        <v>104</v>
      </c>
      <c r="C105" s="6">
        <v>30.5</v>
      </c>
      <c r="D105" s="25"/>
      <c r="E105" s="6">
        <f t="shared" si="23"/>
        <v>29.805555555555532</v>
      </c>
      <c r="F105" s="8">
        <f t="shared" si="15"/>
        <v>0.48225308641978543</v>
      </c>
      <c r="G105" s="6">
        <f t="shared" si="16"/>
        <v>2.2768670309654678E-2</v>
      </c>
      <c r="H105" s="10">
        <f t="shared" si="24"/>
        <v>29.66666666666665</v>
      </c>
      <c r="I105" s="8">
        <f t="shared" si="25"/>
        <v>0.69444444444447206</v>
      </c>
      <c r="J105" s="6">
        <f t="shared" si="19"/>
        <v>2.7322404371585243E-2</v>
      </c>
      <c r="K105" s="10">
        <f t="shared" si="26"/>
        <v>29.304761904761882</v>
      </c>
      <c r="L105" s="6">
        <f t="shared" si="27"/>
        <v>1.4285941043084436</v>
      </c>
      <c r="M105" s="6">
        <f t="shared" si="22"/>
        <v>3.9188134270102218E-2</v>
      </c>
    </row>
    <row r="106" spans="1:13" x14ac:dyDescent="0.3">
      <c r="A106" s="7">
        <v>42840</v>
      </c>
      <c r="B106" s="6">
        <v>105</v>
      </c>
      <c r="C106" s="6">
        <v>31.2222222222222</v>
      </c>
      <c r="D106" s="25"/>
      <c r="E106" s="6">
        <f t="shared" si="23"/>
        <v>30.462962962962933</v>
      </c>
      <c r="F106" s="8">
        <f t="shared" si="15"/>
        <v>0.57647462277093031</v>
      </c>
      <c r="G106" s="6">
        <f t="shared" si="16"/>
        <v>2.4317912218268345E-2</v>
      </c>
      <c r="H106" s="10">
        <f t="shared" si="24"/>
        <v>30.1597222222222</v>
      </c>
      <c r="I106" s="8">
        <f t="shared" si="25"/>
        <v>1.12890625</v>
      </c>
      <c r="J106" s="6">
        <f t="shared" si="19"/>
        <v>3.4030249110320307E-2</v>
      </c>
      <c r="K106" s="10">
        <f t="shared" si="26"/>
        <v>29.97777777777776</v>
      </c>
      <c r="L106" s="6">
        <f t="shared" si="27"/>
        <v>1.5486419753086309</v>
      </c>
      <c r="M106" s="6">
        <f t="shared" si="22"/>
        <v>3.985765124555149E-2</v>
      </c>
    </row>
    <row r="107" spans="1:13" x14ac:dyDescent="0.3">
      <c r="A107" s="7">
        <v>42841</v>
      </c>
      <c r="B107" s="6">
        <v>106</v>
      </c>
      <c r="C107" s="6">
        <v>31</v>
      </c>
      <c r="D107" s="25"/>
      <c r="E107" s="6">
        <f t="shared" si="23"/>
        <v>30.907407407407401</v>
      </c>
      <c r="F107" s="8">
        <f t="shared" si="15"/>
        <v>8.5733882030189779E-3</v>
      </c>
      <c r="G107" s="6">
        <f t="shared" si="16"/>
        <v>2.9868578255677026E-3</v>
      </c>
      <c r="H107" s="10">
        <f t="shared" si="24"/>
        <v>30.5972222222222</v>
      </c>
      <c r="I107" s="8">
        <f t="shared" si="25"/>
        <v>0.16222993827162274</v>
      </c>
      <c r="J107" s="6">
        <f t="shared" si="19"/>
        <v>1.299283154121935E-2</v>
      </c>
      <c r="K107" s="10">
        <f t="shared" si="26"/>
        <v>30.327777777777762</v>
      </c>
      <c r="L107" s="6">
        <f t="shared" si="27"/>
        <v>0.45188271604940461</v>
      </c>
      <c r="M107" s="6">
        <f t="shared" si="22"/>
        <v>2.1684587813620596E-2</v>
      </c>
    </row>
    <row r="108" spans="1:13" x14ac:dyDescent="0.3">
      <c r="A108" s="7">
        <v>42842</v>
      </c>
      <c r="B108" s="6">
        <v>107</v>
      </c>
      <c r="C108" s="6">
        <v>32.5555555555555</v>
      </c>
      <c r="D108" s="25"/>
      <c r="E108" s="6">
        <f t="shared" si="23"/>
        <v>31.592592592592567</v>
      </c>
      <c r="F108" s="8">
        <f t="shared" si="15"/>
        <v>0.92729766803835201</v>
      </c>
      <c r="G108" s="6">
        <f t="shared" si="16"/>
        <v>2.9579067121728381E-2</v>
      </c>
      <c r="H108" s="10">
        <f t="shared" si="24"/>
        <v>31.319444444444425</v>
      </c>
      <c r="I108" s="8">
        <f t="shared" si="25"/>
        <v>1.5279706790122569</v>
      </c>
      <c r="J108" s="6">
        <f t="shared" si="19"/>
        <v>3.7969283276449474E-2</v>
      </c>
      <c r="K108" s="10">
        <f t="shared" si="26"/>
        <v>30.988888888888859</v>
      </c>
      <c r="L108" s="6">
        <f t="shared" si="27"/>
        <v>2.4544444444443658</v>
      </c>
      <c r="M108" s="6">
        <f t="shared" si="22"/>
        <v>4.8122866894197265E-2</v>
      </c>
    </row>
    <row r="109" spans="1:13" x14ac:dyDescent="0.3">
      <c r="A109" s="7">
        <v>42843</v>
      </c>
      <c r="B109" s="6">
        <v>108</v>
      </c>
      <c r="C109" s="6">
        <v>34</v>
      </c>
      <c r="D109" s="25"/>
      <c r="E109" s="6">
        <f t="shared" si="23"/>
        <v>32.518518518518498</v>
      </c>
      <c r="F109" s="8">
        <f t="shared" si="15"/>
        <v>2.194787379972627</v>
      </c>
      <c r="G109" s="6">
        <f t="shared" si="16"/>
        <v>4.3572984749455951E-2</v>
      </c>
      <c r="H109" s="10">
        <f t="shared" si="24"/>
        <v>32.194444444444429</v>
      </c>
      <c r="I109" s="8">
        <f t="shared" si="25"/>
        <v>3.2600308641975877</v>
      </c>
      <c r="J109" s="6">
        <f t="shared" si="19"/>
        <v>5.3104575163399156E-2</v>
      </c>
      <c r="K109" s="10">
        <f t="shared" si="26"/>
        <v>31.855555555555544</v>
      </c>
      <c r="L109" s="6">
        <f t="shared" si="27"/>
        <v>4.5986419753086931</v>
      </c>
      <c r="M109" s="6">
        <f t="shared" si="22"/>
        <v>6.3071895424836946E-2</v>
      </c>
    </row>
    <row r="110" spans="1:13" x14ac:dyDescent="0.3">
      <c r="A110" s="7">
        <v>42844</v>
      </c>
      <c r="B110" s="6">
        <v>109</v>
      </c>
      <c r="C110" s="6">
        <v>33.5</v>
      </c>
      <c r="D110" s="25"/>
      <c r="E110" s="6">
        <f t="shared" si="23"/>
        <v>33.351851851851833</v>
      </c>
      <c r="F110" s="8">
        <f t="shared" si="15"/>
        <v>2.1947873799731111E-2</v>
      </c>
      <c r="G110" s="6">
        <f t="shared" si="16"/>
        <v>4.4223327805422855E-3</v>
      </c>
      <c r="H110" s="10">
        <f t="shared" si="24"/>
        <v>32.763888888888872</v>
      </c>
      <c r="I110" s="8">
        <f t="shared" si="25"/>
        <v>0.54185956790126011</v>
      </c>
      <c r="J110" s="6">
        <f t="shared" si="19"/>
        <v>2.1973466003317267E-2</v>
      </c>
      <c r="K110" s="10">
        <f t="shared" si="26"/>
        <v>32.455555555555542</v>
      </c>
      <c r="L110" s="6">
        <f t="shared" si="27"/>
        <v>1.0908641975308935</v>
      </c>
      <c r="M110" s="6">
        <f t="shared" si="22"/>
        <v>3.1177446102819657E-2</v>
      </c>
    </row>
    <row r="111" spans="1:13" x14ac:dyDescent="0.3">
      <c r="A111" s="7">
        <v>42845</v>
      </c>
      <c r="B111" s="6">
        <v>110</v>
      </c>
      <c r="C111" s="6">
        <v>34.5</v>
      </c>
      <c r="D111" s="25"/>
      <c r="E111" s="6">
        <f t="shared" si="23"/>
        <v>34</v>
      </c>
      <c r="F111" s="8">
        <f t="shared" si="15"/>
        <v>0.25</v>
      </c>
      <c r="G111" s="6">
        <f t="shared" si="16"/>
        <v>1.4492753623188406E-2</v>
      </c>
      <c r="H111" s="10">
        <f t="shared" si="24"/>
        <v>33.638888888888872</v>
      </c>
      <c r="I111" s="8">
        <f t="shared" si="25"/>
        <v>0.74151234567904223</v>
      </c>
      <c r="J111" s="6">
        <f t="shared" si="19"/>
        <v>2.4959742351047202E-2</v>
      </c>
      <c r="K111" s="10">
        <f t="shared" si="26"/>
        <v>33.1111111111111</v>
      </c>
      <c r="L111" s="6">
        <f t="shared" si="27"/>
        <v>1.9290123456790431</v>
      </c>
      <c r="M111" s="6">
        <f t="shared" si="22"/>
        <v>4.0257648953301445E-2</v>
      </c>
    </row>
    <row r="112" spans="1:13" x14ac:dyDescent="0.3">
      <c r="A112" s="7">
        <v>42846</v>
      </c>
      <c r="B112" s="6">
        <v>111</v>
      </c>
      <c r="C112" s="6">
        <v>34.25</v>
      </c>
      <c r="D112" s="25"/>
      <c r="E112" s="6">
        <f t="shared" si="23"/>
        <v>34.083333333333336</v>
      </c>
      <c r="F112" s="8">
        <f t="shared" si="15"/>
        <v>2.7777777777776989E-2</v>
      </c>
      <c r="G112" s="6">
        <f t="shared" si="16"/>
        <v>4.8661800486617312E-3</v>
      </c>
      <c r="H112" s="10">
        <f t="shared" si="24"/>
        <v>34.0625</v>
      </c>
      <c r="I112" s="8">
        <f t="shared" si="25"/>
        <v>3.515625E-2</v>
      </c>
      <c r="J112" s="6">
        <f t="shared" si="19"/>
        <v>5.4744525547445258E-3</v>
      </c>
      <c r="K112" s="10">
        <f t="shared" si="26"/>
        <v>33.761111111111099</v>
      </c>
      <c r="L112" s="6">
        <f t="shared" si="27"/>
        <v>0.23901234567902455</v>
      </c>
      <c r="M112" s="6">
        <f t="shared" si="22"/>
        <v>1.4274128142741645E-2</v>
      </c>
    </row>
    <row r="113" spans="1:13" x14ac:dyDescent="0.3">
      <c r="A113" s="7">
        <v>42847</v>
      </c>
      <c r="B113" s="6">
        <v>112</v>
      </c>
      <c r="C113" s="6">
        <v>32.9</v>
      </c>
      <c r="D113" s="25"/>
      <c r="E113" s="6">
        <f t="shared" si="23"/>
        <v>33.883333333333333</v>
      </c>
      <c r="F113" s="8">
        <f t="shared" si="15"/>
        <v>0.96694444444444627</v>
      </c>
      <c r="G113" s="6">
        <f t="shared" si="16"/>
        <v>2.9888551165146941E-2</v>
      </c>
      <c r="H113" s="10">
        <f t="shared" si="24"/>
        <v>33.787500000000001</v>
      </c>
      <c r="I113" s="8">
        <f t="shared" si="25"/>
        <v>0.78765625000000505</v>
      </c>
      <c r="J113" s="6">
        <f t="shared" si="19"/>
        <v>2.6975683890577595E-2</v>
      </c>
      <c r="K113" s="10">
        <f t="shared" si="26"/>
        <v>33.83</v>
      </c>
      <c r="L113" s="6">
        <f t="shared" si="27"/>
        <v>0.86489999999999945</v>
      </c>
      <c r="M113" s="6">
        <f t="shared" si="22"/>
        <v>2.8267477203647411E-2</v>
      </c>
    </row>
    <row r="114" spans="1:13" x14ac:dyDescent="0.3">
      <c r="A114" s="7">
        <v>42848</v>
      </c>
      <c r="B114" s="6">
        <v>113</v>
      </c>
      <c r="C114" s="6">
        <v>32.875</v>
      </c>
      <c r="D114" s="25"/>
      <c r="E114" s="6">
        <f t="shared" si="23"/>
        <v>33.341666666666669</v>
      </c>
      <c r="F114" s="8">
        <f t="shared" si="15"/>
        <v>0.21777777777777954</v>
      </c>
      <c r="G114" s="6">
        <f t="shared" si="16"/>
        <v>1.4195183776932884E-2</v>
      </c>
      <c r="H114" s="10">
        <f t="shared" si="24"/>
        <v>33.631250000000001</v>
      </c>
      <c r="I114" s="8">
        <f t="shared" si="25"/>
        <v>0.5719140625000021</v>
      </c>
      <c r="J114" s="6">
        <f t="shared" si="19"/>
        <v>2.3003802281368866E-2</v>
      </c>
      <c r="K114" s="10">
        <f t="shared" si="26"/>
        <v>33.605000000000004</v>
      </c>
      <c r="L114" s="6">
        <f t="shared" si="27"/>
        <v>0.53290000000000581</v>
      </c>
      <c r="M114" s="6">
        <f t="shared" si="22"/>
        <v>2.2205323193916472E-2</v>
      </c>
    </row>
    <row r="115" spans="1:13" x14ac:dyDescent="0.3">
      <c r="A115" s="7">
        <v>42849</v>
      </c>
      <c r="B115" s="6">
        <v>114</v>
      </c>
      <c r="C115" s="6">
        <v>32</v>
      </c>
      <c r="D115" s="26"/>
      <c r="E115" s="6">
        <f t="shared" si="23"/>
        <v>32.591666666666669</v>
      </c>
      <c r="F115" s="8">
        <f t="shared" si="15"/>
        <v>0.35006944444444671</v>
      </c>
      <c r="G115" s="6">
        <f t="shared" si="16"/>
        <v>1.8489583333333393E-2</v>
      </c>
      <c r="H115" s="10">
        <f t="shared" si="24"/>
        <v>33.006250000000001</v>
      </c>
      <c r="I115" s="8">
        <f t="shared" si="25"/>
        <v>1.0125390625000028</v>
      </c>
      <c r="J115" s="6">
        <f t="shared" si="19"/>
        <v>3.1445312500000044E-2</v>
      </c>
      <c r="K115" s="10">
        <f t="shared" si="26"/>
        <v>33.305</v>
      </c>
      <c r="L115" s="6">
        <f t="shared" si="27"/>
        <v>1.7030249999999993</v>
      </c>
      <c r="M115" s="6">
        <f t="shared" si="22"/>
        <v>4.0781249999999991E-2</v>
      </c>
    </row>
    <row r="116" spans="1:13" x14ac:dyDescent="0.3">
      <c r="A116" s="19" t="s">
        <v>40</v>
      </c>
      <c r="B116" s="19"/>
      <c r="C116" s="19"/>
      <c r="D116" s="19"/>
      <c r="E116" s="19"/>
      <c r="F116" s="9">
        <f>SUM(F4:F115)</f>
        <v>158.83477925120729</v>
      </c>
      <c r="G116" s="5">
        <f>SUM(G4:G115)</f>
        <v>5.3252320416444148</v>
      </c>
      <c r="H116" s="21"/>
      <c r="I116" s="9">
        <f>SUM(I5:I115)</f>
        <v>240.76803405730246</v>
      </c>
      <c r="J116" s="5">
        <f>SUM(J5:J115)</f>
        <v>6.8154995147697921</v>
      </c>
      <c r="K116" s="21"/>
      <c r="L116" s="5">
        <f>SUM(L6:L115)</f>
        <v>323.48420224014524</v>
      </c>
      <c r="M116" s="5">
        <f>SUM(M6:M115)</f>
        <v>8.025117977120809</v>
      </c>
    </row>
    <row r="117" spans="1:13" x14ac:dyDescent="0.3">
      <c r="A117" s="19" t="s">
        <v>41</v>
      </c>
      <c r="B117" s="19"/>
      <c r="C117" s="19"/>
      <c r="D117" s="19"/>
      <c r="E117" s="19"/>
      <c r="F117" s="9">
        <f>(F116/112)</f>
        <v>1.4181676718857794</v>
      </c>
      <c r="G117" s="5">
        <f>(G116/112)</f>
        <v>4.7546714657539416E-2</v>
      </c>
      <c r="H117" s="22"/>
      <c r="I117" s="9">
        <f>(I116/111)</f>
        <v>2.1690813879036259</v>
      </c>
      <c r="J117" s="5">
        <f>(J116/111)</f>
        <v>6.1400896529457585E-2</v>
      </c>
      <c r="K117" s="22"/>
      <c r="L117" s="5">
        <f>(L116/110)</f>
        <v>2.9407654749104113</v>
      </c>
      <c r="M117" s="5">
        <f>(M116/110)</f>
        <v>7.2955617973825534E-2</v>
      </c>
    </row>
    <row r="118" spans="1:13" x14ac:dyDescent="0.3">
      <c r="A118" s="19" t="s">
        <v>42</v>
      </c>
      <c r="B118" s="19"/>
      <c r="C118" s="19"/>
      <c r="D118" s="19"/>
      <c r="E118" s="19"/>
      <c r="F118" s="14">
        <f>SQRT(F117)</f>
        <v>1.1908684528048341</v>
      </c>
      <c r="H118" s="22"/>
      <c r="I118" s="15">
        <f>SQRT(I117)</f>
        <v>1.4727801559987241</v>
      </c>
      <c r="K118" s="22"/>
      <c r="L118" s="13">
        <f>SQRT(L117)</f>
        <v>1.7148660224374415</v>
      </c>
      <c r="M118" s="6"/>
    </row>
    <row r="119" spans="1:13" x14ac:dyDescent="0.3">
      <c r="A119" s="19" t="s">
        <v>44</v>
      </c>
      <c r="B119" s="20"/>
      <c r="C119" s="20"/>
      <c r="D119" s="20"/>
      <c r="E119" s="20"/>
      <c r="F119" s="8"/>
      <c r="G119" s="12">
        <f>(G117*100)</f>
        <v>4.7546714657539413</v>
      </c>
      <c r="H119" s="23"/>
      <c r="I119" s="6"/>
      <c r="J119" s="13">
        <f>(J117*100)</f>
        <v>6.1400896529457585</v>
      </c>
      <c r="K119" s="23"/>
      <c r="L119" s="6"/>
      <c r="M119" s="13">
        <f>(M117*100)</f>
        <v>7.2955617973825531</v>
      </c>
    </row>
    <row r="120" spans="1:13" x14ac:dyDescent="0.3">
      <c r="G120"/>
      <c r="J120"/>
    </row>
    <row r="121" spans="1:13" x14ac:dyDescent="0.3">
      <c r="G121"/>
      <c r="J121"/>
    </row>
    <row r="122" spans="1:13" x14ac:dyDescent="0.3">
      <c r="G122"/>
      <c r="J122"/>
    </row>
    <row r="123" spans="1:13" x14ac:dyDescent="0.3">
      <c r="G123"/>
      <c r="J123"/>
    </row>
    <row r="124" spans="1:13" x14ac:dyDescent="0.3">
      <c r="G124"/>
      <c r="J124"/>
    </row>
    <row r="125" spans="1:13" x14ac:dyDescent="0.3">
      <c r="G125"/>
      <c r="J125"/>
    </row>
    <row r="126" spans="1:13" x14ac:dyDescent="0.3">
      <c r="G126"/>
      <c r="J126"/>
    </row>
    <row r="127" spans="1:13" x14ac:dyDescent="0.3">
      <c r="G127"/>
      <c r="J127"/>
    </row>
    <row r="128" spans="1:13" x14ac:dyDescent="0.3">
      <c r="G128"/>
      <c r="J128"/>
    </row>
    <row r="129" spans="7:10" x14ac:dyDescent="0.3">
      <c r="G129"/>
      <c r="J129"/>
    </row>
    <row r="130" spans="7:10" x14ac:dyDescent="0.3">
      <c r="G130"/>
      <c r="J130"/>
    </row>
    <row r="131" spans="7:10" x14ac:dyDescent="0.3">
      <c r="G131"/>
      <c r="J131"/>
    </row>
    <row r="132" spans="7:10" x14ac:dyDescent="0.3">
      <c r="G132"/>
      <c r="J132"/>
    </row>
    <row r="133" spans="7:10" x14ac:dyDescent="0.3">
      <c r="G133"/>
      <c r="J133"/>
    </row>
    <row r="134" spans="7:10" x14ac:dyDescent="0.3">
      <c r="G134"/>
      <c r="J134"/>
    </row>
    <row r="135" spans="7:10" x14ac:dyDescent="0.3">
      <c r="G135"/>
      <c r="J135"/>
    </row>
    <row r="136" spans="7:10" x14ac:dyDescent="0.3">
      <c r="G136"/>
      <c r="J136"/>
    </row>
    <row r="137" spans="7:10" x14ac:dyDescent="0.3">
      <c r="G137"/>
      <c r="J137"/>
    </row>
    <row r="138" spans="7:10" x14ac:dyDescent="0.3">
      <c r="G138"/>
      <c r="J138"/>
    </row>
    <row r="139" spans="7:10" x14ac:dyDescent="0.3">
      <c r="G139"/>
      <c r="J139"/>
    </row>
    <row r="140" spans="7:10" x14ac:dyDescent="0.3">
      <c r="G140"/>
      <c r="J140"/>
    </row>
    <row r="141" spans="7:10" x14ac:dyDescent="0.3">
      <c r="G141"/>
      <c r="J141"/>
    </row>
    <row r="142" spans="7:10" x14ac:dyDescent="0.3">
      <c r="G142"/>
      <c r="J142"/>
    </row>
    <row r="143" spans="7:10" x14ac:dyDescent="0.3">
      <c r="G143"/>
      <c r="J143"/>
    </row>
    <row r="144" spans="7:10" x14ac:dyDescent="0.3">
      <c r="G144"/>
      <c r="J144"/>
    </row>
    <row r="145" spans="7:10" x14ac:dyDescent="0.3">
      <c r="G145"/>
      <c r="J145"/>
    </row>
    <row r="146" spans="7:10" x14ac:dyDescent="0.3">
      <c r="G146"/>
      <c r="J146"/>
    </row>
    <row r="147" spans="7:10" x14ac:dyDescent="0.3">
      <c r="G147"/>
      <c r="J147"/>
    </row>
    <row r="148" spans="7:10" x14ac:dyDescent="0.3">
      <c r="G148"/>
      <c r="J148"/>
    </row>
    <row r="149" spans="7:10" x14ac:dyDescent="0.3">
      <c r="G149"/>
      <c r="J149"/>
    </row>
    <row r="150" spans="7:10" x14ac:dyDescent="0.3">
      <c r="G150"/>
      <c r="J150"/>
    </row>
    <row r="151" spans="7:10" x14ac:dyDescent="0.3">
      <c r="G151"/>
      <c r="J151"/>
    </row>
    <row r="152" spans="7:10" x14ac:dyDescent="0.3">
      <c r="G152"/>
      <c r="J152"/>
    </row>
    <row r="153" spans="7:10" x14ac:dyDescent="0.3">
      <c r="G153"/>
      <c r="J153"/>
    </row>
    <row r="154" spans="7:10" x14ac:dyDescent="0.3">
      <c r="G154"/>
      <c r="J154"/>
    </row>
    <row r="155" spans="7:10" x14ac:dyDescent="0.3">
      <c r="G155"/>
      <c r="J155"/>
    </row>
    <row r="156" spans="7:10" x14ac:dyDescent="0.3">
      <c r="G156"/>
      <c r="J156"/>
    </row>
    <row r="157" spans="7:10" x14ac:dyDescent="0.3">
      <c r="G157"/>
      <c r="J157"/>
    </row>
    <row r="158" spans="7:10" x14ac:dyDescent="0.3">
      <c r="G158"/>
      <c r="J158"/>
    </row>
    <row r="159" spans="7:10" x14ac:dyDescent="0.3">
      <c r="G159"/>
      <c r="J159"/>
    </row>
    <row r="160" spans="7:10" x14ac:dyDescent="0.3">
      <c r="G160"/>
      <c r="J160"/>
    </row>
    <row r="161" spans="7:10" x14ac:dyDescent="0.3">
      <c r="G161"/>
      <c r="J161"/>
    </row>
    <row r="162" spans="7:10" x14ac:dyDescent="0.3">
      <c r="G162"/>
      <c r="J162"/>
    </row>
    <row r="163" spans="7:10" x14ac:dyDescent="0.3">
      <c r="G163"/>
      <c r="J163"/>
    </row>
    <row r="164" spans="7:10" x14ac:dyDescent="0.3">
      <c r="G164"/>
      <c r="J164"/>
    </row>
    <row r="165" spans="7:10" x14ac:dyDescent="0.3">
      <c r="G165"/>
      <c r="J165"/>
    </row>
    <row r="166" spans="7:10" x14ac:dyDescent="0.3">
      <c r="G166"/>
      <c r="J166"/>
    </row>
    <row r="167" spans="7:10" x14ac:dyDescent="0.3">
      <c r="G167"/>
      <c r="J167"/>
    </row>
    <row r="168" spans="7:10" x14ac:dyDescent="0.3">
      <c r="G168"/>
      <c r="J168"/>
    </row>
    <row r="169" spans="7:10" x14ac:dyDescent="0.3">
      <c r="G169"/>
      <c r="J169"/>
    </row>
    <row r="170" spans="7:10" x14ac:dyDescent="0.3">
      <c r="G170"/>
      <c r="J170"/>
    </row>
    <row r="171" spans="7:10" x14ac:dyDescent="0.3">
      <c r="G171"/>
      <c r="J171"/>
    </row>
    <row r="172" spans="7:10" x14ac:dyDescent="0.3">
      <c r="G172"/>
      <c r="J172"/>
    </row>
    <row r="173" spans="7:10" x14ac:dyDescent="0.3">
      <c r="G173"/>
      <c r="J173"/>
    </row>
    <row r="174" spans="7:10" x14ac:dyDescent="0.3">
      <c r="G174"/>
      <c r="J174"/>
    </row>
    <row r="175" spans="7:10" x14ac:dyDescent="0.3">
      <c r="G175"/>
      <c r="J175"/>
    </row>
    <row r="176" spans="7:10" x14ac:dyDescent="0.3">
      <c r="G176"/>
      <c r="J176"/>
    </row>
    <row r="177" spans="7:10" x14ac:dyDescent="0.3">
      <c r="G177"/>
      <c r="J177"/>
    </row>
    <row r="178" spans="7:10" x14ac:dyDescent="0.3">
      <c r="G178"/>
      <c r="J178"/>
    </row>
    <row r="179" spans="7:10" x14ac:dyDescent="0.3">
      <c r="G179"/>
      <c r="J179"/>
    </row>
    <row r="180" spans="7:10" x14ac:dyDescent="0.3">
      <c r="G180"/>
      <c r="J180"/>
    </row>
    <row r="181" spans="7:10" x14ac:dyDescent="0.3">
      <c r="G181"/>
      <c r="J181"/>
    </row>
    <row r="182" spans="7:10" x14ac:dyDescent="0.3">
      <c r="G182"/>
      <c r="J182"/>
    </row>
    <row r="183" spans="7:10" x14ac:dyDescent="0.3">
      <c r="G183"/>
      <c r="J183"/>
    </row>
    <row r="184" spans="7:10" x14ac:dyDescent="0.3">
      <c r="G184"/>
      <c r="J184"/>
    </row>
    <row r="185" spans="7:10" x14ac:dyDescent="0.3">
      <c r="G185"/>
      <c r="J185"/>
    </row>
    <row r="186" spans="7:10" x14ac:dyDescent="0.3">
      <c r="G186"/>
      <c r="J186"/>
    </row>
    <row r="187" spans="7:10" x14ac:dyDescent="0.3">
      <c r="G187"/>
      <c r="J187"/>
    </row>
    <row r="188" spans="7:10" x14ac:dyDescent="0.3">
      <c r="G188"/>
      <c r="J188"/>
    </row>
    <row r="189" spans="7:10" x14ac:dyDescent="0.3">
      <c r="G189"/>
      <c r="J189"/>
    </row>
    <row r="190" spans="7:10" x14ac:dyDescent="0.3">
      <c r="G190"/>
      <c r="J190"/>
    </row>
    <row r="191" spans="7:10" x14ac:dyDescent="0.3">
      <c r="G191"/>
      <c r="J191"/>
    </row>
    <row r="192" spans="7:10" x14ac:dyDescent="0.3">
      <c r="G192"/>
      <c r="J192"/>
    </row>
    <row r="193" spans="7:10" x14ac:dyDescent="0.3">
      <c r="G193"/>
      <c r="J193"/>
    </row>
    <row r="194" spans="7:10" x14ac:dyDescent="0.3">
      <c r="G194"/>
      <c r="J194"/>
    </row>
    <row r="195" spans="7:10" x14ac:dyDescent="0.3">
      <c r="G195"/>
      <c r="J195"/>
    </row>
    <row r="196" spans="7:10" x14ac:dyDescent="0.3">
      <c r="G196"/>
      <c r="J196"/>
    </row>
    <row r="197" spans="7:10" x14ac:dyDescent="0.3">
      <c r="G197"/>
      <c r="J197"/>
    </row>
    <row r="198" spans="7:10" x14ac:dyDescent="0.3">
      <c r="G198"/>
      <c r="J198"/>
    </row>
    <row r="199" spans="7:10" x14ac:dyDescent="0.3">
      <c r="G199"/>
      <c r="J199"/>
    </row>
    <row r="200" spans="7:10" x14ac:dyDescent="0.3">
      <c r="G200"/>
      <c r="J200"/>
    </row>
    <row r="201" spans="7:10" x14ac:dyDescent="0.3">
      <c r="G201"/>
      <c r="J201"/>
    </row>
    <row r="202" spans="7:10" x14ac:dyDescent="0.3">
      <c r="G202"/>
      <c r="J202"/>
    </row>
    <row r="203" spans="7:10" x14ac:dyDescent="0.3">
      <c r="G203"/>
      <c r="J203"/>
    </row>
    <row r="204" spans="7:10" x14ac:dyDescent="0.3">
      <c r="G204"/>
      <c r="J204"/>
    </row>
    <row r="205" spans="7:10" x14ac:dyDescent="0.3">
      <c r="G205"/>
      <c r="J205"/>
    </row>
    <row r="206" spans="7:10" x14ac:dyDescent="0.3">
      <c r="G206"/>
      <c r="J206"/>
    </row>
    <row r="207" spans="7:10" x14ac:dyDescent="0.3">
      <c r="G207"/>
      <c r="J207"/>
    </row>
    <row r="208" spans="7:10" x14ac:dyDescent="0.3">
      <c r="G208"/>
      <c r="J208"/>
    </row>
    <row r="209" spans="7:10" x14ac:dyDescent="0.3">
      <c r="G209"/>
      <c r="J209"/>
    </row>
    <row r="210" spans="7:10" x14ac:dyDescent="0.3">
      <c r="G210"/>
      <c r="J210"/>
    </row>
    <row r="211" spans="7:10" x14ac:dyDescent="0.3">
      <c r="G211"/>
      <c r="J211"/>
    </row>
    <row r="212" spans="7:10" x14ac:dyDescent="0.3">
      <c r="G212"/>
      <c r="J212"/>
    </row>
    <row r="213" spans="7:10" x14ac:dyDescent="0.3">
      <c r="G213"/>
      <c r="J213"/>
    </row>
    <row r="214" spans="7:10" x14ac:dyDescent="0.3">
      <c r="G214"/>
      <c r="J214"/>
    </row>
    <row r="215" spans="7:10" x14ac:dyDescent="0.3">
      <c r="G215"/>
      <c r="J215"/>
    </row>
    <row r="216" spans="7:10" x14ac:dyDescent="0.3">
      <c r="G216"/>
      <c r="J216"/>
    </row>
    <row r="217" spans="7:10" x14ac:dyDescent="0.3">
      <c r="G217"/>
      <c r="J217"/>
    </row>
    <row r="218" spans="7:10" x14ac:dyDescent="0.3">
      <c r="G218"/>
      <c r="J218"/>
    </row>
    <row r="219" spans="7:10" x14ac:dyDescent="0.3">
      <c r="G219"/>
      <c r="J219"/>
    </row>
    <row r="220" spans="7:10" x14ac:dyDescent="0.3">
      <c r="G220"/>
      <c r="J220"/>
    </row>
    <row r="221" spans="7:10" x14ac:dyDescent="0.3">
      <c r="G221"/>
      <c r="J221"/>
    </row>
    <row r="222" spans="7:10" x14ac:dyDescent="0.3">
      <c r="G222"/>
      <c r="J222"/>
    </row>
    <row r="223" spans="7:10" x14ac:dyDescent="0.3">
      <c r="G223"/>
      <c r="J223"/>
    </row>
    <row r="224" spans="7:10" x14ac:dyDescent="0.3">
      <c r="G224"/>
      <c r="J224"/>
    </row>
    <row r="225" spans="7:10" x14ac:dyDescent="0.3">
      <c r="G225"/>
      <c r="J225"/>
    </row>
    <row r="226" spans="7:10" x14ac:dyDescent="0.3">
      <c r="G226"/>
      <c r="J226"/>
    </row>
    <row r="227" spans="7:10" x14ac:dyDescent="0.3">
      <c r="G227"/>
      <c r="J227"/>
    </row>
    <row r="228" spans="7:10" x14ac:dyDescent="0.3">
      <c r="G228"/>
      <c r="J228"/>
    </row>
    <row r="229" spans="7:10" x14ac:dyDescent="0.3">
      <c r="G229"/>
      <c r="J229"/>
    </row>
    <row r="230" spans="7:10" x14ac:dyDescent="0.3">
      <c r="G230"/>
      <c r="J230"/>
    </row>
    <row r="231" spans="7:10" x14ac:dyDescent="0.3">
      <c r="G231"/>
      <c r="J231"/>
    </row>
    <row r="232" spans="7:10" x14ac:dyDescent="0.3">
      <c r="G232"/>
      <c r="J232"/>
    </row>
    <row r="233" spans="7:10" x14ac:dyDescent="0.3">
      <c r="G233"/>
      <c r="J233"/>
    </row>
    <row r="234" spans="7:10" x14ac:dyDescent="0.3">
      <c r="G234"/>
      <c r="J234"/>
    </row>
    <row r="235" spans="7:10" x14ac:dyDescent="0.3">
      <c r="G235"/>
      <c r="J235"/>
    </row>
    <row r="236" spans="7:10" x14ac:dyDescent="0.3">
      <c r="G236"/>
      <c r="J236"/>
    </row>
    <row r="237" spans="7:10" x14ac:dyDescent="0.3">
      <c r="G237"/>
      <c r="J237"/>
    </row>
    <row r="238" spans="7:10" x14ac:dyDescent="0.3">
      <c r="G238"/>
      <c r="J238"/>
    </row>
    <row r="239" spans="7:10" x14ac:dyDescent="0.3">
      <c r="G239"/>
      <c r="J239"/>
    </row>
    <row r="240" spans="7:10" x14ac:dyDescent="0.3">
      <c r="G240"/>
      <c r="J240"/>
    </row>
    <row r="241" spans="7:10" x14ac:dyDescent="0.3">
      <c r="G241"/>
      <c r="J241"/>
    </row>
    <row r="242" spans="7:10" x14ac:dyDescent="0.3">
      <c r="G242"/>
      <c r="J242"/>
    </row>
    <row r="243" spans="7:10" x14ac:dyDescent="0.3">
      <c r="G243"/>
      <c r="J243"/>
    </row>
    <row r="244" spans="7:10" x14ac:dyDescent="0.3">
      <c r="G244"/>
      <c r="J244"/>
    </row>
    <row r="245" spans="7:10" x14ac:dyDescent="0.3">
      <c r="G245"/>
      <c r="J245"/>
    </row>
    <row r="246" spans="7:10" x14ac:dyDescent="0.3">
      <c r="G246"/>
      <c r="J246"/>
    </row>
    <row r="247" spans="7:10" x14ac:dyDescent="0.3">
      <c r="G247"/>
      <c r="J247"/>
    </row>
    <row r="248" spans="7:10" x14ac:dyDescent="0.3">
      <c r="G248"/>
      <c r="J248"/>
    </row>
    <row r="249" spans="7:10" x14ac:dyDescent="0.3">
      <c r="G249"/>
      <c r="J249"/>
    </row>
    <row r="250" spans="7:10" x14ac:dyDescent="0.3">
      <c r="G250"/>
      <c r="J250"/>
    </row>
    <row r="251" spans="7:10" x14ac:dyDescent="0.3">
      <c r="G251"/>
      <c r="J251"/>
    </row>
    <row r="252" spans="7:10" x14ac:dyDescent="0.3">
      <c r="G252"/>
      <c r="J252"/>
    </row>
    <row r="253" spans="7:10" x14ac:dyDescent="0.3">
      <c r="G253"/>
      <c r="J253"/>
    </row>
    <row r="254" spans="7:10" x14ac:dyDescent="0.3">
      <c r="G254"/>
      <c r="J254"/>
    </row>
    <row r="255" spans="7:10" x14ac:dyDescent="0.3">
      <c r="G255"/>
      <c r="J255"/>
    </row>
    <row r="256" spans="7:10" x14ac:dyDescent="0.3">
      <c r="G256"/>
      <c r="J256"/>
    </row>
    <row r="257" spans="7:10" x14ac:dyDescent="0.3">
      <c r="G257"/>
      <c r="J257"/>
    </row>
    <row r="258" spans="7:10" x14ac:dyDescent="0.3">
      <c r="G258"/>
      <c r="J258"/>
    </row>
    <row r="259" spans="7:10" x14ac:dyDescent="0.3">
      <c r="G259"/>
      <c r="J259"/>
    </row>
    <row r="260" spans="7:10" x14ac:dyDescent="0.3">
      <c r="G260"/>
      <c r="J260"/>
    </row>
    <row r="261" spans="7:10" x14ac:dyDescent="0.3">
      <c r="G261"/>
      <c r="J261"/>
    </row>
    <row r="262" spans="7:10" x14ac:dyDescent="0.3">
      <c r="G262"/>
      <c r="J262"/>
    </row>
    <row r="263" spans="7:10" x14ac:dyDescent="0.3">
      <c r="G263"/>
      <c r="J263"/>
    </row>
    <row r="264" spans="7:10" x14ac:dyDescent="0.3">
      <c r="G264"/>
      <c r="J264"/>
    </row>
    <row r="265" spans="7:10" x14ac:dyDescent="0.3">
      <c r="G265"/>
      <c r="J265"/>
    </row>
    <row r="266" spans="7:10" x14ac:dyDescent="0.3">
      <c r="G266"/>
      <c r="J266"/>
    </row>
    <row r="267" spans="7:10" x14ac:dyDescent="0.3">
      <c r="G267"/>
      <c r="J267"/>
    </row>
    <row r="268" spans="7:10" x14ac:dyDescent="0.3">
      <c r="G268"/>
      <c r="J268"/>
    </row>
    <row r="269" spans="7:10" x14ac:dyDescent="0.3">
      <c r="G269"/>
      <c r="J269"/>
    </row>
    <row r="270" spans="7:10" x14ac:dyDescent="0.3">
      <c r="G270"/>
      <c r="J270"/>
    </row>
    <row r="271" spans="7:10" x14ac:dyDescent="0.3">
      <c r="G271"/>
      <c r="J271"/>
    </row>
    <row r="272" spans="7:10" x14ac:dyDescent="0.3">
      <c r="G272"/>
      <c r="J272"/>
    </row>
    <row r="273" spans="7:10" x14ac:dyDescent="0.3">
      <c r="G273"/>
      <c r="J273"/>
    </row>
    <row r="274" spans="7:10" x14ac:dyDescent="0.3">
      <c r="G274"/>
      <c r="J274"/>
    </row>
    <row r="275" spans="7:10" x14ac:dyDescent="0.3">
      <c r="G275"/>
      <c r="J275"/>
    </row>
    <row r="276" spans="7:10" x14ac:dyDescent="0.3">
      <c r="G276"/>
      <c r="J276"/>
    </row>
    <row r="277" spans="7:10" x14ac:dyDescent="0.3">
      <c r="G277"/>
      <c r="J277"/>
    </row>
    <row r="278" spans="7:10" x14ac:dyDescent="0.3">
      <c r="G278"/>
      <c r="J278"/>
    </row>
    <row r="279" spans="7:10" x14ac:dyDescent="0.3">
      <c r="G279"/>
      <c r="J279"/>
    </row>
    <row r="280" spans="7:10" x14ac:dyDescent="0.3">
      <c r="G280"/>
      <c r="J280"/>
    </row>
    <row r="281" spans="7:10" x14ac:dyDescent="0.3">
      <c r="G281"/>
      <c r="J281"/>
    </row>
    <row r="282" spans="7:10" x14ac:dyDescent="0.3">
      <c r="G282"/>
      <c r="J282"/>
    </row>
    <row r="283" spans="7:10" x14ac:dyDescent="0.3">
      <c r="G283"/>
      <c r="J283"/>
    </row>
    <row r="284" spans="7:10" x14ac:dyDescent="0.3">
      <c r="G284"/>
      <c r="J284"/>
    </row>
    <row r="285" spans="7:10" x14ac:dyDescent="0.3">
      <c r="G285"/>
      <c r="J285"/>
    </row>
    <row r="286" spans="7:10" x14ac:dyDescent="0.3">
      <c r="G286"/>
      <c r="J286"/>
    </row>
    <row r="287" spans="7:10" x14ac:dyDescent="0.3">
      <c r="G287"/>
      <c r="J287"/>
    </row>
    <row r="288" spans="7:10" x14ac:dyDescent="0.3">
      <c r="G288"/>
      <c r="J288"/>
    </row>
    <row r="289" spans="7:10" x14ac:dyDescent="0.3">
      <c r="G289"/>
      <c r="J289"/>
    </row>
    <row r="290" spans="7:10" x14ac:dyDescent="0.3">
      <c r="G290"/>
      <c r="J290"/>
    </row>
    <row r="291" spans="7:10" x14ac:dyDescent="0.3">
      <c r="G291"/>
      <c r="J291"/>
    </row>
    <row r="292" spans="7:10" x14ac:dyDescent="0.3">
      <c r="G292"/>
      <c r="J292"/>
    </row>
    <row r="293" spans="7:10" x14ac:dyDescent="0.3">
      <c r="G293"/>
      <c r="J293"/>
    </row>
    <row r="294" spans="7:10" x14ac:dyDescent="0.3">
      <c r="G294"/>
      <c r="J294"/>
    </row>
    <row r="295" spans="7:10" x14ac:dyDescent="0.3">
      <c r="G295"/>
      <c r="J295"/>
    </row>
    <row r="296" spans="7:10" x14ac:dyDescent="0.3">
      <c r="G296"/>
      <c r="J296"/>
    </row>
    <row r="297" spans="7:10" x14ac:dyDescent="0.3">
      <c r="G297"/>
      <c r="J297"/>
    </row>
    <row r="298" spans="7:10" x14ac:dyDescent="0.3">
      <c r="G298"/>
      <c r="J298"/>
    </row>
    <row r="299" spans="7:10" x14ac:dyDescent="0.3">
      <c r="G299"/>
      <c r="J299"/>
    </row>
    <row r="300" spans="7:10" x14ac:dyDescent="0.3">
      <c r="G300"/>
      <c r="J300"/>
    </row>
    <row r="301" spans="7:10" x14ac:dyDescent="0.3">
      <c r="G301"/>
      <c r="J301"/>
    </row>
    <row r="302" spans="7:10" x14ac:dyDescent="0.3">
      <c r="G302"/>
      <c r="J302"/>
    </row>
    <row r="303" spans="7:10" x14ac:dyDescent="0.3">
      <c r="G303"/>
      <c r="J303"/>
    </row>
    <row r="304" spans="7:10" x14ac:dyDescent="0.3">
      <c r="G304"/>
      <c r="J304"/>
    </row>
    <row r="305" spans="7:10" x14ac:dyDescent="0.3">
      <c r="G305"/>
      <c r="J305"/>
    </row>
    <row r="306" spans="7:10" x14ac:dyDescent="0.3">
      <c r="G306"/>
      <c r="J306"/>
    </row>
    <row r="307" spans="7:10" x14ac:dyDescent="0.3">
      <c r="G307"/>
      <c r="J307"/>
    </row>
    <row r="308" spans="7:10" x14ac:dyDescent="0.3">
      <c r="G308"/>
      <c r="J308"/>
    </row>
    <row r="309" spans="7:10" x14ac:dyDescent="0.3">
      <c r="G309"/>
      <c r="J309"/>
    </row>
    <row r="310" spans="7:10" x14ac:dyDescent="0.3">
      <c r="G310"/>
      <c r="J310"/>
    </row>
    <row r="311" spans="7:10" x14ac:dyDescent="0.3">
      <c r="G311"/>
      <c r="J311"/>
    </row>
    <row r="312" spans="7:10" x14ac:dyDescent="0.3">
      <c r="G312"/>
      <c r="J312"/>
    </row>
    <row r="313" spans="7:10" x14ac:dyDescent="0.3">
      <c r="G313"/>
      <c r="J313"/>
    </row>
    <row r="314" spans="7:10" x14ac:dyDescent="0.3">
      <c r="G314"/>
      <c r="J314"/>
    </row>
    <row r="315" spans="7:10" x14ac:dyDescent="0.3">
      <c r="G315"/>
      <c r="J315"/>
    </row>
    <row r="316" spans="7:10" x14ac:dyDescent="0.3">
      <c r="G316"/>
      <c r="J316"/>
    </row>
    <row r="317" spans="7:10" x14ac:dyDescent="0.3">
      <c r="G317"/>
      <c r="J317"/>
    </row>
    <row r="318" spans="7:10" x14ac:dyDescent="0.3">
      <c r="G318"/>
      <c r="J318"/>
    </row>
    <row r="319" spans="7:10" x14ac:dyDescent="0.3">
      <c r="G319"/>
      <c r="J319"/>
    </row>
    <row r="320" spans="7:10" x14ac:dyDescent="0.3">
      <c r="G320"/>
      <c r="J320"/>
    </row>
    <row r="321" spans="7:10" x14ac:dyDescent="0.3">
      <c r="G321"/>
      <c r="J321"/>
    </row>
    <row r="322" spans="7:10" x14ac:dyDescent="0.3">
      <c r="G322"/>
      <c r="J322"/>
    </row>
    <row r="323" spans="7:10" x14ac:dyDescent="0.3">
      <c r="G323"/>
      <c r="J323"/>
    </row>
    <row r="324" spans="7:10" x14ac:dyDescent="0.3">
      <c r="G324"/>
      <c r="J324"/>
    </row>
    <row r="325" spans="7:10" x14ac:dyDescent="0.3">
      <c r="G325"/>
      <c r="J325"/>
    </row>
    <row r="326" spans="7:10" x14ac:dyDescent="0.3">
      <c r="G326"/>
      <c r="J326"/>
    </row>
    <row r="327" spans="7:10" x14ac:dyDescent="0.3">
      <c r="G327"/>
      <c r="J327"/>
    </row>
    <row r="328" spans="7:10" x14ac:dyDescent="0.3">
      <c r="G328"/>
      <c r="J328"/>
    </row>
    <row r="329" spans="7:10" x14ac:dyDescent="0.3">
      <c r="G329"/>
      <c r="J329"/>
    </row>
    <row r="330" spans="7:10" x14ac:dyDescent="0.3">
      <c r="G330"/>
      <c r="J330"/>
    </row>
    <row r="331" spans="7:10" x14ac:dyDescent="0.3">
      <c r="G331"/>
      <c r="J331"/>
    </row>
    <row r="332" spans="7:10" x14ac:dyDescent="0.3">
      <c r="G332"/>
      <c r="J332"/>
    </row>
    <row r="333" spans="7:10" x14ac:dyDescent="0.3">
      <c r="G333"/>
      <c r="J333"/>
    </row>
    <row r="334" spans="7:10" x14ac:dyDescent="0.3">
      <c r="G334"/>
      <c r="J334"/>
    </row>
    <row r="335" spans="7:10" x14ac:dyDescent="0.3">
      <c r="G335"/>
      <c r="J335"/>
    </row>
    <row r="336" spans="7:10" x14ac:dyDescent="0.3">
      <c r="G336"/>
      <c r="J336"/>
    </row>
    <row r="337" spans="7:10" x14ac:dyDescent="0.3">
      <c r="G337"/>
      <c r="J337"/>
    </row>
    <row r="338" spans="7:10" x14ac:dyDescent="0.3">
      <c r="G338"/>
      <c r="J338"/>
    </row>
    <row r="339" spans="7:10" x14ac:dyDescent="0.3">
      <c r="G339"/>
      <c r="J339"/>
    </row>
    <row r="340" spans="7:10" x14ac:dyDescent="0.3">
      <c r="G340"/>
      <c r="J340"/>
    </row>
    <row r="341" spans="7:10" x14ac:dyDescent="0.3">
      <c r="G341"/>
      <c r="J341"/>
    </row>
    <row r="342" spans="7:10" x14ac:dyDescent="0.3">
      <c r="G342"/>
      <c r="J342"/>
    </row>
    <row r="343" spans="7:10" x14ac:dyDescent="0.3">
      <c r="G343"/>
      <c r="J343"/>
    </row>
    <row r="344" spans="7:10" x14ac:dyDescent="0.3">
      <c r="G344"/>
      <c r="J344"/>
    </row>
    <row r="345" spans="7:10" x14ac:dyDescent="0.3">
      <c r="G345"/>
      <c r="J345"/>
    </row>
    <row r="346" spans="7:10" x14ac:dyDescent="0.3">
      <c r="G346"/>
      <c r="J346"/>
    </row>
    <row r="347" spans="7:10" x14ac:dyDescent="0.3">
      <c r="G347"/>
      <c r="J347"/>
    </row>
    <row r="348" spans="7:10" x14ac:dyDescent="0.3">
      <c r="G348"/>
      <c r="J348"/>
    </row>
    <row r="349" spans="7:10" x14ac:dyDescent="0.3">
      <c r="G349"/>
      <c r="J349"/>
    </row>
    <row r="350" spans="7:10" x14ac:dyDescent="0.3">
      <c r="G350"/>
      <c r="J350"/>
    </row>
    <row r="351" spans="7:10" x14ac:dyDescent="0.3">
      <c r="G351"/>
      <c r="J351"/>
    </row>
    <row r="352" spans="7:10" x14ac:dyDescent="0.3">
      <c r="G352"/>
      <c r="J352"/>
    </row>
    <row r="353" spans="7:10" x14ac:dyDescent="0.3">
      <c r="G353"/>
      <c r="J353"/>
    </row>
    <row r="354" spans="7:10" x14ac:dyDescent="0.3">
      <c r="G354"/>
      <c r="J354"/>
    </row>
    <row r="355" spans="7:10" x14ac:dyDescent="0.3">
      <c r="G355"/>
      <c r="J355"/>
    </row>
    <row r="356" spans="7:10" x14ac:dyDescent="0.3">
      <c r="G356"/>
      <c r="J356"/>
    </row>
    <row r="357" spans="7:10" x14ac:dyDescent="0.3">
      <c r="G357"/>
      <c r="J357"/>
    </row>
    <row r="358" spans="7:10" x14ac:dyDescent="0.3">
      <c r="G358"/>
      <c r="J358"/>
    </row>
    <row r="359" spans="7:10" x14ac:dyDescent="0.3">
      <c r="G359"/>
      <c r="J359"/>
    </row>
    <row r="360" spans="7:10" x14ac:dyDescent="0.3">
      <c r="G360"/>
      <c r="J360"/>
    </row>
    <row r="361" spans="7:10" x14ac:dyDescent="0.3">
      <c r="G361"/>
      <c r="J361"/>
    </row>
    <row r="362" spans="7:10" x14ac:dyDescent="0.3">
      <c r="G362"/>
      <c r="J362"/>
    </row>
    <row r="363" spans="7:10" x14ac:dyDescent="0.3">
      <c r="G363"/>
      <c r="J363"/>
    </row>
    <row r="364" spans="7:10" x14ac:dyDescent="0.3">
      <c r="G364"/>
      <c r="J364"/>
    </row>
    <row r="365" spans="7:10" x14ac:dyDescent="0.3">
      <c r="G365"/>
      <c r="J365"/>
    </row>
    <row r="366" spans="7:10" x14ac:dyDescent="0.3">
      <c r="G366"/>
      <c r="J366"/>
    </row>
    <row r="367" spans="7:10" x14ac:dyDescent="0.3">
      <c r="G367"/>
      <c r="J367"/>
    </row>
    <row r="368" spans="7:10" x14ac:dyDescent="0.3">
      <c r="G368"/>
      <c r="J368"/>
    </row>
    <row r="369" spans="7:10" x14ac:dyDescent="0.3">
      <c r="G369"/>
      <c r="J369"/>
    </row>
    <row r="370" spans="7:10" x14ac:dyDescent="0.3">
      <c r="G370"/>
      <c r="J370"/>
    </row>
    <row r="371" spans="7:10" x14ac:dyDescent="0.3">
      <c r="G371"/>
      <c r="J371"/>
    </row>
    <row r="372" spans="7:10" x14ac:dyDescent="0.3">
      <c r="G372"/>
      <c r="J372"/>
    </row>
  </sheetData>
  <mergeCells count="8">
    <mergeCell ref="K116:K119"/>
    <mergeCell ref="D58:D115"/>
    <mergeCell ref="D2:D57"/>
    <mergeCell ref="A119:E119"/>
    <mergeCell ref="A116:E116"/>
    <mergeCell ref="A117:E117"/>
    <mergeCell ref="A118:E118"/>
    <mergeCell ref="H116:H119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38"/>
  <sheetViews>
    <sheetView workbookViewId="0">
      <selection activeCell="I28" sqref="I28"/>
    </sheetView>
  </sheetViews>
  <sheetFormatPr defaultRowHeight="14.4" x14ac:dyDescent="0.3"/>
  <cols>
    <col min="1" max="1" width="18" bestFit="1" customWidth="1"/>
    <col min="2" max="2" width="12" bestFit="1" customWidth="1"/>
    <col min="3" max="3" width="14.5546875" bestFit="1" customWidth="1"/>
    <col min="4" max="5" width="12" bestFit="1" customWidth="1"/>
    <col min="6" max="6" width="13.44140625" bestFit="1" customWidth="1"/>
    <col min="7" max="7" width="15.33203125" bestFit="1" customWidth="1"/>
    <col min="8" max="8" width="12.44140625" bestFit="1" customWidth="1"/>
    <col min="9" max="9" width="12.5546875" bestFit="1" customWidth="1"/>
  </cols>
  <sheetData>
    <row r="1" spans="1:9" x14ac:dyDescent="0.3">
      <c r="A1" t="s">
        <v>3</v>
      </c>
    </row>
    <row r="2" spans="1:9" ht="15" thickBot="1" x14ac:dyDescent="0.35"/>
    <row r="3" spans="1:9" x14ac:dyDescent="0.3">
      <c r="A3" s="4" t="s">
        <v>4</v>
      </c>
      <c r="B3" s="4"/>
    </row>
    <row r="4" spans="1:9" x14ac:dyDescent="0.3">
      <c r="A4" t="s">
        <v>5</v>
      </c>
      <c r="B4">
        <v>0.89658464654608128</v>
      </c>
    </row>
    <row r="5" spans="1:9" x14ac:dyDescent="0.3">
      <c r="A5" t="s">
        <v>6</v>
      </c>
      <c r="B5">
        <v>0.80386402842216143</v>
      </c>
    </row>
    <row r="6" spans="1:9" x14ac:dyDescent="0.3">
      <c r="A6" t="s">
        <v>7</v>
      </c>
      <c r="B6">
        <v>0.80211281439021653</v>
      </c>
    </row>
    <row r="7" spans="1:9" x14ac:dyDescent="0.3">
      <c r="A7" t="s">
        <v>8</v>
      </c>
      <c r="B7">
        <v>2.8292469592438989</v>
      </c>
    </row>
    <row r="8" spans="1:9" ht="15" thickBot="1" x14ac:dyDescent="0.35">
      <c r="A8" s="2" t="s">
        <v>9</v>
      </c>
      <c r="B8" s="2">
        <v>114</v>
      </c>
    </row>
    <row r="10" spans="1:9" ht="15" thickBot="1" x14ac:dyDescent="0.35">
      <c r="A10" t="s">
        <v>10</v>
      </c>
    </row>
    <row r="11" spans="1:9" x14ac:dyDescent="0.3">
      <c r="A11" s="3"/>
      <c r="B11" s="3" t="s">
        <v>15</v>
      </c>
      <c r="C11" s="3" t="s">
        <v>16</v>
      </c>
      <c r="D11" s="3" t="s">
        <v>17</v>
      </c>
      <c r="E11" s="3" t="s">
        <v>18</v>
      </c>
      <c r="F11" s="3" t="s">
        <v>19</v>
      </c>
    </row>
    <row r="12" spans="1:9" x14ac:dyDescent="0.3">
      <c r="A12" t="s">
        <v>11</v>
      </c>
      <c r="B12">
        <v>1</v>
      </c>
      <c r="C12">
        <v>3674.3885772113517</v>
      </c>
      <c r="D12">
        <v>3674.3885772113517</v>
      </c>
      <c r="E12">
        <v>459.03242765211814</v>
      </c>
      <c r="F12">
        <v>2.023260170618649E-41</v>
      </c>
    </row>
    <row r="13" spans="1:9" x14ac:dyDescent="0.3">
      <c r="A13" t="s">
        <v>12</v>
      </c>
      <c r="B13">
        <v>112</v>
      </c>
      <c r="C13">
        <v>896.519495915775</v>
      </c>
      <c r="D13">
        <v>8.0046383563908474</v>
      </c>
    </row>
    <row r="14" spans="1:9" ht="15" thickBot="1" x14ac:dyDescent="0.35">
      <c r="A14" s="2" t="s">
        <v>13</v>
      </c>
      <c r="B14" s="2">
        <v>113</v>
      </c>
      <c r="C14" s="2">
        <v>4570.908073127127</v>
      </c>
      <c r="D14" s="2"/>
      <c r="E14" s="2"/>
      <c r="F14" s="2"/>
    </row>
    <row r="15" spans="1:9" ht="15" thickBot="1" x14ac:dyDescent="0.35"/>
    <row r="16" spans="1:9" x14ac:dyDescent="0.3">
      <c r="A16" s="3"/>
      <c r="B16" s="3" t="s">
        <v>20</v>
      </c>
      <c r="C16" s="3" t="s">
        <v>8</v>
      </c>
      <c r="D16" s="3" t="s">
        <v>21</v>
      </c>
      <c r="E16" s="3" t="s">
        <v>22</v>
      </c>
      <c r="F16" s="3" t="s">
        <v>23</v>
      </c>
      <c r="G16" s="3" t="s">
        <v>24</v>
      </c>
      <c r="H16" s="3" t="s">
        <v>25</v>
      </c>
      <c r="I16" s="3" t="s">
        <v>26</v>
      </c>
    </row>
    <row r="17" spans="1:9" x14ac:dyDescent="0.3">
      <c r="A17" t="s">
        <v>14</v>
      </c>
      <c r="B17" s="32">
        <v>11.793107035510157</v>
      </c>
      <c r="C17">
        <v>0.53347239254302026</v>
      </c>
      <c r="D17">
        <v>22.106311779871792</v>
      </c>
      <c r="E17">
        <v>1.1806679580695277E-42</v>
      </c>
      <c r="F17">
        <v>10.73609987291079</v>
      </c>
      <c r="G17">
        <v>12.850114198109525</v>
      </c>
      <c r="H17">
        <v>10.73609987291079</v>
      </c>
      <c r="I17">
        <v>12.850114198109525</v>
      </c>
    </row>
    <row r="18" spans="1:9" ht="15" thickBot="1" x14ac:dyDescent="0.35">
      <c r="A18" s="2" t="s">
        <v>27</v>
      </c>
      <c r="B18" s="33">
        <v>0.17252125016900979</v>
      </c>
      <c r="C18" s="2">
        <v>8.0523179191239937E-3</v>
      </c>
      <c r="D18" s="2">
        <v>21.425042068852921</v>
      </c>
      <c r="E18" s="2">
        <v>2.0232601706187935E-41</v>
      </c>
      <c r="F18" s="2">
        <v>0.1565666143996341</v>
      </c>
      <c r="G18" s="2">
        <v>0.18847588593838549</v>
      </c>
      <c r="H18" s="2">
        <v>0.1565666143996341</v>
      </c>
      <c r="I18" s="2">
        <v>0.18847588593838549</v>
      </c>
    </row>
    <row r="22" spans="1:9" x14ac:dyDescent="0.3">
      <c r="A22" t="s">
        <v>28</v>
      </c>
    </row>
    <row r="23" spans="1:9" ht="15" thickBot="1" x14ac:dyDescent="0.35"/>
    <row r="24" spans="1:9" ht="16.2" thickBot="1" x14ac:dyDescent="0.35">
      <c r="A24" s="3" t="s">
        <v>29</v>
      </c>
      <c r="B24" s="3" t="s">
        <v>30</v>
      </c>
      <c r="C24" s="3" t="s">
        <v>31</v>
      </c>
      <c r="F24" s="34" t="s">
        <v>48</v>
      </c>
      <c r="G24" s="34" t="s">
        <v>49</v>
      </c>
    </row>
    <row r="25" spans="1:9" ht="15" thickTop="1" x14ac:dyDescent="0.3">
      <c r="A25">
        <v>1</v>
      </c>
      <c r="B25">
        <v>11.965628285679168</v>
      </c>
      <c r="C25">
        <v>3.9474151925816319</v>
      </c>
      <c r="F25" s="6">
        <v>115</v>
      </c>
      <c r="G25" s="6">
        <f t="shared" ref="G25:G35" si="0">B$17+(B$18*F25)</f>
        <v>31.633050804946283</v>
      </c>
    </row>
    <row r="26" spans="1:9" x14ac:dyDescent="0.3">
      <c r="A26">
        <v>2</v>
      </c>
      <c r="B26">
        <v>12.138149535848177</v>
      </c>
      <c r="C26">
        <v>6.3618504641518232</v>
      </c>
      <c r="F26" s="6">
        <v>116</v>
      </c>
      <c r="G26" s="6">
        <f t="shared" si="0"/>
        <v>31.805572055115295</v>
      </c>
    </row>
    <row r="27" spans="1:9" x14ac:dyDescent="0.3">
      <c r="A27">
        <v>3</v>
      </c>
      <c r="B27">
        <v>12.310670786017187</v>
      </c>
      <c r="C27">
        <v>4.8004403250939127</v>
      </c>
      <c r="F27" s="6">
        <v>117</v>
      </c>
      <c r="G27" s="6">
        <f t="shared" si="0"/>
        <v>31.978093305284304</v>
      </c>
    </row>
    <row r="28" spans="1:9" x14ac:dyDescent="0.3">
      <c r="A28">
        <v>4</v>
      </c>
      <c r="B28">
        <v>12.483192036186196</v>
      </c>
      <c r="C28">
        <v>6.2168079638138032</v>
      </c>
      <c r="F28" s="6">
        <v>118</v>
      </c>
      <c r="G28" s="6">
        <f t="shared" si="0"/>
        <v>32.150614555453316</v>
      </c>
    </row>
    <row r="29" spans="1:9" x14ac:dyDescent="0.3">
      <c r="A29">
        <v>5</v>
      </c>
      <c r="B29">
        <v>12.655713286355207</v>
      </c>
      <c r="C29">
        <v>5.7331756025335938</v>
      </c>
      <c r="F29" s="6">
        <v>119</v>
      </c>
      <c r="G29" s="6">
        <f t="shared" si="0"/>
        <v>32.323135805622321</v>
      </c>
    </row>
    <row r="30" spans="1:9" x14ac:dyDescent="0.3">
      <c r="A30">
        <v>6</v>
      </c>
      <c r="B30">
        <v>12.828234536524217</v>
      </c>
      <c r="C30">
        <v>6.4899472816575816</v>
      </c>
      <c r="F30" s="6">
        <v>120</v>
      </c>
      <c r="G30" s="6">
        <f t="shared" si="0"/>
        <v>32.495657055791334</v>
      </c>
    </row>
    <row r="31" spans="1:9" x14ac:dyDescent="0.3">
      <c r="A31">
        <v>7</v>
      </c>
      <c r="B31">
        <v>13.000755786693226</v>
      </c>
      <c r="C31">
        <v>1.7075775466400742</v>
      </c>
      <c r="F31" s="6">
        <v>121</v>
      </c>
      <c r="G31" s="6">
        <f t="shared" si="0"/>
        <v>32.668178305960339</v>
      </c>
    </row>
    <row r="32" spans="1:9" x14ac:dyDescent="0.3">
      <c r="A32">
        <v>8</v>
      </c>
      <c r="B32">
        <v>13.173277036862236</v>
      </c>
      <c r="C32">
        <v>2.5109334894534641</v>
      </c>
      <c r="F32" s="6">
        <v>122</v>
      </c>
      <c r="G32" s="6">
        <f t="shared" si="0"/>
        <v>32.840699556129351</v>
      </c>
    </row>
    <row r="33" spans="1:7" x14ac:dyDescent="0.3">
      <c r="A33">
        <v>9</v>
      </c>
      <c r="B33">
        <v>13.345798287031245</v>
      </c>
      <c r="C33">
        <v>1.2256302843972549</v>
      </c>
      <c r="F33" s="6">
        <v>123</v>
      </c>
      <c r="G33" s="6">
        <f t="shared" si="0"/>
        <v>33.013220806298364</v>
      </c>
    </row>
    <row r="34" spans="1:7" x14ac:dyDescent="0.3">
      <c r="A34">
        <v>10</v>
      </c>
      <c r="B34">
        <v>13.518319537200256</v>
      </c>
      <c r="C34">
        <v>-1.4072084260891558</v>
      </c>
      <c r="F34" s="6">
        <v>124</v>
      </c>
      <c r="G34" s="6">
        <f t="shared" si="0"/>
        <v>33.185742056467376</v>
      </c>
    </row>
    <row r="35" spans="1:7" x14ac:dyDescent="0.3">
      <c r="A35">
        <v>11</v>
      </c>
      <c r="B35">
        <v>13.690840787369265</v>
      </c>
      <c r="C35">
        <v>-2.6908407873692646</v>
      </c>
      <c r="F35" s="6">
        <v>125</v>
      </c>
      <c r="G35" s="6">
        <f t="shared" si="0"/>
        <v>33.358263306636381</v>
      </c>
    </row>
    <row r="36" spans="1:7" x14ac:dyDescent="0.3">
      <c r="A36">
        <v>12</v>
      </c>
      <c r="B36">
        <v>13.863362037538275</v>
      </c>
      <c r="C36">
        <v>-2.0738883533277743</v>
      </c>
    </row>
    <row r="37" spans="1:7" x14ac:dyDescent="0.3">
      <c r="A37">
        <v>13</v>
      </c>
      <c r="B37">
        <v>14.035883287707286</v>
      </c>
      <c r="C37">
        <v>-0.80058917006028629</v>
      </c>
    </row>
    <row r="38" spans="1:7" x14ac:dyDescent="0.3">
      <c r="A38">
        <v>14</v>
      </c>
      <c r="B38">
        <v>14.208404537876294</v>
      </c>
      <c r="C38">
        <v>-1.0084045378762951</v>
      </c>
    </row>
    <row r="39" spans="1:7" x14ac:dyDescent="0.3">
      <c r="A39">
        <v>15</v>
      </c>
      <c r="B39">
        <v>14.380925788045305</v>
      </c>
      <c r="C39">
        <v>2.0538568206502941</v>
      </c>
    </row>
    <row r="40" spans="1:7" x14ac:dyDescent="0.3">
      <c r="A40">
        <v>16</v>
      </c>
      <c r="B40">
        <v>14.553447038214314</v>
      </c>
      <c r="C40">
        <v>9.655296178568662E-2</v>
      </c>
    </row>
    <row r="41" spans="1:7" x14ac:dyDescent="0.3">
      <c r="A41">
        <v>17</v>
      </c>
      <c r="B41">
        <v>14.725968288383324</v>
      </c>
      <c r="C41">
        <v>-3.0037460661611242</v>
      </c>
    </row>
    <row r="42" spans="1:7" x14ac:dyDescent="0.3">
      <c r="A42">
        <v>18</v>
      </c>
      <c r="B42">
        <v>14.898489538552333</v>
      </c>
      <c r="C42">
        <v>-1.8568228718857327</v>
      </c>
    </row>
    <row r="43" spans="1:7" x14ac:dyDescent="0.3">
      <c r="A43">
        <v>19</v>
      </c>
      <c r="B43">
        <v>15.071010788721344</v>
      </c>
      <c r="C43">
        <v>-0.45196316967374273</v>
      </c>
    </row>
    <row r="44" spans="1:7" x14ac:dyDescent="0.3">
      <c r="A44">
        <v>20</v>
      </c>
      <c r="B44">
        <v>15.243532038890354</v>
      </c>
      <c r="C44">
        <v>1.9625855846445717E-2</v>
      </c>
    </row>
    <row r="45" spans="1:7" x14ac:dyDescent="0.3">
      <c r="A45">
        <v>21</v>
      </c>
      <c r="B45">
        <v>15.416053289059363</v>
      </c>
      <c r="C45">
        <v>-2.4748941233362132E-2</v>
      </c>
    </row>
    <row r="46" spans="1:7" x14ac:dyDescent="0.3">
      <c r="A46">
        <v>22</v>
      </c>
      <c r="B46">
        <v>15.588574539228373</v>
      </c>
      <c r="C46">
        <v>2.8514254607716278</v>
      </c>
    </row>
    <row r="47" spans="1:7" x14ac:dyDescent="0.3">
      <c r="A47">
        <v>23</v>
      </c>
      <c r="B47">
        <v>15.761095789397382</v>
      </c>
      <c r="C47">
        <v>2.3565512694261184</v>
      </c>
    </row>
    <row r="48" spans="1:7" x14ac:dyDescent="0.3">
      <c r="A48">
        <v>24</v>
      </c>
      <c r="B48">
        <v>15.933617039566393</v>
      </c>
      <c r="C48">
        <v>2.4142090473901057</v>
      </c>
    </row>
    <row r="49" spans="1:3" x14ac:dyDescent="0.3">
      <c r="A49">
        <v>25</v>
      </c>
      <c r="B49">
        <v>16.106138289735402</v>
      </c>
      <c r="C49">
        <v>4.8938617102645985</v>
      </c>
    </row>
    <row r="50" spans="1:3" x14ac:dyDescent="0.3">
      <c r="A50">
        <v>26</v>
      </c>
      <c r="B50">
        <v>16.27865953990441</v>
      </c>
      <c r="C50">
        <v>-0.10008811133301165</v>
      </c>
    </row>
    <row r="51" spans="1:3" x14ac:dyDescent="0.3">
      <c r="A51">
        <v>27</v>
      </c>
      <c r="B51">
        <v>16.451180790073423</v>
      </c>
      <c r="C51">
        <v>4.88192099265774E-2</v>
      </c>
    </row>
    <row r="52" spans="1:3" x14ac:dyDescent="0.3">
      <c r="A52">
        <v>28</v>
      </c>
      <c r="B52">
        <v>16.623702040242431</v>
      </c>
      <c r="C52">
        <v>-1.760065676606132</v>
      </c>
    </row>
    <row r="53" spans="1:3" x14ac:dyDescent="0.3">
      <c r="A53">
        <v>29</v>
      </c>
      <c r="B53">
        <v>16.79622329041144</v>
      </c>
      <c r="C53">
        <v>-1.1295566237448398</v>
      </c>
    </row>
    <row r="54" spans="1:3" x14ac:dyDescent="0.3">
      <c r="A54">
        <v>30</v>
      </c>
      <c r="B54">
        <v>16.968744540580452</v>
      </c>
      <c r="C54">
        <v>-0.52430009613605222</v>
      </c>
    </row>
    <row r="55" spans="1:3" x14ac:dyDescent="0.3">
      <c r="A55">
        <v>31</v>
      </c>
      <c r="B55">
        <v>17.141265790749461</v>
      </c>
      <c r="C55">
        <v>-1.0162657907494612</v>
      </c>
    </row>
    <row r="56" spans="1:3" x14ac:dyDescent="0.3">
      <c r="A56">
        <v>32</v>
      </c>
      <c r="B56">
        <v>17.31378704091847</v>
      </c>
      <c r="C56">
        <v>-2.06378704091847</v>
      </c>
    </row>
    <row r="57" spans="1:3" x14ac:dyDescent="0.3">
      <c r="A57">
        <v>33</v>
      </c>
      <c r="B57">
        <v>17.486308291087482</v>
      </c>
      <c r="C57">
        <v>-0.39539920017848118</v>
      </c>
    </row>
    <row r="58" spans="1:3" x14ac:dyDescent="0.3">
      <c r="A58">
        <v>34</v>
      </c>
      <c r="B58">
        <v>17.658829541256491</v>
      </c>
      <c r="C58">
        <v>-2.0224659048928917</v>
      </c>
    </row>
    <row r="59" spans="1:3" x14ac:dyDescent="0.3">
      <c r="A59">
        <v>35</v>
      </c>
      <c r="B59">
        <v>17.8313507914255</v>
      </c>
      <c r="C59">
        <v>0.86864920857449945</v>
      </c>
    </row>
    <row r="60" spans="1:3" x14ac:dyDescent="0.3">
      <c r="A60">
        <v>36</v>
      </c>
      <c r="B60">
        <v>18.003872041594512</v>
      </c>
      <c r="C60">
        <v>0.62770690577388777</v>
      </c>
    </row>
    <row r="61" spans="1:3" x14ac:dyDescent="0.3">
      <c r="A61">
        <v>37</v>
      </c>
      <c r="B61">
        <v>18.176393291763521</v>
      </c>
      <c r="C61">
        <v>-1.2875044028747205</v>
      </c>
    </row>
    <row r="62" spans="1:3" x14ac:dyDescent="0.3">
      <c r="A62">
        <v>38</v>
      </c>
      <c r="B62">
        <v>18.34891454193253</v>
      </c>
      <c r="C62">
        <v>-3.2239145419325297</v>
      </c>
    </row>
    <row r="63" spans="1:3" x14ac:dyDescent="0.3">
      <c r="A63">
        <v>39</v>
      </c>
      <c r="B63">
        <v>18.521435792101538</v>
      </c>
      <c r="C63">
        <v>-2.8214357921015392</v>
      </c>
    </row>
    <row r="64" spans="1:3" x14ac:dyDescent="0.3">
      <c r="A64">
        <v>40</v>
      </c>
      <c r="B64">
        <v>18.693957042270547</v>
      </c>
      <c r="C64">
        <v>-3.3189570422705472</v>
      </c>
    </row>
    <row r="65" spans="1:3" x14ac:dyDescent="0.3">
      <c r="A65">
        <v>41</v>
      </c>
      <c r="B65">
        <v>18.86647829243956</v>
      </c>
      <c r="C65">
        <v>-4.1998116257729592</v>
      </c>
    </row>
    <row r="66" spans="1:3" x14ac:dyDescent="0.3">
      <c r="A66">
        <v>42</v>
      </c>
      <c r="B66">
        <v>19.038999542608568</v>
      </c>
      <c r="C66">
        <v>-3.4139995426085683</v>
      </c>
    </row>
    <row r="67" spans="1:3" x14ac:dyDescent="0.3">
      <c r="A67">
        <v>43</v>
      </c>
      <c r="B67">
        <v>19.211520792777577</v>
      </c>
      <c r="C67">
        <v>-2.9615207927775771</v>
      </c>
    </row>
    <row r="68" spans="1:3" x14ac:dyDescent="0.3">
      <c r="A68">
        <v>44</v>
      </c>
      <c r="B68">
        <v>19.384042042946589</v>
      </c>
      <c r="C68">
        <v>-3.0507087096132892</v>
      </c>
    </row>
    <row r="69" spans="1:3" x14ac:dyDescent="0.3">
      <c r="A69">
        <v>45</v>
      </c>
      <c r="B69">
        <v>19.556563293115598</v>
      </c>
      <c r="C69">
        <v>-2.6815632931155982</v>
      </c>
    </row>
    <row r="70" spans="1:3" x14ac:dyDescent="0.3">
      <c r="A70">
        <v>46</v>
      </c>
      <c r="B70">
        <v>19.729084543284607</v>
      </c>
      <c r="C70">
        <v>-2.1576559718561086</v>
      </c>
    </row>
    <row r="71" spans="1:3" x14ac:dyDescent="0.3">
      <c r="A71">
        <v>47</v>
      </c>
      <c r="B71">
        <v>19.901605793453619</v>
      </c>
      <c r="C71">
        <v>0.34839420654638076</v>
      </c>
    </row>
    <row r="72" spans="1:3" x14ac:dyDescent="0.3">
      <c r="A72">
        <v>48</v>
      </c>
      <c r="B72">
        <v>20.074127043622628</v>
      </c>
      <c r="C72">
        <v>1.2258729563773727</v>
      </c>
    </row>
    <row r="73" spans="1:3" x14ac:dyDescent="0.3">
      <c r="A73">
        <v>49</v>
      </c>
      <c r="B73">
        <v>20.246648293791637</v>
      </c>
      <c r="C73">
        <v>0.87835170620836323</v>
      </c>
    </row>
    <row r="74" spans="1:3" x14ac:dyDescent="0.3">
      <c r="A74">
        <v>50</v>
      </c>
      <c r="B74">
        <v>20.419169543960649</v>
      </c>
      <c r="C74">
        <v>1.9444668196756503</v>
      </c>
    </row>
    <row r="75" spans="1:3" x14ac:dyDescent="0.3">
      <c r="A75">
        <v>51</v>
      </c>
      <c r="B75">
        <v>20.591690794129654</v>
      </c>
      <c r="C75">
        <v>2.7833092058703457</v>
      </c>
    </row>
    <row r="76" spans="1:3" x14ac:dyDescent="0.3">
      <c r="A76">
        <v>52</v>
      </c>
      <c r="B76">
        <v>20.764212044298667</v>
      </c>
      <c r="C76">
        <v>1.0691212890346335</v>
      </c>
    </row>
    <row r="77" spans="1:3" x14ac:dyDescent="0.3">
      <c r="A77">
        <v>53</v>
      </c>
      <c r="B77">
        <v>20.936733294467679</v>
      </c>
      <c r="C77">
        <v>-1.8117332944676789</v>
      </c>
    </row>
    <row r="78" spans="1:3" x14ac:dyDescent="0.3">
      <c r="A78">
        <v>54</v>
      </c>
      <c r="B78">
        <v>21.109254544636684</v>
      </c>
      <c r="C78">
        <v>-2.4842545446366842</v>
      </c>
    </row>
    <row r="79" spans="1:3" x14ac:dyDescent="0.3">
      <c r="A79">
        <v>55</v>
      </c>
      <c r="B79">
        <v>21.281775794805696</v>
      </c>
      <c r="C79">
        <v>-2.1567757948056965</v>
      </c>
    </row>
    <row r="80" spans="1:3" x14ac:dyDescent="0.3">
      <c r="A80">
        <v>56</v>
      </c>
      <c r="B80">
        <v>21.454297044974705</v>
      </c>
      <c r="C80">
        <v>-2.4542970449747052</v>
      </c>
    </row>
    <row r="81" spans="1:3" x14ac:dyDescent="0.3">
      <c r="A81">
        <v>57</v>
      </c>
      <c r="B81">
        <v>21.626818295143714</v>
      </c>
      <c r="C81">
        <v>-2.876818295143714</v>
      </c>
    </row>
    <row r="82" spans="1:3" x14ac:dyDescent="0.3">
      <c r="A82">
        <v>58</v>
      </c>
      <c r="B82">
        <v>21.799339545312726</v>
      </c>
      <c r="C82">
        <v>-1.9243395453127263</v>
      </c>
    </row>
    <row r="83" spans="1:3" x14ac:dyDescent="0.3">
      <c r="A83">
        <v>59</v>
      </c>
      <c r="B83">
        <v>21.971860795481735</v>
      </c>
      <c r="C83">
        <v>1.3614725378515651</v>
      </c>
    </row>
    <row r="84" spans="1:3" x14ac:dyDescent="0.3">
      <c r="A84">
        <v>60</v>
      </c>
      <c r="B84">
        <v>22.144382045650744</v>
      </c>
      <c r="C84">
        <v>2.3171564158876556</v>
      </c>
    </row>
    <row r="85" spans="1:3" x14ac:dyDescent="0.3">
      <c r="A85">
        <v>61</v>
      </c>
      <c r="B85">
        <v>22.316903295819756</v>
      </c>
      <c r="C85">
        <v>1.4330967041802438</v>
      </c>
    </row>
    <row r="86" spans="1:3" x14ac:dyDescent="0.3">
      <c r="A86">
        <v>62</v>
      </c>
      <c r="B86">
        <v>22.489424545988765</v>
      </c>
      <c r="C86">
        <v>-1.9894245459887649</v>
      </c>
    </row>
    <row r="87" spans="1:3" x14ac:dyDescent="0.3">
      <c r="A87">
        <v>63</v>
      </c>
      <c r="B87">
        <v>22.661945796157774</v>
      </c>
      <c r="C87">
        <v>-3.5369457961577737</v>
      </c>
    </row>
    <row r="88" spans="1:3" x14ac:dyDescent="0.3">
      <c r="A88">
        <v>64</v>
      </c>
      <c r="B88">
        <v>22.834467046326786</v>
      </c>
      <c r="C88">
        <v>-3.084467046326786</v>
      </c>
    </row>
    <row r="89" spans="1:3" x14ac:dyDescent="0.3">
      <c r="A89">
        <v>65</v>
      </c>
      <c r="B89">
        <v>23.006988296495795</v>
      </c>
      <c r="C89">
        <v>-3.0069882964957948</v>
      </c>
    </row>
    <row r="90" spans="1:3" x14ac:dyDescent="0.3">
      <c r="A90">
        <v>66</v>
      </c>
      <c r="B90">
        <v>23.179509546664804</v>
      </c>
      <c r="C90">
        <v>-0.55450954666480357</v>
      </c>
    </row>
    <row r="91" spans="1:3" x14ac:dyDescent="0.3">
      <c r="A91">
        <v>67</v>
      </c>
      <c r="B91">
        <v>23.352030796833816</v>
      </c>
      <c r="C91">
        <v>-1.8065762513793153</v>
      </c>
    </row>
    <row r="92" spans="1:3" x14ac:dyDescent="0.3">
      <c r="A92">
        <v>68</v>
      </c>
      <c r="B92">
        <v>23.524552047002821</v>
      </c>
      <c r="C92">
        <v>-2.7388377612886217</v>
      </c>
    </row>
    <row r="93" spans="1:3" x14ac:dyDescent="0.3">
      <c r="A93">
        <v>69</v>
      </c>
      <c r="B93">
        <v>23.697073297171833</v>
      </c>
      <c r="C93">
        <v>-3.7595732971718334</v>
      </c>
    </row>
    <row r="94" spans="1:3" x14ac:dyDescent="0.3">
      <c r="A94">
        <v>70</v>
      </c>
      <c r="B94">
        <v>23.869594547340842</v>
      </c>
      <c r="C94">
        <v>-5.3362612140075427</v>
      </c>
    </row>
    <row r="95" spans="1:3" x14ac:dyDescent="0.3">
      <c r="A95">
        <v>71</v>
      </c>
      <c r="B95">
        <v>24.042115797509851</v>
      </c>
      <c r="C95">
        <v>-6.6671157975098509</v>
      </c>
    </row>
    <row r="96" spans="1:3" x14ac:dyDescent="0.3">
      <c r="A96">
        <v>72</v>
      </c>
      <c r="B96">
        <v>24.214637047678863</v>
      </c>
      <c r="C96">
        <v>-6.770192603234463</v>
      </c>
    </row>
    <row r="97" spans="1:3" x14ac:dyDescent="0.3">
      <c r="A97">
        <v>73</v>
      </c>
      <c r="B97">
        <v>24.387158297847872</v>
      </c>
      <c r="C97">
        <v>-6.387158297847872</v>
      </c>
    </row>
    <row r="98" spans="1:3" x14ac:dyDescent="0.3">
      <c r="A98">
        <v>74</v>
      </c>
      <c r="B98">
        <v>24.559679548016881</v>
      </c>
      <c r="C98">
        <v>-4.6846795480168808</v>
      </c>
    </row>
    <row r="99" spans="1:3" x14ac:dyDescent="0.3">
      <c r="A99">
        <v>75</v>
      </c>
      <c r="B99">
        <v>24.732200798185893</v>
      </c>
      <c r="C99">
        <v>-0.73220079818589312</v>
      </c>
    </row>
    <row r="100" spans="1:3" x14ac:dyDescent="0.3">
      <c r="A100">
        <v>76</v>
      </c>
      <c r="B100">
        <v>24.904722048354902</v>
      </c>
      <c r="C100">
        <v>-4.0047220483549033</v>
      </c>
    </row>
    <row r="101" spans="1:3" x14ac:dyDescent="0.3">
      <c r="A101">
        <v>77</v>
      </c>
      <c r="B101">
        <v>25.077243298523911</v>
      </c>
      <c r="C101">
        <v>-0.38493560621630962</v>
      </c>
    </row>
    <row r="102" spans="1:3" x14ac:dyDescent="0.3">
      <c r="A102">
        <v>78</v>
      </c>
      <c r="B102">
        <v>25.249764548692923</v>
      </c>
      <c r="C102">
        <v>-0.58309788202632262</v>
      </c>
    </row>
    <row r="103" spans="1:3" x14ac:dyDescent="0.3">
      <c r="A103">
        <v>79</v>
      </c>
      <c r="B103">
        <v>25.422285798861932</v>
      </c>
      <c r="C103">
        <v>-2.0889524655286316</v>
      </c>
    </row>
    <row r="104" spans="1:3" x14ac:dyDescent="0.3">
      <c r="A104">
        <v>80</v>
      </c>
      <c r="B104">
        <v>25.594807049030941</v>
      </c>
      <c r="C104">
        <v>-0.5948070490309405</v>
      </c>
    </row>
    <row r="105" spans="1:3" x14ac:dyDescent="0.3">
      <c r="A105">
        <v>81</v>
      </c>
      <c r="B105">
        <v>25.767328299199953</v>
      </c>
      <c r="C105">
        <v>1.4826717008000472</v>
      </c>
    </row>
    <row r="106" spans="1:3" x14ac:dyDescent="0.3">
      <c r="A106">
        <v>82</v>
      </c>
      <c r="B106">
        <v>25.939849549368958</v>
      </c>
      <c r="C106">
        <v>2.060150450631042</v>
      </c>
    </row>
    <row r="107" spans="1:3" x14ac:dyDescent="0.3">
      <c r="A107">
        <v>83</v>
      </c>
      <c r="B107">
        <v>26.11237079953797</v>
      </c>
      <c r="C107">
        <v>2.80429586712863</v>
      </c>
    </row>
    <row r="108" spans="1:3" x14ac:dyDescent="0.3">
      <c r="A108">
        <v>84</v>
      </c>
      <c r="B108">
        <v>26.284892049706983</v>
      </c>
      <c r="C108">
        <v>0.21510795029301732</v>
      </c>
    </row>
    <row r="109" spans="1:3" x14ac:dyDescent="0.3">
      <c r="A109">
        <v>85</v>
      </c>
      <c r="B109">
        <v>26.457413299875988</v>
      </c>
      <c r="C109">
        <v>2.6425867001240135</v>
      </c>
    </row>
    <row r="110" spans="1:3" x14ac:dyDescent="0.3">
      <c r="A110">
        <v>86</v>
      </c>
      <c r="B110">
        <v>26.629934550045</v>
      </c>
      <c r="C110">
        <v>2.8700654499549998</v>
      </c>
    </row>
    <row r="111" spans="1:3" x14ac:dyDescent="0.3">
      <c r="A111">
        <v>87</v>
      </c>
      <c r="B111">
        <v>26.802455800214009</v>
      </c>
      <c r="C111">
        <v>3.0864330886747915</v>
      </c>
    </row>
    <row r="112" spans="1:3" x14ac:dyDescent="0.3">
      <c r="A112">
        <v>88</v>
      </c>
      <c r="B112">
        <v>26.974977050383018</v>
      </c>
      <c r="C112">
        <v>4.0250229496169823</v>
      </c>
    </row>
    <row r="113" spans="1:3" x14ac:dyDescent="0.3">
      <c r="A113">
        <v>89</v>
      </c>
      <c r="B113">
        <v>27.14749830055203</v>
      </c>
      <c r="C113">
        <v>2.1382159851621694</v>
      </c>
    </row>
    <row r="114" spans="1:3" x14ac:dyDescent="0.3">
      <c r="A114">
        <v>90</v>
      </c>
      <c r="B114">
        <v>27.320019550721039</v>
      </c>
      <c r="C114">
        <v>3.3049804492789612</v>
      </c>
    </row>
    <row r="115" spans="1:3" x14ac:dyDescent="0.3">
      <c r="A115">
        <v>91</v>
      </c>
      <c r="B115">
        <v>27.492540800890048</v>
      </c>
      <c r="C115">
        <v>3.8824591991099524</v>
      </c>
    </row>
    <row r="116" spans="1:3" x14ac:dyDescent="0.3">
      <c r="A116">
        <v>92</v>
      </c>
      <c r="B116">
        <v>27.66506205105906</v>
      </c>
      <c r="C116">
        <v>2.0849379489409401</v>
      </c>
    </row>
    <row r="117" spans="1:3" x14ac:dyDescent="0.3">
      <c r="A117">
        <v>93</v>
      </c>
      <c r="B117">
        <v>27.837583301228069</v>
      </c>
      <c r="C117">
        <v>2.6624166987719313</v>
      </c>
    </row>
    <row r="118" spans="1:3" x14ac:dyDescent="0.3">
      <c r="A118">
        <v>94</v>
      </c>
      <c r="B118">
        <v>28.010104551397077</v>
      </c>
      <c r="C118">
        <v>2.9232287819362242</v>
      </c>
    </row>
    <row r="119" spans="1:3" x14ac:dyDescent="0.3">
      <c r="A119">
        <v>95</v>
      </c>
      <c r="B119">
        <v>28.182625801566086</v>
      </c>
      <c r="C119">
        <v>1.0481434292031153</v>
      </c>
    </row>
    <row r="120" spans="1:3" x14ac:dyDescent="0.3">
      <c r="A120">
        <v>96</v>
      </c>
      <c r="B120">
        <v>28.355147051735099</v>
      </c>
      <c r="C120">
        <v>2.8670751704871016</v>
      </c>
    </row>
    <row r="121" spans="1:3" x14ac:dyDescent="0.3">
      <c r="A121">
        <v>97</v>
      </c>
      <c r="B121">
        <v>28.527668301904107</v>
      </c>
      <c r="C121">
        <v>-1.5276683019041073</v>
      </c>
    </row>
    <row r="122" spans="1:3" x14ac:dyDescent="0.3">
      <c r="A122">
        <v>98</v>
      </c>
      <c r="B122">
        <v>28.700189552073116</v>
      </c>
      <c r="C122">
        <v>-3.0751895520731161</v>
      </c>
    </row>
    <row r="123" spans="1:3" x14ac:dyDescent="0.3">
      <c r="A123">
        <v>99</v>
      </c>
      <c r="B123">
        <v>28.872710802242128</v>
      </c>
      <c r="C123">
        <v>-1.7477108022421284</v>
      </c>
    </row>
    <row r="124" spans="1:3" x14ac:dyDescent="0.3">
      <c r="A124">
        <v>100</v>
      </c>
      <c r="B124">
        <v>29.045232052411137</v>
      </c>
      <c r="C124">
        <v>-1.1880891952683363</v>
      </c>
    </row>
    <row r="125" spans="1:3" x14ac:dyDescent="0.3">
      <c r="A125">
        <v>101</v>
      </c>
      <c r="B125">
        <v>29.217753302580146</v>
      </c>
      <c r="C125">
        <v>3.2246697419854087E-2</v>
      </c>
    </row>
    <row r="126" spans="1:3" x14ac:dyDescent="0.3">
      <c r="A126">
        <v>102</v>
      </c>
      <c r="B126">
        <v>29.390274552749155</v>
      </c>
      <c r="C126">
        <v>-0.14027455274915468</v>
      </c>
    </row>
    <row r="127" spans="1:3" x14ac:dyDescent="0.3">
      <c r="A127">
        <v>103</v>
      </c>
      <c r="B127">
        <v>29.562795802918167</v>
      </c>
      <c r="C127">
        <v>0.10387086374843335</v>
      </c>
    </row>
    <row r="128" spans="1:3" x14ac:dyDescent="0.3">
      <c r="A128">
        <v>104</v>
      </c>
      <c r="B128">
        <v>29.735317053087176</v>
      </c>
      <c r="C128">
        <v>0.76468294691282424</v>
      </c>
    </row>
    <row r="129" spans="1:3" x14ac:dyDescent="0.3">
      <c r="A129">
        <v>105</v>
      </c>
      <c r="B129">
        <v>29.907838303256185</v>
      </c>
      <c r="C129">
        <v>1.3143839189660156</v>
      </c>
    </row>
    <row r="130" spans="1:3" x14ac:dyDescent="0.3">
      <c r="A130">
        <v>106</v>
      </c>
      <c r="B130">
        <v>30.080359553425197</v>
      </c>
      <c r="C130">
        <v>0.91964044657480315</v>
      </c>
    </row>
    <row r="131" spans="1:3" x14ac:dyDescent="0.3">
      <c r="A131">
        <v>107</v>
      </c>
      <c r="B131">
        <v>30.252880803594206</v>
      </c>
      <c r="C131">
        <v>2.3026747519612947</v>
      </c>
    </row>
    <row r="132" spans="1:3" x14ac:dyDescent="0.3">
      <c r="A132">
        <v>108</v>
      </c>
      <c r="B132">
        <v>30.425402053763214</v>
      </c>
      <c r="C132">
        <v>3.5745979462367856</v>
      </c>
    </row>
    <row r="133" spans="1:3" x14ac:dyDescent="0.3">
      <c r="A133">
        <v>109</v>
      </c>
      <c r="B133">
        <v>30.597923303932227</v>
      </c>
      <c r="C133">
        <v>2.9020766960677733</v>
      </c>
    </row>
    <row r="134" spans="1:3" x14ac:dyDescent="0.3">
      <c r="A134">
        <v>110</v>
      </c>
      <c r="B134">
        <v>30.770444554101235</v>
      </c>
      <c r="C134">
        <v>3.7295554458987645</v>
      </c>
    </row>
    <row r="135" spans="1:3" x14ac:dyDescent="0.3">
      <c r="A135">
        <v>111</v>
      </c>
      <c r="B135">
        <v>30.942965804270244</v>
      </c>
      <c r="C135">
        <v>3.3070341957297558</v>
      </c>
    </row>
    <row r="136" spans="1:3" x14ac:dyDescent="0.3">
      <c r="A136">
        <v>112</v>
      </c>
      <c r="B136">
        <v>31.115487054439253</v>
      </c>
      <c r="C136">
        <v>1.7845129455607456</v>
      </c>
    </row>
    <row r="137" spans="1:3" x14ac:dyDescent="0.3">
      <c r="A137">
        <v>113</v>
      </c>
      <c r="B137">
        <v>31.288008304608265</v>
      </c>
      <c r="C137">
        <v>1.5869916953917347</v>
      </c>
    </row>
    <row r="138" spans="1:3" ht="15" thickBot="1" x14ac:dyDescent="0.35">
      <c r="A138" s="2">
        <v>114</v>
      </c>
      <c r="B138" s="2">
        <v>31.460529554777274</v>
      </c>
      <c r="C138" s="2">
        <v>0.53947044522272591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120"/>
  <sheetViews>
    <sheetView workbookViewId="0">
      <selection activeCell="F20" sqref="F20"/>
    </sheetView>
  </sheetViews>
  <sheetFormatPr defaultRowHeight="14.4" x14ac:dyDescent="0.3"/>
  <cols>
    <col min="1" max="1" width="10.33203125" bestFit="1" customWidth="1"/>
    <col min="2" max="2" width="4.88671875" bestFit="1" customWidth="1"/>
    <col min="3" max="4" width="12" bestFit="1" customWidth="1"/>
    <col min="5" max="5" width="18.77734375" bestFit="1" customWidth="1"/>
    <col min="6" max="6" width="12.5546875" bestFit="1" customWidth="1"/>
    <col min="7" max="7" width="13.88671875" bestFit="1" customWidth="1"/>
    <col min="8" max="8" width="17.33203125" bestFit="1" customWidth="1"/>
    <col min="9" max="9" width="12" bestFit="1" customWidth="1"/>
    <col min="10" max="10" width="14.33203125" bestFit="1" customWidth="1"/>
    <col min="11" max="11" width="17.33203125" bestFit="1" customWidth="1"/>
    <col min="12" max="12" width="12" bestFit="1" customWidth="1"/>
    <col min="13" max="13" width="14.33203125" bestFit="1" customWidth="1"/>
  </cols>
  <sheetData>
    <row r="1" spans="1:13" s="11" customFormat="1" ht="15" thickBot="1" x14ac:dyDescent="0.35">
      <c r="A1" s="35" t="s">
        <v>0</v>
      </c>
      <c r="B1" s="35" t="s">
        <v>0</v>
      </c>
      <c r="C1" s="35" t="s">
        <v>2</v>
      </c>
      <c r="D1" s="35" t="s">
        <v>36</v>
      </c>
      <c r="E1" s="35" t="s">
        <v>205</v>
      </c>
      <c r="F1" s="35" t="s">
        <v>43</v>
      </c>
      <c r="G1" s="35" t="s">
        <v>45</v>
      </c>
      <c r="H1" s="35" t="s">
        <v>204</v>
      </c>
      <c r="I1" s="35" t="s">
        <v>203</v>
      </c>
      <c r="J1" s="35" t="s">
        <v>46</v>
      </c>
      <c r="K1" s="35" t="s">
        <v>202</v>
      </c>
      <c r="L1" s="35" t="s">
        <v>201</v>
      </c>
      <c r="M1" s="35" t="s">
        <v>47</v>
      </c>
    </row>
    <row r="2" spans="1:13" ht="15" thickTop="1" x14ac:dyDescent="0.3">
      <c r="A2" s="7">
        <v>42736</v>
      </c>
      <c r="B2" s="6">
        <v>1</v>
      </c>
      <c r="C2" s="6">
        <v>85.869565217391298</v>
      </c>
      <c r="D2" s="24">
        <f>AVERAGE(C2:C57)</f>
        <v>71.89847592740027</v>
      </c>
      <c r="E2" s="6"/>
      <c r="F2" s="6"/>
      <c r="G2" s="6"/>
      <c r="H2" s="6"/>
      <c r="I2" s="6"/>
      <c r="J2" s="6"/>
      <c r="K2" s="6"/>
      <c r="L2" s="6"/>
      <c r="M2" s="6"/>
    </row>
    <row r="3" spans="1:13" x14ac:dyDescent="0.3">
      <c r="A3" s="7">
        <v>42737</v>
      </c>
      <c r="B3" s="6">
        <v>2</v>
      </c>
      <c r="C3" s="6">
        <v>77.2222222222222</v>
      </c>
      <c r="D3" s="25"/>
      <c r="E3" s="6"/>
      <c r="F3" s="6"/>
      <c r="G3" s="6"/>
      <c r="H3" s="6"/>
      <c r="I3" s="6"/>
      <c r="J3" s="6"/>
      <c r="K3" s="6"/>
      <c r="L3" s="6"/>
      <c r="M3" s="6"/>
    </row>
    <row r="4" spans="1:13" x14ac:dyDescent="0.3">
      <c r="A4" s="7">
        <v>42738</v>
      </c>
      <c r="B4" s="6">
        <v>3</v>
      </c>
      <c r="C4" s="6">
        <v>81.8888888888888</v>
      </c>
      <c r="D4" s="25"/>
      <c r="E4" s="6">
        <f t="shared" ref="E4:E35" si="0">AVERAGE(C2:C4)</f>
        <v>81.66022544283409</v>
      </c>
      <c r="F4" s="6">
        <f>(C4-E4)^2</f>
        <v>5.2286971561615526E-2</v>
      </c>
      <c r="G4" s="6">
        <f>ABS((C4-E4)/C4)</f>
        <v>2.7923622991755728E-3</v>
      </c>
      <c r="H4" s="6"/>
      <c r="I4" s="6"/>
      <c r="J4" s="6"/>
      <c r="K4" s="6"/>
      <c r="L4" s="6"/>
      <c r="M4" s="6"/>
    </row>
    <row r="5" spans="1:13" x14ac:dyDescent="0.3">
      <c r="A5" s="7">
        <v>42739</v>
      </c>
      <c r="B5" s="6">
        <v>4</v>
      </c>
      <c r="C5" s="6">
        <v>70.05</v>
      </c>
      <c r="D5" s="25"/>
      <c r="E5" s="6">
        <f t="shared" si="0"/>
        <v>76.38703703703699</v>
      </c>
      <c r="F5" s="6">
        <f t="shared" ref="F5:F68" si="1">(C5-E5)^2</f>
        <v>40.158038408778587</v>
      </c>
      <c r="G5" s="6">
        <f t="shared" ref="G5:G68" si="2">ABS((C5-E5)/C5)</f>
        <v>9.0464483041213323E-2</v>
      </c>
      <c r="H5" s="6">
        <f t="shared" ref="H5:H36" si="3">AVERAGE(C2:C5)</f>
        <v>78.757669082125574</v>
      </c>
      <c r="I5" s="6">
        <f t="shared" ref="I5:I36" si="4">(C5-E5)^2</f>
        <v>40.158038408778587</v>
      </c>
      <c r="J5" s="6">
        <f>ABS((C5-H5)/C5)</f>
        <v>0.12430648225732444</v>
      </c>
      <c r="K5" s="6"/>
      <c r="L5" s="6"/>
      <c r="M5" s="6"/>
    </row>
    <row r="6" spans="1:13" x14ac:dyDescent="0.3">
      <c r="A6" s="7">
        <v>42740</v>
      </c>
      <c r="B6" s="6">
        <v>5</v>
      </c>
      <c r="C6" s="6">
        <v>74.9444444444444</v>
      </c>
      <c r="D6" s="25"/>
      <c r="E6" s="6">
        <f t="shared" si="0"/>
        <v>75.627777777777737</v>
      </c>
      <c r="F6" s="6">
        <f t="shared" si="1"/>
        <v>0.4669444444444496</v>
      </c>
      <c r="G6" s="6">
        <f t="shared" si="2"/>
        <v>9.1178650852483875E-3</v>
      </c>
      <c r="H6" s="6">
        <f t="shared" si="3"/>
        <v>76.026388888888846</v>
      </c>
      <c r="I6" s="6">
        <f t="shared" si="4"/>
        <v>0.4669444444444496</v>
      </c>
      <c r="J6" s="6">
        <f t="shared" ref="J6:J69" si="5">ABS((C6-H6)/C6)</f>
        <v>1.4436619718309885E-2</v>
      </c>
      <c r="K6" s="6">
        <f t="shared" ref="K6:K37" si="6">AVERAGE(C2:C6)</f>
        <v>77.995024154589345</v>
      </c>
      <c r="L6" s="6">
        <f t="shared" ref="L6:L37" si="7">(C6-K6)^2</f>
        <v>9.3060365679480146</v>
      </c>
      <c r="M6" s="6">
        <f>ABS((C6-K6)/C6)</f>
        <v>4.0704547652045245E-2</v>
      </c>
    </row>
    <row r="7" spans="1:13" x14ac:dyDescent="0.3">
      <c r="A7" s="7">
        <v>42741</v>
      </c>
      <c r="B7" s="6">
        <v>6</v>
      </c>
      <c r="C7" s="6">
        <v>79.318181818181799</v>
      </c>
      <c r="D7" s="25"/>
      <c r="E7" s="6">
        <f t="shared" si="0"/>
        <v>74.770875420875413</v>
      </c>
      <c r="F7" s="6">
        <f t="shared" si="1"/>
        <v>20.677995470983582</v>
      </c>
      <c r="G7" s="6">
        <f t="shared" si="2"/>
        <v>5.7329937387243846E-2</v>
      </c>
      <c r="H7" s="6">
        <f t="shared" si="3"/>
        <v>76.550378787878756</v>
      </c>
      <c r="I7" s="6">
        <f t="shared" si="4"/>
        <v>20.677995470983582</v>
      </c>
      <c r="J7" s="6">
        <f t="shared" si="5"/>
        <v>3.4894937917860719E-2</v>
      </c>
      <c r="K7" s="6">
        <f t="shared" si="6"/>
        <v>76.684747474747439</v>
      </c>
      <c r="L7" s="6">
        <f t="shared" si="7"/>
        <v>6.9349764411795558</v>
      </c>
      <c r="M7" s="6">
        <f t="shared" ref="M7:M70" si="8">ABS((C7-K7)/C7)</f>
        <v>3.3200891435848666E-2</v>
      </c>
    </row>
    <row r="8" spans="1:13" x14ac:dyDescent="0.3">
      <c r="A8" s="7">
        <v>42742</v>
      </c>
      <c r="B8" s="6">
        <v>7</v>
      </c>
      <c r="C8" s="6">
        <v>95.8333333333333</v>
      </c>
      <c r="D8" s="25"/>
      <c r="E8" s="6">
        <f t="shared" si="0"/>
        <v>83.365319865319847</v>
      </c>
      <c r="F8" s="6">
        <f t="shared" si="1"/>
        <v>155.45135983856485</v>
      </c>
      <c r="G8" s="6">
        <f t="shared" si="2"/>
        <v>0.13010101010101</v>
      </c>
      <c r="H8" s="6">
        <f t="shared" si="3"/>
        <v>80.036489898989885</v>
      </c>
      <c r="I8" s="6">
        <f t="shared" si="4"/>
        <v>155.45135983856485</v>
      </c>
      <c r="J8" s="6">
        <f t="shared" si="5"/>
        <v>0.16483662714097483</v>
      </c>
      <c r="K8" s="6">
        <f t="shared" si="6"/>
        <v>80.406969696969668</v>
      </c>
      <c r="L8" s="6">
        <f t="shared" si="7"/>
        <v>237.9726950413222</v>
      </c>
      <c r="M8" s="6">
        <f t="shared" si="8"/>
        <v>0.16097075098814231</v>
      </c>
    </row>
    <row r="9" spans="1:13" x14ac:dyDescent="0.3">
      <c r="A9" s="7">
        <v>42743</v>
      </c>
      <c r="B9" s="6">
        <v>8</v>
      </c>
      <c r="C9" s="6">
        <v>83.5263157894736</v>
      </c>
      <c r="D9" s="25"/>
      <c r="E9" s="6">
        <f t="shared" si="0"/>
        <v>86.225943646996242</v>
      </c>
      <c r="F9" s="6">
        <f t="shared" si="1"/>
        <v>7.2879905691122939</v>
      </c>
      <c r="G9" s="6">
        <f t="shared" si="2"/>
        <v>3.2320686384959205E-2</v>
      </c>
      <c r="H9" s="6">
        <f t="shared" si="3"/>
        <v>83.405568846358278</v>
      </c>
      <c r="I9" s="6">
        <f t="shared" si="4"/>
        <v>7.2879905691122939</v>
      </c>
      <c r="J9" s="6">
        <f t="shared" si="5"/>
        <v>1.4456155760498484E-3</v>
      </c>
      <c r="K9" s="6">
        <f t="shared" si="6"/>
        <v>80.734455077086622</v>
      </c>
      <c r="L9" s="6">
        <f t="shared" si="7"/>
        <v>7.794486237369922</v>
      </c>
      <c r="M9" s="6">
        <f t="shared" si="8"/>
        <v>3.3424923462730072E-2</v>
      </c>
    </row>
    <row r="10" spans="1:13" x14ac:dyDescent="0.3">
      <c r="A10" s="7">
        <v>42744</v>
      </c>
      <c r="B10" s="6">
        <v>9</v>
      </c>
      <c r="C10" s="6">
        <v>80.809523809523796</v>
      </c>
      <c r="D10" s="25"/>
      <c r="E10" s="6">
        <f t="shared" si="0"/>
        <v>86.723057644110227</v>
      </c>
      <c r="F10" s="6">
        <f t="shared" si="1"/>
        <v>34.969882412798505</v>
      </c>
      <c r="G10" s="6">
        <f t="shared" si="2"/>
        <v>7.3178674440963515E-2</v>
      </c>
      <c r="H10" s="6">
        <f t="shared" si="3"/>
        <v>84.871838687628127</v>
      </c>
      <c r="I10" s="6">
        <f t="shared" si="4"/>
        <v>34.969882412798505</v>
      </c>
      <c r="J10" s="6">
        <f t="shared" si="5"/>
        <v>5.0270248933524435E-2</v>
      </c>
      <c r="K10" s="6">
        <f t="shared" si="6"/>
        <v>82.886359838991382</v>
      </c>
      <c r="L10" s="6">
        <f t="shared" si="7"/>
        <v>4.3132478932946867</v>
      </c>
      <c r="M10" s="6">
        <f t="shared" si="8"/>
        <v>2.5700386929180502E-2</v>
      </c>
    </row>
    <row r="11" spans="1:13" x14ac:dyDescent="0.3">
      <c r="A11" s="7">
        <v>42745</v>
      </c>
      <c r="B11" s="6">
        <v>10</v>
      </c>
      <c r="C11" s="6">
        <v>71.9444444444444</v>
      </c>
      <c r="D11" s="25"/>
      <c r="E11" s="6">
        <f t="shared" si="0"/>
        <v>78.760094681147265</v>
      </c>
      <c r="F11" s="6">
        <f t="shared" si="1"/>
        <v>46.453088149067824</v>
      </c>
      <c r="G11" s="6">
        <f t="shared" si="2"/>
        <v>9.473490676498196E-2</v>
      </c>
      <c r="H11" s="6">
        <f t="shared" si="3"/>
        <v>83.028404344193774</v>
      </c>
      <c r="I11" s="6">
        <f t="shared" si="4"/>
        <v>46.453088149067824</v>
      </c>
      <c r="J11" s="6">
        <f t="shared" si="5"/>
        <v>0.15406276308531958</v>
      </c>
      <c r="K11" s="6">
        <f t="shared" si="6"/>
        <v>82.286359838991388</v>
      </c>
      <c r="L11" s="6">
        <f t="shared" si="7"/>
        <v>106.95521402796797</v>
      </c>
      <c r="M11" s="6">
        <f t="shared" si="8"/>
        <v>0.14374863096667637</v>
      </c>
    </row>
    <row r="12" spans="1:13" x14ac:dyDescent="0.3">
      <c r="A12" s="7">
        <v>42746</v>
      </c>
      <c r="B12" s="6">
        <v>11</v>
      </c>
      <c r="C12" s="6">
        <v>72.1111111111111</v>
      </c>
      <c r="D12" s="25"/>
      <c r="E12" s="6">
        <f t="shared" si="0"/>
        <v>74.955026455026427</v>
      </c>
      <c r="F12" s="6">
        <f t="shared" si="1"/>
        <v>8.0878544833570345</v>
      </c>
      <c r="G12" s="6">
        <f t="shared" si="2"/>
        <v>3.9437963166776502E-2</v>
      </c>
      <c r="H12" s="6">
        <f t="shared" si="3"/>
        <v>77.097848788638217</v>
      </c>
      <c r="I12" s="6">
        <f t="shared" si="4"/>
        <v>8.0878544833570345</v>
      </c>
      <c r="J12" s="6">
        <f t="shared" si="5"/>
        <v>6.9153527115168034E-2</v>
      </c>
      <c r="K12" s="6">
        <f t="shared" si="6"/>
        <v>80.844945697577231</v>
      </c>
      <c r="L12" s="6">
        <f t="shared" si="7"/>
        <v>76.27986658375201</v>
      </c>
      <c r="M12" s="6">
        <f t="shared" si="8"/>
        <v>0.12111635019752726</v>
      </c>
    </row>
    <row r="13" spans="1:13" x14ac:dyDescent="0.3">
      <c r="A13" s="7">
        <v>42747</v>
      </c>
      <c r="B13" s="6">
        <v>12</v>
      </c>
      <c r="C13" s="6">
        <v>74.578947368420998</v>
      </c>
      <c r="D13" s="25"/>
      <c r="E13" s="6">
        <f t="shared" si="0"/>
        <v>72.87816764132549</v>
      </c>
      <c r="F13" s="6">
        <f t="shared" si="1"/>
        <v>2.8926516800990707</v>
      </c>
      <c r="G13" s="6">
        <f t="shared" si="2"/>
        <v>2.2805091612430963E-2</v>
      </c>
      <c r="H13" s="6">
        <f t="shared" si="3"/>
        <v>74.861006683375066</v>
      </c>
      <c r="I13" s="6">
        <f t="shared" si="4"/>
        <v>2.8926516800990707</v>
      </c>
      <c r="J13" s="6">
        <f t="shared" si="5"/>
        <v>3.7820232774363476E-3</v>
      </c>
      <c r="K13" s="6">
        <f t="shared" si="6"/>
        <v>76.594068504594773</v>
      </c>
      <c r="L13" s="6">
        <f t="shared" si="7"/>
        <v>4.0607131934542862</v>
      </c>
      <c r="M13" s="6">
        <f t="shared" si="8"/>
        <v>2.7019972891532643E-2</v>
      </c>
    </row>
    <row r="14" spans="1:13" x14ac:dyDescent="0.3">
      <c r="A14" s="7">
        <v>42748</v>
      </c>
      <c r="B14" s="6">
        <v>13</v>
      </c>
      <c r="C14" s="6">
        <v>67.058823529411697</v>
      </c>
      <c r="D14" s="25"/>
      <c r="E14" s="6">
        <f t="shared" si="0"/>
        <v>71.249627336314589</v>
      </c>
      <c r="F14" s="6">
        <f t="shared" si="1"/>
        <v>17.562836547951772</v>
      </c>
      <c r="G14" s="6">
        <f t="shared" si="2"/>
        <v>6.2494442734516875E-2</v>
      </c>
      <c r="H14" s="6">
        <f t="shared" si="3"/>
        <v>71.423331613347045</v>
      </c>
      <c r="I14" s="6">
        <f t="shared" si="4"/>
        <v>17.562836547951772</v>
      </c>
      <c r="J14" s="6">
        <f t="shared" si="5"/>
        <v>6.5084769672720172E-2</v>
      </c>
      <c r="K14" s="6">
        <f t="shared" si="6"/>
        <v>73.300570052582401</v>
      </c>
      <c r="L14" s="6">
        <f t="shared" si="7"/>
        <v>38.959399659513572</v>
      </c>
      <c r="M14" s="6">
        <f t="shared" si="8"/>
        <v>9.3078676222721118E-2</v>
      </c>
    </row>
    <row r="15" spans="1:13" x14ac:dyDescent="0.3">
      <c r="A15" s="7">
        <v>42749</v>
      </c>
      <c r="B15" s="6">
        <v>14</v>
      </c>
      <c r="C15" s="6">
        <v>74.28</v>
      </c>
      <c r="D15" s="25"/>
      <c r="E15" s="6">
        <f t="shared" si="0"/>
        <v>71.97259029927757</v>
      </c>
      <c r="F15" s="6">
        <f t="shared" si="1"/>
        <v>5.3241395269879783</v>
      </c>
      <c r="G15" s="6">
        <f t="shared" si="2"/>
        <v>3.1063673946182431E-2</v>
      </c>
      <c r="H15" s="6">
        <f t="shared" si="3"/>
        <v>72.007220502235953</v>
      </c>
      <c r="I15" s="6">
        <f t="shared" si="4"/>
        <v>5.3241395269879783</v>
      </c>
      <c r="J15" s="6">
        <f t="shared" si="5"/>
        <v>3.0597462274691015E-2</v>
      </c>
      <c r="K15" s="6">
        <f t="shared" si="6"/>
        <v>71.994665290677631</v>
      </c>
      <c r="L15" s="6">
        <f t="shared" si="7"/>
        <v>5.2227547336335629</v>
      </c>
      <c r="M15" s="6">
        <f t="shared" si="8"/>
        <v>3.076648773993498E-2</v>
      </c>
    </row>
    <row r="16" spans="1:13" x14ac:dyDescent="0.3">
      <c r="A16" s="7">
        <v>42750</v>
      </c>
      <c r="B16" s="6">
        <v>15</v>
      </c>
      <c r="C16" s="6">
        <v>72.565217391304301</v>
      </c>
      <c r="D16" s="25"/>
      <c r="E16" s="6">
        <f t="shared" si="0"/>
        <v>71.301346973571995</v>
      </c>
      <c r="F16" s="6">
        <f t="shared" si="1"/>
        <v>1.5973684328188344</v>
      </c>
      <c r="G16" s="6">
        <f t="shared" si="2"/>
        <v>1.7417027925609986E-2</v>
      </c>
      <c r="H16" s="6">
        <f t="shared" si="3"/>
        <v>72.120747072284246</v>
      </c>
      <c r="I16" s="6">
        <f t="shared" si="4"/>
        <v>1.5973684328188344</v>
      </c>
      <c r="J16" s="6">
        <f t="shared" si="5"/>
        <v>6.1251152411391768E-3</v>
      </c>
      <c r="K16" s="6">
        <f t="shared" si="6"/>
        <v>72.118819880049628</v>
      </c>
      <c r="L16" s="6">
        <f t="shared" si="7"/>
        <v>0.19927073805436629</v>
      </c>
      <c r="M16" s="6">
        <f t="shared" si="8"/>
        <v>6.1516733126767498E-3</v>
      </c>
    </row>
    <row r="17" spans="1:13" x14ac:dyDescent="0.3">
      <c r="A17" s="7">
        <v>42751</v>
      </c>
      <c r="B17" s="6">
        <v>16</v>
      </c>
      <c r="C17" s="6">
        <v>78.45</v>
      </c>
      <c r="D17" s="25"/>
      <c r="E17" s="6">
        <f t="shared" si="0"/>
        <v>75.098405797101421</v>
      </c>
      <c r="F17" s="6">
        <f t="shared" si="1"/>
        <v>11.23318370090338</v>
      </c>
      <c r="G17" s="6">
        <f t="shared" si="2"/>
        <v>4.27226794505874E-2</v>
      </c>
      <c r="H17" s="6">
        <f t="shared" si="3"/>
        <v>73.088510230178997</v>
      </c>
      <c r="I17" s="6">
        <f t="shared" si="4"/>
        <v>11.23318370090338</v>
      </c>
      <c r="J17" s="6">
        <f t="shared" si="5"/>
        <v>6.8342763158967562E-2</v>
      </c>
      <c r="K17" s="6">
        <f t="shared" si="6"/>
        <v>73.386597657827394</v>
      </c>
      <c r="L17" s="6">
        <f t="shared" si="7"/>
        <v>25.638043278719056</v>
      </c>
      <c r="M17" s="6">
        <f t="shared" si="8"/>
        <v>6.4543050888114822E-2</v>
      </c>
    </row>
    <row r="18" spans="1:13" x14ac:dyDescent="0.3">
      <c r="A18" s="7">
        <v>42752</v>
      </c>
      <c r="B18" s="6">
        <v>17</v>
      </c>
      <c r="C18" s="6">
        <v>84.4444444444444</v>
      </c>
      <c r="D18" s="25"/>
      <c r="E18" s="6">
        <f t="shared" si="0"/>
        <v>78.486553945249568</v>
      </c>
      <c r="F18" s="6">
        <f t="shared" si="1"/>
        <v>35.496459200396046</v>
      </c>
      <c r="G18" s="6">
        <f t="shared" si="2"/>
        <v>7.0553966437833571E-2</v>
      </c>
      <c r="H18" s="6">
        <f t="shared" si="3"/>
        <v>77.434915458937169</v>
      </c>
      <c r="I18" s="6">
        <f t="shared" si="4"/>
        <v>35.496459200396046</v>
      </c>
      <c r="J18" s="6">
        <f t="shared" si="5"/>
        <v>8.3007580091533043E-2</v>
      </c>
      <c r="K18" s="6">
        <f t="shared" si="6"/>
        <v>75.359697073032081</v>
      </c>
      <c r="L18" s="6">
        <f t="shared" si="7"/>
        <v>82.532634802383058</v>
      </c>
      <c r="M18" s="6">
        <f t="shared" si="8"/>
        <v>0.10758253466146174</v>
      </c>
    </row>
    <row r="19" spans="1:13" x14ac:dyDescent="0.3">
      <c r="A19" s="7">
        <v>42753</v>
      </c>
      <c r="B19" s="6">
        <v>18</v>
      </c>
      <c r="C19" s="6">
        <v>78.3333333333333</v>
      </c>
      <c r="D19" s="25"/>
      <c r="E19" s="6">
        <f t="shared" si="0"/>
        <v>80.40925925925923</v>
      </c>
      <c r="F19" s="6">
        <f t="shared" si="1"/>
        <v>4.309468449931428</v>
      </c>
      <c r="G19" s="6">
        <f t="shared" si="2"/>
        <v>2.6501182033096985E-2</v>
      </c>
      <c r="H19" s="6">
        <f t="shared" si="3"/>
        <v>78.448248792270505</v>
      </c>
      <c r="I19" s="6">
        <f t="shared" si="4"/>
        <v>4.309468449931428</v>
      </c>
      <c r="J19" s="6">
        <f t="shared" si="5"/>
        <v>1.4670058587728247E-3</v>
      </c>
      <c r="K19" s="6">
        <f t="shared" si="6"/>
        <v>77.614599033816404</v>
      </c>
      <c r="L19" s="6">
        <f t="shared" si="7"/>
        <v>0.51657899330204338</v>
      </c>
      <c r="M19" s="6">
        <f t="shared" si="8"/>
        <v>9.1753314831944221E-3</v>
      </c>
    </row>
    <row r="20" spans="1:13" x14ac:dyDescent="0.3">
      <c r="A20" s="7">
        <v>42754</v>
      </c>
      <c r="B20" s="6">
        <v>19</v>
      </c>
      <c r="C20" s="6">
        <v>75.142857142857096</v>
      </c>
      <c r="D20" s="25"/>
      <c r="E20" s="6">
        <f t="shared" si="0"/>
        <v>79.306878306878275</v>
      </c>
      <c r="F20" s="6">
        <f t="shared" si="1"/>
        <v>17.339072254416294</v>
      </c>
      <c r="G20" s="6">
        <f t="shared" si="2"/>
        <v>5.5414730319673519E-2</v>
      </c>
      <c r="H20" s="6">
        <f t="shared" si="3"/>
        <v>79.092658730158703</v>
      </c>
      <c r="I20" s="6">
        <f t="shared" si="4"/>
        <v>17.339072254416294</v>
      </c>
      <c r="J20" s="6">
        <f t="shared" si="5"/>
        <v>5.2563899450781881E-2</v>
      </c>
      <c r="K20" s="6">
        <f t="shared" si="6"/>
        <v>77.78717046238782</v>
      </c>
      <c r="L20" s="6">
        <f t="shared" si="7"/>
        <v>6.992392931847597</v>
      </c>
      <c r="M20" s="6">
        <f t="shared" si="8"/>
        <v>3.5190481438621822E-2</v>
      </c>
    </row>
    <row r="21" spans="1:13" x14ac:dyDescent="0.3">
      <c r="A21" s="7">
        <v>42755</v>
      </c>
      <c r="B21" s="6">
        <v>20</v>
      </c>
      <c r="C21" s="6">
        <v>66.473684210526301</v>
      </c>
      <c r="D21" s="25"/>
      <c r="E21" s="6">
        <f t="shared" si="0"/>
        <v>73.316624895572232</v>
      </c>
      <c r="F21" s="6">
        <f t="shared" si="1"/>
        <v>46.825837219056886</v>
      </c>
      <c r="G21" s="6">
        <f t="shared" si="2"/>
        <v>0.10294210056680343</v>
      </c>
      <c r="H21" s="6">
        <f t="shared" si="3"/>
        <v>76.098579782790281</v>
      </c>
      <c r="I21" s="6">
        <f t="shared" si="4"/>
        <v>46.825837219056886</v>
      </c>
      <c r="J21" s="6">
        <f t="shared" si="5"/>
        <v>0.14479256997071707</v>
      </c>
      <c r="K21" s="6">
        <f t="shared" si="6"/>
        <v>76.568863826232217</v>
      </c>
      <c r="L21" s="6">
        <f t="shared" si="7"/>
        <v>101.91265147336425</v>
      </c>
      <c r="M21" s="6">
        <f t="shared" si="8"/>
        <v>0.1518673101333432</v>
      </c>
    </row>
    <row r="22" spans="1:13" x14ac:dyDescent="0.3">
      <c r="A22" s="7">
        <v>42756</v>
      </c>
      <c r="B22" s="6">
        <v>21</v>
      </c>
      <c r="C22" s="6">
        <v>70.869565217391298</v>
      </c>
      <c r="D22" s="25"/>
      <c r="E22" s="6">
        <f t="shared" si="0"/>
        <v>70.828702190258241</v>
      </c>
      <c r="F22" s="6">
        <f t="shared" si="1"/>
        <v>1.6697869864769168E-3</v>
      </c>
      <c r="G22" s="6">
        <f t="shared" si="2"/>
        <v>5.7659486138668772E-4</v>
      </c>
      <c r="H22" s="6">
        <f t="shared" si="3"/>
        <v>72.704859976026995</v>
      </c>
      <c r="I22" s="6">
        <f t="shared" si="4"/>
        <v>1.6697869864769168E-3</v>
      </c>
      <c r="J22" s="6">
        <f t="shared" si="5"/>
        <v>2.5896797207742975E-2</v>
      </c>
      <c r="K22" s="6">
        <f t="shared" si="6"/>
        <v>75.052776869710485</v>
      </c>
      <c r="L22" s="6">
        <f t="shared" si="7"/>
        <v>17.499259728099023</v>
      </c>
      <c r="M22" s="6">
        <f t="shared" si="8"/>
        <v>5.902691288548547E-2</v>
      </c>
    </row>
    <row r="23" spans="1:13" x14ac:dyDescent="0.3">
      <c r="A23" s="7">
        <v>42757</v>
      </c>
      <c r="B23" s="6">
        <v>22</v>
      </c>
      <c r="C23" s="6">
        <v>76.239999999999995</v>
      </c>
      <c r="D23" s="25"/>
      <c r="E23" s="6">
        <f t="shared" si="0"/>
        <v>71.194416475972545</v>
      </c>
      <c r="F23" s="6">
        <f t="shared" si="1"/>
        <v>25.457913097937258</v>
      </c>
      <c r="G23" s="6">
        <f t="shared" si="2"/>
        <v>6.6180266579583549E-2</v>
      </c>
      <c r="H23" s="6">
        <f t="shared" si="3"/>
        <v>72.181526642693683</v>
      </c>
      <c r="I23" s="6">
        <f t="shared" si="4"/>
        <v>25.457913097937258</v>
      </c>
      <c r="J23" s="6">
        <f t="shared" si="5"/>
        <v>5.3232861454699791E-2</v>
      </c>
      <c r="K23" s="6">
        <f t="shared" si="6"/>
        <v>73.411887980821604</v>
      </c>
      <c r="L23" s="6">
        <f t="shared" si="7"/>
        <v>7.9982175930212778</v>
      </c>
      <c r="M23" s="6">
        <f t="shared" si="8"/>
        <v>3.7094858593630528E-2</v>
      </c>
    </row>
    <row r="24" spans="1:13" x14ac:dyDescent="0.3">
      <c r="A24" s="7">
        <v>42758</v>
      </c>
      <c r="B24" s="6">
        <v>23</v>
      </c>
      <c r="C24" s="6">
        <v>76</v>
      </c>
      <c r="D24" s="25"/>
      <c r="E24" s="6">
        <f t="shared" si="0"/>
        <v>74.369855072463764</v>
      </c>
      <c r="F24" s="6">
        <f t="shared" si="1"/>
        <v>2.6573724847721198</v>
      </c>
      <c r="G24" s="6">
        <f t="shared" si="2"/>
        <v>2.1449275362318894E-2</v>
      </c>
      <c r="H24" s="6">
        <f t="shared" si="3"/>
        <v>72.395812356979405</v>
      </c>
      <c r="I24" s="6">
        <f t="shared" si="4"/>
        <v>2.6573724847721198</v>
      </c>
      <c r="J24" s="6">
        <f t="shared" si="5"/>
        <v>4.7423521618692031E-2</v>
      </c>
      <c r="K24" s="6">
        <f t="shared" si="6"/>
        <v>72.945221314154949</v>
      </c>
      <c r="L24" s="6">
        <f t="shared" si="7"/>
        <v>9.3316728194932157</v>
      </c>
      <c r="M24" s="6">
        <f t="shared" si="8"/>
        <v>4.0194456392698037E-2</v>
      </c>
    </row>
    <row r="25" spans="1:13" x14ac:dyDescent="0.3">
      <c r="A25" s="7">
        <v>42759</v>
      </c>
      <c r="B25" s="6">
        <v>24</v>
      </c>
      <c r="C25" s="6">
        <v>68.130434782608702</v>
      </c>
      <c r="D25" s="25"/>
      <c r="E25" s="6">
        <f t="shared" si="0"/>
        <v>73.456811594202904</v>
      </c>
      <c r="F25" s="6">
        <f t="shared" si="1"/>
        <v>28.370289939088412</v>
      </c>
      <c r="G25" s="6">
        <f t="shared" si="2"/>
        <v>7.8179110827483481E-2</v>
      </c>
      <c r="H25" s="6">
        <f t="shared" si="3"/>
        <v>72.81</v>
      </c>
      <c r="I25" s="6">
        <f t="shared" si="4"/>
        <v>28.370289939088412</v>
      </c>
      <c r="J25" s="6">
        <f t="shared" si="5"/>
        <v>6.8685386088066291E-2</v>
      </c>
      <c r="K25" s="6">
        <f t="shared" si="6"/>
        <v>71.542736842105256</v>
      </c>
      <c r="L25" s="6">
        <f t="shared" si="7"/>
        <v>11.643805345244424</v>
      </c>
      <c r="M25" s="6">
        <f t="shared" si="8"/>
        <v>5.0084841970913035E-2</v>
      </c>
    </row>
    <row r="26" spans="1:13" x14ac:dyDescent="0.3">
      <c r="A26" s="7">
        <v>42760</v>
      </c>
      <c r="B26" s="6">
        <v>25</v>
      </c>
      <c r="C26" s="6">
        <v>69.959999999999994</v>
      </c>
      <c r="D26" s="25"/>
      <c r="E26" s="6">
        <f t="shared" si="0"/>
        <v>71.363478260869556</v>
      </c>
      <c r="F26" s="6">
        <f t="shared" si="1"/>
        <v>1.9697512287334509</v>
      </c>
      <c r="G26" s="6">
        <f t="shared" si="2"/>
        <v>2.0061152956969159E-2</v>
      </c>
      <c r="H26" s="6">
        <f t="shared" si="3"/>
        <v>72.582608695652169</v>
      </c>
      <c r="I26" s="6">
        <f t="shared" si="4"/>
        <v>1.9697512287334509</v>
      </c>
      <c r="J26" s="6">
        <f t="shared" si="5"/>
        <v>3.7487259800631445E-2</v>
      </c>
      <c r="K26" s="6">
        <f t="shared" si="6"/>
        <v>72.239999999999995</v>
      </c>
      <c r="L26" s="6">
        <f t="shared" si="7"/>
        <v>5.1984000000000048</v>
      </c>
      <c r="M26" s="6">
        <f t="shared" si="8"/>
        <v>3.2590051457976006E-2</v>
      </c>
    </row>
    <row r="27" spans="1:13" x14ac:dyDescent="0.3">
      <c r="A27" s="7">
        <v>42761</v>
      </c>
      <c r="B27" s="6">
        <v>26</v>
      </c>
      <c r="C27" s="6">
        <v>91.642857142857096</v>
      </c>
      <c r="D27" s="25"/>
      <c r="E27" s="6">
        <f t="shared" si="0"/>
        <v>76.577763975155264</v>
      </c>
      <c r="F27" s="6">
        <f t="shared" si="1"/>
        <v>226.95703215153642</v>
      </c>
      <c r="G27" s="6">
        <f t="shared" si="2"/>
        <v>0.1643891694059437</v>
      </c>
      <c r="H27" s="6">
        <f t="shared" si="3"/>
        <v>76.433322981366445</v>
      </c>
      <c r="I27" s="6">
        <f t="shared" si="4"/>
        <v>226.95703215153642</v>
      </c>
      <c r="J27" s="6">
        <f t="shared" si="5"/>
        <v>0.16596529872242341</v>
      </c>
      <c r="K27" s="6">
        <f t="shared" si="6"/>
        <v>76.394658385093152</v>
      </c>
      <c r="L27" s="6">
        <f t="shared" si="7"/>
        <v>232.50756535627389</v>
      </c>
      <c r="M27" s="6">
        <f t="shared" si="8"/>
        <v>0.16638720390389347</v>
      </c>
    </row>
    <row r="28" spans="1:13" x14ac:dyDescent="0.3">
      <c r="A28" s="7">
        <v>42762</v>
      </c>
      <c r="B28" s="6">
        <v>27</v>
      </c>
      <c r="C28" s="6">
        <v>77.0416666666666</v>
      </c>
      <c r="D28" s="25"/>
      <c r="E28" s="6">
        <f t="shared" si="0"/>
        <v>79.548174603174559</v>
      </c>
      <c r="F28" s="6">
        <f t="shared" si="1"/>
        <v>6.2825820357773834</v>
      </c>
      <c r="G28" s="6">
        <f t="shared" si="2"/>
        <v>3.2534445903835071E-2</v>
      </c>
      <c r="H28" s="6">
        <f t="shared" si="3"/>
        <v>76.693739648033102</v>
      </c>
      <c r="I28" s="6">
        <f t="shared" si="4"/>
        <v>6.2825820357773834</v>
      </c>
      <c r="J28" s="6">
        <f t="shared" si="5"/>
        <v>4.5160889384553669E-3</v>
      </c>
      <c r="K28" s="6">
        <f t="shared" si="6"/>
        <v>76.554991718426479</v>
      </c>
      <c r="L28" s="6">
        <f t="shared" si="7"/>
        <v>0.23685250524452525</v>
      </c>
      <c r="M28" s="6">
        <f t="shared" si="8"/>
        <v>6.3170355639604828E-3</v>
      </c>
    </row>
    <row r="29" spans="1:13" x14ac:dyDescent="0.3">
      <c r="A29" s="7">
        <v>42763</v>
      </c>
      <c r="B29" s="6">
        <v>28</v>
      </c>
      <c r="C29" s="6">
        <v>82.772727272727195</v>
      </c>
      <c r="D29" s="25"/>
      <c r="E29" s="6">
        <f t="shared" si="0"/>
        <v>83.819083694083631</v>
      </c>
      <c r="F29" s="6">
        <f t="shared" si="1"/>
        <v>1.0948617605138462</v>
      </c>
      <c r="G29" s="6">
        <f t="shared" si="2"/>
        <v>1.2641318654498407E-2</v>
      </c>
      <c r="H29" s="6">
        <f t="shared" si="3"/>
        <v>80.354312770562728</v>
      </c>
      <c r="I29" s="6">
        <f t="shared" si="4"/>
        <v>1.0948617605138462</v>
      </c>
      <c r="J29" s="6">
        <f t="shared" si="5"/>
        <v>2.921752830731374E-2</v>
      </c>
      <c r="K29" s="6">
        <f t="shared" si="6"/>
        <v>77.909537172971923</v>
      </c>
      <c r="L29" s="6">
        <f t="shared" si="7"/>
        <v>23.650617946357691</v>
      </c>
      <c r="M29" s="6">
        <f t="shared" si="8"/>
        <v>5.8753532232079124E-2</v>
      </c>
    </row>
    <row r="30" spans="1:13" x14ac:dyDescent="0.3">
      <c r="A30" s="7">
        <v>42764</v>
      </c>
      <c r="B30" s="6">
        <v>29</v>
      </c>
      <c r="C30" s="6">
        <v>81.7777777777777</v>
      </c>
      <c r="D30" s="25"/>
      <c r="E30" s="6">
        <f t="shared" si="0"/>
        <v>80.530723905723832</v>
      </c>
      <c r="F30" s="6">
        <f t="shared" si="1"/>
        <v>1.5551433598045461</v>
      </c>
      <c r="G30" s="6">
        <f t="shared" si="2"/>
        <v>1.5249300065876123E-2</v>
      </c>
      <c r="H30" s="6">
        <f t="shared" si="3"/>
        <v>83.308757215007148</v>
      </c>
      <c r="I30" s="6">
        <f t="shared" si="4"/>
        <v>1.5551433598045461</v>
      </c>
      <c r="J30" s="6">
        <f t="shared" si="5"/>
        <v>1.872121594438185E-2</v>
      </c>
      <c r="K30" s="6">
        <f t="shared" si="6"/>
        <v>80.639005772005731</v>
      </c>
      <c r="L30" s="6">
        <f t="shared" si="7"/>
        <v>1.2968016811299135</v>
      </c>
      <c r="M30" s="6">
        <f t="shared" si="8"/>
        <v>1.3925201157537677E-2</v>
      </c>
    </row>
    <row r="31" spans="1:13" x14ac:dyDescent="0.3">
      <c r="A31" s="7">
        <v>42765</v>
      </c>
      <c r="B31" s="6">
        <v>30</v>
      </c>
      <c r="C31" s="6">
        <v>77.5555555555555</v>
      </c>
      <c r="D31" s="25"/>
      <c r="E31" s="6">
        <f t="shared" si="0"/>
        <v>80.702020202020137</v>
      </c>
      <c r="F31" s="6">
        <f t="shared" si="1"/>
        <v>9.9002397714518295</v>
      </c>
      <c r="G31" s="6">
        <f t="shared" si="2"/>
        <v>4.0570461057566974E-2</v>
      </c>
      <c r="H31" s="6">
        <f t="shared" si="3"/>
        <v>79.786931818181742</v>
      </c>
      <c r="I31" s="6">
        <f t="shared" si="4"/>
        <v>9.9002397714518295</v>
      </c>
      <c r="J31" s="6">
        <f t="shared" si="5"/>
        <v>2.8771327168533221E-2</v>
      </c>
      <c r="K31" s="6">
        <f t="shared" si="6"/>
        <v>82.158116883116818</v>
      </c>
      <c r="L31" s="6">
        <f t="shared" si="7"/>
        <v>21.183570773963005</v>
      </c>
      <c r="M31" s="6">
        <f t="shared" si="8"/>
        <v>5.9345346630446841E-2</v>
      </c>
    </row>
    <row r="32" spans="1:13" x14ac:dyDescent="0.3">
      <c r="A32" s="7">
        <v>42766</v>
      </c>
      <c r="B32" s="6">
        <v>31</v>
      </c>
      <c r="C32" s="6">
        <v>76</v>
      </c>
      <c r="D32" s="25"/>
      <c r="E32" s="6">
        <f t="shared" si="0"/>
        <v>78.4444444444444</v>
      </c>
      <c r="F32" s="6">
        <f t="shared" si="1"/>
        <v>5.9753086419750927</v>
      </c>
      <c r="G32" s="6">
        <f t="shared" si="2"/>
        <v>3.2163742690057895E-2</v>
      </c>
      <c r="H32" s="6">
        <f t="shared" si="3"/>
        <v>79.526515151515099</v>
      </c>
      <c r="I32" s="6">
        <f t="shared" si="4"/>
        <v>5.9753086419750927</v>
      </c>
      <c r="J32" s="6">
        <f t="shared" si="5"/>
        <v>4.6401515151514458E-2</v>
      </c>
      <c r="K32" s="6">
        <f t="shared" si="6"/>
        <v>79.029545454545399</v>
      </c>
      <c r="L32" s="6">
        <f t="shared" si="7"/>
        <v>9.1781456611566892</v>
      </c>
      <c r="M32" s="6">
        <f t="shared" si="8"/>
        <v>3.9862440191386829E-2</v>
      </c>
    </row>
    <row r="33" spans="1:13" x14ac:dyDescent="0.3">
      <c r="A33" s="7">
        <v>42767</v>
      </c>
      <c r="B33" s="6">
        <v>32</v>
      </c>
      <c r="C33" s="6">
        <v>78.625</v>
      </c>
      <c r="D33" s="25"/>
      <c r="E33" s="6">
        <f t="shared" si="0"/>
        <v>77.393518518518491</v>
      </c>
      <c r="F33" s="6">
        <f t="shared" si="1"/>
        <v>1.5165466392318931</v>
      </c>
      <c r="G33" s="6">
        <f t="shared" si="2"/>
        <v>1.566272154507484E-2</v>
      </c>
      <c r="H33" s="6">
        <f t="shared" si="3"/>
        <v>78.4895833333333</v>
      </c>
      <c r="I33" s="6">
        <f t="shared" si="4"/>
        <v>1.5165466392318931</v>
      </c>
      <c r="J33" s="6">
        <f t="shared" si="5"/>
        <v>1.7223105458403793E-3</v>
      </c>
      <c r="K33" s="6">
        <f t="shared" si="6"/>
        <v>79.346212121212076</v>
      </c>
      <c r="L33" s="6">
        <f t="shared" si="7"/>
        <v>0.52014692378322269</v>
      </c>
      <c r="M33" s="6">
        <f t="shared" si="8"/>
        <v>9.1728091728086013E-3</v>
      </c>
    </row>
    <row r="34" spans="1:13" x14ac:dyDescent="0.3">
      <c r="A34" s="7">
        <v>42768</v>
      </c>
      <c r="B34" s="6">
        <v>33</v>
      </c>
      <c r="C34" s="6">
        <v>66.545454545454504</v>
      </c>
      <c r="D34" s="25"/>
      <c r="E34" s="6">
        <f t="shared" si="0"/>
        <v>73.72348484848483</v>
      </c>
      <c r="F34" s="6">
        <f t="shared" si="1"/>
        <v>51.52411903122163</v>
      </c>
      <c r="G34" s="6">
        <f t="shared" si="2"/>
        <v>0.10786657559198584</v>
      </c>
      <c r="H34" s="6">
        <f t="shared" si="3"/>
        <v>74.681502525252498</v>
      </c>
      <c r="I34" s="6">
        <f t="shared" si="4"/>
        <v>51.52411903122163</v>
      </c>
      <c r="J34" s="6">
        <f t="shared" si="5"/>
        <v>0.12226301608986063</v>
      </c>
      <c r="K34" s="6">
        <f t="shared" si="6"/>
        <v>76.100757575757541</v>
      </c>
      <c r="L34" s="6">
        <f t="shared" si="7"/>
        <v>91.303816000918403</v>
      </c>
      <c r="M34" s="6">
        <f t="shared" si="8"/>
        <v>0.14359061930783262</v>
      </c>
    </row>
    <row r="35" spans="1:13" x14ac:dyDescent="0.3">
      <c r="A35" s="7">
        <v>42769</v>
      </c>
      <c r="B35" s="6">
        <v>34</v>
      </c>
      <c r="C35" s="6">
        <v>78.181818181818102</v>
      </c>
      <c r="D35" s="25"/>
      <c r="E35" s="6">
        <f t="shared" si="0"/>
        <v>74.450757575757535</v>
      </c>
      <c r="F35" s="6">
        <f t="shared" si="1"/>
        <v>13.920813246097042</v>
      </c>
      <c r="G35" s="6">
        <f t="shared" si="2"/>
        <v>4.7722868217053807E-2</v>
      </c>
      <c r="H35" s="6">
        <f t="shared" si="3"/>
        <v>74.838068181818159</v>
      </c>
      <c r="I35" s="6">
        <f t="shared" si="4"/>
        <v>13.920813246097042</v>
      </c>
      <c r="J35" s="6">
        <f t="shared" si="5"/>
        <v>4.2768895348836523E-2</v>
      </c>
      <c r="K35" s="6">
        <f t="shared" si="6"/>
        <v>75.381565656565613</v>
      </c>
      <c r="L35" s="6">
        <f t="shared" si="7"/>
        <v>7.8414142051829421</v>
      </c>
      <c r="M35" s="6">
        <f t="shared" si="8"/>
        <v>3.5817183462531876E-2</v>
      </c>
    </row>
    <row r="36" spans="1:13" x14ac:dyDescent="0.3">
      <c r="A36" s="7">
        <v>42770</v>
      </c>
      <c r="B36" s="6">
        <v>35</v>
      </c>
      <c r="C36" s="6">
        <v>77.599999999999994</v>
      </c>
      <c r="D36" s="25"/>
      <c r="E36" s="6">
        <f t="shared" ref="E36:E67" si="9">AVERAGE(C34:C36)</f>
        <v>74.109090909090867</v>
      </c>
      <c r="F36" s="6">
        <f t="shared" si="1"/>
        <v>12.186446280991992</v>
      </c>
      <c r="G36" s="6">
        <f t="shared" si="2"/>
        <v>4.4985941893158861E-2</v>
      </c>
      <c r="H36" s="6">
        <f t="shared" si="3"/>
        <v>75.23806818181815</v>
      </c>
      <c r="I36" s="6">
        <f t="shared" si="4"/>
        <v>12.186446280991992</v>
      </c>
      <c r="J36" s="6">
        <f t="shared" si="5"/>
        <v>3.0437265698219643E-2</v>
      </c>
      <c r="K36" s="6">
        <f t="shared" si="6"/>
        <v>75.390454545454531</v>
      </c>
      <c r="L36" s="6">
        <f t="shared" si="7"/>
        <v>4.882091115702516</v>
      </c>
      <c r="M36" s="6">
        <f t="shared" si="8"/>
        <v>2.8473523898781741E-2</v>
      </c>
    </row>
    <row r="37" spans="1:13" x14ac:dyDescent="0.3">
      <c r="A37" s="7">
        <v>42771</v>
      </c>
      <c r="B37" s="6">
        <v>36</v>
      </c>
      <c r="C37" s="6">
        <v>77.631578947368396</v>
      </c>
      <c r="D37" s="25"/>
      <c r="E37" s="6">
        <f t="shared" si="9"/>
        <v>77.804465709728831</v>
      </c>
      <c r="F37" s="6">
        <f t="shared" si="1"/>
        <v>2.9889832599473327E-2</v>
      </c>
      <c r="G37" s="6">
        <f t="shared" si="2"/>
        <v>2.2270159219310204E-3</v>
      </c>
      <c r="H37" s="6">
        <f t="shared" ref="H37:H68" si="10">AVERAGE(C34:C37)</f>
        <v>74.989712918660246</v>
      </c>
      <c r="I37" s="6">
        <f t="shared" ref="I37:I68" si="11">(C37-E37)^2</f>
        <v>2.9889832599473327E-2</v>
      </c>
      <c r="J37" s="6">
        <f t="shared" si="5"/>
        <v>3.403081664098636E-2</v>
      </c>
      <c r="K37" s="6">
        <f t="shared" si="6"/>
        <v>75.716770334928199</v>
      </c>
      <c r="L37" s="6">
        <f t="shared" si="7"/>
        <v>3.6664920222751527</v>
      </c>
      <c r="M37" s="6">
        <f t="shared" si="8"/>
        <v>2.4665331278890684E-2</v>
      </c>
    </row>
    <row r="38" spans="1:13" x14ac:dyDescent="0.3">
      <c r="A38" s="7">
        <v>42772</v>
      </c>
      <c r="B38" s="6">
        <v>37</v>
      </c>
      <c r="C38" s="6">
        <v>69.6666666666666</v>
      </c>
      <c r="D38" s="25"/>
      <c r="E38" s="6">
        <f t="shared" si="9"/>
        <v>74.966081871344997</v>
      </c>
      <c r="F38" s="6">
        <f t="shared" si="1"/>
        <v>28.083801511576574</v>
      </c>
      <c r="G38" s="6">
        <f t="shared" si="2"/>
        <v>7.6068160832704332E-2</v>
      </c>
      <c r="H38" s="6">
        <f t="shared" si="10"/>
        <v>75.770015948963277</v>
      </c>
      <c r="I38" s="6">
        <f t="shared" si="11"/>
        <v>28.083801511576574</v>
      </c>
      <c r="J38" s="6">
        <f t="shared" si="5"/>
        <v>8.7607884434880601E-2</v>
      </c>
      <c r="K38" s="6">
        <f t="shared" ref="K38:K69" si="12">AVERAGE(C34:C38)</f>
        <v>73.925103668261528</v>
      </c>
      <c r="L38" s="6">
        <f t="shared" ref="L38:L69" si="13">(C38-K38)^2</f>
        <v>18.134285696552798</v>
      </c>
      <c r="M38" s="6">
        <f t="shared" si="8"/>
        <v>6.1125889975046865E-2</v>
      </c>
    </row>
    <row r="39" spans="1:13" x14ac:dyDescent="0.3">
      <c r="A39" s="7">
        <v>42773</v>
      </c>
      <c r="B39" s="6">
        <v>38</v>
      </c>
      <c r="C39" s="6">
        <v>63.75</v>
      </c>
      <c r="D39" s="25"/>
      <c r="E39" s="6">
        <f t="shared" si="9"/>
        <v>70.349415204678337</v>
      </c>
      <c r="F39" s="6">
        <f t="shared" si="1"/>
        <v>43.552281043739619</v>
      </c>
      <c r="G39" s="6">
        <f t="shared" si="2"/>
        <v>0.10352023850475822</v>
      </c>
      <c r="H39" s="6">
        <f t="shared" si="10"/>
        <v>72.162061403508744</v>
      </c>
      <c r="I39" s="6">
        <f t="shared" si="11"/>
        <v>43.552281043739619</v>
      </c>
      <c r="J39" s="6">
        <f t="shared" si="5"/>
        <v>0.13195390436876461</v>
      </c>
      <c r="K39" s="6">
        <f t="shared" si="12"/>
        <v>73.366012759170616</v>
      </c>
      <c r="L39" s="6">
        <f t="shared" si="13"/>
        <v>92.467701384532077</v>
      </c>
      <c r="M39" s="6">
        <f t="shared" si="8"/>
        <v>0.1508394158301273</v>
      </c>
    </row>
    <row r="40" spans="1:13" x14ac:dyDescent="0.3">
      <c r="A40" s="7">
        <v>42774</v>
      </c>
      <c r="B40" s="6">
        <v>39</v>
      </c>
      <c r="C40" s="6">
        <v>68.400000000000006</v>
      </c>
      <c r="D40" s="25"/>
      <c r="E40" s="6">
        <f t="shared" si="9"/>
        <v>67.272222222222197</v>
      </c>
      <c r="F40" s="6">
        <f t="shared" si="1"/>
        <v>1.2718827160494519</v>
      </c>
      <c r="G40" s="6">
        <f t="shared" si="2"/>
        <v>1.64879792072779E-2</v>
      </c>
      <c r="H40" s="6">
        <f t="shared" si="10"/>
        <v>69.862061403508761</v>
      </c>
      <c r="I40" s="6">
        <f t="shared" si="11"/>
        <v>1.2718827160494519</v>
      </c>
      <c r="J40" s="6">
        <f t="shared" si="5"/>
        <v>2.1375166717964262E-2</v>
      </c>
      <c r="K40" s="6">
        <f t="shared" si="12"/>
        <v>71.409649122806997</v>
      </c>
      <c r="L40" s="6">
        <f t="shared" si="13"/>
        <v>9.0579878424128886</v>
      </c>
      <c r="M40" s="6">
        <f t="shared" si="8"/>
        <v>4.4000718169692844E-2</v>
      </c>
    </row>
    <row r="41" spans="1:13" x14ac:dyDescent="0.3">
      <c r="A41" s="7">
        <v>42775</v>
      </c>
      <c r="B41" s="6">
        <v>40</v>
      </c>
      <c r="C41" s="6">
        <v>68.375</v>
      </c>
      <c r="D41" s="25"/>
      <c r="E41" s="6">
        <f t="shared" si="9"/>
        <v>66.841666666666669</v>
      </c>
      <c r="F41" s="6">
        <f t="shared" si="1"/>
        <v>2.3511111111111052</v>
      </c>
      <c r="G41" s="6">
        <f t="shared" si="2"/>
        <v>2.242535039609991E-2</v>
      </c>
      <c r="H41" s="6">
        <f t="shared" si="10"/>
        <v>67.547916666666652</v>
      </c>
      <c r="I41" s="6">
        <f t="shared" si="11"/>
        <v>2.3511111111111052</v>
      </c>
      <c r="J41" s="6">
        <f t="shared" si="5"/>
        <v>1.2096282754418259E-2</v>
      </c>
      <c r="K41" s="6">
        <f t="shared" si="12"/>
        <v>69.564649122807012</v>
      </c>
      <c r="L41" s="6">
        <f t="shared" si="13"/>
        <v>1.4152650353954928</v>
      </c>
      <c r="M41" s="6">
        <f t="shared" si="8"/>
        <v>1.7398890278713153E-2</v>
      </c>
    </row>
    <row r="42" spans="1:13" x14ac:dyDescent="0.3">
      <c r="A42" s="7">
        <v>42776</v>
      </c>
      <c r="B42" s="6">
        <v>41</v>
      </c>
      <c r="C42" s="6">
        <v>71.7777777777777</v>
      </c>
      <c r="D42" s="25"/>
      <c r="E42" s="6">
        <f t="shared" si="9"/>
        <v>69.517592592592564</v>
      </c>
      <c r="F42" s="6">
        <f t="shared" si="1"/>
        <v>5.1084370713303695</v>
      </c>
      <c r="G42" s="6">
        <f t="shared" si="2"/>
        <v>3.1488648090814628E-2</v>
      </c>
      <c r="H42" s="6">
        <f t="shared" si="10"/>
        <v>68.075694444444423</v>
      </c>
      <c r="I42" s="6">
        <f t="shared" si="11"/>
        <v>5.1084370713303695</v>
      </c>
      <c r="J42" s="6">
        <f t="shared" si="5"/>
        <v>5.1577012383900209E-2</v>
      </c>
      <c r="K42" s="6">
        <f t="shared" si="12"/>
        <v>68.393888888888867</v>
      </c>
      <c r="L42" s="6">
        <f t="shared" si="13"/>
        <v>11.450704012345303</v>
      </c>
      <c r="M42" s="6">
        <f t="shared" si="8"/>
        <v>4.7143962848296493E-2</v>
      </c>
    </row>
    <row r="43" spans="1:13" x14ac:dyDescent="0.3">
      <c r="A43" s="7">
        <v>42777</v>
      </c>
      <c r="B43" s="6">
        <v>42</v>
      </c>
      <c r="C43" s="6">
        <v>64</v>
      </c>
      <c r="D43" s="25"/>
      <c r="E43" s="6">
        <f t="shared" si="9"/>
        <v>68.05092592592591</v>
      </c>
      <c r="F43" s="6">
        <f t="shared" si="1"/>
        <v>16.410000857338687</v>
      </c>
      <c r="G43" s="6">
        <f t="shared" si="2"/>
        <v>6.3295717592592338E-2</v>
      </c>
      <c r="H43" s="6">
        <f t="shared" si="10"/>
        <v>68.138194444444423</v>
      </c>
      <c r="I43" s="6">
        <f t="shared" si="11"/>
        <v>16.410000857338687</v>
      </c>
      <c r="J43" s="6">
        <f t="shared" si="5"/>
        <v>6.4659288194444109E-2</v>
      </c>
      <c r="K43" s="6">
        <f t="shared" si="12"/>
        <v>67.260555555555541</v>
      </c>
      <c r="L43" s="6">
        <f t="shared" si="13"/>
        <v>10.631222530864104</v>
      </c>
      <c r="M43" s="6">
        <f t="shared" si="8"/>
        <v>5.0946180555555332E-2</v>
      </c>
    </row>
    <row r="44" spans="1:13" x14ac:dyDescent="0.3">
      <c r="A44" s="7">
        <v>42778</v>
      </c>
      <c r="B44" s="6">
        <v>43</v>
      </c>
      <c r="C44" s="6">
        <v>70.375</v>
      </c>
      <c r="D44" s="25"/>
      <c r="E44" s="6">
        <f t="shared" si="9"/>
        <v>68.717592592592567</v>
      </c>
      <c r="F44" s="6">
        <f t="shared" si="1"/>
        <v>2.7469993141290292</v>
      </c>
      <c r="G44" s="6">
        <f t="shared" si="2"/>
        <v>2.3551082165647365E-2</v>
      </c>
      <c r="H44" s="6">
        <f t="shared" si="10"/>
        <v>68.631944444444429</v>
      </c>
      <c r="I44" s="6">
        <f t="shared" si="11"/>
        <v>2.7469993141290292</v>
      </c>
      <c r="J44" s="6">
        <f t="shared" si="5"/>
        <v>2.4768107361358031E-2</v>
      </c>
      <c r="K44" s="6">
        <f t="shared" si="12"/>
        <v>68.585555555555544</v>
      </c>
      <c r="L44" s="6">
        <f t="shared" si="13"/>
        <v>3.2021114197531277</v>
      </c>
      <c r="M44" s="6">
        <f t="shared" si="8"/>
        <v>2.5427274521413228E-2</v>
      </c>
    </row>
    <row r="45" spans="1:13" x14ac:dyDescent="0.3">
      <c r="A45" s="7">
        <v>42779</v>
      </c>
      <c r="B45" s="6">
        <v>44</v>
      </c>
      <c r="C45" s="6">
        <v>67</v>
      </c>
      <c r="D45" s="25"/>
      <c r="E45" s="6">
        <f t="shared" si="9"/>
        <v>67.125</v>
      </c>
      <c r="F45" s="6">
        <f t="shared" si="1"/>
        <v>1.5625E-2</v>
      </c>
      <c r="G45" s="6">
        <f t="shared" si="2"/>
        <v>1.8656716417910447E-3</v>
      </c>
      <c r="H45" s="6">
        <f t="shared" si="10"/>
        <v>68.288194444444429</v>
      </c>
      <c r="I45" s="6">
        <f t="shared" si="11"/>
        <v>1.5625E-2</v>
      </c>
      <c r="J45" s="6">
        <f t="shared" si="5"/>
        <v>1.9226782752901919E-2</v>
      </c>
      <c r="K45" s="6">
        <f t="shared" si="12"/>
        <v>68.305555555555543</v>
      </c>
      <c r="L45" s="6">
        <f t="shared" si="13"/>
        <v>1.7044753086419424</v>
      </c>
      <c r="M45" s="6">
        <f t="shared" si="8"/>
        <v>1.9485903814261834E-2</v>
      </c>
    </row>
    <row r="46" spans="1:13" x14ac:dyDescent="0.3">
      <c r="A46" s="7">
        <v>42780</v>
      </c>
      <c r="B46" s="6">
        <v>45</v>
      </c>
      <c r="C46" s="6">
        <v>65.5</v>
      </c>
      <c r="D46" s="25"/>
      <c r="E46" s="6">
        <f t="shared" si="9"/>
        <v>67.625</v>
      </c>
      <c r="F46" s="6">
        <f t="shared" si="1"/>
        <v>4.515625</v>
      </c>
      <c r="G46" s="6">
        <f t="shared" si="2"/>
        <v>3.2442748091603052E-2</v>
      </c>
      <c r="H46" s="6">
        <f t="shared" si="10"/>
        <v>66.71875</v>
      </c>
      <c r="I46" s="6">
        <f t="shared" si="11"/>
        <v>4.515625</v>
      </c>
      <c r="J46" s="6">
        <f t="shared" si="5"/>
        <v>1.8606870229007633E-2</v>
      </c>
      <c r="K46" s="6">
        <f t="shared" si="12"/>
        <v>67.73055555555554</v>
      </c>
      <c r="L46" s="6">
        <f t="shared" si="13"/>
        <v>4.9753780864196839</v>
      </c>
      <c r="M46" s="6">
        <f t="shared" si="8"/>
        <v>3.4054283290924275E-2</v>
      </c>
    </row>
    <row r="47" spans="1:13" x14ac:dyDescent="0.3">
      <c r="A47" s="7">
        <v>42781</v>
      </c>
      <c r="B47" s="6">
        <v>46</v>
      </c>
      <c r="C47" s="6">
        <v>67.714285714285694</v>
      </c>
      <c r="D47" s="25"/>
      <c r="E47" s="6">
        <f t="shared" si="9"/>
        <v>66.738095238095227</v>
      </c>
      <c r="F47" s="6">
        <f t="shared" si="1"/>
        <v>0.95294784580497149</v>
      </c>
      <c r="G47" s="6">
        <f t="shared" si="2"/>
        <v>1.4416315049226316E-2</v>
      </c>
      <c r="H47" s="6">
        <f t="shared" si="10"/>
        <v>67.647321428571416</v>
      </c>
      <c r="I47" s="6">
        <f t="shared" si="11"/>
        <v>0.95294784580497149</v>
      </c>
      <c r="J47" s="6">
        <f t="shared" si="5"/>
        <v>9.8892405063279176E-4</v>
      </c>
      <c r="K47" s="6">
        <f t="shared" si="12"/>
        <v>66.91785714285713</v>
      </c>
      <c r="L47" s="6">
        <f t="shared" si="13"/>
        <v>0.63429846938774281</v>
      </c>
      <c r="M47" s="6">
        <f t="shared" si="8"/>
        <v>1.1761603375527317E-2</v>
      </c>
    </row>
    <row r="48" spans="1:13" x14ac:dyDescent="0.3">
      <c r="A48" s="7">
        <v>42782</v>
      </c>
      <c r="B48" s="6">
        <v>47</v>
      </c>
      <c r="C48" s="6">
        <v>56.75</v>
      </c>
      <c r="D48" s="25"/>
      <c r="E48" s="6">
        <f t="shared" si="9"/>
        <v>63.321428571428562</v>
      </c>
      <c r="F48" s="6">
        <f t="shared" si="1"/>
        <v>43.183673469387635</v>
      </c>
      <c r="G48" s="6">
        <f t="shared" si="2"/>
        <v>0.11579609817495264</v>
      </c>
      <c r="H48" s="6">
        <f t="shared" si="10"/>
        <v>64.241071428571416</v>
      </c>
      <c r="I48" s="6">
        <f t="shared" si="11"/>
        <v>43.183673469387635</v>
      </c>
      <c r="J48" s="6">
        <f t="shared" si="5"/>
        <v>0.1320012586532408</v>
      </c>
      <c r="K48" s="6">
        <f t="shared" si="12"/>
        <v>65.467857142857127</v>
      </c>
      <c r="L48" s="6">
        <f t="shared" si="13"/>
        <v>76.001033163265035</v>
      </c>
      <c r="M48" s="6">
        <f t="shared" si="8"/>
        <v>0.153618628067967</v>
      </c>
    </row>
    <row r="49" spans="1:13" x14ac:dyDescent="0.3">
      <c r="A49" s="7">
        <v>42783</v>
      </c>
      <c r="B49" s="6">
        <v>48</v>
      </c>
      <c r="C49" s="6">
        <v>64.400000000000006</v>
      </c>
      <c r="D49" s="25"/>
      <c r="E49" s="6">
        <f t="shared" si="9"/>
        <v>62.954761904761902</v>
      </c>
      <c r="F49" s="6">
        <f t="shared" si="1"/>
        <v>2.0887131519274611</v>
      </c>
      <c r="G49" s="6">
        <f t="shared" si="2"/>
        <v>2.2441585329784214E-2</v>
      </c>
      <c r="H49" s="6">
        <f t="shared" si="10"/>
        <v>63.591071428571425</v>
      </c>
      <c r="I49" s="6">
        <f t="shared" si="11"/>
        <v>2.0887131519274611</v>
      </c>
      <c r="J49" s="6">
        <f t="shared" si="5"/>
        <v>1.2561002661934483E-2</v>
      </c>
      <c r="K49" s="6">
        <f t="shared" si="12"/>
        <v>64.272857142857134</v>
      </c>
      <c r="L49" s="6">
        <f t="shared" si="13"/>
        <v>1.6165306122452615E-2</v>
      </c>
      <c r="M49" s="6">
        <f t="shared" si="8"/>
        <v>1.9742679680570096E-3</v>
      </c>
    </row>
    <row r="50" spans="1:13" x14ac:dyDescent="0.3">
      <c r="A50" s="7">
        <v>42784</v>
      </c>
      <c r="B50" s="6">
        <v>49</v>
      </c>
      <c r="C50" s="6">
        <v>70.75</v>
      </c>
      <c r="D50" s="25"/>
      <c r="E50" s="6">
        <f t="shared" si="9"/>
        <v>63.966666666666669</v>
      </c>
      <c r="F50" s="6">
        <f t="shared" si="1"/>
        <v>46.013611111111082</v>
      </c>
      <c r="G50" s="6">
        <f t="shared" si="2"/>
        <v>9.587750294464073E-2</v>
      </c>
      <c r="H50" s="6">
        <f t="shared" si="10"/>
        <v>64.903571428571425</v>
      </c>
      <c r="I50" s="6">
        <f t="shared" si="11"/>
        <v>46.013611111111082</v>
      </c>
      <c r="J50" s="6">
        <f t="shared" si="5"/>
        <v>8.2635032811711306E-2</v>
      </c>
      <c r="K50" s="6">
        <f t="shared" si="12"/>
        <v>65.022857142857134</v>
      </c>
      <c r="L50" s="6">
        <f t="shared" si="13"/>
        <v>32.800165306122551</v>
      </c>
      <c r="M50" s="6">
        <f t="shared" si="8"/>
        <v>8.0949015648662415E-2</v>
      </c>
    </row>
    <row r="51" spans="1:13" x14ac:dyDescent="0.3">
      <c r="A51" s="7">
        <v>42785</v>
      </c>
      <c r="B51" s="6">
        <v>50</v>
      </c>
      <c r="C51" s="6">
        <v>66.090909090909093</v>
      </c>
      <c r="D51" s="25"/>
      <c r="E51" s="6">
        <f t="shared" si="9"/>
        <v>67.080303030303028</v>
      </c>
      <c r="F51" s="6">
        <f t="shared" si="1"/>
        <v>0.97890036730944918</v>
      </c>
      <c r="G51" s="6">
        <f t="shared" si="2"/>
        <v>1.4970197157267238E-2</v>
      </c>
      <c r="H51" s="6">
        <f t="shared" si="10"/>
        <v>64.497727272727275</v>
      </c>
      <c r="I51" s="6">
        <f t="shared" si="11"/>
        <v>0.97890036730944918</v>
      </c>
      <c r="J51" s="6">
        <f t="shared" si="5"/>
        <v>2.4105914718019265E-2</v>
      </c>
      <c r="K51" s="6">
        <f t="shared" si="12"/>
        <v>65.141038961038959</v>
      </c>
      <c r="L51" s="6">
        <f t="shared" si="13"/>
        <v>0.90225326361950686</v>
      </c>
      <c r="M51" s="6">
        <f t="shared" si="8"/>
        <v>1.4372175280015794E-2</v>
      </c>
    </row>
    <row r="52" spans="1:13" x14ac:dyDescent="0.3">
      <c r="A52" s="7">
        <v>42786</v>
      </c>
      <c r="B52" s="6">
        <v>51</v>
      </c>
      <c r="C52" s="6">
        <v>60.125</v>
      </c>
      <c r="D52" s="25"/>
      <c r="E52" s="6">
        <f t="shared" si="9"/>
        <v>65.655303030303031</v>
      </c>
      <c r="F52" s="6">
        <f t="shared" si="1"/>
        <v>30.584251606978889</v>
      </c>
      <c r="G52" s="6">
        <f t="shared" si="2"/>
        <v>9.1980091980091994E-2</v>
      </c>
      <c r="H52" s="6">
        <f t="shared" si="10"/>
        <v>65.341477272727275</v>
      </c>
      <c r="I52" s="6">
        <f t="shared" si="11"/>
        <v>30.584251606978889</v>
      </c>
      <c r="J52" s="6">
        <f t="shared" si="5"/>
        <v>8.6760536760536799E-2</v>
      </c>
      <c r="K52" s="6">
        <f t="shared" si="12"/>
        <v>63.62318181818182</v>
      </c>
      <c r="L52" s="6">
        <f t="shared" si="13"/>
        <v>12.237276033057864</v>
      </c>
      <c r="M52" s="6">
        <f t="shared" si="8"/>
        <v>5.818181818181821E-2</v>
      </c>
    </row>
    <row r="53" spans="1:13" x14ac:dyDescent="0.3">
      <c r="A53" s="7">
        <v>42787</v>
      </c>
      <c r="B53" s="6">
        <v>52</v>
      </c>
      <c r="C53" s="6">
        <v>69.4166666666666</v>
      </c>
      <c r="D53" s="25"/>
      <c r="E53" s="6">
        <f t="shared" si="9"/>
        <v>65.21085858585856</v>
      </c>
      <c r="F53" s="6">
        <f t="shared" si="1"/>
        <v>17.688821612590214</v>
      </c>
      <c r="G53" s="6">
        <f t="shared" si="2"/>
        <v>6.0587871512240737E-2</v>
      </c>
      <c r="H53" s="6">
        <f t="shared" si="10"/>
        <v>66.595643939393923</v>
      </c>
      <c r="I53" s="6">
        <f t="shared" si="11"/>
        <v>17.688821612590214</v>
      </c>
      <c r="J53" s="6">
        <f t="shared" si="5"/>
        <v>4.0638982865872933E-2</v>
      </c>
      <c r="K53" s="6">
        <f t="shared" si="12"/>
        <v>66.156515151515151</v>
      </c>
      <c r="L53" s="6">
        <f t="shared" si="13"/>
        <v>10.628587901744289</v>
      </c>
      <c r="M53" s="6">
        <f t="shared" si="8"/>
        <v>4.6964967805303036E-2</v>
      </c>
    </row>
    <row r="54" spans="1:13" x14ac:dyDescent="0.3">
      <c r="A54" s="7">
        <v>42788</v>
      </c>
      <c r="B54" s="6">
        <v>53</v>
      </c>
      <c r="C54" s="6">
        <v>57.125</v>
      </c>
      <c r="D54" s="25"/>
      <c r="E54" s="6">
        <f t="shared" si="9"/>
        <v>62.2222222222222</v>
      </c>
      <c r="F54" s="6">
        <f t="shared" si="1"/>
        <v>25.981674382715823</v>
      </c>
      <c r="G54" s="6">
        <f t="shared" si="2"/>
        <v>8.9229273036712478E-2</v>
      </c>
      <c r="H54" s="6">
        <f t="shared" si="10"/>
        <v>63.189393939393923</v>
      </c>
      <c r="I54" s="6">
        <f t="shared" si="11"/>
        <v>25.981674382715823</v>
      </c>
      <c r="J54" s="6">
        <f t="shared" si="5"/>
        <v>0.10616006896094396</v>
      </c>
      <c r="K54" s="6">
        <f t="shared" si="12"/>
        <v>64.701515151515139</v>
      </c>
      <c r="L54" s="6">
        <f t="shared" si="13"/>
        <v>57.403581841138468</v>
      </c>
      <c r="M54" s="6">
        <f t="shared" si="8"/>
        <v>0.13263046217094335</v>
      </c>
    </row>
    <row r="55" spans="1:13" x14ac:dyDescent="0.3">
      <c r="A55" s="7">
        <v>42789</v>
      </c>
      <c r="B55" s="6">
        <v>54</v>
      </c>
      <c r="C55" s="6">
        <v>42.875</v>
      </c>
      <c r="D55" s="25"/>
      <c r="E55" s="6">
        <f t="shared" si="9"/>
        <v>56.4722222222222</v>
      </c>
      <c r="F55" s="6">
        <f t="shared" si="1"/>
        <v>184.88445216049323</v>
      </c>
      <c r="G55" s="6">
        <f t="shared" si="2"/>
        <v>0.31713637836086767</v>
      </c>
      <c r="H55" s="6">
        <f t="shared" si="10"/>
        <v>57.38541666666665</v>
      </c>
      <c r="I55" s="6">
        <f t="shared" si="11"/>
        <v>184.88445216049323</v>
      </c>
      <c r="J55" s="6">
        <f t="shared" si="5"/>
        <v>0.33843537414965946</v>
      </c>
      <c r="K55" s="6">
        <f t="shared" si="12"/>
        <v>59.126515151515136</v>
      </c>
      <c r="L55" s="6">
        <f t="shared" si="13"/>
        <v>264.11174471992604</v>
      </c>
      <c r="M55" s="6">
        <f t="shared" si="8"/>
        <v>0.37904408516653376</v>
      </c>
    </row>
    <row r="56" spans="1:13" x14ac:dyDescent="0.3">
      <c r="A56" s="7">
        <v>42790</v>
      </c>
      <c r="B56" s="6">
        <v>55</v>
      </c>
      <c r="C56" s="6">
        <v>40.375</v>
      </c>
      <c r="D56" s="25"/>
      <c r="E56" s="6">
        <f t="shared" si="9"/>
        <v>46.791666666666664</v>
      </c>
      <c r="F56" s="6">
        <f t="shared" si="1"/>
        <v>41.173611111111079</v>
      </c>
      <c r="G56" s="6">
        <f t="shared" si="2"/>
        <v>0.15892672858617124</v>
      </c>
      <c r="H56" s="6">
        <f t="shared" si="10"/>
        <v>52.44791666666665</v>
      </c>
      <c r="I56" s="6">
        <f t="shared" si="11"/>
        <v>41.173611111111079</v>
      </c>
      <c r="J56" s="6">
        <f t="shared" si="5"/>
        <v>0.29901960784313686</v>
      </c>
      <c r="K56" s="6">
        <f t="shared" si="12"/>
        <v>53.983333333333327</v>
      </c>
      <c r="L56" s="6">
        <f t="shared" si="13"/>
        <v>185.18673611111095</v>
      </c>
      <c r="M56" s="6">
        <f t="shared" si="8"/>
        <v>0.33704850361197097</v>
      </c>
    </row>
    <row r="57" spans="1:13" x14ac:dyDescent="0.3">
      <c r="A57" s="7">
        <v>42791</v>
      </c>
      <c r="B57" s="6">
        <v>56</v>
      </c>
      <c r="C57" s="6">
        <v>50.428571428571402</v>
      </c>
      <c r="D57" s="26"/>
      <c r="E57" s="6">
        <f t="shared" si="9"/>
        <v>44.559523809523796</v>
      </c>
      <c r="F57" s="6">
        <f t="shared" si="1"/>
        <v>34.445719954648375</v>
      </c>
      <c r="G57" s="6">
        <f t="shared" si="2"/>
        <v>0.11638338054768631</v>
      </c>
      <c r="H57" s="6">
        <f t="shared" si="10"/>
        <v>47.700892857142847</v>
      </c>
      <c r="I57" s="6">
        <f t="shared" si="11"/>
        <v>34.445719954648375</v>
      </c>
      <c r="J57" s="6">
        <f t="shared" si="5"/>
        <v>5.4089943342775913E-2</v>
      </c>
      <c r="K57" s="6">
        <f t="shared" si="12"/>
        <v>52.044047619047603</v>
      </c>
      <c r="L57" s="6">
        <f t="shared" si="13"/>
        <v>2.6097633219954992</v>
      </c>
      <c r="M57" s="6">
        <f t="shared" si="8"/>
        <v>3.2034938621341116E-2</v>
      </c>
    </row>
    <row r="58" spans="1:13" x14ac:dyDescent="0.3">
      <c r="A58" s="7">
        <v>42792</v>
      </c>
      <c r="B58" s="6">
        <v>57</v>
      </c>
      <c r="C58" s="6">
        <v>59</v>
      </c>
      <c r="D58" s="24">
        <f>AVERAGE(C58:C115)</f>
        <v>41.157562026096485</v>
      </c>
      <c r="E58" s="6">
        <f t="shared" si="9"/>
        <v>49.934523809523796</v>
      </c>
      <c r="F58" s="6">
        <f t="shared" si="1"/>
        <v>82.182858560090949</v>
      </c>
      <c r="G58" s="6">
        <f t="shared" si="2"/>
        <v>0.15365213882163056</v>
      </c>
      <c r="H58" s="6">
        <f t="shared" si="10"/>
        <v>48.169642857142847</v>
      </c>
      <c r="I58" s="6">
        <f t="shared" si="11"/>
        <v>82.182858560090949</v>
      </c>
      <c r="J58" s="6">
        <f t="shared" si="5"/>
        <v>0.18356537530266362</v>
      </c>
      <c r="K58" s="6">
        <f t="shared" si="12"/>
        <v>49.960714285714275</v>
      </c>
      <c r="L58" s="6">
        <f t="shared" si="13"/>
        <v>81.708686224489995</v>
      </c>
      <c r="M58" s="6">
        <f t="shared" si="8"/>
        <v>0.15320823244552076</v>
      </c>
    </row>
    <row r="59" spans="1:13" x14ac:dyDescent="0.3">
      <c r="A59" s="7">
        <v>42793</v>
      </c>
      <c r="B59" s="6">
        <v>58</v>
      </c>
      <c r="C59" s="6">
        <v>58.375</v>
      </c>
      <c r="D59" s="25"/>
      <c r="E59" s="6">
        <f t="shared" si="9"/>
        <v>55.934523809523796</v>
      </c>
      <c r="F59" s="6">
        <f t="shared" si="1"/>
        <v>5.9559240362812451</v>
      </c>
      <c r="G59" s="6">
        <f t="shared" si="2"/>
        <v>4.180687264199065E-2</v>
      </c>
      <c r="H59" s="6">
        <f t="shared" si="10"/>
        <v>52.044642857142847</v>
      </c>
      <c r="I59" s="6">
        <f t="shared" si="11"/>
        <v>5.9559240362812451</v>
      </c>
      <c r="J59" s="6">
        <f t="shared" si="5"/>
        <v>0.10844294891404116</v>
      </c>
      <c r="K59" s="6">
        <f t="shared" si="12"/>
        <v>50.210714285714275</v>
      </c>
      <c r="L59" s="6">
        <f t="shared" si="13"/>
        <v>66.655561224489972</v>
      </c>
      <c r="M59" s="6">
        <f t="shared" si="8"/>
        <v>0.13985928418476617</v>
      </c>
    </row>
    <row r="60" spans="1:13" x14ac:dyDescent="0.3">
      <c r="A60" s="7">
        <v>42794</v>
      </c>
      <c r="B60" s="6">
        <v>59</v>
      </c>
      <c r="C60" s="6">
        <v>51.6666666666666</v>
      </c>
      <c r="D60" s="25"/>
      <c r="E60" s="6">
        <f t="shared" si="9"/>
        <v>56.3472222222222</v>
      </c>
      <c r="F60" s="6">
        <f t="shared" si="1"/>
        <v>21.90760030864239</v>
      </c>
      <c r="G60" s="6">
        <f t="shared" si="2"/>
        <v>9.0591397849463337E-2</v>
      </c>
      <c r="H60" s="6">
        <f t="shared" si="10"/>
        <v>54.867559523809497</v>
      </c>
      <c r="I60" s="6">
        <f t="shared" si="11"/>
        <v>21.90760030864239</v>
      </c>
      <c r="J60" s="6">
        <f t="shared" si="5"/>
        <v>6.1952764976959368E-2</v>
      </c>
      <c r="K60" s="6">
        <f t="shared" si="12"/>
        <v>51.969047619047593</v>
      </c>
      <c r="L60" s="6">
        <f t="shared" si="13"/>
        <v>9.1434240362836386E-2</v>
      </c>
      <c r="M60" s="6">
        <f t="shared" si="8"/>
        <v>5.8525345622127758E-3</v>
      </c>
    </row>
    <row r="61" spans="1:13" x14ac:dyDescent="0.3">
      <c r="A61" s="7">
        <v>42795</v>
      </c>
      <c r="B61" s="6">
        <v>60</v>
      </c>
      <c r="C61" s="6">
        <v>47.923076923076898</v>
      </c>
      <c r="D61" s="25"/>
      <c r="E61" s="6">
        <f t="shared" si="9"/>
        <v>52.6549145299145</v>
      </c>
      <c r="F61" s="6">
        <f t="shared" si="1"/>
        <v>22.390287137482595</v>
      </c>
      <c r="G61" s="6">
        <f t="shared" si="2"/>
        <v>9.8738184412341654E-2</v>
      </c>
      <c r="H61" s="6">
        <f t="shared" si="10"/>
        <v>54.241185897435876</v>
      </c>
      <c r="I61" s="6">
        <f t="shared" si="11"/>
        <v>22.390287137482595</v>
      </c>
      <c r="J61" s="6">
        <f t="shared" si="5"/>
        <v>0.1318385500267524</v>
      </c>
      <c r="K61" s="6">
        <f t="shared" si="12"/>
        <v>53.478663003662973</v>
      </c>
      <c r="L61" s="6">
        <f t="shared" si="13"/>
        <v>30.864536698801743</v>
      </c>
      <c r="M61" s="6">
        <f t="shared" si="8"/>
        <v>0.11592715737980579</v>
      </c>
    </row>
    <row r="62" spans="1:13" x14ac:dyDescent="0.3">
      <c r="A62" s="7">
        <v>42796</v>
      </c>
      <c r="B62" s="6">
        <v>61</v>
      </c>
      <c r="C62" s="6">
        <v>54.25</v>
      </c>
      <c r="D62" s="25"/>
      <c r="E62" s="6">
        <f t="shared" si="9"/>
        <v>51.2799145299145</v>
      </c>
      <c r="F62" s="6">
        <f t="shared" si="1"/>
        <v>8.8214076996130082</v>
      </c>
      <c r="G62" s="6">
        <f t="shared" si="2"/>
        <v>5.4748119264248857E-2</v>
      </c>
      <c r="H62" s="6">
        <f t="shared" si="10"/>
        <v>53.053685897435876</v>
      </c>
      <c r="I62" s="6">
        <f t="shared" si="11"/>
        <v>8.8214076996130082</v>
      </c>
      <c r="J62" s="6">
        <f t="shared" si="5"/>
        <v>2.2051872858324856E-2</v>
      </c>
      <c r="K62" s="6">
        <f t="shared" si="12"/>
        <v>54.242948717948707</v>
      </c>
      <c r="L62" s="6">
        <f t="shared" si="13"/>
        <v>4.9720578566888631E-5</v>
      </c>
      <c r="M62" s="6">
        <f t="shared" si="8"/>
        <v>1.2997754933259222E-4</v>
      </c>
    </row>
    <row r="63" spans="1:13" x14ac:dyDescent="0.3">
      <c r="A63" s="7">
        <v>42797</v>
      </c>
      <c r="B63" s="6">
        <v>62</v>
      </c>
      <c r="C63" s="6">
        <v>42.5</v>
      </c>
      <c r="D63" s="25"/>
      <c r="E63" s="6">
        <f t="shared" si="9"/>
        <v>48.224358974358971</v>
      </c>
      <c r="F63" s="6">
        <f t="shared" si="1"/>
        <v>32.768285667324086</v>
      </c>
      <c r="G63" s="6">
        <f t="shared" si="2"/>
        <v>0.13469079939668166</v>
      </c>
      <c r="H63" s="6">
        <f t="shared" si="10"/>
        <v>49.084935897435876</v>
      </c>
      <c r="I63" s="6">
        <f t="shared" si="11"/>
        <v>32.768285667324086</v>
      </c>
      <c r="J63" s="6">
        <f t="shared" si="5"/>
        <v>0.1549396681749618</v>
      </c>
      <c r="K63" s="6">
        <f t="shared" si="12"/>
        <v>50.942948717948703</v>
      </c>
      <c r="L63" s="6">
        <f t="shared" si="13"/>
        <v>71.283383053911635</v>
      </c>
      <c r="M63" s="6">
        <f t="shared" si="8"/>
        <v>0.19865761689291064</v>
      </c>
    </row>
    <row r="64" spans="1:13" x14ac:dyDescent="0.3">
      <c r="A64" s="7">
        <v>42798</v>
      </c>
      <c r="B64" s="6">
        <v>63</v>
      </c>
      <c r="C64" s="6">
        <v>43.125</v>
      </c>
      <c r="D64" s="25"/>
      <c r="E64" s="6">
        <f t="shared" si="9"/>
        <v>46.625</v>
      </c>
      <c r="F64" s="6">
        <f t="shared" si="1"/>
        <v>12.25</v>
      </c>
      <c r="G64" s="6">
        <f t="shared" si="2"/>
        <v>8.1159420289855067E-2</v>
      </c>
      <c r="H64" s="6">
        <f t="shared" si="10"/>
        <v>46.949519230769226</v>
      </c>
      <c r="I64" s="6">
        <f t="shared" si="11"/>
        <v>12.25</v>
      </c>
      <c r="J64" s="6">
        <f t="shared" si="5"/>
        <v>8.8684503901895098E-2</v>
      </c>
      <c r="K64" s="6">
        <f t="shared" si="12"/>
        <v>47.892948717948698</v>
      </c>
      <c r="L64" s="6">
        <f t="shared" si="13"/>
        <v>22.733334976988637</v>
      </c>
      <c r="M64" s="6">
        <f t="shared" si="8"/>
        <v>0.11056112969156402</v>
      </c>
    </row>
    <row r="65" spans="1:13" x14ac:dyDescent="0.3">
      <c r="A65" s="7">
        <v>42799</v>
      </c>
      <c r="B65" s="6">
        <v>64</v>
      </c>
      <c r="C65" s="6">
        <v>41.25</v>
      </c>
      <c r="D65" s="25"/>
      <c r="E65" s="6">
        <f t="shared" si="9"/>
        <v>42.291666666666664</v>
      </c>
      <c r="F65" s="6">
        <f t="shared" si="1"/>
        <v>1.0850694444444395</v>
      </c>
      <c r="G65" s="6">
        <f t="shared" si="2"/>
        <v>2.5252525252525197E-2</v>
      </c>
      <c r="H65" s="6">
        <f t="shared" si="10"/>
        <v>45.28125</v>
      </c>
      <c r="I65" s="6">
        <f t="shared" si="11"/>
        <v>1.0850694444444395</v>
      </c>
      <c r="J65" s="6">
        <f t="shared" si="5"/>
        <v>9.7727272727272732E-2</v>
      </c>
      <c r="K65" s="6">
        <f t="shared" si="12"/>
        <v>45.809615384615384</v>
      </c>
      <c r="L65" s="6">
        <f t="shared" si="13"/>
        <v>20.790092455621295</v>
      </c>
      <c r="M65" s="6">
        <f t="shared" si="8"/>
        <v>0.11053613053613053</v>
      </c>
    </row>
    <row r="66" spans="1:13" x14ac:dyDescent="0.3">
      <c r="A66" s="7">
        <v>42800</v>
      </c>
      <c r="B66" s="6">
        <v>65</v>
      </c>
      <c r="C66" s="6">
        <v>42.4444444444444</v>
      </c>
      <c r="D66" s="25"/>
      <c r="E66" s="6">
        <f t="shared" si="9"/>
        <v>42.273148148148131</v>
      </c>
      <c r="F66" s="6">
        <f t="shared" si="1"/>
        <v>2.9342421124819246E-2</v>
      </c>
      <c r="G66" s="6">
        <f t="shared" si="2"/>
        <v>4.0357766143100113E-3</v>
      </c>
      <c r="H66" s="6">
        <f t="shared" si="10"/>
        <v>42.3298611111111</v>
      </c>
      <c r="I66" s="6">
        <f t="shared" si="11"/>
        <v>2.9342421124819246E-2</v>
      </c>
      <c r="J66" s="6">
        <f t="shared" si="5"/>
        <v>2.6996073298421537E-3</v>
      </c>
      <c r="K66" s="6">
        <f t="shared" si="12"/>
        <v>44.713888888888881</v>
      </c>
      <c r="L66" s="6">
        <f t="shared" si="13"/>
        <v>5.15037808641992</v>
      </c>
      <c r="M66" s="6">
        <f t="shared" si="8"/>
        <v>5.3468586387435478E-2</v>
      </c>
    </row>
    <row r="67" spans="1:13" x14ac:dyDescent="0.3">
      <c r="A67" s="7">
        <v>42801</v>
      </c>
      <c r="B67" s="6">
        <v>66</v>
      </c>
      <c r="C67" s="6">
        <v>41.5</v>
      </c>
      <c r="D67" s="25"/>
      <c r="E67" s="6">
        <f t="shared" si="9"/>
        <v>41.731481481481467</v>
      </c>
      <c r="F67" s="6">
        <f t="shared" si="1"/>
        <v>5.358367626885463E-2</v>
      </c>
      <c r="G67" s="6">
        <f t="shared" si="2"/>
        <v>5.5778670236498011E-3</v>
      </c>
      <c r="H67" s="6">
        <f t="shared" si="10"/>
        <v>42.0798611111111</v>
      </c>
      <c r="I67" s="6">
        <f t="shared" si="11"/>
        <v>5.358367626885463E-2</v>
      </c>
      <c r="J67" s="6">
        <f t="shared" si="5"/>
        <v>1.3972556894243374E-2</v>
      </c>
      <c r="K67" s="6">
        <f t="shared" si="12"/>
        <v>42.163888888888877</v>
      </c>
      <c r="L67" s="6">
        <f t="shared" si="13"/>
        <v>0.44074845679010793</v>
      </c>
      <c r="M67" s="6">
        <f t="shared" si="8"/>
        <v>1.5997322623828365E-2</v>
      </c>
    </row>
    <row r="68" spans="1:13" x14ac:dyDescent="0.3">
      <c r="A68" s="7">
        <v>42802</v>
      </c>
      <c r="B68" s="6">
        <v>67</v>
      </c>
      <c r="C68" s="6">
        <v>52.727272727272698</v>
      </c>
      <c r="D68" s="25"/>
      <c r="E68" s="6">
        <f t="shared" ref="E68:E99" si="14">AVERAGE(C66:C68)</f>
        <v>45.55723905723903</v>
      </c>
      <c r="F68" s="6">
        <f t="shared" si="1"/>
        <v>51.409382829416465</v>
      </c>
      <c r="G68" s="6">
        <f t="shared" si="2"/>
        <v>0.13598339719029379</v>
      </c>
      <c r="H68" s="6">
        <f t="shared" si="10"/>
        <v>44.480429292929273</v>
      </c>
      <c r="I68" s="6">
        <f t="shared" si="11"/>
        <v>51.409382829416465</v>
      </c>
      <c r="J68" s="6">
        <f t="shared" si="5"/>
        <v>0.15640565134099607</v>
      </c>
      <c r="K68" s="6">
        <f t="shared" si="12"/>
        <v>44.209343434343417</v>
      </c>
      <c r="L68" s="6">
        <f t="shared" si="13"/>
        <v>72.555119439342732</v>
      </c>
      <c r="M68" s="6">
        <f t="shared" si="8"/>
        <v>0.16154693486590024</v>
      </c>
    </row>
    <row r="69" spans="1:13" x14ac:dyDescent="0.3">
      <c r="A69" s="7">
        <v>42803</v>
      </c>
      <c r="B69" s="6">
        <v>68</v>
      </c>
      <c r="C69" s="6">
        <v>69.071428571428498</v>
      </c>
      <c r="D69" s="25"/>
      <c r="E69" s="6">
        <f t="shared" si="14"/>
        <v>54.432900432900396</v>
      </c>
      <c r="F69" s="6">
        <f t="shared" ref="F69:F115" si="15">(C69-E69)^2</f>
        <v>214.28650606247902</v>
      </c>
      <c r="G69" s="6">
        <f t="shared" ref="G69:G115" si="16">ABS((C69-E69)/C69)</f>
        <v>0.21193318918241327</v>
      </c>
      <c r="H69" s="6">
        <f t="shared" ref="H69:H100" si="17">AVERAGE(C66:C69)</f>
        <v>51.435786435786397</v>
      </c>
      <c r="I69" s="6">
        <f t="shared" ref="I69:I100" si="18">(C69-E69)^2</f>
        <v>214.28650606247902</v>
      </c>
      <c r="J69" s="6">
        <f t="shared" si="5"/>
        <v>0.255324705169586</v>
      </c>
      <c r="K69" s="6">
        <f t="shared" si="12"/>
        <v>49.398629148629119</v>
      </c>
      <c r="L69" s="6">
        <f t="shared" si="13"/>
        <v>387.01903712969556</v>
      </c>
      <c r="M69" s="6">
        <f t="shared" si="8"/>
        <v>0.28481819226390032</v>
      </c>
    </row>
    <row r="70" spans="1:13" x14ac:dyDescent="0.3">
      <c r="A70" s="7">
        <v>42804</v>
      </c>
      <c r="B70" s="6">
        <v>69</v>
      </c>
      <c r="C70" s="6">
        <v>67.75</v>
      </c>
      <c r="D70" s="25"/>
      <c r="E70" s="6">
        <f t="shared" si="14"/>
        <v>63.182900432900396</v>
      </c>
      <c r="F70" s="6">
        <f t="shared" si="15"/>
        <v>20.858398455801385</v>
      </c>
      <c r="G70" s="6">
        <f t="shared" si="16"/>
        <v>6.7411063721027356E-2</v>
      </c>
      <c r="H70" s="6">
        <f t="shared" si="17"/>
        <v>57.762175324675297</v>
      </c>
      <c r="I70" s="6">
        <f t="shared" si="18"/>
        <v>20.858398455801385</v>
      </c>
      <c r="J70" s="6">
        <f t="shared" ref="J70:J115" si="19">ABS((C70-H70)/C70)</f>
        <v>0.14742176642545687</v>
      </c>
      <c r="K70" s="6">
        <f t="shared" ref="K70:K101" si="20">AVERAGE(C66:C70)</f>
        <v>54.698629148629117</v>
      </c>
      <c r="L70" s="6">
        <f t="shared" ref="L70:L101" si="21">(C70-K70)^2</f>
        <v>170.33828110001355</v>
      </c>
      <c r="M70" s="6">
        <f t="shared" si="8"/>
        <v>0.19264016016783592</v>
      </c>
    </row>
    <row r="71" spans="1:13" x14ac:dyDescent="0.3">
      <c r="A71" s="7">
        <v>42805</v>
      </c>
      <c r="B71" s="6">
        <v>70</v>
      </c>
      <c r="C71" s="6">
        <v>60.4</v>
      </c>
      <c r="D71" s="25"/>
      <c r="E71" s="6">
        <f t="shared" si="14"/>
        <v>65.740476190476173</v>
      </c>
      <c r="F71" s="6">
        <f t="shared" si="15"/>
        <v>28.52068594104291</v>
      </c>
      <c r="G71" s="6">
        <f t="shared" si="16"/>
        <v>8.8418479974771091E-2</v>
      </c>
      <c r="H71" s="6">
        <f t="shared" si="17"/>
        <v>62.487175324675299</v>
      </c>
      <c r="I71" s="6">
        <f t="shared" si="18"/>
        <v>28.52068594104291</v>
      </c>
      <c r="J71" s="6">
        <f t="shared" si="19"/>
        <v>3.4555882858862588E-2</v>
      </c>
      <c r="K71" s="6">
        <f t="shared" si="20"/>
        <v>58.289740259740235</v>
      </c>
      <c r="L71" s="6">
        <f t="shared" si="21"/>
        <v>4.4531961713612063</v>
      </c>
      <c r="M71" s="6">
        <f t="shared" ref="M71:M115" si="22">ABS((C71-K71)/C71)</f>
        <v>3.4938075169863643E-2</v>
      </c>
    </row>
    <row r="72" spans="1:13" x14ac:dyDescent="0.3">
      <c r="A72" s="7">
        <v>42806</v>
      </c>
      <c r="B72" s="6">
        <v>71</v>
      </c>
      <c r="C72" s="6">
        <v>56.625</v>
      </c>
      <c r="D72" s="25"/>
      <c r="E72" s="6">
        <f t="shared" si="14"/>
        <v>61.591666666666669</v>
      </c>
      <c r="F72" s="6">
        <f t="shared" si="15"/>
        <v>24.667777777777797</v>
      </c>
      <c r="G72" s="6">
        <f t="shared" si="16"/>
        <v>8.7711552612214902E-2</v>
      </c>
      <c r="H72" s="6">
        <f t="shared" si="17"/>
        <v>63.461607142857126</v>
      </c>
      <c r="I72" s="6">
        <f t="shared" si="18"/>
        <v>24.667777777777797</v>
      </c>
      <c r="J72" s="6">
        <f t="shared" si="19"/>
        <v>0.1207347839798168</v>
      </c>
      <c r="K72" s="6">
        <f t="shared" si="20"/>
        <v>61.314740259740233</v>
      </c>
      <c r="L72" s="6">
        <f t="shared" si="21"/>
        <v>21.993663703828393</v>
      </c>
      <c r="M72" s="6">
        <f t="shared" si="22"/>
        <v>8.2821020039562626E-2</v>
      </c>
    </row>
    <row r="73" spans="1:13" x14ac:dyDescent="0.3">
      <c r="A73" s="7">
        <v>42807</v>
      </c>
      <c r="B73" s="6">
        <v>72</v>
      </c>
      <c r="C73" s="6">
        <v>49.3333333333333</v>
      </c>
      <c r="D73" s="25"/>
      <c r="E73" s="6">
        <f t="shared" si="14"/>
        <v>55.452777777777762</v>
      </c>
      <c r="F73" s="6">
        <f t="shared" si="15"/>
        <v>37.44760030864218</v>
      </c>
      <c r="G73" s="6">
        <f t="shared" si="16"/>
        <v>0.12404279279279322</v>
      </c>
      <c r="H73" s="6">
        <f t="shared" si="17"/>
        <v>58.527083333333323</v>
      </c>
      <c r="I73" s="6">
        <f t="shared" si="18"/>
        <v>37.44760030864218</v>
      </c>
      <c r="J73" s="6">
        <f t="shared" si="19"/>
        <v>0.18635979729729787</v>
      </c>
      <c r="K73" s="6">
        <f t="shared" si="20"/>
        <v>60.635952380952361</v>
      </c>
      <c r="L73" s="6">
        <f t="shared" si="21"/>
        <v>127.7491973356012</v>
      </c>
      <c r="M73" s="6">
        <f t="shared" si="22"/>
        <v>0.22910714285714329</v>
      </c>
    </row>
    <row r="74" spans="1:13" x14ac:dyDescent="0.3">
      <c r="A74" s="7">
        <v>42808</v>
      </c>
      <c r="B74" s="6">
        <v>73</v>
      </c>
      <c r="C74" s="6">
        <v>56.3333333333333</v>
      </c>
      <c r="D74" s="25"/>
      <c r="E74" s="6">
        <f t="shared" si="14"/>
        <v>54.0972222222222</v>
      </c>
      <c r="F74" s="6">
        <f t="shared" si="15"/>
        <v>5.0001929012345183</v>
      </c>
      <c r="G74" s="6">
        <f t="shared" si="16"/>
        <v>3.9694280078895292E-2</v>
      </c>
      <c r="H74" s="6">
        <f t="shared" si="17"/>
        <v>55.672916666666652</v>
      </c>
      <c r="I74" s="6">
        <f t="shared" si="18"/>
        <v>5.0001929012345183</v>
      </c>
      <c r="J74" s="6">
        <f t="shared" si="19"/>
        <v>1.1723372781064776E-2</v>
      </c>
      <c r="K74" s="6">
        <f t="shared" si="20"/>
        <v>58.088333333333324</v>
      </c>
      <c r="L74" s="6">
        <f t="shared" si="21"/>
        <v>3.0800250000000839</v>
      </c>
      <c r="M74" s="6">
        <f t="shared" si="22"/>
        <v>3.1153846153846598E-2</v>
      </c>
    </row>
    <row r="75" spans="1:13" x14ac:dyDescent="0.3">
      <c r="A75" s="7">
        <v>42809</v>
      </c>
      <c r="B75" s="6">
        <v>74</v>
      </c>
      <c r="C75" s="6">
        <v>54.75</v>
      </c>
      <c r="D75" s="25"/>
      <c r="E75" s="6">
        <f t="shared" si="14"/>
        <v>53.4722222222222</v>
      </c>
      <c r="F75" s="6">
        <f t="shared" si="15"/>
        <v>1.6327160493827726</v>
      </c>
      <c r="G75" s="6">
        <f t="shared" si="16"/>
        <v>2.333840690005114E-2</v>
      </c>
      <c r="H75" s="6">
        <f t="shared" si="17"/>
        <v>54.26041666666665</v>
      </c>
      <c r="I75" s="6">
        <f t="shared" si="18"/>
        <v>1.6327160493827726</v>
      </c>
      <c r="J75" s="6">
        <f t="shared" si="19"/>
        <v>8.9421613394219165E-3</v>
      </c>
      <c r="K75" s="6">
        <f t="shared" si="20"/>
        <v>55.488333333333323</v>
      </c>
      <c r="L75" s="6">
        <f t="shared" si="21"/>
        <v>0.54513611111109528</v>
      </c>
      <c r="M75" s="6">
        <f t="shared" si="22"/>
        <v>1.3485540334855209E-2</v>
      </c>
    </row>
    <row r="76" spans="1:13" x14ac:dyDescent="0.3">
      <c r="A76" s="7">
        <v>42810</v>
      </c>
      <c r="B76" s="6">
        <v>75</v>
      </c>
      <c r="C76" s="6">
        <v>49.2</v>
      </c>
      <c r="D76" s="25"/>
      <c r="E76" s="6">
        <f t="shared" si="14"/>
        <v>53.42777777777777</v>
      </c>
      <c r="F76" s="6">
        <f t="shared" si="15"/>
        <v>17.874104938271515</v>
      </c>
      <c r="G76" s="6">
        <f t="shared" si="16"/>
        <v>8.5930442637759494E-2</v>
      </c>
      <c r="H76" s="6">
        <f t="shared" si="17"/>
        <v>52.404166666666654</v>
      </c>
      <c r="I76" s="6">
        <f t="shared" si="18"/>
        <v>17.874104938271515</v>
      </c>
      <c r="J76" s="6">
        <f t="shared" si="19"/>
        <v>6.5125338753387219E-2</v>
      </c>
      <c r="K76" s="6">
        <f t="shared" si="20"/>
        <v>53.248333333333321</v>
      </c>
      <c r="L76" s="6">
        <f t="shared" si="21"/>
        <v>16.389002777777652</v>
      </c>
      <c r="M76" s="6">
        <f t="shared" si="22"/>
        <v>8.2283197831978003E-2</v>
      </c>
    </row>
    <row r="77" spans="1:13" x14ac:dyDescent="0.3">
      <c r="A77" s="7">
        <v>42811</v>
      </c>
      <c r="B77" s="6">
        <v>76</v>
      </c>
      <c r="C77" s="6">
        <v>59.7</v>
      </c>
      <c r="D77" s="25"/>
      <c r="E77" s="6">
        <f t="shared" si="14"/>
        <v>54.550000000000004</v>
      </c>
      <c r="F77" s="6">
        <f t="shared" si="15"/>
        <v>26.522499999999987</v>
      </c>
      <c r="G77" s="6">
        <f t="shared" si="16"/>
        <v>8.6264656616415386E-2</v>
      </c>
      <c r="H77" s="6">
        <f t="shared" si="17"/>
        <v>54.995833333333323</v>
      </c>
      <c r="I77" s="6">
        <f t="shared" si="18"/>
        <v>26.522499999999987</v>
      </c>
      <c r="J77" s="6">
        <f t="shared" si="19"/>
        <v>7.8796761585706532E-2</v>
      </c>
      <c r="K77" s="6">
        <f t="shared" si="20"/>
        <v>53.863333333333323</v>
      </c>
      <c r="L77" s="6">
        <f t="shared" si="21"/>
        <v>34.066677777777933</v>
      </c>
      <c r="M77" s="6">
        <f t="shared" si="22"/>
        <v>9.7766610831937689E-2</v>
      </c>
    </row>
    <row r="78" spans="1:13" x14ac:dyDescent="0.3">
      <c r="A78" s="7">
        <v>42812</v>
      </c>
      <c r="B78" s="6">
        <v>77</v>
      </c>
      <c r="C78" s="6">
        <v>46.307692307692299</v>
      </c>
      <c r="D78" s="25"/>
      <c r="E78" s="6">
        <f t="shared" si="14"/>
        <v>51.735897435897435</v>
      </c>
      <c r="F78" s="6">
        <f t="shared" si="15"/>
        <v>29.465410913872532</v>
      </c>
      <c r="G78" s="6">
        <f t="shared" si="16"/>
        <v>0.11722037652270229</v>
      </c>
      <c r="H78" s="6">
        <f t="shared" si="17"/>
        <v>52.489423076923075</v>
      </c>
      <c r="I78" s="6">
        <f t="shared" si="18"/>
        <v>29.465410913872532</v>
      </c>
      <c r="J78" s="6">
        <f t="shared" si="19"/>
        <v>0.13349252491694366</v>
      </c>
      <c r="K78" s="6">
        <f t="shared" si="20"/>
        <v>53.25820512820512</v>
      </c>
      <c r="L78" s="6">
        <f t="shared" si="21"/>
        <v>48.309628468113075</v>
      </c>
      <c r="M78" s="6">
        <f t="shared" si="22"/>
        <v>0.15009413067552604</v>
      </c>
    </row>
    <row r="79" spans="1:13" x14ac:dyDescent="0.3">
      <c r="A79" s="7">
        <v>42813</v>
      </c>
      <c r="B79" s="6">
        <v>78</v>
      </c>
      <c r="C79" s="6">
        <v>52.2777777777777</v>
      </c>
      <c r="D79" s="25"/>
      <c r="E79" s="6">
        <f t="shared" si="14"/>
        <v>52.761823361823339</v>
      </c>
      <c r="F79" s="6">
        <f t="shared" si="15"/>
        <v>0.23430012743408335</v>
      </c>
      <c r="G79" s="6">
        <f t="shared" si="16"/>
        <v>9.2591078775999015E-3</v>
      </c>
      <c r="H79" s="6">
        <f t="shared" si="17"/>
        <v>51.871367521367503</v>
      </c>
      <c r="I79" s="6">
        <f t="shared" si="18"/>
        <v>0.23430012743408335</v>
      </c>
      <c r="J79" s="6">
        <f t="shared" si="19"/>
        <v>7.7740537889304578E-3</v>
      </c>
      <c r="K79" s="6">
        <f t="shared" si="20"/>
        <v>52.447094017094003</v>
      </c>
      <c r="L79" s="6">
        <f t="shared" si="21"/>
        <v>2.8667988896215295E-2</v>
      </c>
      <c r="M79" s="6">
        <f t="shared" si="22"/>
        <v>3.2387803482395779E-3</v>
      </c>
    </row>
    <row r="80" spans="1:13" x14ac:dyDescent="0.3">
      <c r="A80" s="7">
        <v>42814</v>
      </c>
      <c r="B80" s="6">
        <v>79</v>
      </c>
      <c r="C80" s="6">
        <v>54.6666666666666</v>
      </c>
      <c r="D80" s="25"/>
      <c r="E80" s="6">
        <f t="shared" si="14"/>
        <v>51.084045584045533</v>
      </c>
      <c r="F80" s="6">
        <f t="shared" si="15"/>
        <v>12.835173821640947</v>
      </c>
      <c r="G80" s="6">
        <f t="shared" si="16"/>
        <v>6.5535751511361054E-2</v>
      </c>
      <c r="H80" s="6">
        <f t="shared" si="17"/>
        <v>53.238034188034156</v>
      </c>
      <c r="I80" s="6">
        <f t="shared" si="18"/>
        <v>12.835173821640947</v>
      </c>
      <c r="J80" s="6">
        <f t="shared" si="19"/>
        <v>2.6133520950593524E-2</v>
      </c>
      <c r="K80" s="6">
        <f t="shared" si="20"/>
        <v>52.430427350427316</v>
      </c>
      <c r="L80" s="6">
        <f t="shared" si="21"/>
        <v>5.0007662794943446</v>
      </c>
      <c r="M80" s="6">
        <f t="shared" si="22"/>
        <v>4.0906816760474772E-2</v>
      </c>
    </row>
    <row r="81" spans="1:13" x14ac:dyDescent="0.3">
      <c r="A81" s="7">
        <v>42815</v>
      </c>
      <c r="B81" s="6">
        <v>80</v>
      </c>
      <c r="C81" s="6">
        <v>49</v>
      </c>
      <c r="D81" s="25"/>
      <c r="E81" s="6">
        <f t="shared" si="14"/>
        <v>51.981481481481431</v>
      </c>
      <c r="F81" s="6">
        <f t="shared" si="15"/>
        <v>8.8892318244167097</v>
      </c>
      <c r="G81" s="6">
        <f t="shared" si="16"/>
        <v>6.0846560846559823E-2</v>
      </c>
      <c r="H81" s="6">
        <f t="shared" si="17"/>
        <v>50.563034188034152</v>
      </c>
      <c r="I81" s="6">
        <f t="shared" si="18"/>
        <v>8.8892318244167097</v>
      </c>
      <c r="J81" s="6">
        <f t="shared" si="19"/>
        <v>3.1898656898656161E-2</v>
      </c>
      <c r="K81" s="6">
        <f t="shared" si="20"/>
        <v>52.390427350427331</v>
      </c>
      <c r="L81" s="6">
        <f t="shared" si="21"/>
        <v>11.494997618525689</v>
      </c>
      <c r="M81" s="6">
        <f t="shared" si="22"/>
        <v>6.9192394906680221E-2</v>
      </c>
    </row>
    <row r="82" spans="1:13" x14ac:dyDescent="0.3">
      <c r="A82" s="7">
        <v>42816</v>
      </c>
      <c r="B82" s="6">
        <v>81</v>
      </c>
      <c r="C82" s="6">
        <v>45</v>
      </c>
      <c r="D82" s="25"/>
      <c r="E82" s="6">
        <f t="shared" si="14"/>
        <v>49.555555555555536</v>
      </c>
      <c r="F82" s="6">
        <f t="shared" si="15"/>
        <v>20.753086419752908</v>
      </c>
      <c r="G82" s="6">
        <f t="shared" si="16"/>
        <v>0.10123456790123413</v>
      </c>
      <c r="H82" s="6">
        <f t="shared" si="17"/>
        <v>50.236111111111072</v>
      </c>
      <c r="I82" s="6">
        <f t="shared" si="18"/>
        <v>20.753086419752908</v>
      </c>
      <c r="J82" s="6">
        <f t="shared" si="19"/>
        <v>0.11635802469135714</v>
      </c>
      <c r="K82" s="6">
        <f t="shared" si="20"/>
        <v>49.450427350427319</v>
      </c>
      <c r="L82" s="6">
        <f t="shared" si="21"/>
        <v>19.806303601431523</v>
      </c>
      <c r="M82" s="6">
        <f t="shared" si="22"/>
        <v>9.8898385565051525E-2</v>
      </c>
    </row>
    <row r="83" spans="1:13" x14ac:dyDescent="0.3">
      <c r="A83" s="7">
        <v>42817</v>
      </c>
      <c r="B83" s="6">
        <v>82</v>
      </c>
      <c r="C83" s="6">
        <v>49.75</v>
      </c>
      <c r="D83" s="25"/>
      <c r="E83" s="6">
        <f t="shared" si="14"/>
        <v>47.916666666666664</v>
      </c>
      <c r="F83" s="6">
        <f t="shared" si="15"/>
        <v>3.3611111111111196</v>
      </c>
      <c r="G83" s="6">
        <f t="shared" si="16"/>
        <v>3.6850921273031877E-2</v>
      </c>
      <c r="H83" s="6">
        <f t="shared" si="17"/>
        <v>49.60416666666665</v>
      </c>
      <c r="I83" s="6">
        <f t="shared" si="18"/>
        <v>3.3611111111111196</v>
      </c>
      <c r="J83" s="6">
        <f t="shared" si="19"/>
        <v>2.9313232830824104E-3</v>
      </c>
      <c r="K83" s="6">
        <f t="shared" si="20"/>
        <v>50.138888888888857</v>
      </c>
      <c r="L83" s="6">
        <f t="shared" si="21"/>
        <v>0.15123456790121001</v>
      </c>
      <c r="M83" s="6">
        <f t="shared" si="22"/>
        <v>7.8168620882182373E-3</v>
      </c>
    </row>
    <row r="84" spans="1:13" x14ac:dyDescent="0.3">
      <c r="A84" s="7">
        <v>42818</v>
      </c>
      <c r="B84" s="6">
        <v>83</v>
      </c>
      <c r="C84" s="6">
        <v>37.6666666666666</v>
      </c>
      <c r="D84" s="25"/>
      <c r="E84" s="6">
        <f t="shared" si="14"/>
        <v>44.138888888888864</v>
      </c>
      <c r="F84" s="6">
        <f t="shared" si="15"/>
        <v>41.889660493827705</v>
      </c>
      <c r="G84" s="6">
        <f t="shared" si="16"/>
        <v>0.17182890855457369</v>
      </c>
      <c r="H84" s="6">
        <f t="shared" si="17"/>
        <v>45.35416666666665</v>
      </c>
      <c r="I84" s="6">
        <f t="shared" si="18"/>
        <v>41.889660493827705</v>
      </c>
      <c r="J84" s="6">
        <f t="shared" si="19"/>
        <v>0.20409292035398399</v>
      </c>
      <c r="K84" s="6">
        <f t="shared" si="20"/>
        <v>47.21666666666664</v>
      </c>
      <c r="L84" s="6">
        <f t="shared" si="21"/>
        <v>91.202500000000754</v>
      </c>
      <c r="M84" s="6">
        <f t="shared" si="22"/>
        <v>0.25353982300885108</v>
      </c>
    </row>
    <row r="85" spans="1:13" x14ac:dyDescent="0.3">
      <c r="A85" s="7">
        <v>42819</v>
      </c>
      <c r="B85" s="6">
        <v>84</v>
      </c>
      <c r="C85" s="6">
        <v>39.375</v>
      </c>
      <c r="D85" s="25"/>
      <c r="E85" s="6">
        <f t="shared" si="14"/>
        <v>42.263888888888864</v>
      </c>
      <c r="F85" s="6">
        <f t="shared" si="15"/>
        <v>8.3456790123455384</v>
      </c>
      <c r="G85" s="6">
        <f t="shared" si="16"/>
        <v>7.3368606701939412E-2</v>
      </c>
      <c r="H85" s="6">
        <f t="shared" si="17"/>
        <v>42.94791666666665</v>
      </c>
      <c r="I85" s="6">
        <f t="shared" si="18"/>
        <v>8.3456790123455384</v>
      </c>
      <c r="J85" s="6">
        <f t="shared" si="19"/>
        <v>9.0740740740740317E-2</v>
      </c>
      <c r="K85" s="6">
        <f t="shared" si="20"/>
        <v>44.158333333333317</v>
      </c>
      <c r="L85" s="6">
        <f t="shared" si="21"/>
        <v>22.880277777777625</v>
      </c>
      <c r="M85" s="6">
        <f t="shared" si="22"/>
        <v>0.12148148148148107</v>
      </c>
    </row>
    <row r="86" spans="1:13" x14ac:dyDescent="0.3">
      <c r="A86" s="7">
        <v>42820</v>
      </c>
      <c r="B86" s="6">
        <v>85</v>
      </c>
      <c r="C86" s="6">
        <v>37.1</v>
      </c>
      <c r="D86" s="25"/>
      <c r="E86" s="6">
        <f t="shared" si="14"/>
        <v>38.047222222222196</v>
      </c>
      <c r="F86" s="6">
        <f t="shared" si="15"/>
        <v>0.89722993827155229</v>
      </c>
      <c r="G86" s="6">
        <f t="shared" si="16"/>
        <v>2.5531596286312519E-2</v>
      </c>
      <c r="H86" s="6">
        <f t="shared" si="17"/>
        <v>40.972916666666649</v>
      </c>
      <c r="I86" s="6">
        <f t="shared" si="18"/>
        <v>0.89722993827155229</v>
      </c>
      <c r="J86" s="6">
        <f t="shared" si="19"/>
        <v>0.10439128481581259</v>
      </c>
      <c r="K86" s="6">
        <f t="shared" si="20"/>
        <v>41.778333333333322</v>
      </c>
      <c r="L86" s="6">
        <f t="shared" si="21"/>
        <v>21.886802777777657</v>
      </c>
      <c r="M86" s="6">
        <f t="shared" si="22"/>
        <v>0.12610062893081725</v>
      </c>
    </row>
    <row r="87" spans="1:13" x14ac:dyDescent="0.3">
      <c r="A87" s="7">
        <v>42821</v>
      </c>
      <c r="B87" s="6">
        <v>86</v>
      </c>
      <c r="C87" s="6">
        <v>38.625</v>
      </c>
      <c r="D87" s="25"/>
      <c r="E87" s="6">
        <f t="shared" si="14"/>
        <v>38.366666666666667</v>
      </c>
      <c r="F87" s="6">
        <f t="shared" si="15"/>
        <v>6.6736111111110871E-2</v>
      </c>
      <c r="G87" s="6">
        <f t="shared" si="16"/>
        <v>6.688241639697938E-3</v>
      </c>
      <c r="H87" s="6">
        <f t="shared" si="17"/>
        <v>38.191666666666649</v>
      </c>
      <c r="I87" s="6">
        <f t="shared" si="18"/>
        <v>6.6736111111110871E-2</v>
      </c>
      <c r="J87" s="6">
        <f t="shared" si="19"/>
        <v>1.1218985976267996E-2</v>
      </c>
      <c r="K87" s="6">
        <f t="shared" si="20"/>
        <v>40.503333333333316</v>
      </c>
      <c r="L87" s="6">
        <f t="shared" si="21"/>
        <v>3.5281361111110465</v>
      </c>
      <c r="M87" s="6">
        <f t="shared" si="22"/>
        <v>4.862998921251304E-2</v>
      </c>
    </row>
    <row r="88" spans="1:13" x14ac:dyDescent="0.3">
      <c r="A88" s="7">
        <v>42822</v>
      </c>
      <c r="B88" s="6">
        <v>87</v>
      </c>
      <c r="C88" s="6">
        <v>40.6666666666666</v>
      </c>
      <c r="D88" s="25"/>
      <c r="E88" s="6">
        <f t="shared" si="14"/>
        <v>38.797222222222196</v>
      </c>
      <c r="F88" s="6">
        <f t="shared" si="15"/>
        <v>3.4948225308640484</v>
      </c>
      <c r="G88" s="6">
        <f t="shared" si="16"/>
        <v>4.5969945355190348E-2</v>
      </c>
      <c r="H88" s="6">
        <f t="shared" si="17"/>
        <v>38.941666666666649</v>
      </c>
      <c r="I88" s="6">
        <f t="shared" si="18"/>
        <v>3.4948225308640484</v>
      </c>
      <c r="J88" s="6">
        <f t="shared" si="19"/>
        <v>4.2418032786884129E-2</v>
      </c>
      <c r="K88" s="6">
        <f t="shared" si="20"/>
        <v>38.686666666666639</v>
      </c>
      <c r="L88" s="6">
        <f t="shared" si="21"/>
        <v>3.9203999999998471</v>
      </c>
      <c r="M88" s="6">
        <f t="shared" si="22"/>
        <v>4.8688524590163061E-2</v>
      </c>
    </row>
    <row r="89" spans="1:13" x14ac:dyDescent="0.3">
      <c r="A89" s="7">
        <v>42823</v>
      </c>
      <c r="B89" s="6">
        <v>88</v>
      </c>
      <c r="C89" s="6">
        <v>34.5</v>
      </c>
      <c r="D89" s="25"/>
      <c r="E89" s="6">
        <f t="shared" si="14"/>
        <v>37.930555555555536</v>
      </c>
      <c r="F89" s="6">
        <f t="shared" si="15"/>
        <v>11.76871141975295</v>
      </c>
      <c r="G89" s="6">
        <f t="shared" si="16"/>
        <v>9.9436392914653213E-2</v>
      </c>
      <c r="H89" s="6">
        <f t="shared" si="17"/>
        <v>37.722916666666649</v>
      </c>
      <c r="I89" s="6">
        <f t="shared" si="18"/>
        <v>11.76871141975295</v>
      </c>
      <c r="J89" s="6">
        <f t="shared" si="19"/>
        <v>9.3417874396134748E-2</v>
      </c>
      <c r="K89" s="6">
        <f t="shared" si="20"/>
        <v>38.05333333333332</v>
      </c>
      <c r="L89" s="6">
        <f t="shared" si="21"/>
        <v>12.626177777777686</v>
      </c>
      <c r="M89" s="6">
        <f t="shared" si="22"/>
        <v>0.10299516908212522</v>
      </c>
    </row>
    <row r="90" spans="1:13" x14ac:dyDescent="0.3">
      <c r="A90" s="7">
        <v>42824</v>
      </c>
      <c r="B90" s="6">
        <v>89</v>
      </c>
      <c r="C90" s="6">
        <v>36.857142857142797</v>
      </c>
      <c r="D90" s="25"/>
      <c r="E90" s="6">
        <f t="shared" si="14"/>
        <v>37.341269841269799</v>
      </c>
      <c r="F90" s="6">
        <f t="shared" si="15"/>
        <v>0.2343789367599064</v>
      </c>
      <c r="G90" s="6">
        <f t="shared" si="16"/>
        <v>1.3135228251507826E-2</v>
      </c>
      <c r="H90" s="6">
        <f t="shared" si="17"/>
        <v>37.662202380952351</v>
      </c>
      <c r="I90" s="6">
        <f t="shared" si="18"/>
        <v>0.2343789367599064</v>
      </c>
      <c r="J90" s="6">
        <f t="shared" si="19"/>
        <v>2.1842700258398785E-2</v>
      </c>
      <c r="K90" s="6">
        <f t="shared" si="20"/>
        <v>37.54976190476188</v>
      </c>
      <c r="L90" s="6">
        <f t="shared" si="21"/>
        <v>0.47972114512476494</v>
      </c>
      <c r="M90" s="6">
        <f t="shared" si="22"/>
        <v>1.8791989664083665E-2</v>
      </c>
    </row>
    <row r="91" spans="1:13" x14ac:dyDescent="0.3">
      <c r="A91" s="7">
        <v>42825</v>
      </c>
      <c r="B91" s="6">
        <v>90</v>
      </c>
      <c r="C91" s="6">
        <v>37.625</v>
      </c>
      <c r="D91" s="25"/>
      <c r="E91" s="6">
        <f t="shared" si="14"/>
        <v>36.327380952380935</v>
      </c>
      <c r="F91" s="6">
        <f t="shared" si="15"/>
        <v>1.6838151927438099</v>
      </c>
      <c r="G91" s="6">
        <f t="shared" si="16"/>
        <v>3.4488213890207717E-2</v>
      </c>
      <c r="H91" s="6">
        <f t="shared" si="17"/>
        <v>37.412202380952351</v>
      </c>
      <c r="I91" s="6">
        <f t="shared" si="18"/>
        <v>1.6838151927438099</v>
      </c>
      <c r="J91" s="6">
        <f t="shared" si="19"/>
        <v>5.6557506723627594E-3</v>
      </c>
      <c r="K91" s="6">
        <f t="shared" si="20"/>
        <v>37.654761904761884</v>
      </c>
      <c r="L91" s="6">
        <f t="shared" si="21"/>
        <v>8.857709750554406E-4</v>
      </c>
      <c r="M91" s="6">
        <f t="shared" si="22"/>
        <v>7.9101408005006731E-4</v>
      </c>
    </row>
    <row r="92" spans="1:13" x14ac:dyDescent="0.3">
      <c r="A92" s="7">
        <v>42826</v>
      </c>
      <c r="B92" s="6">
        <v>91</v>
      </c>
      <c r="C92" s="6">
        <v>35.125</v>
      </c>
      <c r="D92" s="25"/>
      <c r="E92" s="6">
        <f t="shared" si="14"/>
        <v>36.53571428571427</v>
      </c>
      <c r="F92" s="6">
        <f t="shared" si="15"/>
        <v>1.9901147959183243</v>
      </c>
      <c r="G92" s="6">
        <f t="shared" si="16"/>
        <v>4.0162684290797737E-2</v>
      </c>
      <c r="H92" s="6">
        <f t="shared" si="17"/>
        <v>36.026785714285701</v>
      </c>
      <c r="I92" s="6">
        <f t="shared" si="18"/>
        <v>1.9901147959183243</v>
      </c>
      <c r="J92" s="6">
        <f t="shared" si="19"/>
        <v>2.5673614641585796E-2</v>
      </c>
      <c r="K92" s="6">
        <f t="shared" si="20"/>
        <v>36.954761904761881</v>
      </c>
      <c r="L92" s="6">
        <f t="shared" si="21"/>
        <v>3.3480286281178269</v>
      </c>
      <c r="M92" s="6">
        <f t="shared" si="22"/>
        <v>5.209286561599661E-2</v>
      </c>
    </row>
    <row r="93" spans="1:13" x14ac:dyDescent="0.3">
      <c r="A93" s="7">
        <v>42827</v>
      </c>
      <c r="B93" s="6">
        <v>92</v>
      </c>
      <c r="C93" s="6">
        <v>33.75</v>
      </c>
      <c r="D93" s="25"/>
      <c r="E93" s="6">
        <f t="shared" si="14"/>
        <v>35.5</v>
      </c>
      <c r="F93" s="6">
        <f t="shared" si="15"/>
        <v>3.0625</v>
      </c>
      <c r="G93" s="6">
        <f t="shared" si="16"/>
        <v>5.185185185185185E-2</v>
      </c>
      <c r="H93" s="6">
        <f t="shared" si="17"/>
        <v>35.839285714285701</v>
      </c>
      <c r="I93" s="6">
        <f t="shared" si="18"/>
        <v>3.0625</v>
      </c>
      <c r="J93" s="6">
        <f t="shared" si="19"/>
        <v>6.1904761904761511E-2</v>
      </c>
      <c r="K93" s="6">
        <f t="shared" si="20"/>
        <v>35.571428571428562</v>
      </c>
      <c r="L93" s="6">
        <f t="shared" si="21"/>
        <v>3.3176020408162934</v>
      </c>
      <c r="M93" s="6">
        <f t="shared" si="22"/>
        <v>5.39682539682537E-2</v>
      </c>
    </row>
    <row r="94" spans="1:13" x14ac:dyDescent="0.3">
      <c r="A94" s="7">
        <v>42828</v>
      </c>
      <c r="B94" s="6">
        <v>93</v>
      </c>
      <c r="C94" s="6">
        <v>29.75</v>
      </c>
      <c r="D94" s="25"/>
      <c r="E94" s="6">
        <f t="shared" si="14"/>
        <v>32.875</v>
      </c>
      <c r="F94" s="6">
        <f t="shared" si="15"/>
        <v>9.765625</v>
      </c>
      <c r="G94" s="6">
        <f t="shared" si="16"/>
        <v>0.10504201680672269</v>
      </c>
      <c r="H94" s="6">
        <f t="shared" si="17"/>
        <v>34.0625</v>
      </c>
      <c r="I94" s="6">
        <f t="shared" si="18"/>
        <v>9.765625</v>
      </c>
      <c r="J94" s="6">
        <f t="shared" si="19"/>
        <v>0.14495798319327732</v>
      </c>
      <c r="K94" s="6">
        <f t="shared" si="20"/>
        <v>34.621428571428559</v>
      </c>
      <c r="L94" s="6">
        <f t="shared" si="21"/>
        <v>23.730816326530494</v>
      </c>
      <c r="M94" s="6">
        <f t="shared" si="22"/>
        <v>0.1637454981992793</v>
      </c>
    </row>
    <row r="95" spans="1:13" x14ac:dyDescent="0.3">
      <c r="A95" s="7">
        <v>42829</v>
      </c>
      <c r="B95" s="6">
        <v>94</v>
      </c>
      <c r="C95" s="6">
        <v>31.8666666666666</v>
      </c>
      <c r="D95" s="25"/>
      <c r="E95" s="6">
        <f t="shared" si="14"/>
        <v>31.788888888888867</v>
      </c>
      <c r="F95" s="6">
        <f t="shared" si="15"/>
        <v>6.0493827160424318E-3</v>
      </c>
      <c r="G95" s="6">
        <f t="shared" si="16"/>
        <v>2.4407252440711274E-3</v>
      </c>
      <c r="H95" s="6">
        <f t="shared" si="17"/>
        <v>32.622916666666647</v>
      </c>
      <c r="I95" s="6">
        <f t="shared" si="18"/>
        <v>6.0493827160424318E-3</v>
      </c>
      <c r="J95" s="6">
        <f t="shared" si="19"/>
        <v>2.3731694560671E-2</v>
      </c>
      <c r="K95" s="6">
        <f t="shared" si="20"/>
        <v>33.623333333333321</v>
      </c>
      <c r="L95" s="6">
        <f t="shared" si="21"/>
        <v>3.0858777777779687</v>
      </c>
      <c r="M95" s="6">
        <f t="shared" si="22"/>
        <v>5.512552301255412E-2</v>
      </c>
    </row>
    <row r="96" spans="1:13" x14ac:dyDescent="0.3">
      <c r="A96" s="7">
        <v>42830</v>
      </c>
      <c r="B96" s="6">
        <v>95</v>
      </c>
      <c r="C96" s="6">
        <v>46</v>
      </c>
      <c r="D96" s="25"/>
      <c r="E96" s="6">
        <f t="shared" si="14"/>
        <v>35.872222222222199</v>
      </c>
      <c r="F96" s="6">
        <f t="shared" si="15"/>
        <v>102.57188271604986</v>
      </c>
      <c r="G96" s="6">
        <f t="shared" si="16"/>
        <v>0.22016908212560438</v>
      </c>
      <c r="H96" s="6">
        <f t="shared" si="17"/>
        <v>35.341666666666654</v>
      </c>
      <c r="I96" s="6">
        <f t="shared" si="18"/>
        <v>102.57188271604986</v>
      </c>
      <c r="J96" s="6">
        <f t="shared" si="19"/>
        <v>0.2317028985507249</v>
      </c>
      <c r="K96" s="6">
        <f t="shared" si="20"/>
        <v>35.298333333333318</v>
      </c>
      <c r="L96" s="6">
        <f t="shared" si="21"/>
        <v>114.52566944444477</v>
      </c>
      <c r="M96" s="6">
        <f t="shared" si="22"/>
        <v>0.23264492753623223</v>
      </c>
    </row>
    <row r="97" spans="1:13" x14ac:dyDescent="0.3">
      <c r="A97" s="7">
        <v>42831</v>
      </c>
      <c r="B97" s="6">
        <v>96</v>
      </c>
      <c r="C97" s="6">
        <v>26</v>
      </c>
      <c r="D97" s="25"/>
      <c r="E97" s="6">
        <f t="shared" si="14"/>
        <v>34.622222222222199</v>
      </c>
      <c r="F97" s="6">
        <f t="shared" si="15"/>
        <v>74.342716049382304</v>
      </c>
      <c r="G97" s="6">
        <f t="shared" si="16"/>
        <v>0.33162393162393072</v>
      </c>
      <c r="H97" s="6">
        <f t="shared" si="17"/>
        <v>33.404166666666654</v>
      </c>
      <c r="I97" s="6">
        <f t="shared" si="18"/>
        <v>74.342716049382304</v>
      </c>
      <c r="J97" s="6">
        <f t="shared" si="19"/>
        <v>0.28477564102564057</v>
      </c>
      <c r="K97" s="6">
        <f t="shared" si="20"/>
        <v>33.473333333333322</v>
      </c>
      <c r="L97" s="6">
        <f t="shared" si="21"/>
        <v>55.85071111111094</v>
      </c>
      <c r="M97" s="6">
        <f t="shared" si="22"/>
        <v>0.28743589743589698</v>
      </c>
    </row>
    <row r="98" spans="1:13" x14ac:dyDescent="0.3">
      <c r="A98" s="7">
        <v>42832</v>
      </c>
      <c r="B98" s="6">
        <v>97</v>
      </c>
      <c r="C98" s="6">
        <v>29.875</v>
      </c>
      <c r="D98" s="25"/>
      <c r="E98" s="6">
        <f t="shared" si="14"/>
        <v>33.958333333333336</v>
      </c>
      <c r="F98" s="6">
        <f t="shared" si="15"/>
        <v>16.673611111111132</v>
      </c>
      <c r="G98" s="6">
        <f t="shared" si="16"/>
        <v>0.13668061366806145</v>
      </c>
      <c r="H98" s="6">
        <f t="shared" si="17"/>
        <v>33.435416666666654</v>
      </c>
      <c r="I98" s="6">
        <f t="shared" si="18"/>
        <v>16.673611111111132</v>
      </c>
      <c r="J98" s="6">
        <f t="shared" si="19"/>
        <v>0.11917712691771228</v>
      </c>
      <c r="K98" s="6">
        <f t="shared" si="20"/>
        <v>32.698333333333323</v>
      </c>
      <c r="L98" s="6">
        <f t="shared" si="21"/>
        <v>7.9712111111110557</v>
      </c>
      <c r="M98" s="6">
        <f t="shared" si="22"/>
        <v>9.4504881450487813E-2</v>
      </c>
    </row>
    <row r="99" spans="1:13" x14ac:dyDescent="0.3">
      <c r="A99" s="7">
        <v>42833</v>
      </c>
      <c r="B99" s="6">
        <v>98</v>
      </c>
      <c r="C99" s="6">
        <v>29.375</v>
      </c>
      <c r="D99" s="25"/>
      <c r="E99" s="6">
        <f t="shared" si="14"/>
        <v>28.416666666666668</v>
      </c>
      <c r="F99" s="6">
        <f t="shared" si="15"/>
        <v>0.91840277777777546</v>
      </c>
      <c r="G99" s="6">
        <f t="shared" si="16"/>
        <v>3.2624113475177262E-2</v>
      </c>
      <c r="H99" s="6">
        <f t="shared" si="17"/>
        <v>32.8125</v>
      </c>
      <c r="I99" s="6">
        <f t="shared" si="18"/>
        <v>0.91840277777777546</v>
      </c>
      <c r="J99" s="6">
        <f t="shared" si="19"/>
        <v>0.11702127659574468</v>
      </c>
      <c r="K99" s="6">
        <f t="shared" si="20"/>
        <v>32.623333333333321</v>
      </c>
      <c r="L99" s="6">
        <f t="shared" si="21"/>
        <v>10.551669444444363</v>
      </c>
      <c r="M99" s="6">
        <f t="shared" si="22"/>
        <v>0.11058156028368751</v>
      </c>
    </row>
    <row r="100" spans="1:13" x14ac:dyDescent="0.3">
      <c r="A100" s="7">
        <v>42834</v>
      </c>
      <c r="B100" s="6">
        <v>99</v>
      </c>
      <c r="C100" s="6">
        <v>21.125</v>
      </c>
      <c r="D100" s="25"/>
      <c r="E100" s="6">
        <f t="shared" ref="E100:E115" si="23">AVERAGE(C98:C100)</f>
        <v>26.791666666666668</v>
      </c>
      <c r="F100" s="6">
        <f t="shared" si="15"/>
        <v>32.111111111111121</v>
      </c>
      <c r="G100" s="6">
        <f t="shared" si="16"/>
        <v>0.26824457593688367</v>
      </c>
      <c r="H100" s="6">
        <f t="shared" si="17"/>
        <v>26.59375</v>
      </c>
      <c r="I100" s="6">
        <f t="shared" si="18"/>
        <v>32.111111111111121</v>
      </c>
      <c r="J100" s="6">
        <f t="shared" si="19"/>
        <v>0.2588757396449704</v>
      </c>
      <c r="K100" s="6">
        <f t="shared" si="20"/>
        <v>30.475000000000001</v>
      </c>
      <c r="L100" s="6">
        <f t="shared" si="21"/>
        <v>87.422500000000028</v>
      </c>
      <c r="M100" s="6">
        <f t="shared" si="22"/>
        <v>0.44260355029585807</v>
      </c>
    </row>
    <row r="101" spans="1:13" x14ac:dyDescent="0.3">
      <c r="A101" s="7">
        <v>42835</v>
      </c>
      <c r="B101" s="6">
        <v>100</v>
      </c>
      <c r="C101" s="6">
        <v>19.428571428571399</v>
      </c>
      <c r="D101" s="25"/>
      <c r="E101" s="6">
        <f t="shared" si="23"/>
        <v>23.3095238095238</v>
      </c>
      <c r="F101" s="6">
        <f t="shared" si="15"/>
        <v>15.061791383220109</v>
      </c>
      <c r="G101" s="6">
        <f t="shared" si="16"/>
        <v>0.19975490196078566</v>
      </c>
      <c r="H101" s="6">
        <f t="shared" ref="H101:H115" si="24">AVERAGE(C98:C101)</f>
        <v>24.950892857142851</v>
      </c>
      <c r="I101" s="6">
        <f t="shared" ref="I101:I115" si="25">(C101-E101)^2</f>
        <v>15.061791383220109</v>
      </c>
      <c r="J101" s="6">
        <f t="shared" si="19"/>
        <v>0.28423713235294279</v>
      </c>
      <c r="K101" s="6">
        <f t="shared" si="20"/>
        <v>25.160714285714281</v>
      </c>
      <c r="L101" s="6">
        <f t="shared" si="21"/>
        <v>32.857461734694169</v>
      </c>
      <c r="M101" s="6">
        <f t="shared" si="22"/>
        <v>0.29503676470588414</v>
      </c>
    </row>
    <row r="102" spans="1:13" x14ac:dyDescent="0.3">
      <c r="A102" s="7">
        <v>42836</v>
      </c>
      <c r="B102" s="6">
        <v>101</v>
      </c>
      <c r="C102" s="6">
        <v>17.75</v>
      </c>
      <c r="D102" s="25"/>
      <c r="E102" s="6">
        <f t="shared" si="23"/>
        <v>19.4345238095238</v>
      </c>
      <c r="F102" s="6">
        <f t="shared" si="15"/>
        <v>2.837620464852574</v>
      </c>
      <c r="G102" s="6">
        <f t="shared" si="16"/>
        <v>9.490274983232673E-2</v>
      </c>
      <c r="H102" s="6">
        <f t="shared" si="24"/>
        <v>21.919642857142851</v>
      </c>
      <c r="I102" s="6">
        <f t="shared" si="25"/>
        <v>2.837620464852574</v>
      </c>
      <c r="J102" s="6">
        <f t="shared" si="19"/>
        <v>0.23490945674044228</v>
      </c>
      <c r="K102" s="6">
        <f t="shared" ref="K102:K115" si="26">AVERAGE(C98:C102)</f>
        <v>23.510714285714279</v>
      </c>
      <c r="L102" s="6">
        <f t="shared" ref="L102:L115" si="27">(C102-K102)^2</f>
        <v>33.185829081632576</v>
      </c>
      <c r="M102" s="6">
        <f t="shared" si="22"/>
        <v>0.32454728370221292</v>
      </c>
    </row>
    <row r="103" spans="1:13" x14ac:dyDescent="0.3">
      <c r="A103" s="7">
        <v>42837</v>
      </c>
      <c r="B103" s="6">
        <v>102</v>
      </c>
      <c r="C103" s="6">
        <v>26</v>
      </c>
      <c r="D103" s="25"/>
      <c r="E103" s="6">
        <f t="shared" si="23"/>
        <v>21.0595238095238</v>
      </c>
      <c r="F103" s="6">
        <f t="shared" si="15"/>
        <v>24.408304988662231</v>
      </c>
      <c r="G103" s="6">
        <f t="shared" si="16"/>
        <v>0.1900183150183154</v>
      </c>
      <c r="H103" s="6">
        <f t="shared" si="24"/>
        <v>21.075892857142851</v>
      </c>
      <c r="I103" s="6">
        <f t="shared" si="25"/>
        <v>24.408304988662231</v>
      </c>
      <c r="J103" s="6">
        <f t="shared" si="19"/>
        <v>0.18938873626373651</v>
      </c>
      <c r="K103" s="6">
        <f t="shared" si="26"/>
        <v>22.73571428571428</v>
      </c>
      <c r="L103" s="6">
        <f t="shared" si="27"/>
        <v>10.65556122448983</v>
      </c>
      <c r="M103" s="6">
        <f t="shared" si="22"/>
        <v>0.12554945054945074</v>
      </c>
    </row>
    <row r="104" spans="1:13" x14ac:dyDescent="0.3">
      <c r="A104" s="7">
        <v>42838</v>
      </c>
      <c r="B104" s="6">
        <v>103</v>
      </c>
      <c r="C104" s="6">
        <v>29.1111111111111</v>
      </c>
      <c r="D104" s="25"/>
      <c r="E104" s="6">
        <f t="shared" si="23"/>
        <v>24.287037037037035</v>
      </c>
      <c r="F104" s="6">
        <f t="shared" si="15"/>
        <v>23.271690672153554</v>
      </c>
      <c r="G104" s="6">
        <f t="shared" si="16"/>
        <v>0.165712468193384</v>
      </c>
      <c r="H104" s="6">
        <f t="shared" si="24"/>
        <v>23.072420634920626</v>
      </c>
      <c r="I104" s="6">
        <f t="shared" si="25"/>
        <v>23.271690672153554</v>
      </c>
      <c r="J104" s="6">
        <f t="shared" si="19"/>
        <v>0.20743593238822247</v>
      </c>
      <c r="K104" s="6">
        <f t="shared" si="26"/>
        <v>22.6829365079365</v>
      </c>
      <c r="L104" s="6">
        <f t="shared" si="27"/>
        <v>41.32142872889893</v>
      </c>
      <c r="M104" s="6">
        <f t="shared" si="22"/>
        <v>0.22081515812431843</v>
      </c>
    </row>
    <row r="105" spans="1:13" x14ac:dyDescent="0.3">
      <c r="A105" s="7">
        <v>42839</v>
      </c>
      <c r="B105" s="6">
        <v>104</v>
      </c>
      <c r="C105" s="6">
        <v>37.625</v>
      </c>
      <c r="D105" s="25"/>
      <c r="E105" s="6">
        <f t="shared" si="23"/>
        <v>30.912037037037035</v>
      </c>
      <c r="F105" s="6">
        <f t="shared" si="15"/>
        <v>45.063871742112518</v>
      </c>
      <c r="G105" s="6">
        <f t="shared" si="16"/>
        <v>0.17841762027808547</v>
      </c>
      <c r="H105" s="6">
        <f t="shared" si="24"/>
        <v>27.621527777777775</v>
      </c>
      <c r="I105" s="6">
        <f t="shared" si="25"/>
        <v>45.063871742112518</v>
      </c>
      <c r="J105" s="6">
        <f t="shared" si="19"/>
        <v>0.26587301587301593</v>
      </c>
      <c r="K105" s="6">
        <f t="shared" si="26"/>
        <v>25.9829365079365</v>
      </c>
      <c r="L105" s="6">
        <f t="shared" si="27"/>
        <v>135.53764235323777</v>
      </c>
      <c r="M105" s="6">
        <f t="shared" si="22"/>
        <v>0.30942361440700333</v>
      </c>
    </row>
    <row r="106" spans="1:13" x14ac:dyDescent="0.3">
      <c r="A106" s="7">
        <v>42840</v>
      </c>
      <c r="B106" s="6">
        <v>105</v>
      </c>
      <c r="C106" s="6">
        <v>30.4444444444444</v>
      </c>
      <c r="D106" s="25"/>
      <c r="E106" s="6">
        <f t="shared" si="23"/>
        <v>32.393518518518498</v>
      </c>
      <c r="F106" s="6">
        <f t="shared" si="15"/>
        <v>3.7988897462278004</v>
      </c>
      <c r="G106" s="6">
        <f t="shared" si="16"/>
        <v>6.4020681265207671E-2</v>
      </c>
      <c r="H106" s="6">
        <f t="shared" si="24"/>
        <v>30.795138888888875</v>
      </c>
      <c r="I106" s="6">
        <f t="shared" si="25"/>
        <v>3.7988897462278004</v>
      </c>
      <c r="J106" s="6">
        <f t="shared" si="19"/>
        <v>1.151916058394262E-2</v>
      </c>
      <c r="K106" s="6">
        <f t="shared" si="26"/>
        <v>28.186111111111096</v>
      </c>
      <c r="L106" s="6">
        <f t="shared" si="27"/>
        <v>5.1000694444443138</v>
      </c>
      <c r="M106" s="6">
        <f t="shared" si="22"/>
        <v>7.4178832116787483E-2</v>
      </c>
    </row>
    <row r="107" spans="1:13" x14ac:dyDescent="0.3">
      <c r="A107" s="7">
        <v>42841</v>
      </c>
      <c r="B107" s="6">
        <v>106</v>
      </c>
      <c r="C107" s="6">
        <v>34.25</v>
      </c>
      <c r="D107" s="25"/>
      <c r="E107" s="6">
        <f t="shared" si="23"/>
        <v>34.106481481481467</v>
      </c>
      <c r="F107" s="6">
        <f t="shared" si="15"/>
        <v>2.0597565157754572E-2</v>
      </c>
      <c r="G107" s="6">
        <f t="shared" si="16"/>
        <v>4.1903217085703139E-3</v>
      </c>
      <c r="H107" s="6">
        <f t="shared" si="24"/>
        <v>32.857638888888872</v>
      </c>
      <c r="I107" s="6">
        <f t="shared" si="25"/>
        <v>2.0597565157754572E-2</v>
      </c>
      <c r="J107" s="6">
        <f t="shared" si="19"/>
        <v>4.0652879156529299E-2</v>
      </c>
      <c r="K107" s="6">
        <f t="shared" si="26"/>
        <v>31.486111111111097</v>
      </c>
      <c r="L107" s="6">
        <f t="shared" si="27"/>
        <v>7.6390817901235373</v>
      </c>
      <c r="M107" s="6">
        <f t="shared" si="22"/>
        <v>8.0697485806975278E-2</v>
      </c>
    </row>
    <row r="108" spans="1:13" x14ac:dyDescent="0.3">
      <c r="A108" s="7">
        <v>42842</v>
      </c>
      <c r="B108" s="6">
        <v>107</v>
      </c>
      <c r="C108" s="6">
        <v>38.4444444444444</v>
      </c>
      <c r="D108" s="25"/>
      <c r="E108" s="6">
        <f t="shared" si="23"/>
        <v>34.379629629629598</v>
      </c>
      <c r="F108" s="6">
        <f t="shared" si="15"/>
        <v>16.522719478737898</v>
      </c>
      <c r="G108" s="6">
        <f t="shared" si="16"/>
        <v>0.10573217726396897</v>
      </c>
      <c r="H108" s="6">
        <f t="shared" si="24"/>
        <v>35.1909722222222</v>
      </c>
      <c r="I108" s="6">
        <f t="shared" si="25"/>
        <v>16.522719478737898</v>
      </c>
      <c r="J108" s="6">
        <f t="shared" si="19"/>
        <v>8.4627890173409923E-2</v>
      </c>
      <c r="K108" s="6">
        <f t="shared" si="26"/>
        <v>33.97499999999998</v>
      </c>
      <c r="L108" s="6">
        <f t="shared" si="27"/>
        <v>19.975933641975093</v>
      </c>
      <c r="M108" s="6">
        <f t="shared" si="22"/>
        <v>0.11625722543352551</v>
      </c>
    </row>
    <row r="109" spans="1:13" x14ac:dyDescent="0.3">
      <c r="A109" s="7">
        <v>42843</v>
      </c>
      <c r="B109" s="6">
        <v>108</v>
      </c>
      <c r="C109" s="6">
        <v>27.3333333333333</v>
      </c>
      <c r="D109" s="25"/>
      <c r="E109" s="6">
        <f t="shared" si="23"/>
        <v>33.342592592592567</v>
      </c>
      <c r="F109" s="6">
        <f t="shared" si="15"/>
        <v>36.111196844993231</v>
      </c>
      <c r="G109" s="6">
        <f t="shared" si="16"/>
        <v>0.21985094850948564</v>
      </c>
      <c r="H109" s="6">
        <f t="shared" si="24"/>
        <v>32.618055555555529</v>
      </c>
      <c r="I109" s="6">
        <f t="shared" si="25"/>
        <v>36.111196844993231</v>
      </c>
      <c r="J109" s="6">
        <f t="shared" si="19"/>
        <v>0.19334349593495981</v>
      </c>
      <c r="K109" s="6">
        <f t="shared" si="26"/>
        <v>33.619444444444426</v>
      </c>
      <c r="L109" s="6">
        <f t="shared" si="27"/>
        <v>39.515192901234748</v>
      </c>
      <c r="M109" s="6">
        <f t="shared" si="22"/>
        <v>0.22997967479674877</v>
      </c>
    </row>
    <row r="110" spans="1:13" x14ac:dyDescent="0.3">
      <c r="A110" s="7">
        <v>42844</v>
      </c>
      <c r="B110" s="6">
        <v>109</v>
      </c>
      <c r="C110" s="6">
        <v>24.125</v>
      </c>
      <c r="D110" s="25"/>
      <c r="E110" s="6">
        <f t="shared" si="23"/>
        <v>29.967592592592567</v>
      </c>
      <c r="F110" s="6">
        <f t="shared" si="15"/>
        <v>34.135888203017529</v>
      </c>
      <c r="G110" s="6">
        <f t="shared" si="16"/>
        <v>0.24218000383803387</v>
      </c>
      <c r="H110" s="6">
        <f t="shared" si="24"/>
        <v>31.038194444444425</v>
      </c>
      <c r="I110" s="6">
        <f t="shared" si="25"/>
        <v>34.135888203017529</v>
      </c>
      <c r="J110" s="6">
        <f t="shared" si="19"/>
        <v>0.28655728267127151</v>
      </c>
      <c r="K110" s="6">
        <f t="shared" si="26"/>
        <v>30.919444444444423</v>
      </c>
      <c r="L110" s="6">
        <f t="shared" si="27"/>
        <v>46.164475308641684</v>
      </c>
      <c r="M110" s="6">
        <f t="shared" si="22"/>
        <v>0.28163500287852533</v>
      </c>
    </row>
    <row r="111" spans="1:13" x14ac:dyDescent="0.3">
      <c r="A111" s="7">
        <v>42845</v>
      </c>
      <c r="B111" s="6">
        <v>110</v>
      </c>
      <c r="C111" s="6">
        <v>27.5</v>
      </c>
      <c r="D111" s="25"/>
      <c r="E111" s="6">
        <f t="shared" si="23"/>
        <v>26.319444444444432</v>
      </c>
      <c r="F111" s="6">
        <f t="shared" si="15"/>
        <v>1.3937114197531153</v>
      </c>
      <c r="G111" s="6">
        <f t="shared" si="16"/>
        <v>4.2929292929293372E-2</v>
      </c>
      <c r="H111" s="6">
        <f t="shared" si="24"/>
        <v>29.350694444444425</v>
      </c>
      <c r="I111" s="6">
        <f t="shared" si="25"/>
        <v>1.3937114197531153</v>
      </c>
      <c r="J111" s="6">
        <f t="shared" si="19"/>
        <v>6.7297979797979093E-2</v>
      </c>
      <c r="K111" s="6">
        <f t="shared" si="26"/>
        <v>30.330555555555542</v>
      </c>
      <c r="L111" s="6">
        <f t="shared" si="27"/>
        <v>8.0120447530863395</v>
      </c>
      <c r="M111" s="6">
        <f t="shared" si="22"/>
        <v>0.10292929292929241</v>
      </c>
    </row>
    <row r="112" spans="1:13" x14ac:dyDescent="0.3">
      <c r="A112" s="7">
        <v>42846</v>
      </c>
      <c r="B112" s="6">
        <v>111</v>
      </c>
      <c r="C112" s="6">
        <v>39.375</v>
      </c>
      <c r="D112" s="25"/>
      <c r="E112" s="6">
        <f t="shared" si="23"/>
        <v>30.333333333333332</v>
      </c>
      <c r="F112" s="6">
        <f t="shared" si="15"/>
        <v>81.751736111111128</v>
      </c>
      <c r="G112" s="6">
        <f t="shared" si="16"/>
        <v>0.22962962962962966</v>
      </c>
      <c r="H112" s="6">
        <f t="shared" si="24"/>
        <v>29.583333333333325</v>
      </c>
      <c r="I112" s="6">
        <f t="shared" si="25"/>
        <v>81.751736111111128</v>
      </c>
      <c r="J112" s="6">
        <f t="shared" si="19"/>
        <v>0.24867724867724889</v>
      </c>
      <c r="K112" s="6">
        <f t="shared" si="26"/>
        <v>31.355555555555544</v>
      </c>
      <c r="L112" s="6">
        <f t="shared" si="27"/>
        <v>64.31148919753106</v>
      </c>
      <c r="M112" s="6">
        <f t="shared" si="22"/>
        <v>0.20366843033509729</v>
      </c>
    </row>
    <row r="113" spans="1:13" x14ac:dyDescent="0.3">
      <c r="A113" s="7">
        <v>42847</v>
      </c>
      <c r="B113" s="6">
        <v>112</v>
      </c>
      <c r="C113" s="6">
        <v>40.9</v>
      </c>
      <c r="D113" s="25"/>
      <c r="E113" s="6">
        <f t="shared" si="23"/>
        <v>35.925000000000004</v>
      </c>
      <c r="F113" s="6">
        <f t="shared" si="15"/>
        <v>24.750624999999943</v>
      </c>
      <c r="G113" s="6">
        <f t="shared" si="16"/>
        <v>0.12163814180929082</v>
      </c>
      <c r="H113" s="6">
        <f t="shared" si="24"/>
        <v>32.975000000000001</v>
      </c>
      <c r="I113" s="6">
        <f t="shared" si="25"/>
        <v>24.750624999999943</v>
      </c>
      <c r="J113" s="6">
        <f t="shared" si="19"/>
        <v>0.19376528117359407</v>
      </c>
      <c r="K113" s="6">
        <f t="shared" si="26"/>
        <v>31.846666666666657</v>
      </c>
      <c r="L113" s="6">
        <f t="shared" si="27"/>
        <v>81.962844444444599</v>
      </c>
      <c r="M113" s="6">
        <f t="shared" si="22"/>
        <v>0.22135289323553403</v>
      </c>
    </row>
    <row r="114" spans="1:13" x14ac:dyDescent="0.3">
      <c r="A114" s="7">
        <v>42848</v>
      </c>
      <c r="B114" s="6">
        <v>113</v>
      </c>
      <c r="C114" s="6">
        <v>27.5</v>
      </c>
      <c r="D114" s="25"/>
      <c r="E114" s="6">
        <f t="shared" si="23"/>
        <v>35.925000000000004</v>
      </c>
      <c r="F114" s="6">
        <f t="shared" si="15"/>
        <v>70.980625000000074</v>
      </c>
      <c r="G114" s="6">
        <f t="shared" si="16"/>
        <v>0.3063636363636365</v>
      </c>
      <c r="H114" s="6">
        <f t="shared" si="24"/>
        <v>33.818750000000001</v>
      </c>
      <c r="I114" s="6">
        <f t="shared" si="25"/>
        <v>70.980625000000074</v>
      </c>
      <c r="J114" s="6">
        <f t="shared" si="19"/>
        <v>0.22977272727272732</v>
      </c>
      <c r="K114" s="6">
        <f t="shared" si="26"/>
        <v>31.880000000000003</v>
      </c>
      <c r="L114" s="6">
        <f t="shared" si="27"/>
        <v>19.184400000000021</v>
      </c>
      <c r="M114" s="6">
        <f t="shared" si="22"/>
        <v>0.15927272727272737</v>
      </c>
    </row>
    <row r="115" spans="1:13" x14ac:dyDescent="0.3">
      <c r="A115" s="7">
        <v>42849</v>
      </c>
      <c r="B115" s="6">
        <v>114</v>
      </c>
      <c r="C115" s="6">
        <v>27.1428571428571</v>
      </c>
      <c r="D115" s="26"/>
      <c r="E115" s="6">
        <f t="shared" si="23"/>
        <v>31.847619047619034</v>
      </c>
      <c r="F115" s="6">
        <f t="shared" si="15"/>
        <v>22.134784580499144</v>
      </c>
      <c r="G115" s="6">
        <f t="shared" si="16"/>
        <v>0.1733333333333347</v>
      </c>
      <c r="H115" s="6">
        <f t="shared" si="24"/>
        <v>33.729464285714279</v>
      </c>
      <c r="I115" s="6">
        <f t="shared" si="25"/>
        <v>22.134784580499144</v>
      </c>
      <c r="J115" s="6">
        <f t="shared" si="19"/>
        <v>0.24266447368421226</v>
      </c>
      <c r="K115" s="6">
        <f t="shared" si="26"/>
        <v>32.483571428571423</v>
      </c>
      <c r="L115" s="6">
        <f t="shared" si="27"/>
        <v>28.523229081633058</v>
      </c>
      <c r="M115" s="6">
        <f t="shared" si="22"/>
        <v>0.19676315789473856</v>
      </c>
    </row>
    <row r="116" spans="1:13" x14ac:dyDescent="0.3">
      <c r="A116" s="19" t="s">
        <v>13</v>
      </c>
      <c r="B116" s="19"/>
      <c r="C116" s="19"/>
      <c r="D116" s="19"/>
      <c r="E116" s="19"/>
      <c r="F116" s="6">
        <f>SUM(F4:F115)</f>
        <v>2780.8882156630943</v>
      </c>
      <c r="G116" s="6">
        <f t="shared" ref="G116:M116" si="28">SUM(G4:G115)</f>
        <v>9.1626333641923168</v>
      </c>
      <c r="H116" s="20"/>
      <c r="I116" s="6">
        <f t="shared" si="28"/>
        <v>2780.8359286915329</v>
      </c>
      <c r="J116" s="6">
        <f t="shared" si="28"/>
        <v>10.308154228431617</v>
      </c>
      <c r="K116" s="20"/>
      <c r="L116" s="6">
        <f t="shared" si="28"/>
        <v>4222.0753801696528</v>
      </c>
      <c r="M116" s="6">
        <f t="shared" si="28"/>
        <v>11.229280968838451</v>
      </c>
    </row>
    <row r="117" spans="1:13" x14ac:dyDescent="0.3">
      <c r="A117" s="19" t="s">
        <v>41</v>
      </c>
      <c r="B117" s="19"/>
      <c r="C117" s="19"/>
      <c r="D117" s="19"/>
      <c r="E117" s="19"/>
      <c r="F117" s="6">
        <f>(F116/112)</f>
        <v>24.829359068420484</v>
      </c>
      <c r="G117" s="6">
        <f>(G116/112)</f>
        <v>8.1809226466002832E-2</v>
      </c>
      <c r="H117" s="20"/>
      <c r="I117" s="6">
        <f>(I116/111)</f>
        <v>25.052575934157954</v>
      </c>
      <c r="J117" s="6">
        <f>(J116/111)</f>
        <v>9.286625431019474E-2</v>
      </c>
      <c r="K117" s="20"/>
      <c r="L117" s="6">
        <f>(L116/110)</f>
        <v>38.382503456087754</v>
      </c>
      <c r="M117" s="6">
        <f>(M116/110)</f>
        <v>0.10208437244398591</v>
      </c>
    </row>
    <row r="118" spans="1:13" x14ac:dyDescent="0.3">
      <c r="A118" s="19" t="s">
        <v>42</v>
      </c>
      <c r="B118" s="19"/>
      <c r="C118" s="19"/>
      <c r="D118" s="19"/>
      <c r="E118" s="19"/>
      <c r="F118" s="12">
        <f>SQRT(F117)</f>
        <v>4.9829066887129727</v>
      </c>
      <c r="G118" s="6"/>
      <c r="H118" s="20"/>
      <c r="I118" s="13">
        <f>SQRT(I117)</f>
        <v>5.0052548320897658</v>
      </c>
      <c r="J118" s="6"/>
      <c r="K118" s="20"/>
      <c r="L118" s="13">
        <f>SQRT(L117)</f>
        <v>6.1953614467670697</v>
      </c>
      <c r="M118" s="6"/>
    </row>
    <row r="119" spans="1:13" x14ac:dyDescent="0.3">
      <c r="A119" s="19" t="s">
        <v>44</v>
      </c>
      <c r="B119" s="19"/>
      <c r="C119" s="19"/>
      <c r="D119" s="19"/>
      <c r="E119" s="19"/>
      <c r="F119" s="6"/>
      <c r="G119" s="12">
        <f>(G117*100)</f>
        <v>8.1809226466002833</v>
      </c>
      <c r="H119" s="20"/>
      <c r="I119" s="6"/>
      <c r="J119" s="13">
        <f>(J117*100)</f>
        <v>9.2866254310194734</v>
      </c>
      <c r="K119" s="20"/>
      <c r="L119" s="6"/>
      <c r="M119" s="13">
        <f>(M117*100)</f>
        <v>10.20843724439859</v>
      </c>
    </row>
    <row r="120" spans="1:13" x14ac:dyDescent="0.3">
      <c r="A120" s="11"/>
      <c r="B120" s="11"/>
      <c r="C120" s="11"/>
      <c r="D120" s="11"/>
      <c r="E120" s="11"/>
    </row>
  </sheetData>
  <mergeCells count="8">
    <mergeCell ref="D2:D57"/>
    <mergeCell ref="D58:D115"/>
    <mergeCell ref="H116:H119"/>
    <mergeCell ref="K116:K119"/>
    <mergeCell ref="A119:E119"/>
    <mergeCell ref="A118:E118"/>
    <mergeCell ref="A117:E117"/>
    <mergeCell ref="A116:E116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38"/>
  <sheetViews>
    <sheetView topLeftCell="A11" workbookViewId="0">
      <selection activeCell="E25" sqref="E25"/>
    </sheetView>
  </sheetViews>
  <sheetFormatPr defaultRowHeight="14.4" x14ac:dyDescent="0.3"/>
  <cols>
    <col min="1" max="1" width="18" bestFit="1" customWidth="1"/>
    <col min="2" max="2" width="12.6640625" bestFit="1" customWidth="1"/>
    <col min="3" max="3" width="14.5546875" bestFit="1" customWidth="1"/>
    <col min="4" max="4" width="12.6640625" bestFit="1" customWidth="1"/>
    <col min="5" max="5" width="12" bestFit="1" customWidth="1"/>
    <col min="6" max="6" width="13.44140625" bestFit="1" customWidth="1"/>
    <col min="7" max="7" width="15.33203125" bestFit="1" customWidth="1"/>
    <col min="8" max="9" width="12.6640625" bestFit="1" customWidth="1"/>
  </cols>
  <sheetData>
    <row r="1" spans="1:9" x14ac:dyDescent="0.3">
      <c r="A1" t="s">
        <v>3</v>
      </c>
    </row>
    <row r="2" spans="1:9" ht="15" thickBot="1" x14ac:dyDescent="0.35"/>
    <row r="3" spans="1:9" x14ac:dyDescent="0.3">
      <c r="A3" s="4" t="s">
        <v>4</v>
      </c>
      <c r="B3" s="4"/>
    </row>
    <row r="4" spans="1:9" x14ac:dyDescent="0.3">
      <c r="A4" t="s">
        <v>5</v>
      </c>
      <c r="B4">
        <v>0.91306207518305527</v>
      </c>
    </row>
    <row r="5" spans="1:9" x14ac:dyDescent="0.3">
      <c r="A5" t="s">
        <v>6</v>
      </c>
      <c r="B5">
        <v>0.83368235313758732</v>
      </c>
    </row>
    <row r="6" spans="1:9" x14ac:dyDescent="0.3">
      <c r="A6" t="s">
        <v>7</v>
      </c>
      <c r="B6">
        <v>0.83219737414774442</v>
      </c>
    </row>
    <row r="7" spans="1:9" x14ac:dyDescent="0.3">
      <c r="A7" t="s">
        <v>8</v>
      </c>
      <c r="B7">
        <v>7.8109958415595946</v>
      </c>
    </row>
    <row r="8" spans="1:9" ht="15" thickBot="1" x14ac:dyDescent="0.35">
      <c r="A8" s="2" t="s">
        <v>9</v>
      </c>
      <c r="B8" s="2">
        <v>114</v>
      </c>
    </row>
    <row r="10" spans="1:9" ht="15" thickBot="1" x14ac:dyDescent="0.35">
      <c r="A10" t="s">
        <v>10</v>
      </c>
    </row>
    <row r="11" spans="1:9" x14ac:dyDescent="0.3">
      <c r="A11" s="3"/>
      <c r="B11" s="3" t="s">
        <v>15</v>
      </c>
      <c r="C11" s="3" t="s">
        <v>16</v>
      </c>
      <c r="D11" s="3" t="s">
        <v>17</v>
      </c>
      <c r="E11" s="3" t="s">
        <v>18</v>
      </c>
      <c r="F11" s="3" t="s">
        <v>19</v>
      </c>
    </row>
    <row r="12" spans="1:9" x14ac:dyDescent="0.3">
      <c r="A12" t="s">
        <v>11</v>
      </c>
      <c r="B12">
        <v>1</v>
      </c>
      <c r="C12">
        <v>34252.566077726311</v>
      </c>
      <c r="D12">
        <v>34252.566077726311</v>
      </c>
      <c r="E12">
        <v>561.41020097917055</v>
      </c>
      <c r="F12">
        <v>1.9393274903188234E-45</v>
      </c>
    </row>
    <row r="13" spans="1:9" x14ac:dyDescent="0.3">
      <c r="A13" t="s">
        <v>12</v>
      </c>
      <c r="B13">
        <v>112</v>
      </c>
      <c r="C13">
        <v>6833.3054761284629</v>
      </c>
      <c r="D13">
        <v>61.011656036861275</v>
      </c>
    </row>
    <row r="14" spans="1:9" ht="15" thickBot="1" x14ac:dyDescent="0.35">
      <c r="A14" s="2" t="s">
        <v>13</v>
      </c>
      <c r="B14" s="2">
        <v>113</v>
      </c>
      <c r="C14" s="2">
        <v>41085.871553854777</v>
      </c>
      <c r="D14" s="2"/>
      <c r="E14" s="2"/>
      <c r="F14" s="2"/>
    </row>
    <row r="15" spans="1:9" ht="15" thickBot="1" x14ac:dyDescent="0.35"/>
    <row r="16" spans="1:9" x14ac:dyDescent="0.3">
      <c r="A16" s="3"/>
      <c r="B16" s="3" t="s">
        <v>20</v>
      </c>
      <c r="C16" s="3" t="s">
        <v>8</v>
      </c>
      <c r="D16" s="3" t="s">
        <v>21</v>
      </c>
      <c r="E16" s="3" t="s">
        <v>22</v>
      </c>
      <c r="F16" s="3" t="s">
        <v>23</v>
      </c>
      <c r="G16" s="3" t="s">
        <v>24</v>
      </c>
      <c r="H16" s="3" t="s">
        <v>25</v>
      </c>
      <c r="I16" s="3" t="s">
        <v>26</v>
      </c>
    </row>
    <row r="17" spans="1:9" x14ac:dyDescent="0.3">
      <c r="A17" t="s">
        <v>14</v>
      </c>
      <c r="B17" s="32">
        <v>86.545933626302883</v>
      </c>
      <c r="C17">
        <v>1.4728126246193698</v>
      </c>
      <c r="D17">
        <v>58.762351829153836</v>
      </c>
      <c r="E17">
        <v>5.296018872563525E-86</v>
      </c>
      <c r="F17">
        <v>83.627744203288074</v>
      </c>
      <c r="G17">
        <v>89.464123049317692</v>
      </c>
      <c r="H17">
        <v>83.627744203288074</v>
      </c>
      <c r="I17">
        <v>89.464123049317692</v>
      </c>
    </row>
    <row r="18" spans="1:9" ht="15" thickBot="1" x14ac:dyDescent="0.35">
      <c r="A18" s="2" t="s">
        <v>27</v>
      </c>
      <c r="B18" s="33">
        <v>-0.5267403789398194</v>
      </c>
      <c r="C18" s="2">
        <v>2.2230870152813418E-2</v>
      </c>
      <c r="D18" s="2">
        <v>-23.694096331769451</v>
      </c>
      <c r="E18" s="2">
        <v>1.9393274903188234E-45</v>
      </c>
      <c r="F18" s="2">
        <v>-0.57078799848077877</v>
      </c>
      <c r="G18" s="2">
        <v>-0.48269275939886003</v>
      </c>
      <c r="H18" s="2">
        <v>-0.57078799848077877</v>
      </c>
      <c r="I18" s="2">
        <v>-0.48269275939886003</v>
      </c>
    </row>
    <row r="22" spans="1:9" x14ac:dyDescent="0.3">
      <c r="A22" t="s">
        <v>28</v>
      </c>
    </row>
    <row r="23" spans="1:9" ht="15" thickBot="1" x14ac:dyDescent="0.35"/>
    <row r="24" spans="1:9" x14ac:dyDescent="0.3">
      <c r="A24" s="3" t="s">
        <v>29</v>
      </c>
      <c r="B24" s="3" t="s">
        <v>30</v>
      </c>
      <c r="C24" s="3" t="s">
        <v>31</v>
      </c>
      <c r="F24" s="36" t="s">
        <v>50</v>
      </c>
      <c r="G24" s="36" t="s">
        <v>49</v>
      </c>
    </row>
    <row r="25" spans="1:9" x14ac:dyDescent="0.3">
      <c r="A25">
        <v>1</v>
      </c>
      <c r="B25">
        <v>86.019193247363063</v>
      </c>
      <c r="C25">
        <v>-0.14962802997176539</v>
      </c>
      <c r="F25" s="6">
        <v>119</v>
      </c>
      <c r="G25" s="6">
        <f>(B$17+(B$18*F25))</f>
        <v>23.863828532464375</v>
      </c>
    </row>
    <row r="26" spans="1:9" x14ac:dyDescent="0.3">
      <c r="A26">
        <v>2</v>
      </c>
      <c r="B26">
        <v>85.492452868423243</v>
      </c>
      <c r="C26">
        <v>-8.2702306462010426</v>
      </c>
      <c r="F26" s="6">
        <v>120</v>
      </c>
      <c r="G26" s="6">
        <f t="shared" ref="G26:G31" si="0">(B$17+(B$18*F26))</f>
        <v>23.337088153524554</v>
      </c>
    </row>
    <row r="27" spans="1:9" x14ac:dyDescent="0.3">
      <c r="A27">
        <v>3</v>
      </c>
      <c r="B27">
        <v>84.965712489483423</v>
      </c>
      <c r="C27">
        <v>-3.0768236005946221</v>
      </c>
      <c r="F27" s="6">
        <v>121</v>
      </c>
      <c r="G27" s="6">
        <f t="shared" si="0"/>
        <v>22.810347774584734</v>
      </c>
    </row>
    <row r="28" spans="1:9" x14ac:dyDescent="0.3">
      <c r="A28">
        <v>4</v>
      </c>
      <c r="B28">
        <v>84.438972110543602</v>
      </c>
      <c r="C28">
        <v>-14.388972110543605</v>
      </c>
      <c r="F28" s="6">
        <v>122</v>
      </c>
      <c r="G28" s="6">
        <f t="shared" si="0"/>
        <v>22.283607395644921</v>
      </c>
    </row>
    <row r="29" spans="1:9" x14ac:dyDescent="0.3">
      <c r="A29">
        <v>5</v>
      </c>
      <c r="B29">
        <v>83.912231731603782</v>
      </c>
      <c r="C29">
        <v>-8.967787287159382</v>
      </c>
      <c r="F29" s="6">
        <v>123</v>
      </c>
      <c r="G29" s="6">
        <f t="shared" si="0"/>
        <v>21.756867016705101</v>
      </c>
    </row>
    <row r="30" spans="1:9" x14ac:dyDescent="0.3">
      <c r="A30">
        <v>6</v>
      </c>
      <c r="B30">
        <v>83.385491352663962</v>
      </c>
      <c r="C30">
        <v>-4.0673095344821633</v>
      </c>
      <c r="F30" s="6">
        <v>124</v>
      </c>
      <c r="G30" s="6">
        <f t="shared" si="0"/>
        <v>21.230126637765281</v>
      </c>
    </row>
    <row r="31" spans="1:9" x14ac:dyDescent="0.3">
      <c r="A31">
        <v>7</v>
      </c>
      <c r="B31">
        <v>82.858750973724142</v>
      </c>
      <c r="C31">
        <v>12.974582359609158</v>
      </c>
      <c r="F31" s="6">
        <v>125</v>
      </c>
      <c r="G31" s="6">
        <f t="shared" si="0"/>
        <v>20.703386258825461</v>
      </c>
    </row>
    <row r="32" spans="1:9" x14ac:dyDescent="0.3">
      <c r="A32">
        <v>8</v>
      </c>
      <c r="B32">
        <v>82.332010594784322</v>
      </c>
      <c r="C32">
        <v>1.194305194689278</v>
      </c>
    </row>
    <row r="33" spans="1:3" x14ac:dyDescent="0.3">
      <c r="A33">
        <v>9</v>
      </c>
      <c r="B33">
        <v>81.805270215844502</v>
      </c>
      <c r="C33">
        <v>-0.99574640632070555</v>
      </c>
    </row>
    <row r="34" spans="1:3" x14ac:dyDescent="0.3">
      <c r="A34">
        <v>10</v>
      </c>
      <c r="B34">
        <v>81.278529836904696</v>
      </c>
      <c r="C34">
        <v>-9.3340853924602953</v>
      </c>
    </row>
    <row r="35" spans="1:3" x14ac:dyDescent="0.3">
      <c r="A35">
        <v>11</v>
      </c>
      <c r="B35">
        <v>80.751789457964875</v>
      </c>
      <c r="C35">
        <v>-8.6406783468537753</v>
      </c>
    </row>
    <row r="36" spans="1:3" x14ac:dyDescent="0.3">
      <c r="A36">
        <v>12</v>
      </c>
      <c r="B36">
        <v>80.225049079025055</v>
      </c>
      <c r="C36">
        <v>-5.6461017106040572</v>
      </c>
    </row>
    <row r="37" spans="1:3" x14ac:dyDescent="0.3">
      <c r="A37">
        <v>13</v>
      </c>
      <c r="B37">
        <v>79.698308700085235</v>
      </c>
      <c r="C37">
        <v>-12.639485170673538</v>
      </c>
    </row>
    <row r="38" spans="1:3" x14ac:dyDescent="0.3">
      <c r="A38">
        <v>14</v>
      </c>
      <c r="B38">
        <v>79.171568321145415</v>
      </c>
      <c r="C38">
        <v>-4.8915683211454137</v>
      </c>
    </row>
    <row r="39" spans="1:3" x14ac:dyDescent="0.3">
      <c r="A39">
        <v>15</v>
      </c>
      <c r="B39">
        <v>78.644827942205595</v>
      </c>
      <c r="C39">
        <v>-6.0796105509012932</v>
      </c>
    </row>
    <row r="40" spans="1:3" x14ac:dyDescent="0.3">
      <c r="A40">
        <v>16</v>
      </c>
      <c r="B40">
        <v>78.118087563265775</v>
      </c>
      <c r="C40">
        <v>0.33191243673422832</v>
      </c>
    </row>
    <row r="41" spans="1:3" x14ac:dyDescent="0.3">
      <c r="A41">
        <v>17</v>
      </c>
      <c r="B41">
        <v>77.591347184325954</v>
      </c>
      <c r="C41">
        <v>6.8530972601184459</v>
      </c>
    </row>
    <row r="42" spans="1:3" x14ac:dyDescent="0.3">
      <c r="A42">
        <v>18</v>
      </c>
      <c r="B42">
        <v>77.064606805386134</v>
      </c>
      <c r="C42">
        <v>1.268726527947166</v>
      </c>
    </row>
    <row r="43" spans="1:3" x14ac:dyDescent="0.3">
      <c r="A43">
        <v>19</v>
      </c>
      <c r="B43">
        <v>76.537866426446314</v>
      </c>
      <c r="C43">
        <v>-1.3950092835892178</v>
      </c>
    </row>
    <row r="44" spans="1:3" x14ac:dyDescent="0.3">
      <c r="A44">
        <v>20</v>
      </c>
      <c r="B44">
        <v>76.011126047506494</v>
      </c>
      <c r="C44">
        <v>-9.537441836980193</v>
      </c>
    </row>
    <row r="45" spans="1:3" x14ac:dyDescent="0.3">
      <c r="A45">
        <v>21</v>
      </c>
      <c r="B45">
        <v>75.484385668566674</v>
      </c>
      <c r="C45">
        <v>-4.6148204511753761</v>
      </c>
    </row>
    <row r="46" spans="1:3" x14ac:dyDescent="0.3">
      <c r="A46">
        <v>22</v>
      </c>
      <c r="B46">
        <v>74.957645289626853</v>
      </c>
      <c r="C46">
        <v>1.2823547103731414</v>
      </c>
    </row>
    <row r="47" spans="1:3" x14ac:dyDescent="0.3">
      <c r="A47">
        <v>23</v>
      </c>
      <c r="B47">
        <v>74.430904910687033</v>
      </c>
      <c r="C47">
        <v>1.5690950893129667</v>
      </c>
    </row>
    <row r="48" spans="1:3" x14ac:dyDescent="0.3">
      <c r="A48">
        <v>24</v>
      </c>
      <c r="B48">
        <v>73.904164531747213</v>
      </c>
      <c r="C48">
        <v>-5.7737297491385107</v>
      </c>
    </row>
    <row r="49" spans="1:3" x14ac:dyDescent="0.3">
      <c r="A49">
        <v>25</v>
      </c>
      <c r="B49">
        <v>73.377424152807393</v>
      </c>
      <c r="C49">
        <v>-3.4174241528073992</v>
      </c>
    </row>
    <row r="50" spans="1:3" x14ac:dyDescent="0.3">
      <c r="A50">
        <v>26</v>
      </c>
      <c r="B50">
        <v>72.850683773867573</v>
      </c>
      <c r="C50">
        <v>18.792173368989523</v>
      </c>
    </row>
    <row r="51" spans="1:3" x14ac:dyDescent="0.3">
      <c r="A51">
        <v>27</v>
      </c>
      <c r="B51">
        <v>72.323943394927767</v>
      </c>
      <c r="C51">
        <v>4.7177232717388335</v>
      </c>
    </row>
    <row r="52" spans="1:3" x14ac:dyDescent="0.3">
      <c r="A52">
        <v>28</v>
      </c>
      <c r="B52">
        <v>71.797203015987947</v>
      </c>
      <c r="C52">
        <v>10.975524256739249</v>
      </c>
    </row>
    <row r="53" spans="1:3" x14ac:dyDescent="0.3">
      <c r="A53">
        <v>29</v>
      </c>
      <c r="B53">
        <v>71.270462637048126</v>
      </c>
      <c r="C53">
        <v>10.507315140729574</v>
      </c>
    </row>
    <row r="54" spans="1:3" x14ac:dyDescent="0.3">
      <c r="A54">
        <v>30</v>
      </c>
      <c r="B54">
        <v>70.743722258108306</v>
      </c>
      <c r="C54">
        <v>6.811833297447194</v>
      </c>
    </row>
    <row r="55" spans="1:3" x14ac:dyDescent="0.3">
      <c r="A55">
        <v>31</v>
      </c>
      <c r="B55">
        <v>70.216981879168486</v>
      </c>
      <c r="C55">
        <v>5.7830181208315139</v>
      </c>
    </row>
    <row r="56" spans="1:3" x14ac:dyDescent="0.3">
      <c r="A56">
        <v>32</v>
      </c>
      <c r="B56">
        <v>69.690241500228666</v>
      </c>
      <c r="C56">
        <v>8.9347584997713341</v>
      </c>
    </row>
    <row r="57" spans="1:3" x14ac:dyDescent="0.3">
      <c r="A57">
        <v>33</v>
      </c>
      <c r="B57">
        <v>69.163501121288846</v>
      </c>
      <c r="C57">
        <v>-2.6180465758343416</v>
      </c>
    </row>
    <row r="58" spans="1:3" x14ac:dyDescent="0.3">
      <c r="A58">
        <v>34</v>
      </c>
      <c r="B58">
        <v>68.636760742349026</v>
      </c>
      <c r="C58">
        <v>9.5450574394690761</v>
      </c>
    </row>
    <row r="59" spans="1:3" x14ac:dyDescent="0.3">
      <c r="A59">
        <v>35</v>
      </c>
      <c r="B59">
        <v>68.110020363409205</v>
      </c>
      <c r="C59">
        <v>9.4899796365907889</v>
      </c>
    </row>
    <row r="60" spans="1:3" x14ac:dyDescent="0.3">
      <c r="A60">
        <v>36</v>
      </c>
      <c r="B60">
        <v>67.583279984469385</v>
      </c>
      <c r="C60">
        <v>10.048298962899011</v>
      </c>
    </row>
    <row r="61" spans="1:3" x14ac:dyDescent="0.3">
      <c r="A61">
        <v>37</v>
      </c>
      <c r="B61">
        <v>67.056539605529565</v>
      </c>
      <c r="C61">
        <v>2.6101270611370353</v>
      </c>
    </row>
    <row r="62" spans="1:3" x14ac:dyDescent="0.3">
      <c r="A62">
        <v>38</v>
      </c>
      <c r="B62">
        <v>66.529799226589745</v>
      </c>
      <c r="C62">
        <v>-2.7797992265897449</v>
      </c>
    </row>
    <row r="63" spans="1:3" x14ac:dyDescent="0.3">
      <c r="A63">
        <v>39</v>
      </c>
      <c r="B63">
        <v>66.003058847649925</v>
      </c>
      <c r="C63">
        <v>2.396941152350081</v>
      </c>
    </row>
    <row r="64" spans="1:3" x14ac:dyDescent="0.3">
      <c r="A64">
        <v>40</v>
      </c>
      <c r="B64">
        <v>65.476318468710105</v>
      </c>
      <c r="C64">
        <v>2.8986815312898955</v>
      </c>
    </row>
    <row r="65" spans="1:3" x14ac:dyDescent="0.3">
      <c r="A65">
        <v>41</v>
      </c>
      <c r="B65">
        <v>64.949578089770284</v>
      </c>
      <c r="C65">
        <v>6.8281996880074161</v>
      </c>
    </row>
    <row r="66" spans="1:3" x14ac:dyDescent="0.3">
      <c r="A66">
        <v>42</v>
      </c>
      <c r="B66">
        <v>64.422837710830464</v>
      </c>
      <c r="C66">
        <v>-0.42283771083046418</v>
      </c>
    </row>
    <row r="67" spans="1:3" x14ac:dyDescent="0.3">
      <c r="A67">
        <v>43</v>
      </c>
      <c r="B67">
        <v>63.896097331890644</v>
      </c>
      <c r="C67">
        <v>6.478902668109356</v>
      </c>
    </row>
    <row r="68" spans="1:3" x14ac:dyDescent="0.3">
      <c r="A68">
        <v>44</v>
      </c>
      <c r="B68">
        <v>63.369356952950831</v>
      </c>
      <c r="C68">
        <v>3.6306430470491691</v>
      </c>
    </row>
    <row r="69" spans="1:3" x14ac:dyDescent="0.3">
      <c r="A69">
        <v>45</v>
      </c>
      <c r="B69">
        <v>62.842616574011011</v>
      </c>
      <c r="C69">
        <v>2.6573834259889892</v>
      </c>
    </row>
    <row r="70" spans="1:3" x14ac:dyDescent="0.3">
      <c r="A70">
        <v>46</v>
      </c>
      <c r="B70">
        <v>62.315876195071191</v>
      </c>
      <c r="C70">
        <v>5.3984095192145034</v>
      </c>
    </row>
    <row r="71" spans="1:3" x14ac:dyDescent="0.3">
      <c r="A71">
        <v>47</v>
      </c>
      <c r="B71">
        <v>61.78913581613137</v>
      </c>
      <c r="C71">
        <v>-5.0391358161313704</v>
      </c>
    </row>
    <row r="72" spans="1:3" x14ac:dyDescent="0.3">
      <c r="A72">
        <v>48</v>
      </c>
      <c r="B72">
        <v>61.26239543719155</v>
      </c>
      <c r="C72">
        <v>3.1376045628084555</v>
      </c>
    </row>
    <row r="73" spans="1:3" x14ac:dyDescent="0.3">
      <c r="A73">
        <v>49</v>
      </c>
      <c r="B73">
        <v>60.735655058251737</v>
      </c>
      <c r="C73">
        <v>10.014344941748263</v>
      </c>
    </row>
    <row r="74" spans="1:3" x14ac:dyDescent="0.3">
      <c r="A74">
        <v>50</v>
      </c>
      <c r="B74">
        <v>60.208914679311917</v>
      </c>
      <c r="C74">
        <v>5.8819944115971765</v>
      </c>
    </row>
    <row r="75" spans="1:3" x14ac:dyDescent="0.3">
      <c r="A75">
        <v>51</v>
      </c>
      <c r="B75">
        <v>59.682174300372097</v>
      </c>
      <c r="C75">
        <v>0.44282569962790319</v>
      </c>
    </row>
    <row r="76" spans="1:3" x14ac:dyDescent="0.3">
      <c r="A76">
        <v>52</v>
      </c>
      <c r="B76">
        <v>59.155433921432277</v>
      </c>
      <c r="C76">
        <v>10.261232745234324</v>
      </c>
    </row>
    <row r="77" spans="1:3" x14ac:dyDescent="0.3">
      <c r="A77">
        <v>53</v>
      </c>
      <c r="B77">
        <v>58.628693542492456</v>
      </c>
      <c r="C77">
        <v>-1.5036935424924565</v>
      </c>
    </row>
    <row r="78" spans="1:3" x14ac:dyDescent="0.3">
      <c r="A78">
        <v>54</v>
      </c>
      <c r="B78">
        <v>58.101953163552636</v>
      </c>
      <c r="C78">
        <v>-15.226953163552636</v>
      </c>
    </row>
    <row r="79" spans="1:3" x14ac:dyDescent="0.3">
      <c r="A79">
        <v>55</v>
      </c>
      <c r="B79">
        <v>57.575212784612816</v>
      </c>
      <c r="C79">
        <v>-17.200212784612816</v>
      </c>
    </row>
    <row r="80" spans="1:3" x14ac:dyDescent="0.3">
      <c r="A80">
        <v>56</v>
      </c>
      <c r="B80">
        <v>57.048472405672996</v>
      </c>
      <c r="C80">
        <v>-6.6199009771015938</v>
      </c>
    </row>
    <row r="81" spans="1:3" x14ac:dyDescent="0.3">
      <c r="A81">
        <v>57</v>
      </c>
      <c r="B81">
        <v>56.521732026733176</v>
      </c>
      <c r="C81">
        <v>2.4782679732668242</v>
      </c>
    </row>
    <row r="82" spans="1:3" x14ac:dyDescent="0.3">
      <c r="A82">
        <v>58</v>
      </c>
      <c r="B82">
        <v>55.994991647793356</v>
      </c>
      <c r="C82">
        <v>2.3800083522066444</v>
      </c>
    </row>
    <row r="83" spans="1:3" x14ac:dyDescent="0.3">
      <c r="A83">
        <v>59</v>
      </c>
      <c r="B83">
        <v>55.468251268853535</v>
      </c>
      <c r="C83">
        <v>-3.8015846021869351</v>
      </c>
    </row>
    <row r="84" spans="1:3" x14ac:dyDescent="0.3">
      <c r="A84">
        <v>60</v>
      </c>
      <c r="B84">
        <v>54.941510889913715</v>
      </c>
      <c r="C84">
        <v>-7.0184339668368168</v>
      </c>
    </row>
    <row r="85" spans="1:3" x14ac:dyDescent="0.3">
      <c r="A85">
        <v>61</v>
      </c>
      <c r="B85">
        <v>54.414770510973902</v>
      </c>
      <c r="C85">
        <v>-0.16477051097390216</v>
      </c>
    </row>
    <row r="86" spans="1:3" x14ac:dyDescent="0.3">
      <c r="A86">
        <v>62</v>
      </c>
      <c r="B86">
        <v>53.888030132034082</v>
      </c>
      <c r="C86">
        <v>-11.388030132034082</v>
      </c>
    </row>
    <row r="87" spans="1:3" x14ac:dyDescent="0.3">
      <c r="A87">
        <v>63</v>
      </c>
      <c r="B87">
        <v>53.361289753094262</v>
      </c>
      <c r="C87">
        <v>-10.236289753094262</v>
      </c>
    </row>
    <row r="88" spans="1:3" x14ac:dyDescent="0.3">
      <c r="A88">
        <v>64</v>
      </c>
      <c r="B88">
        <v>52.834549374154442</v>
      </c>
      <c r="C88">
        <v>-11.584549374154442</v>
      </c>
    </row>
    <row r="89" spans="1:3" x14ac:dyDescent="0.3">
      <c r="A89">
        <v>65</v>
      </c>
      <c r="B89">
        <v>52.307808995214621</v>
      </c>
      <c r="C89">
        <v>-9.8633645507702212</v>
      </c>
    </row>
    <row r="90" spans="1:3" x14ac:dyDescent="0.3">
      <c r="A90">
        <v>66</v>
      </c>
      <c r="B90">
        <v>51.781068616274801</v>
      </c>
      <c r="C90">
        <v>-10.281068616274801</v>
      </c>
    </row>
    <row r="91" spans="1:3" x14ac:dyDescent="0.3">
      <c r="A91">
        <v>67</v>
      </c>
      <c r="B91">
        <v>51.254328237334981</v>
      </c>
      <c r="C91">
        <v>1.4729444899377171</v>
      </c>
    </row>
    <row r="92" spans="1:3" x14ac:dyDescent="0.3">
      <c r="A92">
        <v>68</v>
      </c>
      <c r="B92">
        <v>50.727587858395161</v>
      </c>
      <c r="C92">
        <v>18.343840713033337</v>
      </c>
    </row>
    <row r="93" spans="1:3" x14ac:dyDescent="0.3">
      <c r="A93">
        <v>69</v>
      </c>
      <c r="B93">
        <v>50.200847479455348</v>
      </c>
      <c r="C93">
        <v>17.549152520544652</v>
      </c>
    </row>
    <row r="94" spans="1:3" x14ac:dyDescent="0.3">
      <c r="A94">
        <v>70</v>
      </c>
      <c r="B94">
        <v>49.674107100515528</v>
      </c>
      <c r="C94">
        <v>10.725892899484471</v>
      </c>
    </row>
    <row r="95" spans="1:3" x14ac:dyDescent="0.3">
      <c r="A95">
        <v>71</v>
      </c>
      <c r="B95">
        <v>49.147366721575708</v>
      </c>
      <c r="C95">
        <v>7.4776332784242925</v>
      </c>
    </row>
    <row r="96" spans="1:3" x14ac:dyDescent="0.3">
      <c r="A96">
        <v>72</v>
      </c>
      <c r="B96">
        <v>48.620626342635887</v>
      </c>
      <c r="C96">
        <v>0.71270699069741283</v>
      </c>
    </row>
    <row r="97" spans="1:3" x14ac:dyDescent="0.3">
      <c r="A97">
        <v>73</v>
      </c>
      <c r="B97">
        <v>48.093885963696067</v>
      </c>
      <c r="C97">
        <v>8.239447369637233</v>
      </c>
    </row>
    <row r="98" spans="1:3" x14ac:dyDescent="0.3">
      <c r="A98">
        <v>74</v>
      </c>
      <c r="B98">
        <v>47.567145584756247</v>
      </c>
      <c r="C98">
        <v>7.182854415243753</v>
      </c>
    </row>
    <row r="99" spans="1:3" x14ac:dyDescent="0.3">
      <c r="A99">
        <v>75</v>
      </c>
      <c r="B99">
        <v>47.040405205816427</v>
      </c>
      <c r="C99">
        <v>2.159594794183576</v>
      </c>
    </row>
    <row r="100" spans="1:3" x14ac:dyDescent="0.3">
      <c r="A100">
        <v>76</v>
      </c>
      <c r="B100">
        <v>46.513664826876607</v>
      </c>
      <c r="C100">
        <v>13.186335173123396</v>
      </c>
    </row>
    <row r="101" spans="1:3" x14ac:dyDescent="0.3">
      <c r="A101">
        <v>77</v>
      </c>
      <c r="B101">
        <v>45.986924447936786</v>
      </c>
      <c r="C101">
        <v>0.32076785975551303</v>
      </c>
    </row>
    <row r="102" spans="1:3" x14ac:dyDescent="0.3">
      <c r="A102">
        <v>78</v>
      </c>
      <c r="B102">
        <v>45.460184068996973</v>
      </c>
      <c r="C102">
        <v>6.817593708780727</v>
      </c>
    </row>
    <row r="103" spans="1:3" x14ac:dyDescent="0.3">
      <c r="A103">
        <v>79</v>
      </c>
      <c r="B103">
        <v>44.933443690057153</v>
      </c>
      <c r="C103">
        <v>9.7332229766094471</v>
      </c>
    </row>
    <row r="104" spans="1:3" x14ac:dyDescent="0.3">
      <c r="A104">
        <v>80</v>
      </c>
      <c r="B104">
        <v>44.406703311117333</v>
      </c>
      <c r="C104">
        <v>4.593296688882667</v>
      </c>
    </row>
    <row r="105" spans="1:3" x14ac:dyDescent="0.3">
      <c r="A105">
        <v>81</v>
      </c>
      <c r="B105">
        <v>43.879962932177513</v>
      </c>
      <c r="C105">
        <v>1.1200370678224871</v>
      </c>
    </row>
    <row r="106" spans="1:3" x14ac:dyDescent="0.3">
      <c r="A106">
        <v>82</v>
      </c>
      <c r="B106">
        <v>43.353222553237693</v>
      </c>
      <c r="C106">
        <v>6.3967774467623073</v>
      </c>
    </row>
    <row r="107" spans="1:3" x14ac:dyDescent="0.3">
      <c r="A107">
        <v>83</v>
      </c>
      <c r="B107">
        <v>42.826482174297873</v>
      </c>
      <c r="C107">
        <v>-5.1598155076312722</v>
      </c>
    </row>
    <row r="108" spans="1:3" x14ac:dyDescent="0.3">
      <c r="A108">
        <v>84</v>
      </c>
      <c r="B108">
        <v>42.299741795358052</v>
      </c>
      <c r="C108">
        <v>-2.9247417953580523</v>
      </c>
    </row>
    <row r="109" spans="1:3" x14ac:dyDescent="0.3">
      <c r="A109">
        <v>85</v>
      </c>
      <c r="B109">
        <v>41.773001416418232</v>
      </c>
      <c r="C109">
        <v>-4.6730014164182307</v>
      </c>
    </row>
    <row r="110" spans="1:3" x14ac:dyDescent="0.3">
      <c r="A110">
        <v>86</v>
      </c>
      <c r="B110">
        <v>41.246261037478412</v>
      </c>
      <c r="C110">
        <v>-2.621261037478412</v>
      </c>
    </row>
    <row r="111" spans="1:3" x14ac:dyDescent="0.3">
      <c r="A111">
        <v>87</v>
      </c>
      <c r="B111">
        <v>40.719520658538599</v>
      </c>
      <c r="C111">
        <v>-5.2853991871998574E-2</v>
      </c>
    </row>
    <row r="112" spans="1:3" x14ac:dyDescent="0.3">
      <c r="A112">
        <v>88</v>
      </c>
      <c r="B112">
        <v>40.192780279598779</v>
      </c>
      <c r="C112">
        <v>-5.6927802795987787</v>
      </c>
    </row>
    <row r="113" spans="1:3" x14ac:dyDescent="0.3">
      <c r="A113">
        <v>89</v>
      </c>
      <c r="B113">
        <v>39.666039900658959</v>
      </c>
      <c r="C113">
        <v>-2.8088970435161613</v>
      </c>
    </row>
    <row r="114" spans="1:3" x14ac:dyDescent="0.3">
      <c r="A114">
        <v>90</v>
      </c>
      <c r="B114">
        <v>39.139299521719138</v>
      </c>
      <c r="C114">
        <v>-1.5142995217191384</v>
      </c>
    </row>
    <row r="115" spans="1:3" x14ac:dyDescent="0.3">
      <c r="A115">
        <v>91</v>
      </c>
      <c r="B115">
        <v>38.612559142779318</v>
      </c>
      <c r="C115">
        <v>-3.4875591427793182</v>
      </c>
    </row>
    <row r="116" spans="1:3" x14ac:dyDescent="0.3">
      <c r="A116">
        <v>92</v>
      </c>
      <c r="B116">
        <v>38.085818763839498</v>
      </c>
      <c r="C116">
        <v>-4.335818763839498</v>
      </c>
    </row>
    <row r="117" spans="1:3" x14ac:dyDescent="0.3">
      <c r="A117">
        <v>93</v>
      </c>
      <c r="B117">
        <v>37.559078384899678</v>
      </c>
      <c r="C117">
        <v>-7.8090783848996779</v>
      </c>
    </row>
    <row r="118" spans="1:3" x14ac:dyDescent="0.3">
      <c r="A118">
        <v>94</v>
      </c>
      <c r="B118">
        <v>37.032338005959858</v>
      </c>
      <c r="C118">
        <v>-5.1656713392932581</v>
      </c>
    </row>
    <row r="119" spans="1:3" x14ac:dyDescent="0.3">
      <c r="A119">
        <v>95</v>
      </c>
      <c r="B119">
        <v>36.505597627020038</v>
      </c>
      <c r="C119">
        <v>9.4944023729799625</v>
      </c>
    </row>
    <row r="120" spans="1:3" x14ac:dyDescent="0.3">
      <c r="A120">
        <v>96</v>
      </c>
      <c r="B120">
        <v>35.978857248080217</v>
      </c>
      <c r="C120">
        <v>-9.9788572480802173</v>
      </c>
    </row>
    <row r="121" spans="1:3" x14ac:dyDescent="0.3">
      <c r="A121">
        <v>97</v>
      </c>
      <c r="B121">
        <v>35.452116869140404</v>
      </c>
      <c r="C121">
        <v>-5.5771168691404043</v>
      </c>
    </row>
    <row r="122" spans="1:3" x14ac:dyDescent="0.3">
      <c r="A122">
        <v>98</v>
      </c>
      <c r="B122">
        <v>34.925376490200584</v>
      </c>
      <c r="C122">
        <v>-5.5503764902005841</v>
      </c>
    </row>
    <row r="123" spans="1:3" x14ac:dyDescent="0.3">
      <c r="A123">
        <v>99</v>
      </c>
      <c r="B123">
        <v>34.398636111260764</v>
      </c>
      <c r="C123">
        <v>-13.273636111260764</v>
      </c>
    </row>
    <row r="124" spans="1:3" x14ac:dyDescent="0.3">
      <c r="A124">
        <v>100</v>
      </c>
      <c r="B124">
        <v>33.871895732320944</v>
      </c>
      <c r="C124">
        <v>-14.443324303749545</v>
      </c>
    </row>
    <row r="125" spans="1:3" x14ac:dyDescent="0.3">
      <c r="A125">
        <v>101</v>
      </c>
      <c r="B125">
        <v>33.345155353381124</v>
      </c>
      <c r="C125">
        <v>-15.595155353381124</v>
      </c>
    </row>
    <row r="126" spans="1:3" x14ac:dyDescent="0.3">
      <c r="A126">
        <v>102</v>
      </c>
      <c r="B126">
        <v>32.818414974441303</v>
      </c>
      <c r="C126">
        <v>-6.8184149744413034</v>
      </c>
    </row>
    <row r="127" spans="1:3" x14ac:dyDescent="0.3">
      <c r="A127">
        <v>103</v>
      </c>
      <c r="B127">
        <v>32.291674595501483</v>
      </c>
      <c r="C127">
        <v>-3.1805634843903832</v>
      </c>
    </row>
    <row r="128" spans="1:3" x14ac:dyDescent="0.3">
      <c r="A128">
        <v>104</v>
      </c>
      <c r="B128">
        <v>31.764934216561663</v>
      </c>
      <c r="C128">
        <v>5.860065783438337</v>
      </c>
    </row>
    <row r="129" spans="1:3" x14ac:dyDescent="0.3">
      <c r="A129">
        <v>105</v>
      </c>
      <c r="B129">
        <v>31.238193837621843</v>
      </c>
      <c r="C129">
        <v>-0.79374939317744264</v>
      </c>
    </row>
    <row r="130" spans="1:3" x14ac:dyDescent="0.3">
      <c r="A130">
        <v>106</v>
      </c>
      <c r="B130">
        <v>30.71145345868203</v>
      </c>
      <c r="C130">
        <v>3.5385465413179702</v>
      </c>
    </row>
    <row r="131" spans="1:3" x14ac:dyDescent="0.3">
      <c r="A131">
        <v>107</v>
      </c>
      <c r="B131">
        <v>30.18471307974221</v>
      </c>
      <c r="C131">
        <v>8.2597313647021906</v>
      </c>
    </row>
    <row r="132" spans="1:3" x14ac:dyDescent="0.3">
      <c r="A132">
        <v>108</v>
      </c>
      <c r="B132">
        <v>29.657972700802389</v>
      </c>
      <c r="C132">
        <v>-2.3246393674690893</v>
      </c>
    </row>
    <row r="133" spans="1:3" x14ac:dyDescent="0.3">
      <c r="A133">
        <v>109</v>
      </c>
      <c r="B133">
        <v>29.131232321862569</v>
      </c>
      <c r="C133">
        <v>-5.0062323218625693</v>
      </c>
    </row>
    <row r="134" spans="1:3" x14ac:dyDescent="0.3">
      <c r="A134">
        <v>110</v>
      </c>
      <c r="B134">
        <v>28.604491942922749</v>
      </c>
      <c r="C134">
        <v>-1.1044919429227491</v>
      </c>
    </row>
    <row r="135" spans="1:3" x14ac:dyDescent="0.3">
      <c r="A135">
        <v>111</v>
      </c>
      <c r="B135">
        <v>28.077751563982929</v>
      </c>
      <c r="C135">
        <v>11.297248436017071</v>
      </c>
    </row>
    <row r="136" spans="1:3" x14ac:dyDescent="0.3">
      <c r="A136">
        <v>112</v>
      </c>
      <c r="B136">
        <v>27.551011185043109</v>
      </c>
      <c r="C136">
        <v>13.34898881495689</v>
      </c>
    </row>
    <row r="137" spans="1:3" x14ac:dyDescent="0.3">
      <c r="A137">
        <v>113</v>
      </c>
      <c r="B137">
        <v>27.024270806103289</v>
      </c>
      <c r="C137">
        <v>0.47572919389671142</v>
      </c>
    </row>
    <row r="138" spans="1:3" ht="15" thickBot="1" x14ac:dyDescent="0.35">
      <c r="A138" s="2">
        <v>114</v>
      </c>
      <c r="B138" s="2">
        <v>26.497530427163468</v>
      </c>
      <c r="C138" s="2">
        <v>0.64532671569363131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4D380-2585-43BE-AC3E-4FA7CE57E315}">
  <dimension ref="A1:C157"/>
  <sheetViews>
    <sheetView workbookViewId="0">
      <selection activeCell="E16" sqref="E16"/>
    </sheetView>
  </sheetViews>
  <sheetFormatPr defaultRowHeight="14.4" x14ac:dyDescent="0.3"/>
  <cols>
    <col min="3" max="3" width="9.88671875" bestFit="1" customWidth="1"/>
  </cols>
  <sheetData>
    <row r="1" spans="1:3" s="18" customFormat="1" x14ac:dyDescent="0.3"/>
    <row r="13" spans="1:3" x14ac:dyDescent="0.3">
      <c r="A13" s="16" t="s">
        <v>52</v>
      </c>
      <c r="B13" s="16" t="s">
        <v>0</v>
      </c>
      <c r="C13" s="16" t="s">
        <v>53</v>
      </c>
    </row>
    <row r="14" spans="1:3" x14ac:dyDescent="0.3">
      <c r="A14" s="6" t="s">
        <v>54</v>
      </c>
      <c r="B14" s="6">
        <v>1</v>
      </c>
      <c r="C14" s="6">
        <v>112</v>
      </c>
    </row>
    <row r="15" spans="1:3" x14ac:dyDescent="0.3">
      <c r="A15" s="6" t="s">
        <v>55</v>
      </c>
      <c r="B15" s="6">
        <v>2</v>
      </c>
      <c r="C15" s="6">
        <v>118</v>
      </c>
    </row>
    <row r="16" spans="1:3" x14ac:dyDescent="0.3">
      <c r="A16" s="6" t="s">
        <v>56</v>
      </c>
      <c r="B16" s="6">
        <v>3</v>
      </c>
      <c r="C16" s="6">
        <v>132</v>
      </c>
    </row>
    <row r="17" spans="1:3" x14ac:dyDescent="0.3">
      <c r="A17" s="6" t="s">
        <v>57</v>
      </c>
      <c r="B17" s="6">
        <v>4</v>
      </c>
      <c r="C17" s="6">
        <v>129</v>
      </c>
    </row>
    <row r="18" spans="1:3" x14ac:dyDescent="0.3">
      <c r="A18" s="6" t="s">
        <v>58</v>
      </c>
      <c r="B18" s="6">
        <v>5</v>
      </c>
      <c r="C18" s="6">
        <v>121</v>
      </c>
    </row>
    <row r="19" spans="1:3" x14ac:dyDescent="0.3">
      <c r="A19" s="6" t="s">
        <v>59</v>
      </c>
      <c r="B19" s="6">
        <v>6</v>
      </c>
      <c r="C19" s="6">
        <v>135</v>
      </c>
    </row>
    <row r="20" spans="1:3" x14ac:dyDescent="0.3">
      <c r="A20" s="6" t="s">
        <v>60</v>
      </c>
      <c r="B20" s="6">
        <v>7</v>
      </c>
      <c r="C20" s="6">
        <v>148</v>
      </c>
    </row>
    <row r="21" spans="1:3" x14ac:dyDescent="0.3">
      <c r="A21" s="6" t="s">
        <v>61</v>
      </c>
      <c r="B21" s="6">
        <v>8</v>
      </c>
      <c r="C21" s="6">
        <v>148</v>
      </c>
    </row>
    <row r="22" spans="1:3" x14ac:dyDescent="0.3">
      <c r="A22" s="6" t="s">
        <v>62</v>
      </c>
      <c r="B22" s="6">
        <v>9</v>
      </c>
      <c r="C22" s="6">
        <v>136</v>
      </c>
    </row>
    <row r="23" spans="1:3" x14ac:dyDescent="0.3">
      <c r="A23" s="6" t="s">
        <v>63</v>
      </c>
      <c r="B23" s="6">
        <v>10</v>
      </c>
      <c r="C23" s="6">
        <v>119</v>
      </c>
    </row>
    <row r="24" spans="1:3" x14ac:dyDescent="0.3">
      <c r="A24" s="6" t="s">
        <v>64</v>
      </c>
      <c r="B24" s="6">
        <v>11</v>
      </c>
      <c r="C24" s="6">
        <v>104</v>
      </c>
    </row>
    <row r="25" spans="1:3" x14ac:dyDescent="0.3">
      <c r="A25" s="6" t="s">
        <v>65</v>
      </c>
      <c r="B25" s="6">
        <v>12</v>
      </c>
      <c r="C25" s="6">
        <v>118</v>
      </c>
    </row>
    <row r="26" spans="1:3" x14ac:dyDescent="0.3">
      <c r="A26" s="6" t="s">
        <v>66</v>
      </c>
      <c r="B26" s="6">
        <v>13</v>
      </c>
      <c r="C26" s="6">
        <v>115</v>
      </c>
    </row>
    <row r="27" spans="1:3" x14ac:dyDescent="0.3">
      <c r="A27" s="6" t="s">
        <v>67</v>
      </c>
      <c r="B27" s="6">
        <v>14</v>
      </c>
      <c r="C27" s="6">
        <v>126</v>
      </c>
    </row>
    <row r="28" spans="1:3" x14ac:dyDescent="0.3">
      <c r="A28" s="6" t="s">
        <v>68</v>
      </c>
      <c r="B28" s="6">
        <v>15</v>
      </c>
      <c r="C28" s="6">
        <v>141</v>
      </c>
    </row>
    <row r="29" spans="1:3" x14ac:dyDescent="0.3">
      <c r="A29" s="6" t="s">
        <v>69</v>
      </c>
      <c r="B29" s="6">
        <v>16</v>
      </c>
      <c r="C29" s="6">
        <v>135</v>
      </c>
    </row>
    <row r="30" spans="1:3" x14ac:dyDescent="0.3">
      <c r="A30" s="6" t="s">
        <v>70</v>
      </c>
      <c r="B30" s="6">
        <v>17</v>
      </c>
      <c r="C30" s="6">
        <v>125</v>
      </c>
    </row>
    <row r="31" spans="1:3" x14ac:dyDescent="0.3">
      <c r="A31" s="6" t="s">
        <v>71</v>
      </c>
      <c r="B31" s="6">
        <v>18</v>
      </c>
      <c r="C31" s="6">
        <v>149</v>
      </c>
    </row>
    <row r="32" spans="1:3" x14ac:dyDescent="0.3">
      <c r="A32" s="6" t="s">
        <v>72</v>
      </c>
      <c r="B32" s="6">
        <v>19</v>
      </c>
      <c r="C32" s="6">
        <v>170</v>
      </c>
    </row>
    <row r="33" spans="1:3" x14ac:dyDescent="0.3">
      <c r="A33" s="6" t="s">
        <v>73</v>
      </c>
      <c r="B33" s="6">
        <v>20</v>
      </c>
      <c r="C33" s="6">
        <v>170</v>
      </c>
    </row>
    <row r="34" spans="1:3" x14ac:dyDescent="0.3">
      <c r="A34" s="6" t="s">
        <v>74</v>
      </c>
      <c r="B34" s="6">
        <v>21</v>
      </c>
      <c r="C34" s="6">
        <v>158</v>
      </c>
    </row>
    <row r="35" spans="1:3" x14ac:dyDescent="0.3">
      <c r="A35" s="6" t="s">
        <v>75</v>
      </c>
      <c r="B35" s="6">
        <v>22</v>
      </c>
      <c r="C35" s="6">
        <v>133</v>
      </c>
    </row>
    <row r="36" spans="1:3" x14ac:dyDescent="0.3">
      <c r="A36" s="6" t="s">
        <v>76</v>
      </c>
      <c r="B36" s="6">
        <v>23</v>
      </c>
      <c r="C36" s="6">
        <v>114</v>
      </c>
    </row>
    <row r="37" spans="1:3" x14ac:dyDescent="0.3">
      <c r="A37" s="6" t="s">
        <v>77</v>
      </c>
      <c r="B37" s="6">
        <v>24</v>
      </c>
      <c r="C37" s="6">
        <v>140</v>
      </c>
    </row>
    <row r="38" spans="1:3" x14ac:dyDescent="0.3">
      <c r="A38" s="6" t="s">
        <v>78</v>
      </c>
      <c r="B38" s="6">
        <v>25</v>
      </c>
      <c r="C38" s="6">
        <v>145</v>
      </c>
    </row>
    <row r="39" spans="1:3" x14ac:dyDescent="0.3">
      <c r="A39" s="6" t="s">
        <v>79</v>
      </c>
      <c r="B39" s="6">
        <v>26</v>
      </c>
      <c r="C39" s="6">
        <v>150</v>
      </c>
    </row>
    <row r="40" spans="1:3" x14ac:dyDescent="0.3">
      <c r="A40" s="6" t="s">
        <v>80</v>
      </c>
      <c r="B40" s="6">
        <v>27</v>
      </c>
      <c r="C40" s="6">
        <v>178</v>
      </c>
    </row>
    <row r="41" spans="1:3" x14ac:dyDescent="0.3">
      <c r="A41" s="6" t="s">
        <v>81</v>
      </c>
      <c r="B41" s="6">
        <v>28</v>
      </c>
      <c r="C41" s="6">
        <v>163</v>
      </c>
    </row>
    <row r="42" spans="1:3" x14ac:dyDescent="0.3">
      <c r="A42" s="6" t="s">
        <v>82</v>
      </c>
      <c r="B42" s="6">
        <v>29</v>
      </c>
      <c r="C42" s="6">
        <v>172</v>
      </c>
    </row>
    <row r="43" spans="1:3" x14ac:dyDescent="0.3">
      <c r="A43" s="6" t="s">
        <v>83</v>
      </c>
      <c r="B43" s="6">
        <v>30</v>
      </c>
      <c r="C43" s="6">
        <v>178</v>
      </c>
    </row>
    <row r="44" spans="1:3" x14ac:dyDescent="0.3">
      <c r="A44" s="6" t="s">
        <v>84</v>
      </c>
      <c r="B44" s="6">
        <v>31</v>
      </c>
      <c r="C44" s="6">
        <v>199</v>
      </c>
    </row>
    <row r="45" spans="1:3" x14ac:dyDescent="0.3">
      <c r="A45" s="6" t="s">
        <v>85</v>
      </c>
      <c r="B45" s="6">
        <v>32</v>
      </c>
      <c r="C45" s="6">
        <v>199</v>
      </c>
    </row>
    <row r="46" spans="1:3" x14ac:dyDescent="0.3">
      <c r="A46" s="6" t="s">
        <v>86</v>
      </c>
      <c r="B46" s="6">
        <v>33</v>
      </c>
      <c r="C46" s="6">
        <v>184</v>
      </c>
    </row>
    <row r="47" spans="1:3" x14ac:dyDescent="0.3">
      <c r="A47" s="6" t="s">
        <v>87</v>
      </c>
      <c r="B47" s="6">
        <v>34</v>
      </c>
      <c r="C47" s="6">
        <v>162</v>
      </c>
    </row>
    <row r="48" spans="1:3" x14ac:dyDescent="0.3">
      <c r="A48" s="6" t="s">
        <v>88</v>
      </c>
      <c r="B48" s="6">
        <v>35</v>
      </c>
      <c r="C48" s="6">
        <v>146</v>
      </c>
    </row>
    <row r="49" spans="1:3" x14ac:dyDescent="0.3">
      <c r="A49" s="6" t="s">
        <v>89</v>
      </c>
      <c r="B49" s="6">
        <v>36</v>
      </c>
      <c r="C49" s="6">
        <v>166</v>
      </c>
    </row>
    <row r="50" spans="1:3" x14ac:dyDescent="0.3">
      <c r="A50" s="6" t="s">
        <v>90</v>
      </c>
      <c r="B50" s="6">
        <v>37</v>
      </c>
      <c r="C50" s="6">
        <v>171</v>
      </c>
    </row>
    <row r="51" spans="1:3" x14ac:dyDescent="0.3">
      <c r="A51" s="6" t="s">
        <v>91</v>
      </c>
      <c r="B51" s="6">
        <v>38</v>
      </c>
      <c r="C51" s="6">
        <v>180</v>
      </c>
    </row>
    <row r="52" spans="1:3" x14ac:dyDescent="0.3">
      <c r="A52" s="6" t="s">
        <v>92</v>
      </c>
      <c r="B52" s="6">
        <v>39</v>
      </c>
      <c r="C52" s="6">
        <v>193</v>
      </c>
    </row>
    <row r="53" spans="1:3" x14ac:dyDescent="0.3">
      <c r="A53" s="6" t="s">
        <v>93</v>
      </c>
      <c r="B53" s="6">
        <v>40</v>
      </c>
      <c r="C53" s="6">
        <v>181</v>
      </c>
    </row>
    <row r="54" spans="1:3" x14ac:dyDescent="0.3">
      <c r="A54" s="6" t="s">
        <v>94</v>
      </c>
      <c r="B54" s="6">
        <v>41</v>
      </c>
      <c r="C54" s="6">
        <v>183</v>
      </c>
    </row>
    <row r="55" spans="1:3" x14ac:dyDescent="0.3">
      <c r="A55" s="6" t="s">
        <v>95</v>
      </c>
      <c r="B55" s="6">
        <v>42</v>
      </c>
      <c r="C55" s="6">
        <v>218</v>
      </c>
    </row>
    <row r="56" spans="1:3" x14ac:dyDescent="0.3">
      <c r="A56" s="6" t="s">
        <v>96</v>
      </c>
      <c r="B56" s="6">
        <v>43</v>
      </c>
      <c r="C56" s="6">
        <v>230</v>
      </c>
    </row>
    <row r="57" spans="1:3" x14ac:dyDescent="0.3">
      <c r="A57" s="6" t="s">
        <v>97</v>
      </c>
      <c r="B57" s="6">
        <v>44</v>
      </c>
      <c r="C57" s="6">
        <v>242</v>
      </c>
    </row>
    <row r="58" spans="1:3" x14ac:dyDescent="0.3">
      <c r="A58" s="6" t="s">
        <v>98</v>
      </c>
      <c r="B58" s="6">
        <v>45</v>
      </c>
      <c r="C58" s="6">
        <v>209</v>
      </c>
    </row>
    <row r="59" spans="1:3" x14ac:dyDescent="0.3">
      <c r="A59" s="6" t="s">
        <v>99</v>
      </c>
      <c r="B59" s="6">
        <v>46</v>
      </c>
      <c r="C59" s="6">
        <v>191</v>
      </c>
    </row>
    <row r="60" spans="1:3" x14ac:dyDescent="0.3">
      <c r="A60" s="6" t="s">
        <v>100</v>
      </c>
      <c r="B60" s="6">
        <v>47</v>
      </c>
      <c r="C60" s="6">
        <v>172</v>
      </c>
    </row>
    <row r="61" spans="1:3" x14ac:dyDescent="0.3">
      <c r="A61" s="6" t="s">
        <v>101</v>
      </c>
      <c r="B61" s="6">
        <v>48</v>
      </c>
      <c r="C61" s="6">
        <v>194</v>
      </c>
    </row>
    <row r="62" spans="1:3" x14ac:dyDescent="0.3">
      <c r="A62" s="6" t="s">
        <v>102</v>
      </c>
      <c r="B62" s="6">
        <v>49</v>
      </c>
      <c r="C62" s="6">
        <v>196</v>
      </c>
    </row>
    <row r="63" spans="1:3" x14ac:dyDescent="0.3">
      <c r="A63" s="6" t="s">
        <v>103</v>
      </c>
      <c r="B63" s="6">
        <v>50</v>
      </c>
      <c r="C63" s="6">
        <v>196</v>
      </c>
    </row>
    <row r="64" spans="1:3" x14ac:dyDescent="0.3">
      <c r="A64" s="6" t="s">
        <v>104</v>
      </c>
      <c r="B64" s="6">
        <v>51</v>
      </c>
      <c r="C64" s="6">
        <v>236</v>
      </c>
    </row>
    <row r="65" spans="1:3" x14ac:dyDescent="0.3">
      <c r="A65" s="6" t="s">
        <v>105</v>
      </c>
      <c r="B65" s="6">
        <v>52</v>
      </c>
      <c r="C65" s="6">
        <v>235</v>
      </c>
    </row>
    <row r="66" spans="1:3" x14ac:dyDescent="0.3">
      <c r="A66" s="6" t="s">
        <v>106</v>
      </c>
      <c r="B66" s="6">
        <v>53</v>
      </c>
      <c r="C66" s="6">
        <v>229</v>
      </c>
    </row>
    <row r="67" spans="1:3" x14ac:dyDescent="0.3">
      <c r="A67" s="6" t="s">
        <v>107</v>
      </c>
      <c r="B67" s="6">
        <v>54</v>
      </c>
      <c r="C67" s="6">
        <v>243</v>
      </c>
    </row>
    <row r="68" spans="1:3" x14ac:dyDescent="0.3">
      <c r="A68" s="6" t="s">
        <v>108</v>
      </c>
      <c r="B68" s="6">
        <v>55</v>
      </c>
      <c r="C68" s="6">
        <v>264</v>
      </c>
    </row>
    <row r="69" spans="1:3" x14ac:dyDescent="0.3">
      <c r="A69" s="6" t="s">
        <v>109</v>
      </c>
      <c r="B69" s="6">
        <v>56</v>
      </c>
      <c r="C69" s="6">
        <v>272</v>
      </c>
    </row>
    <row r="70" spans="1:3" x14ac:dyDescent="0.3">
      <c r="A70" s="6" t="s">
        <v>110</v>
      </c>
      <c r="B70" s="6">
        <v>57</v>
      </c>
      <c r="C70" s="6">
        <v>237</v>
      </c>
    </row>
    <row r="71" spans="1:3" x14ac:dyDescent="0.3">
      <c r="A71" s="6" t="s">
        <v>111</v>
      </c>
      <c r="B71" s="6">
        <v>58</v>
      </c>
      <c r="C71" s="6">
        <v>211</v>
      </c>
    </row>
    <row r="72" spans="1:3" x14ac:dyDescent="0.3">
      <c r="A72" s="6" t="s">
        <v>112</v>
      </c>
      <c r="B72" s="6">
        <v>59</v>
      </c>
      <c r="C72" s="6">
        <v>180</v>
      </c>
    </row>
    <row r="73" spans="1:3" x14ac:dyDescent="0.3">
      <c r="A73" s="6" t="s">
        <v>113</v>
      </c>
      <c r="B73" s="6">
        <v>60</v>
      </c>
      <c r="C73" s="6">
        <v>201</v>
      </c>
    </row>
    <row r="74" spans="1:3" x14ac:dyDescent="0.3">
      <c r="A74" s="6" t="s">
        <v>114</v>
      </c>
      <c r="B74" s="6">
        <v>61</v>
      </c>
      <c r="C74" s="6">
        <v>204</v>
      </c>
    </row>
    <row r="75" spans="1:3" x14ac:dyDescent="0.3">
      <c r="A75" s="6" t="s">
        <v>115</v>
      </c>
      <c r="B75" s="6">
        <v>62</v>
      </c>
      <c r="C75" s="6">
        <v>188</v>
      </c>
    </row>
    <row r="76" spans="1:3" x14ac:dyDescent="0.3">
      <c r="A76" s="6" t="s">
        <v>116</v>
      </c>
      <c r="B76" s="6">
        <v>63</v>
      </c>
      <c r="C76" s="6">
        <v>235</v>
      </c>
    </row>
    <row r="77" spans="1:3" x14ac:dyDescent="0.3">
      <c r="A77" s="6" t="s">
        <v>117</v>
      </c>
      <c r="B77" s="6">
        <v>64</v>
      </c>
      <c r="C77" s="6">
        <v>227</v>
      </c>
    </row>
    <row r="78" spans="1:3" x14ac:dyDescent="0.3">
      <c r="A78" s="6" t="s">
        <v>118</v>
      </c>
      <c r="B78" s="6">
        <v>65</v>
      </c>
      <c r="C78" s="6">
        <v>234</v>
      </c>
    </row>
    <row r="79" spans="1:3" x14ac:dyDescent="0.3">
      <c r="A79" s="6" t="s">
        <v>119</v>
      </c>
      <c r="B79" s="6">
        <v>66</v>
      </c>
      <c r="C79" s="6">
        <v>264</v>
      </c>
    </row>
    <row r="80" spans="1:3" x14ac:dyDescent="0.3">
      <c r="A80" s="6" t="s">
        <v>120</v>
      </c>
      <c r="B80" s="6">
        <v>67</v>
      </c>
      <c r="C80" s="6">
        <v>302</v>
      </c>
    </row>
    <row r="81" spans="1:3" x14ac:dyDescent="0.3">
      <c r="A81" s="6" t="s">
        <v>121</v>
      </c>
      <c r="B81" s="6">
        <v>68</v>
      </c>
      <c r="C81" s="6">
        <v>293</v>
      </c>
    </row>
    <row r="82" spans="1:3" x14ac:dyDescent="0.3">
      <c r="A82" s="6" t="s">
        <v>122</v>
      </c>
      <c r="B82" s="6">
        <v>69</v>
      </c>
      <c r="C82" s="6">
        <v>259</v>
      </c>
    </row>
    <row r="83" spans="1:3" x14ac:dyDescent="0.3">
      <c r="A83" s="6" t="s">
        <v>123</v>
      </c>
      <c r="B83" s="6">
        <v>70</v>
      </c>
      <c r="C83" s="6">
        <v>229</v>
      </c>
    </row>
    <row r="84" spans="1:3" x14ac:dyDescent="0.3">
      <c r="A84" s="6" t="s">
        <v>124</v>
      </c>
      <c r="B84" s="6">
        <v>71</v>
      </c>
      <c r="C84" s="6">
        <v>203</v>
      </c>
    </row>
    <row r="85" spans="1:3" x14ac:dyDescent="0.3">
      <c r="A85" s="6" t="s">
        <v>125</v>
      </c>
      <c r="B85" s="6">
        <v>72</v>
      </c>
      <c r="C85" s="6">
        <v>229</v>
      </c>
    </row>
    <row r="86" spans="1:3" x14ac:dyDescent="0.3">
      <c r="A86" s="6" t="s">
        <v>126</v>
      </c>
      <c r="B86" s="6">
        <v>73</v>
      </c>
      <c r="C86" s="6">
        <v>242</v>
      </c>
    </row>
    <row r="87" spans="1:3" x14ac:dyDescent="0.3">
      <c r="A87" s="6" t="s">
        <v>127</v>
      </c>
      <c r="B87" s="6">
        <v>74</v>
      </c>
      <c r="C87" s="6">
        <v>233</v>
      </c>
    </row>
    <row r="88" spans="1:3" x14ac:dyDescent="0.3">
      <c r="A88" s="6" t="s">
        <v>128</v>
      </c>
      <c r="B88" s="6">
        <v>75</v>
      </c>
      <c r="C88" s="6">
        <v>267</v>
      </c>
    </row>
    <row r="89" spans="1:3" x14ac:dyDescent="0.3">
      <c r="A89" s="6" t="s">
        <v>129</v>
      </c>
      <c r="B89" s="6">
        <v>76</v>
      </c>
      <c r="C89" s="6">
        <v>269</v>
      </c>
    </row>
    <row r="90" spans="1:3" x14ac:dyDescent="0.3">
      <c r="A90" s="6" t="s">
        <v>130</v>
      </c>
      <c r="B90" s="6">
        <v>77</v>
      </c>
      <c r="C90" s="6">
        <v>270</v>
      </c>
    </row>
    <row r="91" spans="1:3" x14ac:dyDescent="0.3">
      <c r="A91" s="6" t="s">
        <v>131</v>
      </c>
      <c r="B91" s="6">
        <v>78</v>
      </c>
      <c r="C91" s="6">
        <v>315</v>
      </c>
    </row>
    <row r="92" spans="1:3" x14ac:dyDescent="0.3">
      <c r="A92" s="6" t="s">
        <v>132</v>
      </c>
      <c r="B92" s="6">
        <v>79</v>
      </c>
      <c r="C92" s="6">
        <v>364</v>
      </c>
    </row>
    <row r="93" spans="1:3" x14ac:dyDescent="0.3">
      <c r="A93" s="6" t="s">
        <v>133</v>
      </c>
      <c r="B93" s="6">
        <v>80</v>
      </c>
      <c r="C93" s="6">
        <v>347</v>
      </c>
    </row>
    <row r="94" spans="1:3" x14ac:dyDescent="0.3">
      <c r="A94" s="6" t="s">
        <v>134</v>
      </c>
      <c r="B94" s="6">
        <v>81</v>
      </c>
      <c r="C94" s="6">
        <v>312</v>
      </c>
    </row>
    <row r="95" spans="1:3" x14ac:dyDescent="0.3">
      <c r="A95" s="6" t="s">
        <v>135</v>
      </c>
      <c r="B95" s="6">
        <v>82</v>
      </c>
      <c r="C95" s="6">
        <v>274</v>
      </c>
    </row>
    <row r="96" spans="1:3" x14ac:dyDescent="0.3">
      <c r="A96" s="6" t="s">
        <v>136</v>
      </c>
      <c r="B96" s="6">
        <v>83</v>
      </c>
      <c r="C96" s="6">
        <v>237</v>
      </c>
    </row>
    <row r="97" spans="1:3" x14ac:dyDescent="0.3">
      <c r="A97" s="6" t="s">
        <v>137</v>
      </c>
      <c r="B97" s="6">
        <v>84</v>
      </c>
      <c r="C97" s="6">
        <v>278</v>
      </c>
    </row>
    <row r="98" spans="1:3" x14ac:dyDescent="0.3">
      <c r="A98" s="6" t="s">
        <v>138</v>
      </c>
      <c r="B98" s="6">
        <v>85</v>
      </c>
      <c r="C98" s="6">
        <v>284</v>
      </c>
    </row>
    <row r="99" spans="1:3" x14ac:dyDescent="0.3">
      <c r="A99" s="6" t="s">
        <v>139</v>
      </c>
      <c r="B99" s="6">
        <v>86</v>
      </c>
      <c r="C99" s="6">
        <v>277</v>
      </c>
    </row>
    <row r="100" spans="1:3" x14ac:dyDescent="0.3">
      <c r="A100" s="6" t="s">
        <v>140</v>
      </c>
      <c r="B100" s="6">
        <v>87</v>
      </c>
      <c r="C100" s="6">
        <v>317</v>
      </c>
    </row>
    <row r="101" spans="1:3" x14ac:dyDescent="0.3">
      <c r="A101" s="6" t="s">
        <v>141</v>
      </c>
      <c r="B101" s="6">
        <v>88</v>
      </c>
      <c r="C101" s="6">
        <v>313</v>
      </c>
    </row>
    <row r="102" spans="1:3" x14ac:dyDescent="0.3">
      <c r="A102" s="6" t="s">
        <v>142</v>
      </c>
      <c r="B102" s="6">
        <v>89</v>
      </c>
      <c r="C102" s="6">
        <v>318</v>
      </c>
    </row>
    <row r="103" spans="1:3" x14ac:dyDescent="0.3">
      <c r="A103" s="6" t="s">
        <v>143</v>
      </c>
      <c r="B103" s="6">
        <v>90</v>
      </c>
      <c r="C103" s="6">
        <v>374</v>
      </c>
    </row>
    <row r="104" spans="1:3" x14ac:dyDescent="0.3">
      <c r="A104" s="6" t="s">
        <v>144</v>
      </c>
      <c r="B104" s="6">
        <v>91</v>
      </c>
      <c r="C104" s="6">
        <v>413</v>
      </c>
    </row>
    <row r="105" spans="1:3" x14ac:dyDescent="0.3">
      <c r="A105" s="6" t="s">
        <v>145</v>
      </c>
      <c r="B105" s="6">
        <v>92</v>
      </c>
      <c r="C105" s="6">
        <v>405</v>
      </c>
    </row>
    <row r="106" spans="1:3" x14ac:dyDescent="0.3">
      <c r="A106" s="6" t="s">
        <v>146</v>
      </c>
      <c r="B106" s="6">
        <v>93</v>
      </c>
      <c r="C106" s="6">
        <v>355</v>
      </c>
    </row>
    <row r="107" spans="1:3" x14ac:dyDescent="0.3">
      <c r="A107" s="6" t="s">
        <v>147</v>
      </c>
      <c r="B107" s="6">
        <v>94</v>
      </c>
      <c r="C107" s="6">
        <v>306</v>
      </c>
    </row>
    <row r="108" spans="1:3" x14ac:dyDescent="0.3">
      <c r="A108" s="6" t="s">
        <v>148</v>
      </c>
      <c r="B108" s="6">
        <v>95</v>
      </c>
      <c r="C108" s="6">
        <v>271</v>
      </c>
    </row>
    <row r="109" spans="1:3" x14ac:dyDescent="0.3">
      <c r="A109" s="6" t="s">
        <v>149</v>
      </c>
      <c r="B109" s="6">
        <v>96</v>
      </c>
      <c r="C109" s="6">
        <v>306</v>
      </c>
    </row>
    <row r="110" spans="1:3" x14ac:dyDescent="0.3">
      <c r="A110" s="6" t="s">
        <v>150</v>
      </c>
      <c r="B110" s="6">
        <v>97</v>
      </c>
      <c r="C110" s="6">
        <v>315</v>
      </c>
    </row>
    <row r="111" spans="1:3" x14ac:dyDescent="0.3">
      <c r="A111" s="6" t="s">
        <v>151</v>
      </c>
      <c r="B111" s="6">
        <v>98</v>
      </c>
      <c r="C111" s="6">
        <v>301</v>
      </c>
    </row>
    <row r="112" spans="1:3" x14ac:dyDescent="0.3">
      <c r="A112" s="6" t="s">
        <v>152</v>
      </c>
      <c r="B112" s="6">
        <v>99</v>
      </c>
      <c r="C112" s="6">
        <v>356</v>
      </c>
    </row>
    <row r="113" spans="1:3" x14ac:dyDescent="0.3">
      <c r="A113" s="6" t="s">
        <v>153</v>
      </c>
      <c r="B113" s="6">
        <v>100</v>
      </c>
      <c r="C113" s="6">
        <v>348</v>
      </c>
    </row>
    <row r="114" spans="1:3" x14ac:dyDescent="0.3">
      <c r="A114" s="6" t="s">
        <v>154</v>
      </c>
      <c r="B114" s="6">
        <v>101</v>
      </c>
      <c r="C114" s="6">
        <v>355</v>
      </c>
    </row>
    <row r="115" spans="1:3" x14ac:dyDescent="0.3">
      <c r="A115" s="6" t="s">
        <v>155</v>
      </c>
      <c r="B115" s="6">
        <v>102</v>
      </c>
      <c r="C115" s="6">
        <v>422</v>
      </c>
    </row>
    <row r="116" spans="1:3" x14ac:dyDescent="0.3">
      <c r="A116" s="6" t="s">
        <v>156</v>
      </c>
      <c r="B116" s="6">
        <v>103</v>
      </c>
      <c r="C116" s="6">
        <v>465</v>
      </c>
    </row>
    <row r="117" spans="1:3" x14ac:dyDescent="0.3">
      <c r="A117" s="6" t="s">
        <v>157</v>
      </c>
      <c r="B117" s="6">
        <v>104</v>
      </c>
      <c r="C117" s="6">
        <v>467</v>
      </c>
    </row>
    <row r="118" spans="1:3" x14ac:dyDescent="0.3">
      <c r="A118" s="6" t="s">
        <v>158</v>
      </c>
      <c r="B118" s="6">
        <v>105</v>
      </c>
      <c r="C118" s="6">
        <v>404</v>
      </c>
    </row>
    <row r="119" spans="1:3" x14ac:dyDescent="0.3">
      <c r="A119" s="6" t="s">
        <v>159</v>
      </c>
      <c r="B119" s="6">
        <v>106</v>
      </c>
      <c r="C119" s="6">
        <v>347</v>
      </c>
    </row>
    <row r="120" spans="1:3" x14ac:dyDescent="0.3">
      <c r="A120" s="6" t="s">
        <v>160</v>
      </c>
      <c r="B120" s="6">
        <v>107</v>
      </c>
      <c r="C120" s="6">
        <v>305</v>
      </c>
    </row>
    <row r="121" spans="1:3" x14ac:dyDescent="0.3">
      <c r="A121" s="6" t="s">
        <v>161</v>
      </c>
      <c r="B121" s="6">
        <v>108</v>
      </c>
      <c r="C121" s="6">
        <v>336</v>
      </c>
    </row>
    <row r="122" spans="1:3" x14ac:dyDescent="0.3">
      <c r="A122" s="6" t="s">
        <v>162</v>
      </c>
      <c r="B122" s="6">
        <v>109</v>
      </c>
      <c r="C122" s="6">
        <v>340</v>
      </c>
    </row>
    <row r="123" spans="1:3" x14ac:dyDescent="0.3">
      <c r="A123" s="6" t="s">
        <v>163</v>
      </c>
      <c r="B123" s="6">
        <v>110</v>
      </c>
      <c r="C123" s="6">
        <v>318</v>
      </c>
    </row>
    <row r="124" spans="1:3" x14ac:dyDescent="0.3">
      <c r="A124" s="6" t="s">
        <v>164</v>
      </c>
      <c r="B124" s="6">
        <v>111</v>
      </c>
      <c r="C124" s="6">
        <v>362</v>
      </c>
    </row>
    <row r="125" spans="1:3" x14ac:dyDescent="0.3">
      <c r="A125" s="6" t="s">
        <v>165</v>
      </c>
      <c r="B125" s="6">
        <v>112</v>
      </c>
      <c r="C125" s="6">
        <v>348</v>
      </c>
    </row>
    <row r="126" spans="1:3" x14ac:dyDescent="0.3">
      <c r="A126" s="6" t="s">
        <v>166</v>
      </c>
      <c r="B126" s="6">
        <v>113</v>
      </c>
      <c r="C126" s="6">
        <v>363</v>
      </c>
    </row>
    <row r="127" spans="1:3" x14ac:dyDescent="0.3">
      <c r="A127" s="6" t="s">
        <v>167</v>
      </c>
      <c r="B127" s="6">
        <v>114</v>
      </c>
      <c r="C127" s="6">
        <v>435</v>
      </c>
    </row>
    <row r="128" spans="1:3" x14ac:dyDescent="0.3">
      <c r="A128" s="6" t="s">
        <v>168</v>
      </c>
      <c r="B128" s="6">
        <v>115</v>
      </c>
      <c r="C128" s="6">
        <v>491</v>
      </c>
    </row>
    <row r="129" spans="1:3" x14ac:dyDescent="0.3">
      <c r="A129" s="6" t="s">
        <v>169</v>
      </c>
      <c r="B129" s="6">
        <v>116</v>
      </c>
      <c r="C129" s="6">
        <v>505</v>
      </c>
    </row>
    <row r="130" spans="1:3" x14ac:dyDescent="0.3">
      <c r="A130" s="6" t="s">
        <v>170</v>
      </c>
      <c r="B130" s="6">
        <v>117</v>
      </c>
      <c r="C130" s="6">
        <v>404</v>
      </c>
    </row>
    <row r="131" spans="1:3" x14ac:dyDescent="0.3">
      <c r="A131" s="6" t="s">
        <v>171</v>
      </c>
      <c r="B131" s="6">
        <v>118</v>
      </c>
      <c r="C131" s="6">
        <v>359</v>
      </c>
    </row>
    <row r="132" spans="1:3" x14ac:dyDescent="0.3">
      <c r="A132" s="6" t="s">
        <v>172</v>
      </c>
      <c r="B132" s="6">
        <v>119</v>
      </c>
      <c r="C132" s="6">
        <v>310</v>
      </c>
    </row>
    <row r="133" spans="1:3" x14ac:dyDescent="0.3">
      <c r="A133" s="6" t="s">
        <v>173</v>
      </c>
      <c r="B133" s="6">
        <v>120</v>
      </c>
      <c r="C133" s="6">
        <v>337</v>
      </c>
    </row>
    <row r="134" spans="1:3" x14ac:dyDescent="0.3">
      <c r="A134" s="6" t="s">
        <v>174</v>
      </c>
      <c r="B134" s="6">
        <v>121</v>
      </c>
      <c r="C134" s="6">
        <v>360</v>
      </c>
    </row>
    <row r="135" spans="1:3" x14ac:dyDescent="0.3">
      <c r="A135" s="6" t="s">
        <v>175</v>
      </c>
      <c r="B135" s="6">
        <v>122</v>
      </c>
      <c r="C135" s="6">
        <v>342</v>
      </c>
    </row>
    <row r="136" spans="1:3" x14ac:dyDescent="0.3">
      <c r="A136" s="6" t="s">
        <v>176</v>
      </c>
      <c r="B136" s="6">
        <v>123</v>
      </c>
      <c r="C136" s="6">
        <v>406</v>
      </c>
    </row>
    <row r="137" spans="1:3" x14ac:dyDescent="0.3">
      <c r="A137" s="6" t="s">
        <v>177</v>
      </c>
      <c r="B137" s="6">
        <v>124</v>
      </c>
      <c r="C137" s="6">
        <v>396</v>
      </c>
    </row>
    <row r="138" spans="1:3" x14ac:dyDescent="0.3">
      <c r="A138" s="6" t="s">
        <v>178</v>
      </c>
      <c r="B138" s="6">
        <v>125</v>
      </c>
      <c r="C138" s="6">
        <v>420</v>
      </c>
    </row>
    <row r="139" spans="1:3" x14ac:dyDescent="0.3">
      <c r="A139" s="6" t="s">
        <v>179</v>
      </c>
      <c r="B139" s="6">
        <v>126</v>
      </c>
      <c r="C139" s="6">
        <v>472</v>
      </c>
    </row>
    <row r="140" spans="1:3" x14ac:dyDescent="0.3">
      <c r="A140" s="6" t="s">
        <v>180</v>
      </c>
      <c r="B140" s="6">
        <v>127</v>
      </c>
      <c r="C140" s="6">
        <v>548</v>
      </c>
    </row>
    <row r="141" spans="1:3" x14ac:dyDescent="0.3">
      <c r="A141" s="6" t="s">
        <v>181</v>
      </c>
      <c r="B141" s="6">
        <v>128</v>
      </c>
      <c r="C141" s="6">
        <v>559</v>
      </c>
    </row>
    <row r="142" spans="1:3" x14ac:dyDescent="0.3">
      <c r="A142" s="6" t="s">
        <v>182</v>
      </c>
      <c r="B142" s="6">
        <v>129</v>
      </c>
      <c r="C142" s="6">
        <v>463</v>
      </c>
    </row>
    <row r="143" spans="1:3" x14ac:dyDescent="0.3">
      <c r="A143" s="6" t="s">
        <v>183</v>
      </c>
      <c r="B143" s="6">
        <v>130</v>
      </c>
      <c r="C143" s="6">
        <v>407</v>
      </c>
    </row>
    <row r="144" spans="1:3" x14ac:dyDescent="0.3">
      <c r="A144" s="6" t="s">
        <v>184</v>
      </c>
      <c r="B144" s="6">
        <v>131</v>
      </c>
      <c r="C144" s="6">
        <v>362</v>
      </c>
    </row>
    <row r="145" spans="1:3" x14ac:dyDescent="0.3">
      <c r="A145" s="6" t="s">
        <v>185</v>
      </c>
      <c r="B145" s="6">
        <v>132</v>
      </c>
      <c r="C145" s="6">
        <v>405</v>
      </c>
    </row>
    <row r="146" spans="1:3" x14ac:dyDescent="0.3">
      <c r="A146" s="6" t="s">
        <v>186</v>
      </c>
      <c r="B146" s="6">
        <v>133</v>
      </c>
      <c r="C146" s="6">
        <v>417</v>
      </c>
    </row>
    <row r="147" spans="1:3" x14ac:dyDescent="0.3">
      <c r="A147" s="6" t="s">
        <v>187</v>
      </c>
      <c r="B147" s="6">
        <v>134</v>
      </c>
      <c r="C147" s="6">
        <v>391</v>
      </c>
    </row>
    <row r="148" spans="1:3" x14ac:dyDescent="0.3">
      <c r="A148" s="6" t="s">
        <v>188</v>
      </c>
      <c r="B148" s="6">
        <v>135</v>
      </c>
      <c r="C148" s="6">
        <v>419</v>
      </c>
    </row>
    <row r="149" spans="1:3" x14ac:dyDescent="0.3">
      <c r="A149" s="6" t="s">
        <v>189</v>
      </c>
      <c r="B149" s="6">
        <v>136</v>
      </c>
      <c r="C149" s="6">
        <v>461</v>
      </c>
    </row>
    <row r="150" spans="1:3" x14ac:dyDescent="0.3">
      <c r="A150" s="6" t="s">
        <v>190</v>
      </c>
      <c r="B150" s="6">
        <v>137</v>
      </c>
      <c r="C150" s="6">
        <v>472</v>
      </c>
    </row>
    <row r="151" spans="1:3" x14ac:dyDescent="0.3">
      <c r="A151" s="6" t="s">
        <v>191</v>
      </c>
      <c r="B151" s="6">
        <v>138</v>
      </c>
      <c r="C151" s="6">
        <v>535</v>
      </c>
    </row>
    <row r="152" spans="1:3" x14ac:dyDescent="0.3">
      <c r="A152" s="6" t="s">
        <v>192</v>
      </c>
      <c r="B152" s="6">
        <v>139</v>
      </c>
      <c r="C152" s="6">
        <v>622</v>
      </c>
    </row>
    <row r="153" spans="1:3" x14ac:dyDescent="0.3">
      <c r="A153" s="6" t="s">
        <v>193</v>
      </c>
      <c r="B153" s="6">
        <v>140</v>
      </c>
      <c r="C153" s="6">
        <v>606</v>
      </c>
    </row>
    <row r="154" spans="1:3" x14ac:dyDescent="0.3">
      <c r="A154" s="6" t="s">
        <v>194</v>
      </c>
      <c r="B154" s="6">
        <v>141</v>
      </c>
      <c r="C154" s="6">
        <v>508</v>
      </c>
    </row>
    <row r="155" spans="1:3" x14ac:dyDescent="0.3">
      <c r="A155" s="6" t="s">
        <v>195</v>
      </c>
      <c r="B155" s="6">
        <v>142</v>
      </c>
      <c r="C155" s="6">
        <v>461</v>
      </c>
    </row>
    <row r="156" spans="1:3" x14ac:dyDescent="0.3">
      <c r="A156" s="6" t="s">
        <v>196</v>
      </c>
      <c r="B156" s="6">
        <v>143</v>
      </c>
      <c r="C156" s="6">
        <v>390</v>
      </c>
    </row>
    <row r="157" spans="1:3" x14ac:dyDescent="0.3">
      <c r="A157" s="6" t="s">
        <v>197</v>
      </c>
      <c r="B157" s="6">
        <v>144</v>
      </c>
      <c r="C157" s="6">
        <v>432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ED1C3-0D6C-4A36-9C42-82C4261159CE}">
  <dimension ref="A1:I168"/>
  <sheetViews>
    <sheetView topLeftCell="A23" workbookViewId="0">
      <selection activeCell="Q12" sqref="Q12"/>
    </sheetView>
  </sheetViews>
  <sheetFormatPr defaultRowHeight="14.4" x14ac:dyDescent="0.3"/>
  <cols>
    <col min="1" max="1" width="17.44140625" bestFit="1" customWidth="1"/>
    <col min="2" max="2" width="12" bestFit="1" customWidth="1"/>
    <col min="3" max="3" width="13.44140625" bestFit="1" customWidth="1"/>
    <col min="4" max="5" width="12" bestFit="1" customWidth="1"/>
    <col min="6" max="6" width="12.44140625" bestFit="1" customWidth="1"/>
    <col min="7" max="7" width="12" bestFit="1" customWidth="1"/>
    <col min="8" max="9" width="12.109375" bestFit="1" customWidth="1"/>
  </cols>
  <sheetData>
    <row r="1" spans="1:9" x14ac:dyDescent="0.3">
      <c r="A1" t="s">
        <v>3</v>
      </c>
    </row>
    <row r="2" spans="1:9" ht="15" thickBot="1" x14ac:dyDescent="0.35"/>
    <row r="3" spans="1:9" x14ac:dyDescent="0.3">
      <c r="A3" s="4" t="s">
        <v>4</v>
      </c>
      <c r="B3" s="4"/>
    </row>
    <row r="4" spans="1:9" x14ac:dyDescent="0.3">
      <c r="A4" t="s">
        <v>5</v>
      </c>
      <c r="B4">
        <v>0.92392541127689964</v>
      </c>
    </row>
    <row r="5" spans="1:9" x14ac:dyDescent="0.3">
      <c r="A5" t="s">
        <v>6</v>
      </c>
      <c r="B5">
        <v>0.85363816560318806</v>
      </c>
    </row>
    <row r="6" spans="1:9" x14ac:dyDescent="0.3">
      <c r="A6" t="s">
        <v>7</v>
      </c>
      <c r="B6">
        <v>0.85260744845954861</v>
      </c>
    </row>
    <row r="7" spans="1:9" x14ac:dyDescent="0.3">
      <c r="A7" t="s">
        <v>8</v>
      </c>
      <c r="B7">
        <v>46.05715360063936</v>
      </c>
    </row>
    <row r="8" spans="1:9" ht="15" thickBot="1" x14ac:dyDescent="0.35">
      <c r="A8" s="2" t="s">
        <v>9</v>
      </c>
      <c r="B8" s="2">
        <v>144</v>
      </c>
    </row>
    <row r="10" spans="1:9" ht="15" thickBot="1" x14ac:dyDescent="0.35">
      <c r="A10" t="s">
        <v>10</v>
      </c>
    </row>
    <row r="11" spans="1:9" x14ac:dyDescent="0.3">
      <c r="A11" s="3"/>
      <c r="B11" s="3" t="s">
        <v>15</v>
      </c>
      <c r="C11" s="3" t="s">
        <v>16</v>
      </c>
      <c r="D11" s="3" t="s">
        <v>17</v>
      </c>
      <c r="E11" s="3" t="s">
        <v>18</v>
      </c>
      <c r="F11" s="3" t="s">
        <v>19</v>
      </c>
    </row>
    <row r="12" spans="1:9" x14ac:dyDescent="0.3">
      <c r="A12" t="s">
        <v>11</v>
      </c>
      <c r="B12">
        <v>1</v>
      </c>
      <c r="C12">
        <v>1756825.0412356323</v>
      </c>
      <c r="D12">
        <v>1756825.0412356323</v>
      </c>
      <c r="E12">
        <v>828.19828007220576</v>
      </c>
      <c r="F12">
        <v>4.0202745065934222E-61</v>
      </c>
    </row>
    <row r="13" spans="1:9" x14ac:dyDescent="0.3">
      <c r="A13" t="s">
        <v>12</v>
      </c>
      <c r="B13">
        <v>142</v>
      </c>
      <c r="C13">
        <v>301219.11848658998</v>
      </c>
      <c r="D13">
        <v>2121.2613977928872</v>
      </c>
    </row>
    <row r="14" spans="1:9" ht="15" thickBot="1" x14ac:dyDescent="0.35">
      <c r="A14" s="2" t="s">
        <v>13</v>
      </c>
      <c r="B14" s="2">
        <v>143</v>
      </c>
      <c r="C14" s="2">
        <v>2058044.1597222222</v>
      </c>
      <c r="D14" s="2"/>
      <c r="E14" s="2"/>
      <c r="F14" s="2"/>
    </row>
    <row r="15" spans="1:9" ht="15" thickBot="1" x14ac:dyDescent="0.35"/>
    <row r="16" spans="1:9" x14ac:dyDescent="0.3">
      <c r="A16" s="3"/>
      <c r="B16" s="3" t="s">
        <v>20</v>
      </c>
      <c r="C16" s="3" t="s">
        <v>8</v>
      </c>
      <c r="D16" s="3" t="s">
        <v>21</v>
      </c>
      <c r="E16" s="3" t="s">
        <v>22</v>
      </c>
      <c r="F16" s="3" t="s">
        <v>23</v>
      </c>
      <c r="G16" s="3" t="s">
        <v>24</v>
      </c>
      <c r="H16" s="3" t="s">
        <v>25</v>
      </c>
      <c r="I16" s="3" t="s">
        <v>26</v>
      </c>
    </row>
    <row r="17" spans="1:9" x14ac:dyDescent="0.3">
      <c r="A17" t="s">
        <v>14</v>
      </c>
      <c r="B17" s="37">
        <v>87.652777777777658</v>
      </c>
      <c r="C17">
        <v>7.7163469902755253</v>
      </c>
      <c r="D17">
        <v>11.359361870097533</v>
      </c>
      <c r="E17">
        <v>1.1235449126445964E-21</v>
      </c>
      <c r="F17">
        <v>72.399018216715177</v>
      </c>
      <c r="G17">
        <v>102.90653733884014</v>
      </c>
      <c r="H17">
        <v>72.399018216715177</v>
      </c>
      <c r="I17">
        <v>102.90653733884014</v>
      </c>
    </row>
    <row r="18" spans="1:9" ht="15" thickBot="1" x14ac:dyDescent="0.35">
      <c r="A18" s="2" t="s">
        <v>27</v>
      </c>
      <c r="B18" s="38">
        <v>2.6571839080459783</v>
      </c>
      <c r="C18" s="2">
        <v>9.2332469565531497E-2</v>
      </c>
      <c r="D18" s="2">
        <v>28.778434288060328</v>
      </c>
      <c r="E18" s="2">
        <v>4.0202745065933068E-61</v>
      </c>
      <c r="F18" s="2">
        <v>2.4746600671395642</v>
      </c>
      <c r="G18" s="2">
        <v>2.8397077489523923</v>
      </c>
      <c r="H18" s="2">
        <v>2.4746600671395642</v>
      </c>
      <c r="I18" s="2">
        <v>2.8397077489523923</v>
      </c>
    </row>
    <row r="22" spans="1:9" x14ac:dyDescent="0.3">
      <c r="A22" t="s">
        <v>28</v>
      </c>
    </row>
    <row r="23" spans="1:9" ht="15" thickBot="1" x14ac:dyDescent="0.35"/>
    <row r="24" spans="1:9" x14ac:dyDescent="0.3">
      <c r="A24" s="3" t="s">
        <v>29</v>
      </c>
      <c r="B24" s="3" t="s">
        <v>30</v>
      </c>
      <c r="C24" s="3" t="s">
        <v>31</v>
      </c>
    </row>
    <row r="25" spans="1:9" x14ac:dyDescent="0.3">
      <c r="A25">
        <v>1</v>
      </c>
      <c r="B25">
        <v>90.309961685823637</v>
      </c>
      <c r="C25">
        <v>21.690038314176363</v>
      </c>
    </row>
    <row r="26" spans="1:9" x14ac:dyDescent="0.3">
      <c r="A26">
        <v>2</v>
      </c>
      <c r="B26">
        <v>92.967145593869617</v>
      </c>
      <c r="C26">
        <v>25.032854406130383</v>
      </c>
    </row>
    <row r="27" spans="1:9" x14ac:dyDescent="0.3">
      <c r="A27">
        <v>3</v>
      </c>
      <c r="B27">
        <v>95.624329501915597</v>
      </c>
      <c r="C27">
        <v>36.375670498084403</v>
      </c>
    </row>
    <row r="28" spans="1:9" x14ac:dyDescent="0.3">
      <c r="A28">
        <v>4</v>
      </c>
      <c r="B28">
        <v>98.281513409961576</v>
      </c>
      <c r="C28">
        <v>30.718486590038424</v>
      </c>
    </row>
    <row r="29" spans="1:9" x14ac:dyDescent="0.3">
      <c r="A29">
        <v>5</v>
      </c>
      <c r="B29">
        <v>100.93869731800754</v>
      </c>
      <c r="C29">
        <v>20.061302681992458</v>
      </c>
    </row>
    <row r="30" spans="1:9" x14ac:dyDescent="0.3">
      <c r="A30">
        <v>6</v>
      </c>
      <c r="B30">
        <v>103.59588122605354</v>
      </c>
      <c r="C30">
        <v>31.404118773946465</v>
      </c>
    </row>
    <row r="31" spans="1:9" x14ac:dyDescent="0.3">
      <c r="A31">
        <v>7</v>
      </c>
      <c r="B31">
        <v>106.2530651340995</v>
      </c>
      <c r="C31">
        <v>41.746934865900499</v>
      </c>
    </row>
    <row r="32" spans="1:9" x14ac:dyDescent="0.3">
      <c r="A32">
        <v>8</v>
      </c>
      <c r="B32">
        <v>108.91024904214548</v>
      </c>
      <c r="C32">
        <v>39.08975095785452</v>
      </c>
    </row>
    <row r="33" spans="1:3" x14ac:dyDescent="0.3">
      <c r="A33">
        <v>9</v>
      </c>
      <c r="B33">
        <v>111.56743295019146</v>
      </c>
      <c r="C33">
        <v>24.43256704980854</v>
      </c>
    </row>
    <row r="34" spans="1:3" x14ac:dyDescent="0.3">
      <c r="A34">
        <v>10</v>
      </c>
      <c r="B34">
        <v>114.22461685823744</v>
      </c>
      <c r="C34">
        <v>4.7753831417625605</v>
      </c>
    </row>
    <row r="35" spans="1:3" x14ac:dyDescent="0.3">
      <c r="A35">
        <v>11</v>
      </c>
      <c r="B35">
        <v>116.88180076628342</v>
      </c>
      <c r="C35">
        <v>-12.881800766283419</v>
      </c>
    </row>
    <row r="36" spans="1:3" x14ac:dyDescent="0.3">
      <c r="A36">
        <v>12</v>
      </c>
      <c r="B36">
        <v>119.5389846743294</v>
      </c>
      <c r="C36">
        <v>-1.5389846743293987</v>
      </c>
    </row>
    <row r="37" spans="1:3" x14ac:dyDescent="0.3">
      <c r="A37">
        <v>13</v>
      </c>
      <c r="B37">
        <v>122.19616858237538</v>
      </c>
      <c r="C37">
        <v>-7.1961685823753783</v>
      </c>
    </row>
    <row r="38" spans="1:3" x14ac:dyDescent="0.3">
      <c r="A38">
        <v>14</v>
      </c>
      <c r="B38">
        <v>124.85335249042134</v>
      </c>
      <c r="C38">
        <v>1.1466475095786564</v>
      </c>
    </row>
    <row r="39" spans="1:3" x14ac:dyDescent="0.3">
      <c r="A39">
        <v>15</v>
      </c>
      <c r="B39">
        <v>127.51053639846734</v>
      </c>
      <c r="C39">
        <v>13.489463601532663</v>
      </c>
    </row>
    <row r="40" spans="1:3" x14ac:dyDescent="0.3">
      <c r="A40">
        <v>16</v>
      </c>
      <c r="B40">
        <v>130.1677203065133</v>
      </c>
      <c r="C40">
        <v>4.8322796934866972</v>
      </c>
    </row>
    <row r="41" spans="1:3" x14ac:dyDescent="0.3">
      <c r="A41">
        <v>17</v>
      </c>
      <c r="B41">
        <v>132.8249042145593</v>
      </c>
      <c r="C41">
        <v>-7.8249042145592966</v>
      </c>
    </row>
    <row r="42" spans="1:3" x14ac:dyDescent="0.3">
      <c r="A42">
        <v>18</v>
      </c>
      <c r="B42">
        <v>135.48208812260526</v>
      </c>
      <c r="C42">
        <v>13.517911877394738</v>
      </c>
    </row>
    <row r="43" spans="1:3" x14ac:dyDescent="0.3">
      <c r="A43">
        <v>19</v>
      </c>
      <c r="B43">
        <v>138.13927203065123</v>
      </c>
      <c r="C43">
        <v>31.860727969348773</v>
      </c>
    </row>
    <row r="44" spans="1:3" x14ac:dyDescent="0.3">
      <c r="A44">
        <v>20</v>
      </c>
      <c r="B44">
        <v>140.79645593869722</v>
      </c>
      <c r="C44">
        <v>29.203544061302779</v>
      </c>
    </row>
    <row r="45" spans="1:3" x14ac:dyDescent="0.3">
      <c r="A45">
        <v>21</v>
      </c>
      <c r="B45">
        <v>143.45363984674322</v>
      </c>
      <c r="C45">
        <v>14.546360153256785</v>
      </c>
    </row>
    <row r="46" spans="1:3" x14ac:dyDescent="0.3">
      <c r="A46">
        <v>22</v>
      </c>
      <c r="B46">
        <v>146.11082375478918</v>
      </c>
      <c r="C46">
        <v>-13.11082375478918</v>
      </c>
    </row>
    <row r="47" spans="1:3" x14ac:dyDescent="0.3">
      <c r="A47">
        <v>23</v>
      </c>
      <c r="B47">
        <v>148.76800766283515</v>
      </c>
      <c r="C47">
        <v>-34.768007662835146</v>
      </c>
    </row>
    <row r="48" spans="1:3" x14ac:dyDescent="0.3">
      <c r="A48">
        <v>24</v>
      </c>
      <c r="B48">
        <v>151.42519157088114</v>
      </c>
      <c r="C48">
        <v>-11.42519157088114</v>
      </c>
    </row>
    <row r="49" spans="1:3" x14ac:dyDescent="0.3">
      <c r="A49">
        <v>25</v>
      </c>
      <c r="B49">
        <v>154.08237547892713</v>
      </c>
      <c r="C49">
        <v>-9.0823754789271334</v>
      </c>
    </row>
    <row r="50" spans="1:3" x14ac:dyDescent="0.3">
      <c r="A50">
        <v>26</v>
      </c>
      <c r="B50">
        <v>156.7395593869731</v>
      </c>
      <c r="C50">
        <v>-6.7395593869730988</v>
      </c>
    </row>
    <row r="51" spans="1:3" x14ac:dyDescent="0.3">
      <c r="A51">
        <v>27</v>
      </c>
      <c r="B51">
        <v>159.39674329501906</v>
      </c>
      <c r="C51">
        <v>18.603256704980936</v>
      </c>
    </row>
    <row r="52" spans="1:3" x14ac:dyDescent="0.3">
      <c r="A52">
        <v>28</v>
      </c>
      <c r="B52">
        <v>162.05392720306503</v>
      </c>
      <c r="C52">
        <v>0.94607279693497048</v>
      </c>
    </row>
    <row r="53" spans="1:3" x14ac:dyDescent="0.3">
      <c r="A53">
        <v>29</v>
      </c>
      <c r="B53">
        <v>164.71111111111102</v>
      </c>
      <c r="C53">
        <v>7.2888888888889767</v>
      </c>
    </row>
    <row r="54" spans="1:3" x14ac:dyDescent="0.3">
      <c r="A54">
        <v>30</v>
      </c>
      <c r="B54">
        <v>167.36829501915702</v>
      </c>
      <c r="C54">
        <v>10.631704980842983</v>
      </c>
    </row>
    <row r="55" spans="1:3" x14ac:dyDescent="0.3">
      <c r="A55">
        <v>31</v>
      </c>
      <c r="B55">
        <v>170.02547892720298</v>
      </c>
      <c r="C55">
        <v>28.974521072797017</v>
      </c>
    </row>
    <row r="56" spans="1:3" x14ac:dyDescent="0.3">
      <c r="A56">
        <v>32</v>
      </c>
      <c r="B56">
        <v>172.68266283524895</v>
      </c>
      <c r="C56">
        <v>26.317337164751052</v>
      </c>
    </row>
    <row r="57" spans="1:3" x14ac:dyDescent="0.3">
      <c r="A57">
        <v>33</v>
      </c>
      <c r="B57">
        <v>175.33984674329494</v>
      </c>
      <c r="C57">
        <v>8.6601532567050583</v>
      </c>
    </row>
    <row r="58" spans="1:3" x14ac:dyDescent="0.3">
      <c r="A58">
        <v>34</v>
      </c>
      <c r="B58">
        <v>177.99703065134094</v>
      </c>
      <c r="C58">
        <v>-15.997030651340935</v>
      </c>
    </row>
    <row r="59" spans="1:3" x14ac:dyDescent="0.3">
      <c r="A59">
        <v>35</v>
      </c>
      <c r="B59">
        <v>180.6542145593869</v>
      </c>
      <c r="C59">
        <v>-34.654214559386901</v>
      </c>
    </row>
    <row r="60" spans="1:3" x14ac:dyDescent="0.3">
      <c r="A60">
        <v>36</v>
      </c>
      <c r="B60">
        <v>183.31139846743287</v>
      </c>
      <c r="C60">
        <v>-17.311398467432866</v>
      </c>
    </row>
    <row r="61" spans="1:3" x14ac:dyDescent="0.3">
      <c r="A61">
        <v>37</v>
      </c>
      <c r="B61">
        <v>185.96858237547886</v>
      </c>
      <c r="C61">
        <v>-14.96858237547886</v>
      </c>
    </row>
    <row r="62" spans="1:3" x14ac:dyDescent="0.3">
      <c r="A62">
        <v>38</v>
      </c>
      <c r="B62">
        <v>188.62576628352483</v>
      </c>
      <c r="C62">
        <v>-8.6257662835248254</v>
      </c>
    </row>
    <row r="63" spans="1:3" x14ac:dyDescent="0.3">
      <c r="A63">
        <v>39</v>
      </c>
      <c r="B63">
        <v>191.28295019157082</v>
      </c>
      <c r="C63">
        <v>1.7170498084291808</v>
      </c>
    </row>
    <row r="64" spans="1:3" x14ac:dyDescent="0.3">
      <c r="A64">
        <v>40</v>
      </c>
      <c r="B64">
        <v>193.94013409961678</v>
      </c>
      <c r="C64">
        <v>-12.940134099616785</v>
      </c>
    </row>
    <row r="65" spans="1:3" x14ac:dyDescent="0.3">
      <c r="A65">
        <v>41</v>
      </c>
      <c r="B65">
        <v>196.59731800766275</v>
      </c>
      <c r="C65">
        <v>-13.59731800766275</v>
      </c>
    </row>
    <row r="66" spans="1:3" x14ac:dyDescent="0.3">
      <c r="A66">
        <v>42</v>
      </c>
      <c r="B66">
        <v>199.25450191570874</v>
      </c>
      <c r="C66">
        <v>18.745498084291256</v>
      </c>
    </row>
    <row r="67" spans="1:3" x14ac:dyDescent="0.3">
      <c r="A67">
        <v>43</v>
      </c>
      <c r="B67">
        <v>201.91168582375474</v>
      </c>
      <c r="C67">
        <v>28.088314176245262</v>
      </c>
    </row>
    <row r="68" spans="1:3" x14ac:dyDescent="0.3">
      <c r="A68">
        <v>44</v>
      </c>
      <c r="B68">
        <v>204.5688697318007</v>
      </c>
      <c r="C68">
        <v>37.431130268199297</v>
      </c>
    </row>
    <row r="69" spans="1:3" x14ac:dyDescent="0.3">
      <c r="A69">
        <v>45</v>
      </c>
      <c r="B69">
        <v>207.22605363984667</v>
      </c>
      <c r="C69">
        <v>1.7739463601533316</v>
      </c>
    </row>
    <row r="70" spans="1:3" x14ac:dyDescent="0.3">
      <c r="A70">
        <v>46</v>
      </c>
      <c r="B70">
        <v>209.88323754789266</v>
      </c>
      <c r="C70">
        <v>-18.883237547892662</v>
      </c>
    </row>
    <row r="71" spans="1:3" x14ac:dyDescent="0.3">
      <c r="A71">
        <v>47</v>
      </c>
      <c r="B71">
        <v>212.54042145593866</v>
      </c>
      <c r="C71">
        <v>-40.540421455938656</v>
      </c>
    </row>
    <row r="72" spans="1:3" x14ac:dyDescent="0.3">
      <c r="A72">
        <v>48</v>
      </c>
      <c r="B72">
        <v>215.19760536398462</v>
      </c>
      <c r="C72">
        <v>-21.197605363984621</v>
      </c>
    </row>
    <row r="73" spans="1:3" x14ac:dyDescent="0.3">
      <c r="A73">
        <v>49</v>
      </c>
      <c r="B73">
        <v>217.85478927203059</v>
      </c>
      <c r="C73">
        <v>-21.854789272030587</v>
      </c>
    </row>
    <row r="74" spans="1:3" x14ac:dyDescent="0.3">
      <c r="A74">
        <v>50</v>
      </c>
      <c r="B74">
        <v>220.51197318007658</v>
      </c>
      <c r="C74">
        <v>-24.511973180076581</v>
      </c>
    </row>
    <row r="75" spans="1:3" x14ac:dyDescent="0.3">
      <c r="A75">
        <v>51</v>
      </c>
      <c r="B75">
        <v>223.16915708812255</v>
      </c>
      <c r="C75">
        <v>12.830842911877454</v>
      </c>
    </row>
    <row r="76" spans="1:3" x14ac:dyDescent="0.3">
      <c r="A76">
        <v>52</v>
      </c>
      <c r="B76">
        <v>225.82634099616854</v>
      </c>
      <c r="C76">
        <v>9.1736590038314603</v>
      </c>
    </row>
    <row r="77" spans="1:3" x14ac:dyDescent="0.3">
      <c r="A77">
        <v>53</v>
      </c>
      <c r="B77">
        <v>228.48352490421451</v>
      </c>
      <c r="C77">
        <v>0.51647509578549489</v>
      </c>
    </row>
    <row r="78" spans="1:3" x14ac:dyDescent="0.3">
      <c r="A78">
        <v>54</v>
      </c>
      <c r="B78">
        <v>231.14070881226047</v>
      </c>
      <c r="C78">
        <v>11.85929118773953</v>
      </c>
    </row>
    <row r="79" spans="1:3" x14ac:dyDescent="0.3">
      <c r="A79">
        <v>55</v>
      </c>
      <c r="B79">
        <v>233.79789272030646</v>
      </c>
      <c r="C79">
        <v>30.202107279693536</v>
      </c>
    </row>
    <row r="80" spans="1:3" x14ac:dyDescent="0.3">
      <c r="A80">
        <v>56</v>
      </c>
      <c r="B80">
        <v>236.45507662835243</v>
      </c>
      <c r="C80">
        <v>35.54492337164757</v>
      </c>
    </row>
    <row r="81" spans="1:3" x14ac:dyDescent="0.3">
      <c r="A81">
        <v>57</v>
      </c>
      <c r="B81">
        <v>239.11226053639842</v>
      </c>
      <c r="C81">
        <v>-2.1122605363984235</v>
      </c>
    </row>
    <row r="82" spans="1:3" x14ac:dyDescent="0.3">
      <c r="A82">
        <v>58</v>
      </c>
      <c r="B82">
        <v>241.76944444444439</v>
      </c>
      <c r="C82">
        <v>-30.769444444444389</v>
      </c>
    </row>
    <row r="83" spans="1:3" x14ac:dyDescent="0.3">
      <c r="A83">
        <v>59</v>
      </c>
      <c r="B83">
        <v>244.42662835249038</v>
      </c>
      <c r="C83">
        <v>-64.426628352490383</v>
      </c>
    </row>
    <row r="84" spans="1:3" x14ac:dyDescent="0.3">
      <c r="A84">
        <v>60</v>
      </c>
      <c r="B84">
        <v>247.08381226053635</v>
      </c>
      <c r="C84">
        <v>-46.083812260536348</v>
      </c>
    </row>
    <row r="85" spans="1:3" x14ac:dyDescent="0.3">
      <c r="A85">
        <v>61</v>
      </c>
      <c r="B85">
        <v>249.74099616858234</v>
      </c>
      <c r="C85">
        <v>-45.740996168582342</v>
      </c>
    </row>
    <row r="86" spans="1:3" x14ac:dyDescent="0.3">
      <c r="A86">
        <v>62</v>
      </c>
      <c r="B86">
        <v>252.39818007662831</v>
      </c>
      <c r="C86">
        <v>-64.398180076628307</v>
      </c>
    </row>
    <row r="87" spans="1:3" x14ac:dyDescent="0.3">
      <c r="A87">
        <v>63</v>
      </c>
      <c r="B87">
        <v>255.0553639846743</v>
      </c>
      <c r="C87">
        <v>-20.055363984674301</v>
      </c>
    </row>
    <row r="88" spans="1:3" x14ac:dyDescent="0.3">
      <c r="A88">
        <v>64</v>
      </c>
      <c r="B88">
        <v>257.71254789272029</v>
      </c>
      <c r="C88">
        <v>-30.712547892720295</v>
      </c>
    </row>
    <row r="89" spans="1:3" x14ac:dyDescent="0.3">
      <c r="A89">
        <v>65</v>
      </c>
      <c r="B89">
        <v>260.3697318007662</v>
      </c>
      <c r="C89">
        <v>-26.369731800766203</v>
      </c>
    </row>
    <row r="90" spans="1:3" x14ac:dyDescent="0.3">
      <c r="A90">
        <v>66</v>
      </c>
      <c r="B90">
        <v>263.02691570881223</v>
      </c>
      <c r="C90">
        <v>0.9730842911877744</v>
      </c>
    </row>
    <row r="91" spans="1:3" x14ac:dyDescent="0.3">
      <c r="A91">
        <v>67</v>
      </c>
      <c r="B91">
        <v>265.68409961685819</v>
      </c>
      <c r="C91">
        <v>36.315900383141809</v>
      </c>
    </row>
    <row r="92" spans="1:3" x14ac:dyDescent="0.3">
      <c r="A92">
        <v>68</v>
      </c>
      <c r="B92">
        <v>268.34128352490416</v>
      </c>
      <c r="C92">
        <v>24.658716475095844</v>
      </c>
    </row>
    <row r="93" spans="1:3" x14ac:dyDescent="0.3">
      <c r="A93">
        <v>69</v>
      </c>
      <c r="B93">
        <v>270.99846743295018</v>
      </c>
      <c r="C93">
        <v>-11.998467432950179</v>
      </c>
    </row>
    <row r="94" spans="1:3" x14ac:dyDescent="0.3">
      <c r="A94">
        <v>70</v>
      </c>
      <c r="B94">
        <v>273.65565134099614</v>
      </c>
      <c r="C94">
        <v>-44.655651340996144</v>
      </c>
    </row>
    <row r="95" spans="1:3" x14ac:dyDescent="0.3">
      <c r="A95">
        <v>71</v>
      </c>
      <c r="B95">
        <v>276.31283524904211</v>
      </c>
      <c r="C95">
        <v>-73.312835249042109</v>
      </c>
    </row>
    <row r="96" spans="1:3" x14ac:dyDescent="0.3">
      <c r="A96">
        <v>72</v>
      </c>
      <c r="B96">
        <v>278.97001915708813</v>
      </c>
      <c r="C96">
        <v>-49.970019157088132</v>
      </c>
    </row>
    <row r="97" spans="1:3" x14ac:dyDescent="0.3">
      <c r="A97">
        <v>73</v>
      </c>
      <c r="B97">
        <v>281.62720306513404</v>
      </c>
      <c r="C97">
        <v>-39.62720306513404</v>
      </c>
    </row>
    <row r="98" spans="1:3" x14ac:dyDescent="0.3">
      <c r="A98">
        <v>74</v>
      </c>
      <c r="B98">
        <v>284.28438697318006</v>
      </c>
      <c r="C98">
        <v>-51.284386973180062</v>
      </c>
    </row>
    <row r="99" spans="1:3" x14ac:dyDescent="0.3">
      <c r="A99">
        <v>75</v>
      </c>
      <c r="B99">
        <v>286.94157088122603</v>
      </c>
      <c r="C99">
        <v>-19.941570881226028</v>
      </c>
    </row>
    <row r="100" spans="1:3" x14ac:dyDescent="0.3">
      <c r="A100">
        <v>76</v>
      </c>
      <c r="B100">
        <v>289.59875478927199</v>
      </c>
      <c r="C100">
        <v>-20.598754789271993</v>
      </c>
    </row>
    <row r="101" spans="1:3" x14ac:dyDescent="0.3">
      <c r="A101">
        <v>77</v>
      </c>
      <c r="B101">
        <v>292.25593869731802</v>
      </c>
      <c r="C101">
        <v>-22.255938697318015</v>
      </c>
    </row>
    <row r="102" spans="1:3" x14ac:dyDescent="0.3">
      <c r="A102">
        <v>78</v>
      </c>
      <c r="B102">
        <v>294.91312260536392</v>
      </c>
      <c r="C102">
        <v>20.086877394636076</v>
      </c>
    </row>
    <row r="103" spans="1:3" x14ac:dyDescent="0.3">
      <c r="A103">
        <v>79</v>
      </c>
      <c r="B103">
        <v>297.57030651340995</v>
      </c>
      <c r="C103">
        <v>66.429693486590054</v>
      </c>
    </row>
    <row r="104" spans="1:3" x14ac:dyDescent="0.3">
      <c r="A104">
        <v>80</v>
      </c>
      <c r="B104">
        <v>300.22749042145591</v>
      </c>
      <c r="C104">
        <v>46.772509578544089</v>
      </c>
    </row>
    <row r="105" spans="1:3" x14ac:dyDescent="0.3">
      <c r="A105">
        <v>81</v>
      </c>
      <c r="B105">
        <v>302.88467432950188</v>
      </c>
      <c r="C105">
        <v>9.1153256704981231</v>
      </c>
    </row>
    <row r="106" spans="1:3" x14ac:dyDescent="0.3">
      <c r="A106">
        <v>82</v>
      </c>
      <c r="B106">
        <v>305.5418582375479</v>
      </c>
      <c r="C106">
        <v>-31.541858237547899</v>
      </c>
    </row>
    <row r="107" spans="1:3" x14ac:dyDescent="0.3">
      <c r="A107">
        <v>83</v>
      </c>
      <c r="B107">
        <v>308.19904214559386</v>
      </c>
      <c r="C107">
        <v>-71.199042145593864</v>
      </c>
    </row>
    <row r="108" spans="1:3" x14ac:dyDescent="0.3">
      <c r="A108">
        <v>84</v>
      </c>
      <c r="B108">
        <v>310.85622605363983</v>
      </c>
      <c r="C108">
        <v>-32.85622605363983</v>
      </c>
    </row>
    <row r="109" spans="1:3" x14ac:dyDescent="0.3">
      <c r="A109">
        <v>85</v>
      </c>
      <c r="B109">
        <v>313.51340996168585</v>
      </c>
      <c r="C109">
        <v>-29.513409961685852</v>
      </c>
    </row>
    <row r="110" spans="1:3" x14ac:dyDescent="0.3">
      <c r="A110">
        <v>86</v>
      </c>
      <c r="B110">
        <v>316.17059386973176</v>
      </c>
      <c r="C110">
        <v>-39.170593869731761</v>
      </c>
    </row>
    <row r="111" spans="1:3" x14ac:dyDescent="0.3">
      <c r="A111">
        <v>87</v>
      </c>
      <c r="B111">
        <v>318.82777777777778</v>
      </c>
      <c r="C111">
        <v>-1.8277777777777828</v>
      </c>
    </row>
    <row r="112" spans="1:3" x14ac:dyDescent="0.3">
      <c r="A112">
        <v>88</v>
      </c>
      <c r="B112">
        <v>321.48496168582375</v>
      </c>
      <c r="C112">
        <v>-8.4849616858237482</v>
      </c>
    </row>
    <row r="113" spans="1:3" x14ac:dyDescent="0.3">
      <c r="A113">
        <v>89</v>
      </c>
      <c r="B113">
        <v>324.14214559386971</v>
      </c>
      <c r="C113">
        <v>-6.1421455938697136</v>
      </c>
    </row>
    <row r="114" spans="1:3" x14ac:dyDescent="0.3">
      <c r="A114">
        <v>90</v>
      </c>
      <c r="B114">
        <v>326.79932950191574</v>
      </c>
      <c r="C114">
        <v>47.200670498084264</v>
      </c>
    </row>
    <row r="115" spans="1:3" x14ac:dyDescent="0.3">
      <c r="A115">
        <v>91</v>
      </c>
      <c r="B115">
        <v>329.45651340996164</v>
      </c>
      <c r="C115">
        <v>83.543486590038356</v>
      </c>
    </row>
    <row r="116" spans="1:3" x14ac:dyDescent="0.3">
      <c r="A116">
        <v>92</v>
      </c>
      <c r="B116">
        <v>332.11369731800767</v>
      </c>
      <c r="C116">
        <v>72.886302681992333</v>
      </c>
    </row>
    <row r="117" spans="1:3" x14ac:dyDescent="0.3">
      <c r="A117">
        <v>93</v>
      </c>
      <c r="B117">
        <v>334.77088122605363</v>
      </c>
      <c r="C117">
        <v>20.229118773946368</v>
      </c>
    </row>
    <row r="118" spans="1:3" x14ac:dyDescent="0.3">
      <c r="A118">
        <v>94</v>
      </c>
      <c r="B118">
        <v>337.4280651340996</v>
      </c>
      <c r="C118">
        <v>-31.428065134099597</v>
      </c>
    </row>
    <row r="119" spans="1:3" x14ac:dyDescent="0.3">
      <c r="A119">
        <v>95</v>
      </c>
      <c r="B119">
        <v>340.08524904214562</v>
      </c>
      <c r="C119">
        <v>-69.08524904214562</v>
      </c>
    </row>
    <row r="120" spans="1:3" x14ac:dyDescent="0.3">
      <c r="A120">
        <v>96</v>
      </c>
      <c r="B120">
        <v>342.74243295019158</v>
      </c>
      <c r="C120">
        <v>-36.742432950191585</v>
      </c>
    </row>
    <row r="121" spans="1:3" x14ac:dyDescent="0.3">
      <c r="A121">
        <v>97</v>
      </c>
      <c r="B121">
        <v>345.39961685823755</v>
      </c>
      <c r="C121">
        <v>-30.39961685823755</v>
      </c>
    </row>
    <row r="122" spans="1:3" x14ac:dyDescent="0.3">
      <c r="A122">
        <v>98</v>
      </c>
      <c r="B122">
        <v>348.05680076628352</v>
      </c>
      <c r="C122">
        <v>-47.056800766283516</v>
      </c>
    </row>
    <row r="123" spans="1:3" x14ac:dyDescent="0.3">
      <c r="A123">
        <v>99</v>
      </c>
      <c r="B123">
        <v>350.71398467432948</v>
      </c>
      <c r="C123">
        <v>5.2860153256705189</v>
      </c>
    </row>
    <row r="124" spans="1:3" x14ac:dyDescent="0.3">
      <c r="A124">
        <v>100</v>
      </c>
      <c r="B124">
        <v>353.3711685823755</v>
      </c>
      <c r="C124">
        <v>-5.3711685823755033</v>
      </c>
    </row>
    <row r="125" spans="1:3" x14ac:dyDescent="0.3">
      <c r="A125">
        <v>101</v>
      </c>
      <c r="B125">
        <v>356.02835249042147</v>
      </c>
      <c r="C125">
        <v>-1.0283524904214687</v>
      </c>
    </row>
    <row r="126" spans="1:3" x14ac:dyDescent="0.3">
      <c r="A126">
        <v>102</v>
      </c>
      <c r="B126">
        <v>358.68553639846743</v>
      </c>
      <c r="C126">
        <v>63.314463601532566</v>
      </c>
    </row>
    <row r="127" spans="1:3" x14ac:dyDescent="0.3">
      <c r="A127">
        <v>103</v>
      </c>
      <c r="B127">
        <v>361.3427203065134</v>
      </c>
      <c r="C127">
        <v>103.6572796934866</v>
      </c>
    </row>
    <row r="128" spans="1:3" x14ac:dyDescent="0.3">
      <c r="A128">
        <v>104</v>
      </c>
      <c r="B128">
        <v>363.99990421455942</v>
      </c>
      <c r="C128">
        <v>103.00009578544058</v>
      </c>
    </row>
    <row r="129" spans="1:3" x14ac:dyDescent="0.3">
      <c r="A129">
        <v>105</v>
      </c>
      <c r="B129">
        <v>366.65708812260539</v>
      </c>
      <c r="C129">
        <v>37.342911877394613</v>
      </c>
    </row>
    <row r="130" spans="1:3" x14ac:dyDescent="0.3">
      <c r="A130">
        <v>106</v>
      </c>
      <c r="B130">
        <v>369.31427203065135</v>
      </c>
      <c r="C130">
        <v>-22.314272030651352</v>
      </c>
    </row>
    <row r="131" spans="1:3" x14ac:dyDescent="0.3">
      <c r="A131">
        <v>107</v>
      </c>
      <c r="B131">
        <v>371.97145593869732</v>
      </c>
      <c r="C131">
        <v>-66.971455938697318</v>
      </c>
    </row>
    <row r="132" spans="1:3" x14ac:dyDescent="0.3">
      <c r="A132">
        <v>108</v>
      </c>
      <c r="B132">
        <v>374.62863984674328</v>
      </c>
      <c r="C132">
        <v>-38.628639846743283</v>
      </c>
    </row>
    <row r="133" spans="1:3" x14ac:dyDescent="0.3">
      <c r="A133">
        <v>109</v>
      </c>
      <c r="B133">
        <v>377.28582375478931</v>
      </c>
      <c r="C133">
        <v>-37.285823754789305</v>
      </c>
    </row>
    <row r="134" spans="1:3" x14ac:dyDescent="0.3">
      <c r="A134">
        <v>110</v>
      </c>
      <c r="B134">
        <v>379.94300766283527</v>
      </c>
      <c r="C134">
        <v>-61.943007662835271</v>
      </c>
    </row>
    <row r="135" spans="1:3" x14ac:dyDescent="0.3">
      <c r="A135">
        <v>111</v>
      </c>
      <c r="B135">
        <v>382.60019157088124</v>
      </c>
      <c r="C135">
        <v>-20.600191570881236</v>
      </c>
    </row>
    <row r="136" spans="1:3" x14ac:dyDescent="0.3">
      <c r="A136">
        <v>112</v>
      </c>
      <c r="B136">
        <v>385.2573754789272</v>
      </c>
      <c r="C136">
        <v>-37.257375478927202</v>
      </c>
    </row>
    <row r="137" spans="1:3" x14ac:dyDescent="0.3">
      <c r="A137">
        <v>113</v>
      </c>
      <c r="B137">
        <v>387.91455938697322</v>
      </c>
      <c r="C137">
        <v>-24.914559386973224</v>
      </c>
    </row>
    <row r="138" spans="1:3" x14ac:dyDescent="0.3">
      <c r="A138">
        <v>114</v>
      </c>
      <c r="B138">
        <v>390.57174329501919</v>
      </c>
      <c r="C138">
        <v>44.428256704980811</v>
      </c>
    </row>
    <row r="139" spans="1:3" x14ac:dyDescent="0.3">
      <c r="A139">
        <v>115</v>
      </c>
      <c r="B139">
        <v>393.22892720306515</v>
      </c>
      <c r="C139">
        <v>97.771072796934845</v>
      </c>
    </row>
    <row r="140" spans="1:3" x14ac:dyDescent="0.3">
      <c r="A140">
        <v>116</v>
      </c>
      <c r="B140">
        <v>395.88611111111112</v>
      </c>
      <c r="C140">
        <v>109.11388888888888</v>
      </c>
    </row>
    <row r="141" spans="1:3" x14ac:dyDescent="0.3">
      <c r="A141">
        <v>117</v>
      </c>
      <c r="B141">
        <v>398.54329501915714</v>
      </c>
      <c r="C141">
        <v>5.4567049808428578</v>
      </c>
    </row>
    <row r="142" spans="1:3" x14ac:dyDescent="0.3">
      <c r="A142">
        <v>118</v>
      </c>
      <c r="B142">
        <v>401.20047892720311</v>
      </c>
      <c r="C142">
        <v>-42.200478927203108</v>
      </c>
    </row>
    <row r="143" spans="1:3" x14ac:dyDescent="0.3">
      <c r="A143">
        <v>119</v>
      </c>
      <c r="B143">
        <v>403.85766283524907</v>
      </c>
      <c r="C143">
        <v>-93.857662835249073</v>
      </c>
    </row>
    <row r="144" spans="1:3" x14ac:dyDescent="0.3">
      <c r="A144">
        <v>120</v>
      </c>
      <c r="B144">
        <v>406.51484674329504</v>
      </c>
      <c r="C144">
        <v>-69.514846743295038</v>
      </c>
    </row>
    <row r="145" spans="1:3" x14ac:dyDescent="0.3">
      <c r="A145">
        <v>121</v>
      </c>
      <c r="B145">
        <v>409.172030651341</v>
      </c>
      <c r="C145">
        <v>-49.172030651341004</v>
      </c>
    </row>
    <row r="146" spans="1:3" x14ac:dyDescent="0.3">
      <c r="A146">
        <v>122</v>
      </c>
      <c r="B146">
        <v>411.82921455938703</v>
      </c>
      <c r="C146">
        <v>-69.829214559387026</v>
      </c>
    </row>
    <row r="147" spans="1:3" x14ac:dyDescent="0.3">
      <c r="A147">
        <v>123</v>
      </c>
      <c r="B147">
        <v>414.48639846743299</v>
      </c>
      <c r="C147">
        <v>-8.4863984674329913</v>
      </c>
    </row>
    <row r="148" spans="1:3" x14ac:dyDescent="0.3">
      <c r="A148">
        <v>124</v>
      </c>
      <c r="B148">
        <v>417.14358237547896</v>
      </c>
      <c r="C148">
        <v>-21.143582375478957</v>
      </c>
    </row>
    <row r="149" spans="1:3" x14ac:dyDescent="0.3">
      <c r="A149">
        <v>125</v>
      </c>
      <c r="B149">
        <v>419.80076628352492</v>
      </c>
      <c r="C149">
        <v>0.19923371647507793</v>
      </c>
    </row>
    <row r="150" spans="1:3" x14ac:dyDescent="0.3">
      <c r="A150">
        <v>126</v>
      </c>
      <c r="B150">
        <v>422.45795019157094</v>
      </c>
      <c r="C150">
        <v>49.542049808429056</v>
      </c>
    </row>
    <row r="151" spans="1:3" x14ac:dyDescent="0.3">
      <c r="A151">
        <v>127</v>
      </c>
      <c r="B151">
        <v>425.11513409961691</v>
      </c>
      <c r="C151">
        <v>122.88486590038309</v>
      </c>
    </row>
    <row r="152" spans="1:3" x14ac:dyDescent="0.3">
      <c r="A152">
        <v>128</v>
      </c>
      <c r="B152">
        <v>427.77231800766288</v>
      </c>
      <c r="C152">
        <v>131.22768199233712</v>
      </c>
    </row>
    <row r="153" spans="1:3" x14ac:dyDescent="0.3">
      <c r="A153">
        <v>129</v>
      </c>
      <c r="B153">
        <v>430.42950191570884</v>
      </c>
      <c r="C153">
        <v>32.57049808429116</v>
      </c>
    </row>
    <row r="154" spans="1:3" x14ac:dyDescent="0.3">
      <c r="A154">
        <v>130</v>
      </c>
      <c r="B154">
        <v>433.08668582375481</v>
      </c>
      <c r="C154">
        <v>-26.086685823754806</v>
      </c>
    </row>
    <row r="155" spans="1:3" x14ac:dyDescent="0.3">
      <c r="A155">
        <v>131</v>
      </c>
      <c r="B155">
        <v>435.74386973180083</v>
      </c>
      <c r="C155">
        <v>-73.743869731800828</v>
      </c>
    </row>
    <row r="156" spans="1:3" x14ac:dyDescent="0.3">
      <c r="A156">
        <v>132</v>
      </c>
      <c r="B156">
        <v>438.40105363984679</v>
      </c>
      <c r="C156">
        <v>-33.401053639846793</v>
      </c>
    </row>
    <row r="157" spans="1:3" x14ac:dyDescent="0.3">
      <c r="A157">
        <v>133</v>
      </c>
      <c r="B157">
        <v>441.05823754789276</v>
      </c>
      <c r="C157">
        <v>-24.058237547892759</v>
      </c>
    </row>
    <row r="158" spans="1:3" x14ac:dyDescent="0.3">
      <c r="A158">
        <v>134</v>
      </c>
      <c r="B158">
        <v>443.71542145593872</v>
      </c>
      <c r="C158">
        <v>-52.715421455938724</v>
      </c>
    </row>
    <row r="159" spans="1:3" x14ac:dyDescent="0.3">
      <c r="A159">
        <v>135</v>
      </c>
      <c r="B159">
        <v>446.37260536398475</v>
      </c>
      <c r="C159">
        <v>-27.372605363984746</v>
      </c>
    </row>
    <row r="160" spans="1:3" x14ac:dyDescent="0.3">
      <c r="A160">
        <v>136</v>
      </c>
      <c r="B160">
        <v>449.02978927203071</v>
      </c>
      <c r="C160">
        <v>11.970210727969288</v>
      </c>
    </row>
    <row r="161" spans="1:3" x14ac:dyDescent="0.3">
      <c r="A161">
        <v>137</v>
      </c>
      <c r="B161">
        <v>451.68697318007668</v>
      </c>
      <c r="C161">
        <v>20.313026819923323</v>
      </c>
    </row>
    <row r="162" spans="1:3" x14ac:dyDescent="0.3">
      <c r="A162">
        <v>138</v>
      </c>
      <c r="B162">
        <v>454.34415708812264</v>
      </c>
      <c r="C162">
        <v>80.655842911877357</v>
      </c>
    </row>
    <row r="163" spans="1:3" x14ac:dyDescent="0.3">
      <c r="A163">
        <v>139</v>
      </c>
      <c r="B163">
        <v>457.00134099616861</v>
      </c>
      <c r="C163">
        <v>164.99865900383139</v>
      </c>
    </row>
    <row r="164" spans="1:3" x14ac:dyDescent="0.3">
      <c r="A164">
        <v>140</v>
      </c>
      <c r="B164">
        <v>459.65852490421463</v>
      </c>
      <c r="C164">
        <v>146.34147509578537</v>
      </c>
    </row>
    <row r="165" spans="1:3" x14ac:dyDescent="0.3">
      <c r="A165">
        <v>141</v>
      </c>
      <c r="B165">
        <v>462.3157088122606</v>
      </c>
      <c r="C165">
        <v>45.684291187739404</v>
      </c>
    </row>
    <row r="166" spans="1:3" x14ac:dyDescent="0.3">
      <c r="A166">
        <v>142</v>
      </c>
      <c r="B166">
        <v>464.97289272030656</v>
      </c>
      <c r="C166">
        <v>-3.9728927203065609</v>
      </c>
    </row>
    <row r="167" spans="1:3" x14ac:dyDescent="0.3">
      <c r="A167">
        <v>143</v>
      </c>
      <c r="B167">
        <v>467.63007662835253</v>
      </c>
      <c r="C167">
        <v>-77.630076628352526</v>
      </c>
    </row>
    <row r="168" spans="1:3" ht="15" thickBot="1" x14ac:dyDescent="0.35">
      <c r="A168" s="2">
        <v>144</v>
      </c>
      <c r="B168" s="2">
        <v>470.28726053639855</v>
      </c>
      <c r="C168" s="2">
        <v>-38.287260536398549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3DCA8-E161-470D-93F3-EE43FF970C37}">
  <dimension ref="A1:M149"/>
  <sheetViews>
    <sheetView tabSelected="1" zoomScale="69" workbookViewId="0">
      <selection activeCell="X26" sqref="X26"/>
    </sheetView>
  </sheetViews>
  <sheetFormatPr defaultRowHeight="14.4" x14ac:dyDescent="0.3"/>
  <cols>
    <col min="1" max="1" width="8.44140625" bestFit="1" customWidth="1"/>
    <col min="2" max="2" width="5.21875" bestFit="1" customWidth="1"/>
    <col min="3" max="3" width="10.77734375" bestFit="1" customWidth="1"/>
    <col min="4" max="4" width="14.33203125" bestFit="1" customWidth="1"/>
    <col min="5" max="5" width="21" bestFit="1" customWidth="1"/>
    <col min="6" max="6" width="14.77734375" bestFit="1" customWidth="1"/>
    <col min="7" max="7" width="15.109375" bestFit="1" customWidth="1"/>
    <col min="8" max="8" width="21" bestFit="1" customWidth="1"/>
    <col min="9" max="9" width="14.77734375" bestFit="1" customWidth="1"/>
    <col min="10" max="10" width="15.109375" bestFit="1" customWidth="1"/>
    <col min="11" max="11" width="21" customWidth="1"/>
    <col min="12" max="12" width="14.77734375" bestFit="1" customWidth="1"/>
    <col min="13" max="13" width="15.109375" bestFit="1" customWidth="1"/>
  </cols>
  <sheetData>
    <row r="1" spans="1:13" ht="15" thickBot="1" x14ac:dyDescent="0.35">
      <c r="A1" s="35" t="s">
        <v>52</v>
      </c>
      <c r="B1" s="35" t="s">
        <v>0</v>
      </c>
      <c r="C1" s="35" t="s">
        <v>53</v>
      </c>
      <c r="D1" s="35" t="s">
        <v>35</v>
      </c>
      <c r="E1" s="35" t="s">
        <v>32</v>
      </c>
      <c r="F1" s="35" t="s">
        <v>37</v>
      </c>
      <c r="G1" s="35" t="s">
        <v>51</v>
      </c>
      <c r="H1" s="35" t="s">
        <v>33</v>
      </c>
      <c r="I1" s="35" t="s">
        <v>38</v>
      </c>
      <c r="J1" s="35" t="s">
        <v>46</v>
      </c>
      <c r="K1" s="35" t="s">
        <v>34</v>
      </c>
      <c r="L1" s="35" t="s">
        <v>39</v>
      </c>
      <c r="M1" s="35" t="s">
        <v>47</v>
      </c>
    </row>
    <row r="2" spans="1:13" ht="15" thickTop="1" x14ac:dyDescent="0.3">
      <c r="A2" s="6" t="s">
        <v>54</v>
      </c>
      <c r="B2" s="6">
        <v>1</v>
      </c>
      <c r="C2" s="6">
        <v>112</v>
      </c>
      <c r="D2" s="30">
        <f>AVERAGE(C2:C72)</f>
        <v>182.25352112676057</v>
      </c>
      <c r="E2" s="6"/>
      <c r="F2" s="6"/>
      <c r="G2" s="6"/>
      <c r="H2" s="6"/>
      <c r="I2" s="6"/>
      <c r="J2" s="6"/>
      <c r="K2" s="6"/>
      <c r="L2" s="6"/>
      <c r="M2" s="6"/>
    </row>
    <row r="3" spans="1:13" x14ac:dyDescent="0.3">
      <c r="A3" s="6" t="s">
        <v>55</v>
      </c>
      <c r="B3" s="6">
        <v>2</v>
      </c>
      <c r="C3" s="6">
        <v>118</v>
      </c>
      <c r="D3" s="30"/>
      <c r="E3" s="6"/>
      <c r="F3" s="6"/>
      <c r="G3" s="6"/>
      <c r="H3" s="6"/>
      <c r="I3" s="6"/>
      <c r="J3" s="6"/>
      <c r="K3" s="6"/>
      <c r="L3" s="6"/>
      <c r="M3" s="6"/>
    </row>
    <row r="4" spans="1:13" x14ac:dyDescent="0.3">
      <c r="A4" s="6" t="s">
        <v>56</v>
      </c>
      <c r="B4" s="6">
        <v>3</v>
      </c>
      <c r="C4" s="6">
        <v>132</v>
      </c>
      <c r="D4" s="30"/>
      <c r="E4" s="6">
        <f t="shared" ref="E4:E67" si="0">AVERAGE(C2:C4)</f>
        <v>120.66666666666667</v>
      </c>
      <c r="F4" s="6">
        <f>(C4-E4)^2</f>
        <v>128.44444444444434</v>
      </c>
      <c r="G4" s="6">
        <f>ABS((C4-E4)/C4)</f>
        <v>8.5858585858585829E-2</v>
      </c>
      <c r="H4" s="6"/>
      <c r="I4" s="6"/>
      <c r="J4" s="6"/>
      <c r="K4" s="6"/>
      <c r="L4" s="6"/>
      <c r="M4" s="6"/>
    </row>
    <row r="5" spans="1:13" x14ac:dyDescent="0.3">
      <c r="A5" s="6" t="s">
        <v>57</v>
      </c>
      <c r="B5" s="6">
        <v>4</v>
      </c>
      <c r="C5" s="6">
        <v>129</v>
      </c>
      <c r="D5" s="30"/>
      <c r="E5" s="6">
        <f t="shared" si="0"/>
        <v>126.33333333333333</v>
      </c>
      <c r="F5" s="6">
        <f t="shared" ref="F5:F68" si="1">(C5-E5)^2</f>
        <v>7.1111111111111365</v>
      </c>
      <c r="G5" s="6">
        <f t="shared" ref="G5:G68" si="2">ABS((C5-E5)/C5)</f>
        <v>2.0671834625323033E-2</v>
      </c>
      <c r="H5" s="6">
        <f t="shared" ref="H5:H68" si="3">AVERAGE(C2:C5)</f>
        <v>122.75</v>
      </c>
      <c r="I5" s="6">
        <f>(C5-H5)^2</f>
        <v>39.0625</v>
      </c>
      <c r="J5" s="6">
        <f>ABS((C5-H5)/C5)</f>
        <v>4.8449612403100778E-2</v>
      </c>
      <c r="K5" s="6"/>
      <c r="L5" s="6"/>
      <c r="M5" s="6"/>
    </row>
    <row r="6" spans="1:13" x14ac:dyDescent="0.3">
      <c r="A6" s="6" t="s">
        <v>58</v>
      </c>
      <c r="B6" s="6">
        <v>5</v>
      </c>
      <c r="C6" s="6">
        <v>121</v>
      </c>
      <c r="D6" s="30"/>
      <c r="E6" s="6">
        <f t="shared" si="0"/>
        <v>127.33333333333333</v>
      </c>
      <c r="F6" s="6">
        <f t="shared" si="1"/>
        <v>40.11111111111105</v>
      </c>
      <c r="G6" s="6">
        <f t="shared" si="2"/>
        <v>5.2341597796143211E-2</v>
      </c>
      <c r="H6" s="6">
        <f t="shared" si="3"/>
        <v>125</v>
      </c>
      <c r="I6" s="6">
        <f t="shared" ref="I6:I69" si="4">(C6-H6)^2</f>
        <v>16</v>
      </c>
      <c r="J6" s="6">
        <f t="shared" ref="J6:J69" si="5">ABS((C6-H6)/C6)</f>
        <v>3.3057851239669422E-2</v>
      </c>
      <c r="K6" s="6">
        <f t="shared" ref="K6:K69" si="6">AVERAGE(C2:C6)</f>
        <v>122.4</v>
      </c>
      <c r="L6" s="6">
        <f>(C6-K6)^2</f>
        <v>1.960000000000016</v>
      </c>
      <c r="M6" s="6">
        <f>ABS((C6-K6)/C6)</f>
        <v>1.1570247933884344E-2</v>
      </c>
    </row>
    <row r="7" spans="1:13" x14ac:dyDescent="0.3">
      <c r="A7" s="6" t="s">
        <v>59</v>
      </c>
      <c r="B7" s="6">
        <v>6</v>
      </c>
      <c r="C7" s="6">
        <v>135</v>
      </c>
      <c r="D7" s="30"/>
      <c r="E7" s="6">
        <f t="shared" si="0"/>
        <v>128.33333333333334</v>
      </c>
      <c r="F7" s="6">
        <f t="shared" si="1"/>
        <v>44.444444444444315</v>
      </c>
      <c r="G7" s="6">
        <f t="shared" si="2"/>
        <v>4.9382716049382644E-2</v>
      </c>
      <c r="H7" s="6">
        <f t="shared" si="3"/>
        <v>129.25</v>
      </c>
      <c r="I7" s="6">
        <f t="shared" si="4"/>
        <v>33.0625</v>
      </c>
      <c r="J7" s="6">
        <f t="shared" si="5"/>
        <v>4.2592592592592592E-2</v>
      </c>
      <c r="K7" s="6">
        <f t="shared" si="6"/>
        <v>127</v>
      </c>
      <c r="L7" s="6">
        <f t="shared" ref="L7:L70" si="7">(C7-K7)^2</f>
        <v>64</v>
      </c>
      <c r="M7" s="6">
        <f t="shared" ref="M7:M70" si="8">ABS((C7-K7)/C7)</f>
        <v>5.9259259259259262E-2</v>
      </c>
    </row>
    <row r="8" spans="1:13" x14ac:dyDescent="0.3">
      <c r="A8" s="6" t="s">
        <v>60</v>
      </c>
      <c r="B8" s="6">
        <v>7</v>
      </c>
      <c r="C8" s="6">
        <v>148</v>
      </c>
      <c r="D8" s="30"/>
      <c r="E8" s="6">
        <f t="shared" si="0"/>
        <v>134.66666666666666</v>
      </c>
      <c r="F8" s="6">
        <f t="shared" si="1"/>
        <v>177.77777777777803</v>
      </c>
      <c r="G8" s="6">
        <f t="shared" si="2"/>
        <v>9.0090090090090155E-2</v>
      </c>
      <c r="H8" s="6">
        <f t="shared" si="3"/>
        <v>133.25</v>
      </c>
      <c r="I8" s="6">
        <f t="shared" si="4"/>
        <v>217.5625</v>
      </c>
      <c r="J8" s="6">
        <f t="shared" si="5"/>
        <v>9.9662162162162157E-2</v>
      </c>
      <c r="K8" s="6">
        <f t="shared" si="6"/>
        <v>133</v>
      </c>
      <c r="L8" s="6">
        <f t="shared" si="7"/>
        <v>225</v>
      </c>
      <c r="M8" s="6">
        <f t="shared" si="8"/>
        <v>0.10135135135135136</v>
      </c>
    </row>
    <row r="9" spans="1:13" x14ac:dyDescent="0.3">
      <c r="A9" s="6" t="s">
        <v>61</v>
      </c>
      <c r="B9" s="6">
        <v>8</v>
      </c>
      <c r="C9" s="6">
        <v>148</v>
      </c>
      <c r="D9" s="30"/>
      <c r="E9" s="6">
        <f t="shared" si="0"/>
        <v>143.66666666666666</v>
      </c>
      <c r="F9" s="6">
        <f t="shared" si="1"/>
        <v>18.77777777777786</v>
      </c>
      <c r="G9" s="6">
        <f t="shared" si="2"/>
        <v>2.9279279279279345E-2</v>
      </c>
      <c r="H9" s="6">
        <f t="shared" si="3"/>
        <v>138</v>
      </c>
      <c r="I9" s="6">
        <f t="shared" si="4"/>
        <v>100</v>
      </c>
      <c r="J9" s="6">
        <f t="shared" si="5"/>
        <v>6.7567567567567571E-2</v>
      </c>
      <c r="K9" s="6">
        <f t="shared" si="6"/>
        <v>136.19999999999999</v>
      </c>
      <c r="L9" s="6">
        <f t="shared" si="7"/>
        <v>139.24000000000026</v>
      </c>
      <c r="M9" s="6">
        <f t="shared" si="8"/>
        <v>7.9729729729729804E-2</v>
      </c>
    </row>
    <row r="10" spans="1:13" x14ac:dyDescent="0.3">
      <c r="A10" s="6" t="s">
        <v>62</v>
      </c>
      <c r="B10" s="6">
        <v>9</v>
      </c>
      <c r="C10" s="6">
        <v>136</v>
      </c>
      <c r="D10" s="30"/>
      <c r="E10" s="6">
        <f t="shared" si="0"/>
        <v>144</v>
      </c>
      <c r="F10" s="6">
        <f t="shared" si="1"/>
        <v>64</v>
      </c>
      <c r="G10" s="6">
        <f t="shared" si="2"/>
        <v>5.8823529411764705E-2</v>
      </c>
      <c r="H10" s="6">
        <f t="shared" si="3"/>
        <v>141.75</v>
      </c>
      <c r="I10" s="6">
        <f t="shared" si="4"/>
        <v>33.0625</v>
      </c>
      <c r="J10" s="6">
        <f t="shared" si="5"/>
        <v>4.2279411764705885E-2</v>
      </c>
      <c r="K10" s="6">
        <f t="shared" si="6"/>
        <v>137.6</v>
      </c>
      <c r="L10" s="6">
        <f t="shared" si="7"/>
        <v>2.5599999999999818</v>
      </c>
      <c r="M10" s="6">
        <f t="shared" si="8"/>
        <v>1.1764705882352899E-2</v>
      </c>
    </row>
    <row r="11" spans="1:13" x14ac:dyDescent="0.3">
      <c r="A11" s="6" t="s">
        <v>63</v>
      </c>
      <c r="B11" s="6">
        <v>10</v>
      </c>
      <c r="C11" s="6">
        <v>119</v>
      </c>
      <c r="D11" s="30"/>
      <c r="E11" s="6">
        <f t="shared" si="0"/>
        <v>134.33333333333334</v>
      </c>
      <c r="F11" s="6">
        <f t="shared" si="1"/>
        <v>235.1111111111114</v>
      </c>
      <c r="G11" s="6">
        <f t="shared" si="2"/>
        <v>0.12885154061624657</v>
      </c>
      <c r="H11" s="6">
        <f t="shared" si="3"/>
        <v>137.75</v>
      </c>
      <c r="I11" s="6">
        <f t="shared" si="4"/>
        <v>351.5625</v>
      </c>
      <c r="J11" s="6">
        <f t="shared" si="5"/>
        <v>0.15756302521008403</v>
      </c>
      <c r="K11" s="6">
        <f t="shared" si="6"/>
        <v>137.19999999999999</v>
      </c>
      <c r="L11" s="6">
        <f t="shared" si="7"/>
        <v>331.23999999999961</v>
      </c>
      <c r="M11" s="6">
        <f t="shared" si="8"/>
        <v>0.15294117647058814</v>
      </c>
    </row>
    <row r="12" spans="1:13" x14ac:dyDescent="0.3">
      <c r="A12" s="6" t="s">
        <v>64</v>
      </c>
      <c r="B12" s="6">
        <v>11</v>
      </c>
      <c r="C12" s="6">
        <v>104</v>
      </c>
      <c r="D12" s="30"/>
      <c r="E12" s="6">
        <f t="shared" si="0"/>
        <v>119.66666666666667</v>
      </c>
      <c r="F12" s="6">
        <f t="shared" si="1"/>
        <v>245.4444444444446</v>
      </c>
      <c r="G12" s="6">
        <f t="shared" si="2"/>
        <v>0.15064102564102569</v>
      </c>
      <c r="H12" s="6">
        <f t="shared" si="3"/>
        <v>126.75</v>
      </c>
      <c r="I12" s="6">
        <f t="shared" si="4"/>
        <v>517.5625</v>
      </c>
      <c r="J12" s="6">
        <f t="shared" si="5"/>
        <v>0.21875</v>
      </c>
      <c r="K12" s="6">
        <f t="shared" si="6"/>
        <v>131</v>
      </c>
      <c r="L12" s="6">
        <f t="shared" si="7"/>
        <v>729</v>
      </c>
      <c r="M12" s="6">
        <f t="shared" si="8"/>
        <v>0.25961538461538464</v>
      </c>
    </row>
    <row r="13" spans="1:13" x14ac:dyDescent="0.3">
      <c r="A13" s="6" t="s">
        <v>65</v>
      </c>
      <c r="B13" s="6">
        <v>12</v>
      </c>
      <c r="C13" s="6">
        <v>118</v>
      </c>
      <c r="D13" s="30"/>
      <c r="E13" s="6">
        <f t="shared" si="0"/>
        <v>113.66666666666667</v>
      </c>
      <c r="F13" s="6">
        <f t="shared" si="1"/>
        <v>18.777777777777736</v>
      </c>
      <c r="G13" s="6">
        <f t="shared" si="2"/>
        <v>3.672316384180787E-2</v>
      </c>
      <c r="H13" s="6">
        <f t="shared" si="3"/>
        <v>119.25</v>
      </c>
      <c r="I13" s="6">
        <f t="shared" si="4"/>
        <v>1.5625</v>
      </c>
      <c r="J13" s="6">
        <f t="shared" si="5"/>
        <v>1.059322033898305E-2</v>
      </c>
      <c r="K13" s="6">
        <f t="shared" si="6"/>
        <v>125</v>
      </c>
      <c r="L13" s="6">
        <f t="shared" si="7"/>
        <v>49</v>
      </c>
      <c r="M13" s="6">
        <f t="shared" si="8"/>
        <v>5.9322033898305086E-2</v>
      </c>
    </row>
    <row r="14" spans="1:13" x14ac:dyDescent="0.3">
      <c r="A14" s="6" t="s">
        <v>66</v>
      </c>
      <c r="B14" s="6">
        <v>13</v>
      </c>
      <c r="C14" s="6">
        <v>115</v>
      </c>
      <c r="D14" s="30"/>
      <c r="E14" s="6">
        <f t="shared" si="0"/>
        <v>112.33333333333333</v>
      </c>
      <c r="F14" s="6">
        <f t="shared" si="1"/>
        <v>7.1111111111111365</v>
      </c>
      <c r="G14" s="6">
        <f t="shared" si="2"/>
        <v>2.3188405797101491E-2</v>
      </c>
      <c r="H14" s="6">
        <f t="shared" si="3"/>
        <v>114</v>
      </c>
      <c r="I14" s="6">
        <f t="shared" si="4"/>
        <v>1</v>
      </c>
      <c r="J14" s="6">
        <f t="shared" si="5"/>
        <v>8.6956521739130436E-3</v>
      </c>
      <c r="K14" s="6">
        <f t="shared" si="6"/>
        <v>118.4</v>
      </c>
      <c r="L14" s="6">
        <f t="shared" si="7"/>
        <v>11.560000000000038</v>
      </c>
      <c r="M14" s="6">
        <f t="shared" si="8"/>
        <v>2.9565217391304396E-2</v>
      </c>
    </row>
    <row r="15" spans="1:13" x14ac:dyDescent="0.3">
      <c r="A15" s="6" t="s">
        <v>67</v>
      </c>
      <c r="B15" s="6">
        <v>14</v>
      </c>
      <c r="C15" s="6">
        <v>126</v>
      </c>
      <c r="D15" s="30"/>
      <c r="E15" s="6">
        <f t="shared" si="0"/>
        <v>119.66666666666667</v>
      </c>
      <c r="F15" s="6">
        <f t="shared" si="1"/>
        <v>40.11111111111105</v>
      </c>
      <c r="G15" s="6">
        <f t="shared" si="2"/>
        <v>5.0264550264550227E-2</v>
      </c>
      <c r="H15" s="6">
        <f t="shared" si="3"/>
        <v>115.75</v>
      </c>
      <c r="I15" s="6">
        <f t="shared" si="4"/>
        <v>105.0625</v>
      </c>
      <c r="J15" s="6">
        <f t="shared" si="5"/>
        <v>8.1349206349206352E-2</v>
      </c>
      <c r="K15" s="6">
        <f t="shared" si="6"/>
        <v>116.4</v>
      </c>
      <c r="L15" s="6">
        <f t="shared" si="7"/>
        <v>92.159999999999897</v>
      </c>
      <c r="M15" s="6">
        <f t="shared" si="8"/>
        <v>7.6190476190476142E-2</v>
      </c>
    </row>
    <row r="16" spans="1:13" x14ac:dyDescent="0.3">
      <c r="A16" s="6" t="s">
        <v>68</v>
      </c>
      <c r="B16" s="6">
        <v>15</v>
      </c>
      <c r="C16" s="6">
        <v>141</v>
      </c>
      <c r="D16" s="30"/>
      <c r="E16" s="6">
        <f t="shared" si="0"/>
        <v>127.33333333333333</v>
      </c>
      <c r="F16" s="6">
        <f t="shared" si="1"/>
        <v>186.77777777777791</v>
      </c>
      <c r="G16" s="6">
        <f t="shared" si="2"/>
        <v>9.6926713947990573E-2</v>
      </c>
      <c r="H16" s="6">
        <f t="shared" si="3"/>
        <v>125</v>
      </c>
      <c r="I16" s="6">
        <f t="shared" si="4"/>
        <v>256</v>
      </c>
      <c r="J16" s="6">
        <f t="shared" si="5"/>
        <v>0.11347517730496454</v>
      </c>
      <c r="K16" s="6">
        <f t="shared" si="6"/>
        <v>120.8</v>
      </c>
      <c r="L16" s="6">
        <f t="shared" si="7"/>
        <v>408.04000000000013</v>
      </c>
      <c r="M16" s="6">
        <f t="shared" si="8"/>
        <v>0.14326241134751774</v>
      </c>
    </row>
    <row r="17" spans="1:13" x14ac:dyDescent="0.3">
      <c r="A17" s="6" t="s">
        <v>69</v>
      </c>
      <c r="B17" s="6">
        <v>16</v>
      </c>
      <c r="C17" s="6">
        <v>135</v>
      </c>
      <c r="D17" s="30"/>
      <c r="E17" s="6">
        <f t="shared" si="0"/>
        <v>134</v>
      </c>
      <c r="F17" s="6">
        <f t="shared" si="1"/>
        <v>1</v>
      </c>
      <c r="G17" s="6">
        <f t="shared" si="2"/>
        <v>7.4074074074074077E-3</v>
      </c>
      <c r="H17" s="6">
        <f t="shared" si="3"/>
        <v>129.25</v>
      </c>
      <c r="I17" s="6">
        <f t="shared" si="4"/>
        <v>33.0625</v>
      </c>
      <c r="J17" s="6">
        <f t="shared" si="5"/>
        <v>4.2592592592592592E-2</v>
      </c>
      <c r="K17" s="6">
        <f t="shared" si="6"/>
        <v>127</v>
      </c>
      <c r="L17" s="6">
        <f t="shared" si="7"/>
        <v>64</v>
      </c>
      <c r="M17" s="6">
        <f t="shared" si="8"/>
        <v>5.9259259259259262E-2</v>
      </c>
    </row>
    <row r="18" spans="1:13" x14ac:dyDescent="0.3">
      <c r="A18" s="6" t="s">
        <v>70</v>
      </c>
      <c r="B18" s="6">
        <v>17</v>
      </c>
      <c r="C18" s="6">
        <v>125</v>
      </c>
      <c r="D18" s="30"/>
      <c r="E18" s="6">
        <f t="shared" si="0"/>
        <v>133.66666666666666</v>
      </c>
      <c r="F18" s="6">
        <f t="shared" si="1"/>
        <v>75.111111111110944</v>
      </c>
      <c r="G18" s="6">
        <f t="shared" si="2"/>
        <v>6.9333333333333261E-2</v>
      </c>
      <c r="H18" s="6">
        <f t="shared" si="3"/>
        <v>131.75</v>
      </c>
      <c r="I18" s="6">
        <f t="shared" si="4"/>
        <v>45.5625</v>
      </c>
      <c r="J18" s="6">
        <f t="shared" si="5"/>
        <v>5.3999999999999999E-2</v>
      </c>
      <c r="K18" s="6">
        <f t="shared" si="6"/>
        <v>128.4</v>
      </c>
      <c r="L18" s="6">
        <f t="shared" si="7"/>
        <v>11.560000000000038</v>
      </c>
      <c r="M18" s="6">
        <f t="shared" si="8"/>
        <v>2.7200000000000047E-2</v>
      </c>
    </row>
    <row r="19" spans="1:13" x14ac:dyDescent="0.3">
      <c r="A19" s="6" t="s">
        <v>71</v>
      </c>
      <c r="B19" s="6">
        <v>18</v>
      </c>
      <c r="C19" s="6">
        <v>149</v>
      </c>
      <c r="D19" s="30"/>
      <c r="E19" s="6">
        <f t="shared" si="0"/>
        <v>136.33333333333334</v>
      </c>
      <c r="F19" s="6">
        <f t="shared" si="1"/>
        <v>160.4444444444442</v>
      </c>
      <c r="G19" s="6">
        <f t="shared" si="2"/>
        <v>8.5011185682326559E-2</v>
      </c>
      <c r="H19" s="6">
        <f t="shared" si="3"/>
        <v>137.5</v>
      </c>
      <c r="I19" s="6">
        <f t="shared" si="4"/>
        <v>132.25</v>
      </c>
      <c r="J19" s="6">
        <f t="shared" si="5"/>
        <v>7.7181208053691275E-2</v>
      </c>
      <c r="K19" s="6">
        <f t="shared" si="6"/>
        <v>135.19999999999999</v>
      </c>
      <c r="L19" s="6">
        <f t="shared" si="7"/>
        <v>190.44000000000031</v>
      </c>
      <c r="M19" s="6">
        <f t="shared" si="8"/>
        <v>9.2617449664429613E-2</v>
      </c>
    </row>
    <row r="20" spans="1:13" x14ac:dyDescent="0.3">
      <c r="A20" s="6" t="s">
        <v>72</v>
      </c>
      <c r="B20" s="6">
        <v>19</v>
      </c>
      <c r="C20" s="6">
        <v>170</v>
      </c>
      <c r="D20" s="30"/>
      <c r="E20" s="6">
        <f t="shared" si="0"/>
        <v>148</v>
      </c>
      <c r="F20" s="6">
        <f t="shared" si="1"/>
        <v>484</v>
      </c>
      <c r="G20" s="6">
        <f t="shared" si="2"/>
        <v>0.12941176470588237</v>
      </c>
      <c r="H20" s="6">
        <f t="shared" si="3"/>
        <v>144.75</v>
      </c>
      <c r="I20" s="6">
        <f t="shared" si="4"/>
        <v>637.5625</v>
      </c>
      <c r="J20" s="6">
        <f t="shared" si="5"/>
        <v>0.14852941176470588</v>
      </c>
      <c r="K20" s="6">
        <f t="shared" si="6"/>
        <v>144</v>
      </c>
      <c r="L20" s="6">
        <f t="shared" si="7"/>
        <v>676</v>
      </c>
      <c r="M20" s="6">
        <f t="shared" si="8"/>
        <v>0.15294117647058825</v>
      </c>
    </row>
    <row r="21" spans="1:13" x14ac:dyDescent="0.3">
      <c r="A21" s="6" t="s">
        <v>73</v>
      </c>
      <c r="B21" s="6">
        <v>20</v>
      </c>
      <c r="C21" s="6">
        <v>170</v>
      </c>
      <c r="D21" s="30"/>
      <c r="E21" s="6">
        <f t="shared" si="0"/>
        <v>163</v>
      </c>
      <c r="F21" s="6">
        <f t="shared" si="1"/>
        <v>49</v>
      </c>
      <c r="G21" s="6">
        <f t="shared" si="2"/>
        <v>4.1176470588235294E-2</v>
      </c>
      <c r="H21" s="6">
        <f t="shared" si="3"/>
        <v>153.5</v>
      </c>
      <c r="I21" s="6">
        <f t="shared" si="4"/>
        <v>272.25</v>
      </c>
      <c r="J21" s="6">
        <f t="shared" si="5"/>
        <v>9.7058823529411767E-2</v>
      </c>
      <c r="K21" s="6">
        <f t="shared" si="6"/>
        <v>149.80000000000001</v>
      </c>
      <c r="L21" s="6">
        <f t="shared" si="7"/>
        <v>408.03999999999957</v>
      </c>
      <c r="M21" s="6">
        <f t="shared" si="8"/>
        <v>0.11882352941176463</v>
      </c>
    </row>
    <row r="22" spans="1:13" x14ac:dyDescent="0.3">
      <c r="A22" s="6" t="s">
        <v>74</v>
      </c>
      <c r="B22" s="6">
        <v>21</v>
      </c>
      <c r="C22" s="6">
        <v>158</v>
      </c>
      <c r="D22" s="30"/>
      <c r="E22" s="6">
        <f t="shared" si="0"/>
        <v>166</v>
      </c>
      <c r="F22" s="6">
        <f t="shared" si="1"/>
        <v>64</v>
      </c>
      <c r="G22" s="6">
        <f t="shared" si="2"/>
        <v>5.0632911392405063E-2</v>
      </c>
      <c r="H22" s="6">
        <f t="shared" si="3"/>
        <v>161.75</v>
      </c>
      <c r="I22" s="6">
        <f t="shared" si="4"/>
        <v>14.0625</v>
      </c>
      <c r="J22" s="6">
        <f t="shared" si="5"/>
        <v>2.3734177215189875E-2</v>
      </c>
      <c r="K22" s="6">
        <f t="shared" si="6"/>
        <v>154.4</v>
      </c>
      <c r="L22" s="6">
        <f t="shared" si="7"/>
        <v>12.959999999999958</v>
      </c>
      <c r="M22" s="6">
        <f t="shared" si="8"/>
        <v>2.2784810126582244E-2</v>
      </c>
    </row>
    <row r="23" spans="1:13" x14ac:dyDescent="0.3">
      <c r="A23" s="6" t="s">
        <v>75</v>
      </c>
      <c r="B23" s="6">
        <v>22</v>
      </c>
      <c r="C23" s="6">
        <v>133</v>
      </c>
      <c r="D23" s="30"/>
      <c r="E23" s="6">
        <f t="shared" si="0"/>
        <v>153.66666666666666</v>
      </c>
      <c r="F23" s="6">
        <f t="shared" si="1"/>
        <v>427.11111111111074</v>
      </c>
      <c r="G23" s="6">
        <f t="shared" si="2"/>
        <v>0.1553884711779448</v>
      </c>
      <c r="H23" s="6">
        <f t="shared" si="3"/>
        <v>157.75</v>
      </c>
      <c r="I23" s="6">
        <f t="shared" si="4"/>
        <v>612.5625</v>
      </c>
      <c r="J23" s="6">
        <f t="shared" si="5"/>
        <v>0.18609022556390978</v>
      </c>
      <c r="K23" s="6">
        <f t="shared" si="6"/>
        <v>156</v>
      </c>
      <c r="L23" s="6">
        <f t="shared" si="7"/>
        <v>529</v>
      </c>
      <c r="M23" s="6">
        <f t="shared" si="8"/>
        <v>0.17293233082706766</v>
      </c>
    </row>
    <row r="24" spans="1:13" x14ac:dyDescent="0.3">
      <c r="A24" s="6" t="s">
        <v>76</v>
      </c>
      <c r="B24" s="6">
        <v>23</v>
      </c>
      <c r="C24" s="6">
        <v>114</v>
      </c>
      <c r="D24" s="30"/>
      <c r="E24" s="6">
        <f t="shared" si="0"/>
        <v>135</v>
      </c>
      <c r="F24" s="6">
        <f t="shared" si="1"/>
        <v>441</v>
      </c>
      <c r="G24" s="6">
        <f t="shared" si="2"/>
        <v>0.18421052631578946</v>
      </c>
      <c r="H24" s="6">
        <f t="shared" si="3"/>
        <v>143.75</v>
      </c>
      <c r="I24" s="6">
        <f t="shared" si="4"/>
        <v>885.0625</v>
      </c>
      <c r="J24" s="6">
        <f t="shared" si="5"/>
        <v>0.26096491228070173</v>
      </c>
      <c r="K24" s="6">
        <f t="shared" si="6"/>
        <v>149</v>
      </c>
      <c r="L24" s="6">
        <f t="shared" si="7"/>
        <v>1225</v>
      </c>
      <c r="M24" s="6">
        <f t="shared" si="8"/>
        <v>0.30701754385964913</v>
      </c>
    </row>
    <row r="25" spans="1:13" x14ac:dyDescent="0.3">
      <c r="A25" s="6" t="s">
        <v>77</v>
      </c>
      <c r="B25" s="6">
        <v>24</v>
      </c>
      <c r="C25" s="6">
        <v>140</v>
      </c>
      <c r="D25" s="30"/>
      <c r="E25" s="6">
        <f t="shared" si="0"/>
        <v>129</v>
      </c>
      <c r="F25" s="6">
        <f t="shared" si="1"/>
        <v>121</v>
      </c>
      <c r="G25" s="6">
        <f t="shared" si="2"/>
        <v>7.857142857142857E-2</v>
      </c>
      <c r="H25" s="6">
        <f t="shared" si="3"/>
        <v>136.25</v>
      </c>
      <c r="I25" s="6">
        <f t="shared" si="4"/>
        <v>14.0625</v>
      </c>
      <c r="J25" s="6">
        <f t="shared" si="5"/>
        <v>2.6785714285714284E-2</v>
      </c>
      <c r="K25" s="6">
        <f t="shared" si="6"/>
        <v>143</v>
      </c>
      <c r="L25" s="6">
        <f t="shared" si="7"/>
        <v>9</v>
      </c>
      <c r="M25" s="6">
        <f t="shared" si="8"/>
        <v>2.1428571428571429E-2</v>
      </c>
    </row>
    <row r="26" spans="1:13" x14ac:dyDescent="0.3">
      <c r="A26" s="6" t="s">
        <v>78</v>
      </c>
      <c r="B26" s="6">
        <v>25</v>
      </c>
      <c r="C26" s="6">
        <v>145</v>
      </c>
      <c r="D26" s="30"/>
      <c r="E26" s="6">
        <f t="shared" si="0"/>
        <v>133</v>
      </c>
      <c r="F26" s="6">
        <f t="shared" si="1"/>
        <v>144</v>
      </c>
      <c r="G26" s="6">
        <f t="shared" si="2"/>
        <v>8.2758620689655171E-2</v>
      </c>
      <c r="H26" s="6">
        <f t="shared" si="3"/>
        <v>133</v>
      </c>
      <c r="I26" s="6">
        <f t="shared" si="4"/>
        <v>144</v>
      </c>
      <c r="J26" s="6">
        <f t="shared" si="5"/>
        <v>8.2758620689655171E-2</v>
      </c>
      <c r="K26" s="6">
        <f t="shared" si="6"/>
        <v>138</v>
      </c>
      <c r="L26" s="6">
        <f t="shared" si="7"/>
        <v>49</v>
      </c>
      <c r="M26" s="6">
        <f t="shared" si="8"/>
        <v>4.8275862068965517E-2</v>
      </c>
    </row>
    <row r="27" spans="1:13" x14ac:dyDescent="0.3">
      <c r="A27" s="6" t="s">
        <v>79</v>
      </c>
      <c r="B27" s="6">
        <v>26</v>
      </c>
      <c r="C27" s="6">
        <v>150</v>
      </c>
      <c r="D27" s="30"/>
      <c r="E27" s="6">
        <f t="shared" si="0"/>
        <v>145</v>
      </c>
      <c r="F27" s="6">
        <f t="shared" si="1"/>
        <v>25</v>
      </c>
      <c r="G27" s="6">
        <f t="shared" si="2"/>
        <v>3.3333333333333333E-2</v>
      </c>
      <c r="H27" s="6">
        <f t="shared" si="3"/>
        <v>137.25</v>
      </c>
      <c r="I27" s="6">
        <f t="shared" si="4"/>
        <v>162.5625</v>
      </c>
      <c r="J27" s="6">
        <f t="shared" si="5"/>
        <v>8.5000000000000006E-2</v>
      </c>
      <c r="K27" s="6">
        <f t="shared" si="6"/>
        <v>136.4</v>
      </c>
      <c r="L27" s="6">
        <f t="shared" si="7"/>
        <v>184.95999999999984</v>
      </c>
      <c r="M27" s="6">
        <f t="shared" si="8"/>
        <v>9.0666666666666632E-2</v>
      </c>
    </row>
    <row r="28" spans="1:13" x14ac:dyDescent="0.3">
      <c r="A28" s="6" t="s">
        <v>80</v>
      </c>
      <c r="B28" s="6">
        <v>27</v>
      </c>
      <c r="C28" s="6">
        <v>178</v>
      </c>
      <c r="D28" s="30"/>
      <c r="E28" s="6">
        <f t="shared" si="0"/>
        <v>157.66666666666666</v>
      </c>
      <c r="F28" s="6">
        <f t="shared" si="1"/>
        <v>413.44444444444485</v>
      </c>
      <c r="G28" s="6">
        <f t="shared" si="2"/>
        <v>0.11423220973782777</v>
      </c>
      <c r="H28" s="6">
        <f t="shared" si="3"/>
        <v>153.25</v>
      </c>
      <c r="I28" s="6">
        <f t="shared" si="4"/>
        <v>612.5625</v>
      </c>
      <c r="J28" s="6">
        <f t="shared" si="5"/>
        <v>0.13904494382022473</v>
      </c>
      <c r="K28" s="6">
        <f t="shared" si="6"/>
        <v>145.4</v>
      </c>
      <c r="L28" s="6">
        <f t="shared" si="7"/>
        <v>1062.7599999999995</v>
      </c>
      <c r="M28" s="6">
        <f t="shared" si="8"/>
        <v>0.18314606741573031</v>
      </c>
    </row>
    <row r="29" spans="1:13" x14ac:dyDescent="0.3">
      <c r="A29" s="6" t="s">
        <v>81</v>
      </c>
      <c r="B29" s="6">
        <v>28</v>
      </c>
      <c r="C29" s="6">
        <v>163</v>
      </c>
      <c r="D29" s="30"/>
      <c r="E29" s="6">
        <f t="shared" si="0"/>
        <v>163.66666666666666</v>
      </c>
      <c r="F29" s="6">
        <f t="shared" si="1"/>
        <v>0.44444444444443182</v>
      </c>
      <c r="G29" s="6">
        <f t="shared" si="2"/>
        <v>4.0899795501021918E-3</v>
      </c>
      <c r="H29" s="6">
        <f t="shared" si="3"/>
        <v>159</v>
      </c>
      <c r="I29" s="6">
        <f t="shared" si="4"/>
        <v>16</v>
      </c>
      <c r="J29" s="6">
        <f t="shared" si="5"/>
        <v>2.4539877300613498E-2</v>
      </c>
      <c r="K29" s="6">
        <f t="shared" si="6"/>
        <v>155.19999999999999</v>
      </c>
      <c r="L29" s="6">
        <f t="shared" si="7"/>
        <v>60.840000000000174</v>
      </c>
      <c r="M29" s="6">
        <f t="shared" si="8"/>
        <v>4.785276073619639E-2</v>
      </c>
    </row>
    <row r="30" spans="1:13" x14ac:dyDescent="0.3">
      <c r="A30" s="6" t="s">
        <v>82</v>
      </c>
      <c r="B30" s="6">
        <v>29</v>
      </c>
      <c r="C30" s="6">
        <v>172</v>
      </c>
      <c r="D30" s="30"/>
      <c r="E30" s="6">
        <f t="shared" si="0"/>
        <v>171</v>
      </c>
      <c r="F30" s="6">
        <f t="shared" si="1"/>
        <v>1</v>
      </c>
      <c r="G30" s="6">
        <f t="shared" si="2"/>
        <v>5.8139534883720929E-3</v>
      </c>
      <c r="H30" s="6">
        <f t="shared" si="3"/>
        <v>165.75</v>
      </c>
      <c r="I30" s="6">
        <f t="shared" si="4"/>
        <v>39.0625</v>
      </c>
      <c r="J30" s="6">
        <f t="shared" si="5"/>
        <v>3.6337209302325583E-2</v>
      </c>
      <c r="K30" s="6">
        <f t="shared" si="6"/>
        <v>161.6</v>
      </c>
      <c r="L30" s="6">
        <f t="shared" si="7"/>
        <v>108.16000000000012</v>
      </c>
      <c r="M30" s="6">
        <f t="shared" si="8"/>
        <v>6.0465116279069801E-2</v>
      </c>
    </row>
    <row r="31" spans="1:13" x14ac:dyDescent="0.3">
      <c r="A31" s="6" t="s">
        <v>83</v>
      </c>
      <c r="B31" s="6">
        <v>30</v>
      </c>
      <c r="C31" s="6">
        <v>178</v>
      </c>
      <c r="D31" s="30"/>
      <c r="E31" s="6">
        <f t="shared" si="0"/>
        <v>171</v>
      </c>
      <c r="F31" s="6">
        <f t="shared" si="1"/>
        <v>49</v>
      </c>
      <c r="G31" s="6">
        <f t="shared" si="2"/>
        <v>3.9325842696629212E-2</v>
      </c>
      <c r="H31" s="6">
        <f t="shared" si="3"/>
        <v>172.75</v>
      </c>
      <c r="I31" s="6">
        <f t="shared" si="4"/>
        <v>27.5625</v>
      </c>
      <c r="J31" s="6">
        <f t="shared" si="5"/>
        <v>2.9494382022471909E-2</v>
      </c>
      <c r="K31" s="6">
        <f t="shared" si="6"/>
        <v>168.2</v>
      </c>
      <c r="L31" s="6">
        <f t="shared" si="7"/>
        <v>96.040000000000219</v>
      </c>
      <c r="M31" s="6">
        <f t="shared" si="8"/>
        <v>5.5056179775280961E-2</v>
      </c>
    </row>
    <row r="32" spans="1:13" x14ac:dyDescent="0.3">
      <c r="A32" s="6" t="s">
        <v>84</v>
      </c>
      <c r="B32" s="6">
        <v>31</v>
      </c>
      <c r="C32" s="6">
        <v>199</v>
      </c>
      <c r="D32" s="30"/>
      <c r="E32" s="6">
        <f t="shared" si="0"/>
        <v>183</v>
      </c>
      <c r="F32" s="6">
        <f t="shared" si="1"/>
        <v>256</v>
      </c>
      <c r="G32" s="6">
        <f t="shared" si="2"/>
        <v>8.0402010050251257E-2</v>
      </c>
      <c r="H32" s="6">
        <f t="shared" si="3"/>
        <v>178</v>
      </c>
      <c r="I32" s="6">
        <f t="shared" si="4"/>
        <v>441</v>
      </c>
      <c r="J32" s="6">
        <f t="shared" si="5"/>
        <v>0.10552763819095477</v>
      </c>
      <c r="K32" s="6">
        <f t="shared" si="6"/>
        <v>178</v>
      </c>
      <c r="L32" s="6">
        <f t="shared" si="7"/>
        <v>441</v>
      </c>
      <c r="M32" s="6">
        <f t="shared" si="8"/>
        <v>0.10552763819095477</v>
      </c>
    </row>
    <row r="33" spans="1:13" x14ac:dyDescent="0.3">
      <c r="A33" s="6" t="s">
        <v>85</v>
      </c>
      <c r="B33" s="6">
        <v>32</v>
      </c>
      <c r="C33" s="6">
        <v>199</v>
      </c>
      <c r="D33" s="30"/>
      <c r="E33" s="6">
        <f t="shared" si="0"/>
        <v>192</v>
      </c>
      <c r="F33" s="6">
        <f t="shared" si="1"/>
        <v>49</v>
      </c>
      <c r="G33" s="6">
        <f t="shared" si="2"/>
        <v>3.5175879396984924E-2</v>
      </c>
      <c r="H33" s="6">
        <f t="shared" si="3"/>
        <v>187</v>
      </c>
      <c r="I33" s="6">
        <f t="shared" si="4"/>
        <v>144</v>
      </c>
      <c r="J33" s="6">
        <f t="shared" si="5"/>
        <v>6.030150753768844E-2</v>
      </c>
      <c r="K33" s="6">
        <f t="shared" si="6"/>
        <v>182.2</v>
      </c>
      <c r="L33" s="6">
        <f t="shared" si="7"/>
        <v>282.24000000000041</v>
      </c>
      <c r="M33" s="6">
        <f t="shared" si="8"/>
        <v>8.4422110552763871E-2</v>
      </c>
    </row>
    <row r="34" spans="1:13" x14ac:dyDescent="0.3">
      <c r="A34" s="6" t="s">
        <v>86</v>
      </c>
      <c r="B34" s="6">
        <v>33</v>
      </c>
      <c r="C34" s="6">
        <v>184</v>
      </c>
      <c r="D34" s="30"/>
      <c r="E34" s="6">
        <f t="shared" si="0"/>
        <v>194</v>
      </c>
      <c r="F34" s="6">
        <f t="shared" si="1"/>
        <v>100</v>
      </c>
      <c r="G34" s="6">
        <f t="shared" si="2"/>
        <v>5.434782608695652E-2</v>
      </c>
      <c r="H34" s="6">
        <f t="shared" si="3"/>
        <v>190</v>
      </c>
      <c r="I34" s="6">
        <f t="shared" si="4"/>
        <v>36</v>
      </c>
      <c r="J34" s="6">
        <f t="shared" si="5"/>
        <v>3.2608695652173912E-2</v>
      </c>
      <c r="K34" s="6">
        <f t="shared" si="6"/>
        <v>186.4</v>
      </c>
      <c r="L34" s="6">
        <f t="shared" si="7"/>
        <v>5.7600000000000273</v>
      </c>
      <c r="M34" s="6">
        <f t="shared" si="8"/>
        <v>1.3043478260869596E-2</v>
      </c>
    </row>
    <row r="35" spans="1:13" x14ac:dyDescent="0.3">
      <c r="A35" s="6" t="s">
        <v>87</v>
      </c>
      <c r="B35" s="6">
        <v>34</v>
      </c>
      <c r="C35" s="6">
        <v>162</v>
      </c>
      <c r="D35" s="30"/>
      <c r="E35" s="6">
        <f t="shared" si="0"/>
        <v>181.66666666666666</v>
      </c>
      <c r="F35" s="6">
        <f t="shared" si="1"/>
        <v>386.77777777777743</v>
      </c>
      <c r="G35" s="6">
        <f t="shared" si="2"/>
        <v>0.12139917695473246</v>
      </c>
      <c r="H35" s="6">
        <f t="shared" si="3"/>
        <v>186</v>
      </c>
      <c r="I35" s="6">
        <f t="shared" si="4"/>
        <v>576</v>
      </c>
      <c r="J35" s="6">
        <f t="shared" si="5"/>
        <v>0.14814814814814814</v>
      </c>
      <c r="K35" s="6">
        <f t="shared" si="6"/>
        <v>184.4</v>
      </c>
      <c r="L35" s="6">
        <f t="shared" si="7"/>
        <v>501.76000000000028</v>
      </c>
      <c r="M35" s="6">
        <f t="shared" si="8"/>
        <v>0.13827160493827165</v>
      </c>
    </row>
    <row r="36" spans="1:13" x14ac:dyDescent="0.3">
      <c r="A36" s="6" t="s">
        <v>88</v>
      </c>
      <c r="B36" s="6">
        <v>35</v>
      </c>
      <c r="C36" s="6">
        <v>146</v>
      </c>
      <c r="D36" s="30"/>
      <c r="E36" s="6">
        <f t="shared" si="0"/>
        <v>164</v>
      </c>
      <c r="F36" s="6">
        <f t="shared" si="1"/>
        <v>324</v>
      </c>
      <c r="G36" s="6">
        <f t="shared" si="2"/>
        <v>0.12328767123287671</v>
      </c>
      <c r="H36" s="6">
        <f t="shared" si="3"/>
        <v>172.75</v>
      </c>
      <c r="I36" s="6">
        <f t="shared" si="4"/>
        <v>715.5625</v>
      </c>
      <c r="J36" s="6">
        <f t="shared" si="5"/>
        <v>0.18321917808219179</v>
      </c>
      <c r="K36" s="6">
        <f t="shared" si="6"/>
        <v>178</v>
      </c>
      <c r="L36" s="6">
        <f t="shared" si="7"/>
        <v>1024</v>
      </c>
      <c r="M36" s="6">
        <f t="shared" si="8"/>
        <v>0.21917808219178081</v>
      </c>
    </row>
    <row r="37" spans="1:13" x14ac:dyDescent="0.3">
      <c r="A37" s="6" t="s">
        <v>89</v>
      </c>
      <c r="B37" s="6">
        <v>36</v>
      </c>
      <c r="C37" s="6">
        <v>166</v>
      </c>
      <c r="D37" s="30"/>
      <c r="E37" s="6">
        <f t="shared" si="0"/>
        <v>158</v>
      </c>
      <c r="F37" s="6">
        <f t="shared" si="1"/>
        <v>64</v>
      </c>
      <c r="G37" s="6">
        <f t="shared" si="2"/>
        <v>4.8192771084337352E-2</v>
      </c>
      <c r="H37" s="6">
        <f t="shared" si="3"/>
        <v>164.5</v>
      </c>
      <c r="I37" s="6">
        <f t="shared" si="4"/>
        <v>2.25</v>
      </c>
      <c r="J37" s="6">
        <f t="shared" si="5"/>
        <v>9.0361445783132526E-3</v>
      </c>
      <c r="K37" s="6">
        <f t="shared" si="6"/>
        <v>171.4</v>
      </c>
      <c r="L37" s="6">
        <f t="shared" si="7"/>
        <v>29.160000000000061</v>
      </c>
      <c r="M37" s="6">
        <f t="shared" si="8"/>
        <v>3.2530120481927743E-2</v>
      </c>
    </row>
    <row r="38" spans="1:13" x14ac:dyDescent="0.3">
      <c r="A38" s="6" t="s">
        <v>90</v>
      </c>
      <c r="B38" s="6">
        <v>37</v>
      </c>
      <c r="C38" s="6">
        <v>171</v>
      </c>
      <c r="D38" s="30"/>
      <c r="E38" s="6">
        <f t="shared" si="0"/>
        <v>161</v>
      </c>
      <c r="F38" s="6">
        <f t="shared" si="1"/>
        <v>100</v>
      </c>
      <c r="G38" s="6">
        <f t="shared" si="2"/>
        <v>5.8479532163742687E-2</v>
      </c>
      <c r="H38" s="6">
        <f t="shared" si="3"/>
        <v>161.25</v>
      </c>
      <c r="I38" s="6">
        <f t="shared" si="4"/>
        <v>95.0625</v>
      </c>
      <c r="J38" s="6">
        <f t="shared" si="5"/>
        <v>5.701754385964912E-2</v>
      </c>
      <c r="K38" s="6">
        <f t="shared" si="6"/>
        <v>165.8</v>
      </c>
      <c r="L38" s="6">
        <f t="shared" si="7"/>
        <v>27.039999999999882</v>
      </c>
      <c r="M38" s="6">
        <f t="shared" si="8"/>
        <v>3.0409356725146133E-2</v>
      </c>
    </row>
    <row r="39" spans="1:13" x14ac:dyDescent="0.3">
      <c r="A39" s="6" t="s">
        <v>91</v>
      </c>
      <c r="B39" s="6">
        <v>38</v>
      </c>
      <c r="C39" s="6">
        <v>180</v>
      </c>
      <c r="D39" s="30"/>
      <c r="E39" s="6">
        <f t="shared" si="0"/>
        <v>172.33333333333334</v>
      </c>
      <c r="F39" s="6">
        <f t="shared" si="1"/>
        <v>58.777777777777629</v>
      </c>
      <c r="G39" s="6">
        <f t="shared" si="2"/>
        <v>4.2592592592592543E-2</v>
      </c>
      <c r="H39" s="6">
        <f t="shared" si="3"/>
        <v>165.75</v>
      </c>
      <c r="I39" s="6">
        <f t="shared" si="4"/>
        <v>203.0625</v>
      </c>
      <c r="J39" s="6">
        <f t="shared" si="5"/>
        <v>7.9166666666666663E-2</v>
      </c>
      <c r="K39" s="6">
        <f t="shared" si="6"/>
        <v>165</v>
      </c>
      <c r="L39" s="6">
        <f t="shared" si="7"/>
        <v>225</v>
      </c>
      <c r="M39" s="6">
        <f t="shared" si="8"/>
        <v>8.3333333333333329E-2</v>
      </c>
    </row>
    <row r="40" spans="1:13" x14ac:dyDescent="0.3">
      <c r="A40" s="6" t="s">
        <v>92</v>
      </c>
      <c r="B40" s="6">
        <v>39</v>
      </c>
      <c r="C40" s="6">
        <v>193</v>
      </c>
      <c r="D40" s="30"/>
      <c r="E40" s="6">
        <f t="shared" si="0"/>
        <v>181.33333333333334</v>
      </c>
      <c r="F40" s="6">
        <f t="shared" si="1"/>
        <v>136.11111111111089</v>
      </c>
      <c r="G40" s="6">
        <f t="shared" si="2"/>
        <v>6.0449050086355739E-2</v>
      </c>
      <c r="H40" s="6">
        <f t="shared" si="3"/>
        <v>177.5</v>
      </c>
      <c r="I40" s="6">
        <f t="shared" si="4"/>
        <v>240.25</v>
      </c>
      <c r="J40" s="6">
        <f t="shared" si="5"/>
        <v>8.0310880829015538E-2</v>
      </c>
      <c r="K40" s="6">
        <f t="shared" si="6"/>
        <v>171.2</v>
      </c>
      <c r="L40" s="6">
        <f t="shared" si="7"/>
        <v>475.24000000000052</v>
      </c>
      <c r="M40" s="6">
        <f t="shared" si="8"/>
        <v>0.11295336787564773</v>
      </c>
    </row>
    <row r="41" spans="1:13" x14ac:dyDescent="0.3">
      <c r="A41" s="6" t="s">
        <v>93</v>
      </c>
      <c r="B41" s="6">
        <v>40</v>
      </c>
      <c r="C41" s="6">
        <v>181</v>
      </c>
      <c r="D41" s="30"/>
      <c r="E41" s="6">
        <f t="shared" si="0"/>
        <v>184.66666666666666</v>
      </c>
      <c r="F41" s="6">
        <f t="shared" si="1"/>
        <v>13.444444444444375</v>
      </c>
      <c r="G41" s="6">
        <f t="shared" si="2"/>
        <v>2.025782688766109E-2</v>
      </c>
      <c r="H41" s="6">
        <f t="shared" si="3"/>
        <v>181.25</v>
      </c>
      <c r="I41" s="6">
        <f t="shared" si="4"/>
        <v>6.25E-2</v>
      </c>
      <c r="J41" s="6">
        <f t="shared" si="5"/>
        <v>1.3812154696132596E-3</v>
      </c>
      <c r="K41" s="6">
        <f t="shared" si="6"/>
        <v>178.2</v>
      </c>
      <c r="L41" s="6">
        <f t="shared" si="7"/>
        <v>7.8400000000000638</v>
      </c>
      <c r="M41" s="6">
        <f t="shared" si="8"/>
        <v>1.5469613259668571E-2</v>
      </c>
    </row>
    <row r="42" spans="1:13" x14ac:dyDescent="0.3">
      <c r="A42" s="6" t="s">
        <v>94</v>
      </c>
      <c r="B42" s="6">
        <v>41</v>
      </c>
      <c r="C42" s="6">
        <v>183</v>
      </c>
      <c r="D42" s="30"/>
      <c r="E42" s="6">
        <f t="shared" si="0"/>
        <v>185.66666666666666</v>
      </c>
      <c r="F42" s="6">
        <f t="shared" si="1"/>
        <v>7.111111111111061</v>
      </c>
      <c r="G42" s="6">
        <f t="shared" si="2"/>
        <v>1.4571948998178454E-2</v>
      </c>
      <c r="H42" s="6">
        <f t="shared" si="3"/>
        <v>184.25</v>
      </c>
      <c r="I42" s="6">
        <f t="shared" si="4"/>
        <v>1.5625</v>
      </c>
      <c r="J42" s="6">
        <f t="shared" si="5"/>
        <v>6.8306010928961746E-3</v>
      </c>
      <c r="K42" s="6">
        <f t="shared" si="6"/>
        <v>181.6</v>
      </c>
      <c r="L42" s="6">
        <f t="shared" si="7"/>
        <v>1.960000000000016</v>
      </c>
      <c r="M42" s="6">
        <f t="shared" si="8"/>
        <v>7.6502732240437471E-3</v>
      </c>
    </row>
    <row r="43" spans="1:13" x14ac:dyDescent="0.3">
      <c r="A43" s="6" t="s">
        <v>95</v>
      </c>
      <c r="B43" s="6">
        <v>42</v>
      </c>
      <c r="C43" s="6">
        <v>218</v>
      </c>
      <c r="D43" s="30"/>
      <c r="E43" s="6">
        <f t="shared" si="0"/>
        <v>194</v>
      </c>
      <c r="F43" s="6">
        <f t="shared" si="1"/>
        <v>576</v>
      </c>
      <c r="G43" s="6">
        <f t="shared" si="2"/>
        <v>0.11009174311926606</v>
      </c>
      <c r="H43" s="6">
        <f t="shared" si="3"/>
        <v>193.75</v>
      </c>
      <c r="I43" s="6">
        <f t="shared" si="4"/>
        <v>588.0625</v>
      </c>
      <c r="J43" s="6">
        <f t="shared" si="5"/>
        <v>0.11123853211009174</v>
      </c>
      <c r="K43" s="6">
        <f t="shared" si="6"/>
        <v>191</v>
      </c>
      <c r="L43" s="6">
        <f t="shared" si="7"/>
        <v>729</v>
      </c>
      <c r="M43" s="6">
        <f t="shared" si="8"/>
        <v>0.12385321100917432</v>
      </c>
    </row>
    <row r="44" spans="1:13" x14ac:dyDescent="0.3">
      <c r="A44" s="6" t="s">
        <v>96</v>
      </c>
      <c r="B44" s="6">
        <v>43</v>
      </c>
      <c r="C44" s="6">
        <v>230</v>
      </c>
      <c r="D44" s="30"/>
      <c r="E44" s="6">
        <f t="shared" si="0"/>
        <v>210.33333333333334</v>
      </c>
      <c r="F44" s="6">
        <f t="shared" si="1"/>
        <v>386.77777777777743</v>
      </c>
      <c r="G44" s="6">
        <f t="shared" si="2"/>
        <v>8.5507246376811549E-2</v>
      </c>
      <c r="H44" s="6">
        <f t="shared" si="3"/>
        <v>203</v>
      </c>
      <c r="I44" s="6">
        <f t="shared" si="4"/>
        <v>729</v>
      </c>
      <c r="J44" s="6">
        <f t="shared" si="5"/>
        <v>0.11739130434782609</v>
      </c>
      <c r="K44" s="6">
        <f t="shared" si="6"/>
        <v>201</v>
      </c>
      <c r="L44" s="6">
        <f t="shared" si="7"/>
        <v>841</v>
      </c>
      <c r="M44" s="6">
        <f t="shared" si="8"/>
        <v>0.12608695652173912</v>
      </c>
    </row>
    <row r="45" spans="1:13" x14ac:dyDescent="0.3">
      <c r="A45" s="6" t="s">
        <v>97</v>
      </c>
      <c r="B45" s="6">
        <v>44</v>
      </c>
      <c r="C45" s="6">
        <v>242</v>
      </c>
      <c r="D45" s="30"/>
      <c r="E45" s="6">
        <f t="shared" si="0"/>
        <v>230</v>
      </c>
      <c r="F45" s="6">
        <f t="shared" si="1"/>
        <v>144</v>
      </c>
      <c r="G45" s="6">
        <f t="shared" si="2"/>
        <v>4.9586776859504134E-2</v>
      </c>
      <c r="H45" s="6">
        <f t="shared" si="3"/>
        <v>218.25</v>
      </c>
      <c r="I45" s="6">
        <f t="shared" si="4"/>
        <v>564.0625</v>
      </c>
      <c r="J45" s="6">
        <f t="shared" si="5"/>
        <v>9.8140495867768601E-2</v>
      </c>
      <c r="K45" s="6">
        <f t="shared" si="6"/>
        <v>210.8</v>
      </c>
      <c r="L45" s="6">
        <f t="shared" si="7"/>
        <v>973.43999999999926</v>
      </c>
      <c r="M45" s="6">
        <f t="shared" si="8"/>
        <v>0.12892561983471071</v>
      </c>
    </row>
    <row r="46" spans="1:13" x14ac:dyDescent="0.3">
      <c r="A46" s="6" t="s">
        <v>98</v>
      </c>
      <c r="B46" s="6">
        <v>45</v>
      </c>
      <c r="C46" s="6">
        <v>209</v>
      </c>
      <c r="D46" s="30"/>
      <c r="E46" s="6">
        <f t="shared" si="0"/>
        <v>227</v>
      </c>
      <c r="F46" s="6">
        <f t="shared" si="1"/>
        <v>324</v>
      </c>
      <c r="G46" s="6">
        <f t="shared" si="2"/>
        <v>8.6124401913875603E-2</v>
      </c>
      <c r="H46" s="6">
        <f t="shared" si="3"/>
        <v>224.75</v>
      </c>
      <c r="I46" s="6">
        <f t="shared" si="4"/>
        <v>248.0625</v>
      </c>
      <c r="J46" s="6">
        <f t="shared" si="5"/>
        <v>7.5358851674641153E-2</v>
      </c>
      <c r="K46" s="6">
        <f t="shared" si="6"/>
        <v>216.4</v>
      </c>
      <c r="L46" s="6">
        <f t="shared" si="7"/>
        <v>54.760000000000083</v>
      </c>
      <c r="M46" s="6">
        <f t="shared" si="8"/>
        <v>3.5406698564593331E-2</v>
      </c>
    </row>
    <row r="47" spans="1:13" x14ac:dyDescent="0.3">
      <c r="A47" s="6" t="s">
        <v>99</v>
      </c>
      <c r="B47" s="6">
        <v>46</v>
      </c>
      <c r="C47" s="6">
        <v>191</v>
      </c>
      <c r="D47" s="30"/>
      <c r="E47" s="6">
        <f t="shared" si="0"/>
        <v>214</v>
      </c>
      <c r="F47" s="6">
        <f t="shared" si="1"/>
        <v>529</v>
      </c>
      <c r="G47" s="6">
        <f t="shared" si="2"/>
        <v>0.12041884816753927</v>
      </c>
      <c r="H47" s="6">
        <f t="shared" si="3"/>
        <v>218</v>
      </c>
      <c r="I47" s="6">
        <f t="shared" si="4"/>
        <v>729</v>
      </c>
      <c r="J47" s="6">
        <f t="shared" si="5"/>
        <v>0.14136125654450263</v>
      </c>
      <c r="K47" s="6">
        <f t="shared" si="6"/>
        <v>218</v>
      </c>
      <c r="L47" s="6">
        <f t="shared" si="7"/>
        <v>729</v>
      </c>
      <c r="M47" s="6">
        <f t="shared" si="8"/>
        <v>0.14136125654450263</v>
      </c>
    </row>
    <row r="48" spans="1:13" x14ac:dyDescent="0.3">
      <c r="A48" s="6" t="s">
        <v>100</v>
      </c>
      <c r="B48" s="6">
        <v>47</v>
      </c>
      <c r="C48" s="6">
        <v>172</v>
      </c>
      <c r="D48" s="30"/>
      <c r="E48" s="6">
        <f t="shared" si="0"/>
        <v>190.66666666666666</v>
      </c>
      <c r="F48" s="6">
        <f t="shared" si="1"/>
        <v>348.44444444444412</v>
      </c>
      <c r="G48" s="6">
        <f t="shared" si="2"/>
        <v>0.10852713178294568</v>
      </c>
      <c r="H48" s="6">
        <f t="shared" si="3"/>
        <v>203.5</v>
      </c>
      <c r="I48" s="6">
        <f t="shared" si="4"/>
        <v>992.25</v>
      </c>
      <c r="J48" s="6">
        <f t="shared" si="5"/>
        <v>0.18313953488372092</v>
      </c>
      <c r="K48" s="6">
        <f t="shared" si="6"/>
        <v>208.8</v>
      </c>
      <c r="L48" s="6">
        <f t="shared" si="7"/>
        <v>1354.2400000000009</v>
      </c>
      <c r="M48" s="6">
        <f t="shared" si="8"/>
        <v>0.21395348837209308</v>
      </c>
    </row>
    <row r="49" spans="1:13" x14ac:dyDescent="0.3">
      <c r="A49" s="6" t="s">
        <v>101</v>
      </c>
      <c r="B49" s="6">
        <v>48</v>
      </c>
      <c r="C49" s="6">
        <v>194</v>
      </c>
      <c r="D49" s="30"/>
      <c r="E49" s="6">
        <f t="shared" si="0"/>
        <v>185.66666666666666</v>
      </c>
      <c r="F49" s="6">
        <f t="shared" si="1"/>
        <v>69.444444444444599</v>
      </c>
      <c r="G49" s="6">
        <f t="shared" si="2"/>
        <v>4.2955326460481148E-2</v>
      </c>
      <c r="H49" s="6">
        <f t="shared" si="3"/>
        <v>191.5</v>
      </c>
      <c r="I49" s="6">
        <f t="shared" si="4"/>
        <v>6.25</v>
      </c>
      <c r="J49" s="6">
        <f t="shared" si="5"/>
        <v>1.2886597938144329E-2</v>
      </c>
      <c r="K49" s="6">
        <f t="shared" si="6"/>
        <v>201.6</v>
      </c>
      <c r="L49" s="6">
        <f t="shared" si="7"/>
        <v>57.759999999999913</v>
      </c>
      <c r="M49" s="6">
        <f t="shared" si="8"/>
        <v>3.9175257731958735E-2</v>
      </c>
    </row>
    <row r="50" spans="1:13" x14ac:dyDescent="0.3">
      <c r="A50" s="6" t="s">
        <v>102</v>
      </c>
      <c r="B50" s="6">
        <v>49</v>
      </c>
      <c r="C50" s="6">
        <v>196</v>
      </c>
      <c r="D50" s="30"/>
      <c r="E50" s="6">
        <f t="shared" si="0"/>
        <v>187.33333333333334</v>
      </c>
      <c r="F50" s="6">
        <f t="shared" si="1"/>
        <v>75.111111111110944</v>
      </c>
      <c r="G50" s="6">
        <f t="shared" si="2"/>
        <v>4.4217687074829884E-2</v>
      </c>
      <c r="H50" s="6">
        <f t="shared" si="3"/>
        <v>188.25</v>
      </c>
      <c r="I50" s="6">
        <f t="shared" si="4"/>
        <v>60.0625</v>
      </c>
      <c r="J50" s="6">
        <f t="shared" si="5"/>
        <v>3.9540816326530615E-2</v>
      </c>
      <c r="K50" s="6">
        <f t="shared" si="6"/>
        <v>192.4</v>
      </c>
      <c r="L50" s="6">
        <f t="shared" si="7"/>
        <v>12.959999999999958</v>
      </c>
      <c r="M50" s="6">
        <f t="shared" si="8"/>
        <v>1.8367346938775481E-2</v>
      </c>
    </row>
    <row r="51" spans="1:13" x14ac:dyDescent="0.3">
      <c r="A51" s="6" t="s">
        <v>103</v>
      </c>
      <c r="B51" s="6">
        <v>50</v>
      </c>
      <c r="C51" s="6">
        <v>196</v>
      </c>
      <c r="D51" s="30"/>
      <c r="E51" s="6">
        <f t="shared" si="0"/>
        <v>195.33333333333334</v>
      </c>
      <c r="F51" s="6">
        <f t="shared" si="1"/>
        <v>0.44444444444443182</v>
      </c>
      <c r="G51" s="6">
        <f t="shared" si="2"/>
        <v>3.4013605442176388E-3</v>
      </c>
      <c r="H51" s="6">
        <f t="shared" si="3"/>
        <v>189.5</v>
      </c>
      <c r="I51" s="6">
        <f t="shared" si="4"/>
        <v>42.25</v>
      </c>
      <c r="J51" s="6">
        <f t="shared" si="5"/>
        <v>3.3163265306122451E-2</v>
      </c>
      <c r="K51" s="6">
        <f t="shared" si="6"/>
        <v>189.8</v>
      </c>
      <c r="L51" s="6">
        <f t="shared" si="7"/>
        <v>38.439999999999856</v>
      </c>
      <c r="M51" s="6">
        <f t="shared" si="8"/>
        <v>3.1632653061224432E-2</v>
      </c>
    </row>
    <row r="52" spans="1:13" x14ac:dyDescent="0.3">
      <c r="A52" s="6" t="s">
        <v>104</v>
      </c>
      <c r="B52" s="6">
        <v>51</v>
      </c>
      <c r="C52" s="6">
        <v>236</v>
      </c>
      <c r="D52" s="30"/>
      <c r="E52" s="6">
        <f t="shared" si="0"/>
        <v>209.33333333333334</v>
      </c>
      <c r="F52" s="6">
        <f t="shared" si="1"/>
        <v>711.11111111111063</v>
      </c>
      <c r="G52" s="6">
        <f t="shared" si="2"/>
        <v>0.11299435028248583</v>
      </c>
      <c r="H52" s="6">
        <f t="shared" si="3"/>
        <v>205.5</v>
      </c>
      <c r="I52" s="6">
        <f t="shared" si="4"/>
        <v>930.25</v>
      </c>
      <c r="J52" s="6">
        <f t="shared" si="5"/>
        <v>0.12923728813559321</v>
      </c>
      <c r="K52" s="6">
        <f t="shared" si="6"/>
        <v>198.8</v>
      </c>
      <c r="L52" s="6">
        <f t="shared" si="7"/>
        <v>1383.8399999999992</v>
      </c>
      <c r="M52" s="6">
        <f t="shared" si="8"/>
        <v>0.15762711864406775</v>
      </c>
    </row>
    <row r="53" spans="1:13" x14ac:dyDescent="0.3">
      <c r="A53" s="6" t="s">
        <v>105</v>
      </c>
      <c r="B53" s="6">
        <v>52</v>
      </c>
      <c r="C53" s="6">
        <v>235</v>
      </c>
      <c r="D53" s="30"/>
      <c r="E53" s="6">
        <f t="shared" si="0"/>
        <v>222.33333333333334</v>
      </c>
      <c r="F53" s="6">
        <f t="shared" si="1"/>
        <v>160.4444444444442</v>
      </c>
      <c r="G53" s="6">
        <f t="shared" si="2"/>
        <v>5.3900709219858116E-2</v>
      </c>
      <c r="H53" s="6">
        <f t="shared" si="3"/>
        <v>215.75</v>
      </c>
      <c r="I53" s="6">
        <f t="shared" si="4"/>
        <v>370.5625</v>
      </c>
      <c r="J53" s="6">
        <f t="shared" si="5"/>
        <v>8.191489361702127E-2</v>
      </c>
      <c r="K53" s="6">
        <f t="shared" si="6"/>
        <v>211.4</v>
      </c>
      <c r="L53" s="6">
        <f t="shared" si="7"/>
        <v>556.9599999999997</v>
      </c>
      <c r="M53" s="6">
        <f t="shared" si="8"/>
        <v>0.10042553191489359</v>
      </c>
    </row>
    <row r="54" spans="1:13" x14ac:dyDescent="0.3">
      <c r="A54" s="6" t="s">
        <v>106</v>
      </c>
      <c r="B54" s="6">
        <v>53</v>
      </c>
      <c r="C54" s="6">
        <v>229</v>
      </c>
      <c r="D54" s="30"/>
      <c r="E54" s="6">
        <f t="shared" si="0"/>
        <v>233.33333333333334</v>
      </c>
      <c r="F54" s="6">
        <f t="shared" si="1"/>
        <v>18.77777777777786</v>
      </c>
      <c r="G54" s="6">
        <f t="shared" si="2"/>
        <v>1.8922852983988398E-2</v>
      </c>
      <c r="H54" s="6">
        <f t="shared" si="3"/>
        <v>224</v>
      </c>
      <c r="I54" s="6">
        <f t="shared" si="4"/>
        <v>25</v>
      </c>
      <c r="J54" s="6">
        <f t="shared" si="5"/>
        <v>2.1834061135371178E-2</v>
      </c>
      <c r="K54" s="6">
        <f t="shared" si="6"/>
        <v>218.4</v>
      </c>
      <c r="L54" s="6">
        <f t="shared" si="7"/>
        <v>112.35999999999989</v>
      </c>
      <c r="M54" s="6">
        <f t="shared" si="8"/>
        <v>4.6288209606986874E-2</v>
      </c>
    </row>
    <row r="55" spans="1:13" x14ac:dyDescent="0.3">
      <c r="A55" s="6" t="s">
        <v>107</v>
      </c>
      <c r="B55" s="6">
        <v>54</v>
      </c>
      <c r="C55" s="6">
        <v>243</v>
      </c>
      <c r="D55" s="30"/>
      <c r="E55" s="6">
        <f t="shared" si="0"/>
        <v>235.66666666666666</v>
      </c>
      <c r="F55" s="6">
        <f t="shared" si="1"/>
        <v>53.777777777777914</v>
      </c>
      <c r="G55" s="6">
        <f t="shared" si="2"/>
        <v>3.0178326474622808E-2</v>
      </c>
      <c r="H55" s="6">
        <f t="shared" si="3"/>
        <v>235.75</v>
      </c>
      <c r="I55" s="6">
        <f t="shared" si="4"/>
        <v>52.5625</v>
      </c>
      <c r="J55" s="6">
        <f t="shared" si="5"/>
        <v>2.9835390946502057E-2</v>
      </c>
      <c r="K55" s="6">
        <f t="shared" si="6"/>
        <v>227.8</v>
      </c>
      <c r="L55" s="6">
        <f t="shared" si="7"/>
        <v>231.03999999999965</v>
      </c>
      <c r="M55" s="6">
        <f t="shared" si="8"/>
        <v>6.2551440329218055E-2</v>
      </c>
    </row>
    <row r="56" spans="1:13" x14ac:dyDescent="0.3">
      <c r="A56" s="6" t="s">
        <v>108</v>
      </c>
      <c r="B56" s="6">
        <v>55</v>
      </c>
      <c r="C56" s="6">
        <v>264</v>
      </c>
      <c r="D56" s="30"/>
      <c r="E56" s="6">
        <f t="shared" si="0"/>
        <v>245.33333333333334</v>
      </c>
      <c r="F56" s="6">
        <f t="shared" si="1"/>
        <v>348.44444444444412</v>
      </c>
      <c r="G56" s="6">
        <f t="shared" si="2"/>
        <v>7.0707070707070677E-2</v>
      </c>
      <c r="H56" s="6">
        <f t="shared" si="3"/>
        <v>242.75</v>
      </c>
      <c r="I56" s="6">
        <f t="shared" si="4"/>
        <v>451.5625</v>
      </c>
      <c r="J56" s="6">
        <f t="shared" si="5"/>
        <v>8.049242424242424E-2</v>
      </c>
      <c r="K56" s="6">
        <f t="shared" si="6"/>
        <v>241.4</v>
      </c>
      <c r="L56" s="6">
        <f t="shared" si="7"/>
        <v>510.75999999999976</v>
      </c>
      <c r="M56" s="6">
        <f t="shared" si="8"/>
        <v>8.5606060606060588E-2</v>
      </c>
    </row>
    <row r="57" spans="1:13" x14ac:dyDescent="0.3">
      <c r="A57" s="6" t="s">
        <v>109</v>
      </c>
      <c r="B57" s="6">
        <v>56</v>
      </c>
      <c r="C57" s="6">
        <v>272</v>
      </c>
      <c r="D57" s="30"/>
      <c r="E57" s="6">
        <f t="shared" si="0"/>
        <v>259.66666666666669</v>
      </c>
      <c r="F57" s="6">
        <f t="shared" si="1"/>
        <v>152.11111111111063</v>
      </c>
      <c r="G57" s="6">
        <f t="shared" si="2"/>
        <v>4.534313725490189E-2</v>
      </c>
      <c r="H57" s="6">
        <f t="shared" si="3"/>
        <v>252</v>
      </c>
      <c r="I57" s="6">
        <f t="shared" si="4"/>
        <v>400</v>
      </c>
      <c r="J57" s="6">
        <f t="shared" si="5"/>
        <v>7.3529411764705885E-2</v>
      </c>
      <c r="K57" s="6">
        <f t="shared" si="6"/>
        <v>248.6</v>
      </c>
      <c r="L57" s="6">
        <f t="shared" si="7"/>
        <v>547.56000000000029</v>
      </c>
      <c r="M57" s="6">
        <f t="shared" si="8"/>
        <v>8.602941176470591E-2</v>
      </c>
    </row>
    <row r="58" spans="1:13" x14ac:dyDescent="0.3">
      <c r="A58" s="6" t="s">
        <v>110</v>
      </c>
      <c r="B58" s="6">
        <v>57</v>
      </c>
      <c r="C58" s="6">
        <v>237</v>
      </c>
      <c r="D58" s="30"/>
      <c r="E58" s="6">
        <f t="shared" si="0"/>
        <v>257.66666666666669</v>
      </c>
      <c r="F58" s="6">
        <f t="shared" si="1"/>
        <v>427.11111111111188</v>
      </c>
      <c r="G58" s="6">
        <f t="shared" si="2"/>
        <v>8.7201125175808802E-2</v>
      </c>
      <c r="H58" s="6">
        <f t="shared" si="3"/>
        <v>254</v>
      </c>
      <c r="I58" s="6">
        <f t="shared" si="4"/>
        <v>289</v>
      </c>
      <c r="J58" s="6">
        <f t="shared" si="5"/>
        <v>7.1729957805907171E-2</v>
      </c>
      <c r="K58" s="6">
        <f t="shared" si="6"/>
        <v>249</v>
      </c>
      <c r="L58" s="6">
        <f t="shared" si="7"/>
        <v>144</v>
      </c>
      <c r="M58" s="6">
        <f t="shared" si="8"/>
        <v>5.0632911392405063E-2</v>
      </c>
    </row>
    <row r="59" spans="1:13" x14ac:dyDescent="0.3">
      <c r="A59" s="6" t="s">
        <v>111</v>
      </c>
      <c r="B59" s="6">
        <v>58</v>
      </c>
      <c r="C59" s="6">
        <v>211</v>
      </c>
      <c r="D59" s="30"/>
      <c r="E59" s="6">
        <f t="shared" si="0"/>
        <v>240</v>
      </c>
      <c r="F59" s="6">
        <f t="shared" si="1"/>
        <v>841</v>
      </c>
      <c r="G59" s="6">
        <f t="shared" si="2"/>
        <v>0.13744075829383887</v>
      </c>
      <c r="H59" s="6">
        <f t="shared" si="3"/>
        <v>246</v>
      </c>
      <c r="I59" s="6">
        <f t="shared" si="4"/>
        <v>1225</v>
      </c>
      <c r="J59" s="6">
        <f t="shared" si="5"/>
        <v>0.16587677725118483</v>
      </c>
      <c r="K59" s="6">
        <f t="shared" si="6"/>
        <v>245.4</v>
      </c>
      <c r="L59" s="6">
        <f t="shared" si="7"/>
        <v>1183.3600000000004</v>
      </c>
      <c r="M59" s="6">
        <f t="shared" si="8"/>
        <v>0.16303317535545025</v>
      </c>
    </row>
    <row r="60" spans="1:13" x14ac:dyDescent="0.3">
      <c r="A60" s="6" t="s">
        <v>112</v>
      </c>
      <c r="B60" s="6">
        <v>59</v>
      </c>
      <c r="C60" s="6">
        <v>180</v>
      </c>
      <c r="D60" s="30"/>
      <c r="E60" s="6">
        <f t="shared" si="0"/>
        <v>209.33333333333334</v>
      </c>
      <c r="F60" s="6">
        <f t="shared" si="1"/>
        <v>860.44444444444503</v>
      </c>
      <c r="G60" s="6">
        <f t="shared" si="2"/>
        <v>0.162962962962963</v>
      </c>
      <c r="H60" s="6">
        <f t="shared" si="3"/>
        <v>225</v>
      </c>
      <c r="I60" s="6">
        <f t="shared" si="4"/>
        <v>2025</v>
      </c>
      <c r="J60" s="6">
        <f t="shared" si="5"/>
        <v>0.25</v>
      </c>
      <c r="K60" s="6">
        <f t="shared" si="6"/>
        <v>232.8</v>
      </c>
      <c r="L60" s="6">
        <f t="shared" si="7"/>
        <v>2787.8400000000011</v>
      </c>
      <c r="M60" s="6">
        <f t="shared" si="8"/>
        <v>0.29333333333333339</v>
      </c>
    </row>
    <row r="61" spans="1:13" x14ac:dyDescent="0.3">
      <c r="A61" s="6" t="s">
        <v>113</v>
      </c>
      <c r="B61" s="6">
        <v>60</v>
      </c>
      <c r="C61" s="6">
        <v>201</v>
      </c>
      <c r="D61" s="30"/>
      <c r="E61" s="6">
        <f t="shared" si="0"/>
        <v>197.33333333333334</v>
      </c>
      <c r="F61" s="6">
        <f t="shared" si="1"/>
        <v>13.444444444444375</v>
      </c>
      <c r="G61" s="6">
        <f t="shared" si="2"/>
        <v>1.8242122719734612E-2</v>
      </c>
      <c r="H61" s="6">
        <f t="shared" si="3"/>
        <v>207.25</v>
      </c>
      <c r="I61" s="6">
        <f t="shared" si="4"/>
        <v>39.0625</v>
      </c>
      <c r="J61" s="6">
        <f t="shared" si="5"/>
        <v>3.109452736318408E-2</v>
      </c>
      <c r="K61" s="6">
        <f t="shared" si="6"/>
        <v>220.2</v>
      </c>
      <c r="L61" s="6">
        <f t="shared" si="7"/>
        <v>368.63999999999959</v>
      </c>
      <c r="M61" s="6">
        <f t="shared" si="8"/>
        <v>9.5522388059701438E-2</v>
      </c>
    </row>
    <row r="62" spans="1:13" x14ac:dyDescent="0.3">
      <c r="A62" s="6" t="s">
        <v>114</v>
      </c>
      <c r="B62" s="6">
        <v>61</v>
      </c>
      <c r="C62" s="6">
        <v>204</v>
      </c>
      <c r="D62" s="30"/>
      <c r="E62" s="6">
        <f t="shared" si="0"/>
        <v>195</v>
      </c>
      <c r="F62" s="6">
        <f t="shared" si="1"/>
        <v>81</v>
      </c>
      <c r="G62" s="6">
        <f t="shared" si="2"/>
        <v>4.4117647058823532E-2</v>
      </c>
      <c r="H62" s="6">
        <f t="shared" si="3"/>
        <v>199</v>
      </c>
      <c r="I62" s="6">
        <f t="shared" si="4"/>
        <v>25</v>
      </c>
      <c r="J62" s="6">
        <f t="shared" si="5"/>
        <v>2.4509803921568627E-2</v>
      </c>
      <c r="K62" s="6">
        <f t="shared" si="6"/>
        <v>206.6</v>
      </c>
      <c r="L62" s="6">
        <f t="shared" si="7"/>
        <v>6.7599999999999705</v>
      </c>
      <c r="M62" s="6">
        <f t="shared" si="8"/>
        <v>1.2745098039215658E-2</v>
      </c>
    </row>
    <row r="63" spans="1:13" x14ac:dyDescent="0.3">
      <c r="A63" s="6" t="s">
        <v>115</v>
      </c>
      <c r="B63" s="6">
        <v>62</v>
      </c>
      <c r="C63" s="6">
        <v>188</v>
      </c>
      <c r="D63" s="30"/>
      <c r="E63" s="6">
        <f t="shared" si="0"/>
        <v>197.66666666666666</v>
      </c>
      <c r="F63" s="6">
        <f t="shared" si="1"/>
        <v>93.444444444444258</v>
      </c>
      <c r="G63" s="6">
        <f t="shared" si="2"/>
        <v>5.1418439716312006E-2</v>
      </c>
      <c r="H63" s="6">
        <f t="shared" si="3"/>
        <v>193.25</v>
      </c>
      <c r="I63" s="6">
        <f t="shared" si="4"/>
        <v>27.5625</v>
      </c>
      <c r="J63" s="6">
        <f t="shared" si="5"/>
        <v>2.7925531914893616E-2</v>
      </c>
      <c r="K63" s="6">
        <f t="shared" si="6"/>
        <v>196.8</v>
      </c>
      <c r="L63" s="6">
        <f t="shared" si="7"/>
        <v>77.440000000000197</v>
      </c>
      <c r="M63" s="6">
        <f t="shared" si="8"/>
        <v>4.6808510638297933E-2</v>
      </c>
    </row>
    <row r="64" spans="1:13" x14ac:dyDescent="0.3">
      <c r="A64" s="6" t="s">
        <v>116</v>
      </c>
      <c r="B64" s="6">
        <v>63</v>
      </c>
      <c r="C64" s="6">
        <v>235</v>
      </c>
      <c r="D64" s="30"/>
      <c r="E64" s="6">
        <f t="shared" si="0"/>
        <v>209</v>
      </c>
      <c r="F64" s="6">
        <f t="shared" si="1"/>
        <v>676</v>
      </c>
      <c r="G64" s="6">
        <f t="shared" si="2"/>
        <v>0.11063829787234042</v>
      </c>
      <c r="H64" s="6">
        <f t="shared" si="3"/>
        <v>207</v>
      </c>
      <c r="I64" s="6">
        <f t="shared" si="4"/>
        <v>784</v>
      </c>
      <c r="J64" s="6">
        <f t="shared" si="5"/>
        <v>0.11914893617021277</v>
      </c>
      <c r="K64" s="6">
        <f t="shared" si="6"/>
        <v>201.6</v>
      </c>
      <c r="L64" s="6">
        <f t="shared" si="7"/>
        <v>1115.5600000000004</v>
      </c>
      <c r="M64" s="6">
        <f t="shared" si="8"/>
        <v>0.1421276595744681</v>
      </c>
    </row>
    <row r="65" spans="1:13" x14ac:dyDescent="0.3">
      <c r="A65" s="6" t="s">
        <v>117</v>
      </c>
      <c r="B65" s="6">
        <v>64</v>
      </c>
      <c r="C65" s="6">
        <v>227</v>
      </c>
      <c r="D65" s="30"/>
      <c r="E65" s="6">
        <f t="shared" si="0"/>
        <v>216.66666666666666</v>
      </c>
      <c r="F65" s="6">
        <f t="shared" si="1"/>
        <v>106.77777777777797</v>
      </c>
      <c r="G65" s="6">
        <f t="shared" si="2"/>
        <v>4.5521292217327501E-2</v>
      </c>
      <c r="H65" s="6">
        <f t="shared" si="3"/>
        <v>213.5</v>
      </c>
      <c r="I65" s="6">
        <f t="shared" si="4"/>
        <v>182.25</v>
      </c>
      <c r="J65" s="6">
        <f t="shared" si="5"/>
        <v>5.9471365638766517E-2</v>
      </c>
      <c r="K65" s="6">
        <f t="shared" si="6"/>
        <v>211</v>
      </c>
      <c r="L65" s="6">
        <f t="shared" si="7"/>
        <v>256</v>
      </c>
      <c r="M65" s="6">
        <f t="shared" si="8"/>
        <v>7.0484581497797363E-2</v>
      </c>
    </row>
    <row r="66" spans="1:13" x14ac:dyDescent="0.3">
      <c r="A66" s="6" t="s">
        <v>118</v>
      </c>
      <c r="B66" s="6">
        <v>65</v>
      </c>
      <c r="C66" s="6">
        <v>234</v>
      </c>
      <c r="D66" s="30"/>
      <c r="E66" s="6">
        <f t="shared" si="0"/>
        <v>232</v>
      </c>
      <c r="F66" s="6">
        <f t="shared" si="1"/>
        <v>4</v>
      </c>
      <c r="G66" s="6">
        <f t="shared" si="2"/>
        <v>8.5470085470085479E-3</v>
      </c>
      <c r="H66" s="6">
        <f t="shared" si="3"/>
        <v>221</v>
      </c>
      <c r="I66" s="6">
        <f t="shared" si="4"/>
        <v>169</v>
      </c>
      <c r="J66" s="6">
        <f t="shared" si="5"/>
        <v>5.5555555555555552E-2</v>
      </c>
      <c r="K66" s="6">
        <f t="shared" si="6"/>
        <v>217.6</v>
      </c>
      <c r="L66" s="6">
        <f t="shared" si="7"/>
        <v>268.96000000000021</v>
      </c>
      <c r="M66" s="6">
        <f t="shared" si="8"/>
        <v>7.0085470085470114E-2</v>
      </c>
    </row>
    <row r="67" spans="1:13" x14ac:dyDescent="0.3">
      <c r="A67" s="6" t="s">
        <v>119</v>
      </c>
      <c r="B67" s="6">
        <v>66</v>
      </c>
      <c r="C67" s="6">
        <v>264</v>
      </c>
      <c r="D67" s="30"/>
      <c r="E67" s="6">
        <f t="shared" si="0"/>
        <v>241.66666666666666</v>
      </c>
      <c r="F67" s="6">
        <f t="shared" si="1"/>
        <v>498.77777777777823</v>
      </c>
      <c r="G67" s="6">
        <f t="shared" si="2"/>
        <v>8.4595959595959627E-2</v>
      </c>
      <c r="H67" s="6">
        <f t="shared" si="3"/>
        <v>240</v>
      </c>
      <c r="I67" s="6">
        <f t="shared" si="4"/>
        <v>576</v>
      </c>
      <c r="J67" s="6">
        <f t="shared" si="5"/>
        <v>9.0909090909090912E-2</v>
      </c>
      <c r="K67" s="6">
        <f t="shared" si="6"/>
        <v>229.6</v>
      </c>
      <c r="L67" s="6">
        <f t="shared" si="7"/>
        <v>1183.3600000000004</v>
      </c>
      <c r="M67" s="6">
        <f t="shared" si="8"/>
        <v>0.13030303030303034</v>
      </c>
    </row>
    <row r="68" spans="1:13" x14ac:dyDescent="0.3">
      <c r="A68" s="6" t="s">
        <v>120</v>
      </c>
      <c r="B68" s="6">
        <v>67</v>
      </c>
      <c r="C68" s="6">
        <v>302</v>
      </c>
      <c r="D68" s="30"/>
      <c r="E68" s="6">
        <f t="shared" ref="E68:E131" si="9">AVERAGE(C66:C68)</f>
        <v>266.66666666666669</v>
      </c>
      <c r="F68" s="6">
        <f t="shared" si="1"/>
        <v>1248.4444444444432</v>
      </c>
      <c r="G68" s="6">
        <f t="shared" si="2"/>
        <v>0.11699779249448117</v>
      </c>
      <c r="H68" s="6">
        <f t="shared" si="3"/>
        <v>256.75</v>
      </c>
      <c r="I68" s="6">
        <f t="shared" si="4"/>
        <v>2047.5625</v>
      </c>
      <c r="J68" s="6">
        <f t="shared" si="5"/>
        <v>0.1498344370860927</v>
      </c>
      <c r="K68" s="6">
        <f t="shared" si="6"/>
        <v>252.4</v>
      </c>
      <c r="L68" s="6">
        <f t="shared" si="7"/>
        <v>2460.1599999999994</v>
      </c>
      <c r="M68" s="6">
        <f t="shared" si="8"/>
        <v>0.16423841059602648</v>
      </c>
    </row>
    <row r="69" spans="1:13" x14ac:dyDescent="0.3">
      <c r="A69" s="6" t="s">
        <v>121</v>
      </c>
      <c r="B69" s="6">
        <v>68</v>
      </c>
      <c r="C69" s="6">
        <v>293</v>
      </c>
      <c r="D69" s="30"/>
      <c r="E69" s="6">
        <f t="shared" si="9"/>
        <v>286.33333333333331</v>
      </c>
      <c r="F69" s="6">
        <f t="shared" ref="F69:F132" si="10">(C69-E69)^2</f>
        <v>44.444444444444699</v>
      </c>
      <c r="G69" s="6">
        <f t="shared" ref="G69:G132" si="11">ABS((C69-E69)/C69)</f>
        <v>2.2753128555176402E-2</v>
      </c>
      <c r="H69" s="6">
        <f t="shared" ref="H69:H132" si="12">AVERAGE(C66:C69)</f>
        <v>273.25</v>
      </c>
      <c r="I69" s="6">
        <f t="shared" si="4"/>
        <v>390.0625</v>
      </c>
      <c r="J69" s="6">
        <f t="shared" si="5"/>
        <v>6.7406143344709901E-2</v>
      </c>
      <c r="K69" s="6">
        <f t="shared" si="6"/>
        <v>264</v>
      </c>
      <c r="L69" s="6">
        <f t="shared" si="7"/>
        <v>841</v>
      </c>
      <c r="M69" s="6">
        <f t="shared" si="8"/>
        <v>9.8976109215017066E-2</v>
      </c>
    </row>
    <row r="70" spans="1:13" x14ac:dyDescent="0.3">
      <c r="A70" s="6" t="s">
        <v>122</v>
      </c>
      <c r="B70" s="6">
        <v>69</v>
      </c>
      <c r="C70" s="6">
        <v>259</v>
      </c>
      <c r="D70" s="30"/>
      <c r="E70" s="6">
        <f t="shared" si="9"/>
        <v>284.66666666666669</v>
      </c>
      <c r="F70" s="6">
        <f t="shared" si="10"/>
        <v>658.77777777777874</v>
      </c>
      <c r="G70" s="6">
        <f t="shared" si="11"/>
        <v>9.9099099099099169E-2</v>
      </c>
      <c r="H70" s="6">
        <f t="shared" si="12"/>
        <v>279.5</v>
      </c>
      <c r="I70" s="6">
        <f t="shared" ref="I70:I133" si="13">(C70-H70)^2</f>
        <v>420.25</v>
      </c>
      <c r="J70" s="6">
        <f t="shared" ref="J70:J133" si="14">ABS((C70-H70)/C70)</f>
        <v>7.9150579150579145E-2</v>
      </c>
      <c r="K70" s="6">
        <f t="shared" ref="K70:K133" si="15">AVERAGE(C66:C70)</f>
        <v>270.39999999999998</v>
      </c>
      <c r="L70" s="6">
        <f t="shared" si="7"/>
        <v>129.95999999999947</v>
      </c>
      <c r="M70" s="6">
        <f t="shared" si="8"/>
        <v>4.4015444015443925E-2</v>
      </c>
    </row>
    <row r="71" spans="1:13" x14ac:dyDescent="0.3">
      <c r="A71" s="6" t="s">
        <v>123</v>
      </c>
      <c r="B71" s="6">
        <v>70</v>
      </c>
      <c r="C71" s="6">
        <v>229</v>
      </c>
      <c r="D71" s="30"/>
      <c r="E71" s="6">
        <f t="shared" si="9"/>
        <v>260.33333333333331</v>
      </c>
      <c r="F71" s="6">
        <f t="shared" si="10"/>
        <v>981.77777777777658</v>
      </c>
      <c r="G71" s="6">
        <f t="shared" si="11"/>
        <v>0.13682678311499263</v>
      </c>
      <c r="H71" s="6">
        <f t="shared" si="12"/>
        <v>270.75</v>
      </c>
      <c r="I71" s="6">
        <f t="shared" si="13"/>
        <v>1743.0625</v>
      </c>
      <c r="J71" s="6">
        <f t="shared" si="14"/>
        <v>0.18231441048034935</v>
      </c>
      <c r="K71" s="6">
        <f t="shared" si="15"/>
        <v>269.39999999999998</v>
      </c>
      <c r="L71" s="6">
        <f t="shared" ref="L71:L134" si="16">(C71-K71)^2</f>
        <v>1632.1599999999983</v>
      </c>
      <c r="M71" s="6">
        <f t="shared" ref="M71:M134" si="17">ABS((C71-K71)/C71)</f>
        <v>0.17641921397379903</v>
      </c>
    </row>
    <row r="72" spans="1:13" x14ac:dyDescent="0.3">
      <c r="A72" s="6" t="s">
        <v>124</v>
      </c>
      <c r="B72" s="6">
        <v>71</v>
      </c>
      <c r="C72" s="6">
        <v>203</v>
      </c>
      <c r="D72" s="30"/>
      <c r="E72" s="6">
        <f t="shared" si="9"/>
        <v>230.33333333333334</v>
      </c>
      <c r="F72" s="6">
        <f t="shared" si="10"/>
        <v>747.11111111111165</v>
      </c>
      <c r="G72" s="6">
        <f t="shared" si="11"/>
        <v>0.13464696223316919</v>
      </c>
      <c r="H72" s="6">
        <f t="shared" si="12"/>
        <v>246</v>
      </c>
      <c r="I72" s="6">
        <f t="shared" si="13"/>
        <v>1849</v>
      </c>
      <c r="J72" s="6">
        <f t="shared" si="14"/>
        <v>0.21182266009852216</v>
      </c>
      <c r="K72" s="6">
        <f t="shared" si="15"/>
        <v>257.2</v>
      </c>
      <c r="L72" s="6">
        <f t="shared" si="16"/>
        <v>2937.639999999999</v>
      </c>
      <c r="M72" s="6">
        <f t="shared" si="17"/>
        <v>0.26699507389162558</v>
      </c>
    </row>
    <row r="73" spans="1:13" x14ac:dyDescent="0.3">
      <c r="A73" s="6" t="s">
        <v>125</v>
      </c>
      <c r="B73" s="6">
        <v>72</v>
      </c>
      <c r="C73" s="6">
        <v>229</v>
      </c>
      <c r="D73" s="30">
        <f>AVERAGE(C73:C145)</f>
        <v>375.65753424657532</v>
      </c>
      <c r="E73" s="6">
        <f t="shared" si="9"/>
        <v>220.33333333333334</v>
      </c>
      <c r="F73" s="6">
        <f t="shared" si="10"/>
        <v>75.111111111110944</v>
      </c>
      <c r="G73" s="6">
        <f t="shared" si="11"/>
        <v>3.7845705967976671E-2</v>
      </c>
      <c r="H73" s="6">
        <f t="shared" si="12"/>
        <v>230</v>
      </c>
      <c r="I73" s="6">
        <f t="shared" si="13"/>
        <v>1</v>
      </c>
      <c r="J73" s="6">
        <f t="shared" si="14"/>
        <v>4.3668122270742356E-3</v>
      </c>
      <c r="K73" s="6">
        <f t="shared" si="15"/>
        <v>242.6</v>
      </c>
      <c r="L73" s="6">
        <f t="shared" si="16"/>
        <v>184.95999999999984</v>
      </c>
      <c r="M73" s="6">
        <f t="shared" si="17"/>
        <v>5.9388646288209584E-2</v>
      </c>
    </row>
    <row r="74" spans="1:13" x14ac:dyDescent="0.3">
      <c r="A74" s="6" t="s">
        <v>126</v>
      </c>
      <c r="B74" s="6">
        <v>73</v>
      </c>
      <c r="C74" s="6">
        <v>242</v>
      </c>
      <c r="D74" s="30"/>
      <c r="E74" s="6">
        <f t="shared" si="9"/>
        <v>224.66666666666666</v>
      </c>
      <c r="F74" s="6">
        <f t="shared" si="10"/>
        <v>300.4444444444448</v>
      </c>
      <c r="G74" s="6">
        <f t="shared" si="11"/>
        <v>7.1625344352617124E-2</v>
      </c>
      <c r="H74" s="6">
        <f t="shared" si="12"/>
        <v>225.75</v>
      </c>
      <c r="I74" s="6">
        <f t="shared" si="13"/>
        <v>264.0625</v>
      </c>
      <c r="J74" s="6">
        <f t="shared" si="14"/>
        <v>6.7148760330578511E-2</v>
      </c>
      <c r="K74" s="6">
        <f t="shared" si="15"/>
        <v>232.4</v>
      </c>
      <c r="L74" s="6">
        <f t="shared" si="16"/>
        <v>92.159999999999897</v>
      </c>
      <c r="M74" s="6">
        <f t="shared" si="17"/>
        <v>3.9669421487603281E-2</v>
      </c>
    </row>
    <row r="75" spans="1:13" x14ac:dyDescent="0.3">
      <c r="A75" s="6" t="s">
        <v>127</v>
      </c>
      <c r="B75" s="6">
        <v>74</v>
      </c>
      <c r="C75" s="6">
        <v>233</v>
      </c>
      <c r="D75" s="30"/>
      <c r="E75" s="6">
        <f t="shared" si="9"/>
        <v>234.66666666666666</v>
      </c>
      <c r="F75" s="6">
        <f t="shared" si="10"/>
        <v>2.7777777777777461</v>
      </c>
      <c r="G75" s="6">
        <f t="shared" si="11"/>
        <v>7.1530758226036788E-3</v>
      </c>
      <c r="H75" s="6">
        <f t="shared" si="12"/>
        <v>226.75</v>
      </c>
      <c r="I75" s="6">
        <f t="shared" si="13"/>
        <v>39.0625</v>
      </c>
      <c r="J75" s="6">
        <f t="shared" si="14"/>
        <v>2.6824034334763949E-2</v>
      </c>
      <c r="K75" s="6">
        <f t="shared" si="15"/>
        <v>227.2</v>
      </c>
      <c r="L75" s="6">
        <f t="shared" si="16"/>
        <v>33.640000000000128</v>
      </c>
      <c r="M75" s="6">
        <f t="shared" si="17"/>
        <v>2.4892703862660993E-2</v>
      </c>
    </row>
    <row r="76" spans="1:13" x14ac:dyDescent="0.3">
      <c r="A76" s="6" t="s">
        <v>128</v>
      </c>
      <c r="B76" s="6">
        <v>75</v>
      </c>
      <c r="C76" s="6">
        <v>267</v>
      </c>
      <c r="D76" s="30"/>
      <c r="E76" s="6">
        <f t="shared" si="9"/>
        <v>247.33333333333334</v>
      </c>
      <c r="F76" s="6">
        <f t="shared" si="10"/>
        <v>386.77777777777743</v>
      </c>
      <c r="G76" s="6">
        <f t="shared" si="11"/>
        <v>7.3657927590511818E-2</v>
      </c>
      <c r="H76" s="6">
        <f t="shared" si="12"/>
        <v>242.75</v>
      </c>
      <c r="I76" s="6">
        <f t="shared" si="13"/>
        <v>588.0625</v>
      </c>
      <c r="J76" s="6">
        <f t="shared" si="14"/>
        <v>9.0823970037453183E-2</v>
      </c>
      <c r="K76" s="6">
        <f t="shared" si="15"/>
        <v>234.8</v>
      </c>
      <c r="L76" s="6">
        <f t="shared" si="16"/>
        <v>1036.8399999999992</v>
      </c>
      <c r="M76" s="6">
        <f t="shared" si="17"/>
        <v>0.12059925093632955</v>
      </c>
    </row>
    <row r="77" spans="1:13" x14ac:dyDescent="0.3">
      <c r="A77" s="6" t="s">
        <v>129</v>
      </c>
      <c r="B77" s="6">
        <v>76</v>
      </c>
      <c r="C77" s="6">
        <v>269</v>
      </c>
      <c r="D77" s="30"/>
      <c r="E77" s="6">
        <f t="shared" si="9"/>
        <v>256.33333333333331</v>
      </c>
      <c r="F77" s="6">
        <f t="shared" si="10"/>
        <v>160.44444444444491</v>
      </c>
      <c r="G77" s="6">
        <f t="shared" si="11"/>
        <v>4.7087980173482105E-2</v>
      </c>
      <c r="H77" s="6">
        <f t="shared" si="12"/>
        <v>252.75</v>
      </c>
      <c r="I77" s="6">
        <f t="shared" si="13"/>
        <v>264.0625</v>
      </c>
      <c r="J77" s="6">
        <f t="shared" si="14"/>
        <v>6.0408921933085502E-2</v>
      </c>
      <c r="K77" s="6">
        <f t="shared" si="15"/>
        <v>248</v>
      </c>
      <c r="L77" s="6">
        <f t="shared" si="16"/>
        <v>441</v>
      </c>
      <c r="M77" s="6">
        <f t="shared" si="17"/>
        <v>7.8066914498141265E-2</v>
      </c>
    </row>
    <row r="78" spans="1:13" x14ac:dyDescent="0.3">
      <c r="A78" s="6" t="s">
        <v>130</v>
      </c>
      <c r="B78" s="6">
        <v>77</v>
      </c>
      <c r="C78" s="6">
        <v>270</v>
      </c>
      <c r="D78" s="30"/>
      <c r="E78" s="6">
        <f t="shared" si="9"/>
        <v>268.66666666666669</v>
      </c>
      <c r="F78" s="6">
        <f t="shared" si="10"/>
        <v>1.7777777777777273</v>
      </c>
      <c r="G78" s="6">
        <f t="shared" si="11"/>
        <v>4.9382716049382012E-3</v>
      </c>
      <c r="H78" s="6">
        <f t="shared" si="12"/>
        <v>259.75</v>
      </c>
      <c r="I78" s="6">
        <f t="shared" si="13"/>
        <v>105.0625</v>
      </c>
      <c r="J78" s="6">
        <f t="shared" si="14"/>
        <v>3.7962962962962962E-2</v>
      </c>
      <c r="K78" s="6">
        <f t="shared" si="15"/>
        <v>256.2</v>
      </c>
      <c r="L78" s="6">
        <f t="shared" si="16"/>
        <v>190.44000000000031</v>
      </c>
      <c r="M78" s="6">
        <f t="shared" si="17"/>
        <v>5.1111111111111156E-2</v>
      </c>
    </row>
    <row r="79" spans="1:13" x14ac:dyDescent="0.3">
      <c r="A79" s="6" t="s">
        <v>131</v>
      </c>
      <c r="B79" s="6">
        <v>78</v>
      </c>
      <c r="C79" s="6">
        <v>315</v>
      </c>
      <c r="D79" s="30"/>
      <c r="E79" s="6">
        <f t="shared" si="9"/>
        <v>284.66666666666669</v>
      </c>
      <c r="F79" s="6">
        <f t="shared" si="10"/>
        <v>920.11111111110995</v>
      </c>
      <c r="G79" s="6">
        <f t="shared" si="11"/>
        <v>9.6296296296296241E-2</v>
      </c>
      <c r="H79" s="6">
        <f t="shared" si="12"/>
        <v>280.25</v>
      </c>
      <c r="I79" s="6">
        <f t="shared" si="13"/>
        <v>1207.5625</v>
      </c>
      <c r="J79" s="6">
        <f t="shared" si="14"/>
        <v>0.11031746031746031</v>
      </c>
      <c r="K79" s="6">
        <f t="shared" si="15"/>
        <v>270.8</v>
      </c>
      <c r="L79" s="6">
        <f t="shared" si="16"/>
        <v>1953.639999999999</v>
      </c>
      <c r="M79" s="6">
        <f t="shared" si="17"/>
        <v>0.14031746031746029</v>
      </c>
    </row>
    <row r="80" spans="1:13" x14ac:dyDescent="0.3">
      <c r="A80" s="6" t="s">
        <v>132</v>
      </c>
      <c r="B80" s="6">
        <v>79</v>
      </c>
      <c r="C80" s="6">
        <v>364</v>
      </c>
      <c r="D80" s="30"/>
      <c r="E80" s="6">
        <f t="shared" si="9"/>
        <v>316.33333333333331</v>
      </c>
      <c r="F80" s="6">
        <f t="shared" si="10"/>
        <v>2272.1111111111131</v>
      </c>
      <c r="G80" s="6">
        <f t="shared" si="11"/>
        <v>0.13095238095238101</v>
      </c>
      <c r="H80" s="6">
        <f t="shared" si="12"/>
        <v>304.5</v>
      </c>
      <c r="I80" s="6">
        <f t="shared" si="13"/>
        <v>3540.25</v>
      </c>
      <c r="J80" s="6">
        <f t="shared" si="14"/>
        <v>0.16346153846153846</v>
      </c>
      <c r="K80" s="6">
        <f t="shared" si="15"/>
        <v>297</v>
      </c>
      <c r="L80" s="6">
        <f t="shared" si="16"/>
        <v>4489</v>
      </c>
      <c r="M80" s="6">
        <f t="shared" si="17"/>
        <v>0.18406593406593408</v>
      </c>
    </row>
    <row r="81" spans="1:13" x14ac:dyDescent="0.3">
      <c r="A81" s="6" t="s">
        <v>133</v>
      </c>
      <c r="B81" s="6">
        <v>80</v>
      </c>
      <c r="C81" s="6">
        <v>347</v>
      </c>
      <c r="D81" s="30"/>
      <c r="E81" s="6">
        <f t="shared" si="9"/>
        <v>342</v>
      </c>
      <c r="F81" s="6">
        <f t="shared" si="10"/>
        <v>25</v>
      </c>
      <c r="G81" s="6">
        <f t="shared" si="11"/>
        <v>1.4409221902017291E-2</v>
      </c>
      <c r="H81" s="6">
        <f t="shared" si="12"/>
        <v>324</v>
      </c>
      <c r="I81" s="6">
        <f t="shared" si="13"/>
        <v>529</v>
      </c>
      <c r="J81" s="6">
        <f t="shared" si="14"/>
        <v>6.6282420749279536E-2</v>
      </c>
      <c r="K81" s="6">
        <f t="shared" si="15"/>
        <v>313</v>
      </c>
      <c r="L81" s="6">
        <f t="shared" si="16"/>
        <v>1156</v>
      </c>
      <c r="M81" s="6">
        <f t="shared" si="17"/>
        <v>9.7982708933717577E-2</v>
      </c>
    </row>
    <row r="82" spans="1:13" x14ac:dyDescent="0.3">
      <c r="A82" s="6" t="s">
        <v>134</v>
      </c>
      <c r="B82" s="6">
        <v>81</v>
      </c>
      <c r="C82" s="6">
        <v>312</v>
      </c>
      <c r="D82" s="30"/>
      <c r="E82" s="6">
        <f t="shared" si="9"/>
        <v>341</v>
      </c>
      <c r="F82" s="6">
        <f t="shared" si="10"/>
        <v>841</v>
      </c>
      <c r="G82" s="6">
        <f t="shared" si="11"/>
        <v>9.2948717948717952E-2</v>
      </c>
      <c r="H82" s="6">
        <f t="shared" si="12"/>
        <v>334.5</v>
      </c>
      <c r="I82" s="6">
        <f t="shared" si="13"/>
        <v>506.25</v>
      </c>
      <c r="J82" s="6">
        <f t="shared" si="14"/>
        <v>7.2115384615384609E-2</v>
      </c>
      <c r="K82" s="6">
        <f t="shared" si="15"/>
        <v>321.60000000000002</v>
      </c>
      <c r="L82" s="6">
        <f t="shared" si="16"/>
        <v>92.160000000000437</v>
      </c>
      <c r="M82" s="6">
        <f t="shared" si="17"/>
        <v>3.0769230769230844E-2</v>
      </c>
    </row>
    <row r="83" spans="1:13" x14ac:dyDescent="0.3">
      <c r="A83" s="6" t="s">
        <v>135</v>
      </c>
      <c r="B83" s="6">
        <v>82</v>
      </c>
      <c r="C83" s="6">
        <v>274</v>
      </c>
      <c r="D83" s="30"/>
      <c r="E83" s="6">
        <f t="shared" si="9"/>
        <v>311</v>
      </c>
      <c r="F83" s="6">
        <f t="shared" si="10"/>
        <v>1369</v>
      </c>
      <c r="G83" s="6">
        <f t="shared" si="11"/>
        <v>0.13503649635036497</v>
      </c>
      <c r="H83" s="6">
        <f t="shared" si="12"/>
        <v>324.25</v>
      </c>
      <c r="I83" s="6">
        <f t="shared" si="13"/>
        <v>2525.0625</v>
      </c>
      <c r="J83" s="6">
        <f t="shared" si="14"/>
        <v>0.18339416058394162</v>
      </c>
      <c r="K83" s="6">
        <f t="shared" si="15"/>
        <v>322.39999999999998</v>
      </c>
      <c r="L83" s="6">
        <f t="shared" si="16"/>
        <v>2342.5599999999977</v>
      </c>
      <c r="M83" s="6">
        <f t="shared" si="17"/>
        <v>0.17664233576642327</v>
      </c>
    </row>
    <row r="84" spans="1:13" x14ac:dyDescent="0.3">
      <c r="A84" s="6" t="s">
        <v>136</v>
      </c>
      <c r="B84" s="6">
        <v>83</v>
      </c>
      <c r="C84" s="6">
        <v>237</v>
      </c>
      <c r="D84" s="30"/>
      <c r="E84" s="6">
        <f t="shared" si="9"/>
        <v>274.33333333333331</v>
      </c>
      <c r="F84" s="6">
        <f t="shared" si="10"/>
        <v>1393.7777777777765</v>
      </c>
      <c r="G84" s="6">
        <f t="shared" si="11"/>
        <v>0.15752461322081568</v>
      </c>
      <c r="H84" s="6">
        <f t="shared" si="12"/>
        <v>292.5</v>
      </c>
      <c r="I84" s="6">
        <f t="shared" si="13"/>
        <v>3080.25</v>
      </c>
      <c r="J84" s="6">
        <f t="shared" si="14"/>
        <v>0.23417721518987342</v>
      </c>
      <c r="K84" s="6">
        <f t="shared" si="15"/>
        <v>306.8</v>
      </c>
      <c r="L84" s="6">
        <f t="shared" si="16"/>
        <v>4872.0400000000018</v>
      </c>
      <c r="M84" s="6">
        <f t="shared" si="17"/>
        <v>0.29451476793248949</v>
      </c>
    </row>
    <row r="85" spans="1:13" x14ac:dyDescent="0.3">
      <c r="A85" s="6" t="s">
        <v>137</v>
      </c>
      <c r="B85" s="6">
        <v>84</v>
      </c>
      <c r="C85" s="6">
        <v>278</v>
      </c>
      <c r="D85" s="30"/>
      <c r="E85" s="6">
        <f t="shared" si="9"/>
        <v>263</v>
      </c>
      <c r="F85" s="6">
        <f t="shared" si="10"/>
        <v>225</v>
      </c>
      <c r="G85" s="6">
        <f t="shared" si="11"/>
        <v>5.3956834532374098E-2</v>
      </c>
      <c r="H85" s="6">
        <f t="shared" si="12"/>
        <v>275.25</v>
      </c>
      <c r="I85" s="6">
        <f t="shared" si="13"/>
        <v>7.5625</v>
      </c>
      <c r="J85" s="6">
        <f t="shared" si="14"/>
        <v>9.892086330935251E-3</v>
      </c>
      <c r="K85" s="6">
        <f t="shared" si="15"/>
        <v>289.60000000000002</v>
      </c>
      <c r="L85" s="6">
        <f t="shared" si="16"/>
        <v>134.56000000000051</v>
      </c>
      <c r="M85" s="6">
        <f t="shared" si="17"/>
        <v>4.172661870503605E-2</v>
      </c>
    </row>
    <row r="86" spans="1:13" x14ac:dyDescent="0.3">
      <c r="A86" s="6" t="s">
        <v>138</v>
      </c>
      <c r="B86" s="6">
        <v>85</v>
      </c>
      <c r="C86" s="6">
        <v>284</v>
      </c>
      <c r="D86" s="30"/>
      <c r="E86" s="6">
        <f t="shared" si="9"/>
        <v>266.33333333333331</v>
      </c>
      <c r="F86" s="6">
        <f t="shared" si="10"/>
        <v>312.11111111111177</v>
      </c>
      <c r="G86" s="6">
        <f t="shared" si="11"/>
        <v>6.2206572769953117E-2</v>
      </c>
      <c r="H86" s="6">
        <f t="shared" si="12"/>
        <v>268.25</v>
      </c>
      <c r="I86" s="6">
        <f t="shared" si="13"/>
        <v>248.0625</v>
      </c>
      <c r="J86" s="6">
        <f t="shared" si="14"/>
        <v>5.5457746478873242E-2</v>
      </c>
      <c r="K86" s="6">
        <f t="shared" si="15"/>
        <v>277</v>
      </c>
      <c r="L86" s="6">
        <f t="shared" si="16"/>
        <v>49</v>
      </c>
      <c r="M86" s="6">
        <f t="shared" si="17"/>
        <v>2.464788732394366E-2</v>
      </c>
    </row>
    <row r="87" spans="1:13" x14ac:dyDescent="0.3">
      <c r="A87" s="6" t="s">
        <v>139</v>
      </c>
      <c r="B87" s="6">
        <v>86</v>
      </c>
      <c r="C87" s="6">
        <v>277</v>
      </c>
      <c r="D87" s="30"/>
      <c r="E87" s="6">
        <f t="shared" si="9"/>
        <v>279.66666666666669</v>
      </c>
      <c r="F87" s="6">
        <f t="shared" si="10"/>
        <v>7.111111111111212</v>
      </c>
      <c r="G87" s="6">
        <f t="shared" si="11"/>
        <v>9.6269554753309946E-3</v>
      </c>
      <c r="H87" s="6">
        <f t="shared" si="12"/>
        <v>269</v>
      </c>
      <c r="I87" s="6">
        <f t="shared" si="13"/>
        <v>64</v>
      </c>
      <c r="J87" s="6">
        <f t="shared" si="14"/>
        <v>2.8880866425992781E-2</v>
      </c>
      <c r="K87" s="6">
        <f t="shared" si="15"/>
        <v>270</v>
      </c>
      <c r="L87" s="6">
        <f t="shared" si="16"/>
        <v>49</v>
      </c>
      <c r="M87" s="6">
        <f t="shared" si="17"/>
        <v>2.5270758122743681E-2</v>
      </c>
    </row>
    <row r="88" spans="1:13" x14ac:dyDescent="0.3">
      <c r="A88" s="6" t="s">
        <v>140</v>
      </c>
      <c r="B88" s="6">
        <v>87</v>
      </c>
      <c r="C88" s="6">
        <v>317</v>
      </c>
      <c r="D88" s="30"/>
      <c r="E88" s="6">
        <f t="shared" si="9"/>
        <v>292.66666666666669</v>
      </c>
      <c r="F88" s="6">
        <f t="shared" si="10"/>
        <v>592.11111111111018</v>
      </c>
      <c r="G88" s="6">
        <f t="shared" si="11"/>
        <v>7.6761303890641369E-2</v>
      </c>
      <c r="H88" s="6">
        <f t="shared" si="12"/>
        <v>289</v>
      </c>
      <c r="I88" s="6">
        <f t="shared" si="13"/>
        <v>784</v>
      </c>
      <c r="J88" s="6">
        <f t="shared" si="14"/>
        <v>8.8328075709779186E-2</v>
      </c>
      <c r="K88" s="6">
        <f t="shared" si="15"/>
        <v>278.60000000000002</v>
      </c>
      <c r="L88" s="6">
        <f t="shared" si="16"/>
        <v>1474.5599999999984</v>
      </c>
      <c r="M88" s="6">
        <f t="shared" si="17"/>
        <v>0.12113564668769709</v>
      </c>
    </row>
    <row r="89" spans="1:13" x14ac:dyDescent="0.3">
      <c r="A89" s="6" t="s">
        <v>141</v>
      </c>
      <c r="B89" s="6">
        <v>88</v>
      </c>
      <c r="C89" s="6">
        <v>313</v>
      </c>
      <c r="D89" s="30"/>
      <c r="E89" s="6">
        <f t="shared" si="9"/>
        <v>302.33333333333331</v>
      </c>
      <c r="F89" s="6">
        <f t="shared" si="10"/>
        <v>113.77777777777818</v>
      </c>
      <c r="G89" s="6">
        <f t="shared" si="11"/>
        <v>3.4078807241746598E-2</v>
      </c>
      <c r="H89" s="6">
        <f t="shared" si="12"/>
        <v>297.75</v>
      </c>
      <c r="I89" s="6">
        <f t="shared" si="13"/>
        <v>232.5625</v>
      </c>
      <c r="J89" s="6">
        <f t="shared" si="14"/>
        <v>4.8722044728434506E-2</v>
      </c>
      <c r="K89" s="6">
        <f t="shared" si="15"/>
        <v>293.8</v>
      </c>
      <c r="L89" s="6">
        <f t="shared" si="16"/>
        <v>368.63999999999959</v>
      </c>
      <c r="M89" s="6">
        <f t="shared" si="17"/>
        <v>6.1341853035143737E-2</v>
      </c>
    </row>
    <row r="90" spans="1:13" x14ac:dyDescent="0.3">
      <c r="A90" s="6" t="s">
        <v>142</v>
      </c>
      <c r="B90" s="6">
        <v>89</v>
      </c>
      <c r="C90" s="6">
        <v>318</v>
      </c>
      <c r="D90" s="30"/>
      <c r="E90" s="6">
        <f t="shared" si="9"/>
        <v>316</v>
      </c>
      <c r="F90" s="6">
        <f t="shared" si="10"/>
        <v>4</v>
      </c>
      <c r="G90" s="6">
        <f t="shared" si="11"/>
        <v>6.2893081761006293E-3</v>
      </c>
      <c r="H90" s="6">
        <f t="shared" si="12"/>
        <v>306.25</v>
      </c>
      <c r="I90" s="6">
        <f t="shared" si="13"/>
        <v>138.0625</v>
      </c>
      <c r="J90" s="6">
        <f t="shared" si="14"/>
        <v>3.6949685534591194E-2</v>
      </c>
      <c r="K90" s="6">
        <f t="shared" si="15"/>
        <v>301.8</v>
      </c>
      <c r="L90" s="6">
        <f t="shared" si="16"/>
        <v>262.43999999999966</v>
      </c>
      <c r="M90" s="6">
        <f t="shared" si="17"/>
        <v>5.0943396226415055E-2</v>
      </c>
    </row>
    <row r="91" spans="1:13" x14ac:dyDescent="0.3">
      <c r="A91" s="6" t="s">
        <v>143</v>
      </c>
      <c r="B91" s="6">
        <v>90</v>
      </c>
      <c r="C91" s="6">
        <v>374</v>
      </c>
      <c r="D91" s="30"/>
      <c r="E91" s="6">
        <f t="shared" si="9"/>
        <v>335</v>
      </c>
      <c r="F91" s="6">
        <f t="shared" si="10"/>
        <v>1521</v>
      </c>
      <c r="G91" s="6">
        <f t="shared" si="11"/>
        <v>0.10427807486631016</v>
      </c>
      <c r="H91" s="6">
        <f t="shared" si="12"/>
        <v>330.5</v>
      </c>
      <c r="I91" s="6">
        <f t="shared" si="13"/>
        <v>1892.25</v>
      </c>
      <c r="J91" s="6">
        <f t="shared" si="14"/>
        <v>0.11631016042780749</v>
      </c>
      <c r="K91" s="6">
        <f t="shared" si="15"/>
        <v>319.8</v>
      </c>
      <c r="L91" s="6">
        <f t="shared" si="16"/>
        <v>2937.639999999999</v>
      </c>
      <c r="M91" s="6">
        <f t="shared" si="17"/>
        <v>0.14491978609625666</v>
      </c>
    </row>
    <row r="92" spans="1:13" x14ac:dyDescent="0.3">
      <c r="A92" s="6" t="s">
        <v>144</v>
      </c>
      <c r="B92" s="6">
        <v>91</v>
      </c>
      <c r="C92" s="6">
        <v>413</v>
      </c>
      <c r="D92" s="30"/>
      <c r="E92" s="6">
        <f t="shared" si="9"/>
        <v>368.33333333333331</v>
      </c>
      <c r="F92" s="6">
        <f t="shared" si="10"/>
        <v>1995.1111111111129</v>
      </c>
      <c r="G92" s="6">
        <f t="shared" si="11"/>
        <v>0.10815173527037938</v>
      </c>
      <c r="H92" s="6">
        <f t="shared" si="12"/>
        <v>354.5</v>
      </c>
      <c r="I92" s="6">
        <f t="shared" si="13"/>
        <v>3422.25</v>
      </c>
      <c r="J92" s="6">
        <f t="shared" si="14"/>
        <v>0.14164648910411623</v>
      </c>
      <c r="K92" s="6">
        <f t="shared" si="15"/>
        <v>347</v>
      </c>
      <c r="L92" s="6">
        <f t="shared" si="16"/>
        <v>4356</v>
      </c>
      <c r="M92" s="6">
        <f t="shared" si="17"/>
        <v>0.15980629539951574</v>
      </c>
    </row>
    <row r="93" spans="1:13" x14ac:dyDescent="0.3">
      <c r="A93" s="6" t="s">
        <v>145</v>
      </c>
      <c r="B93" s="6">
        <v>92</v>
      </c>
      <c r="C93" s="6">
        <v>405</v>
      </c>
      <c r="D93" s="30"/>
      <c r="E93" s="6">
        <f t="shared" si="9"/>
        <v>397.33333333333331</v>
      </c>
      <c r="F93" s="6">
        <f t="shared" si="10"/>
        <v>58.77777777777807</v>
      </c>
      <c r="G93" s="6">
        <f t="shared" si="11"/>
        <v>1.8930041152263422E-2</v>
      </c>
      <c r="H93" s="6">
        <f t="shared" si="12"/>
        <v>377.5</v>
      </c>
      <c r="I93" s="6">
        <f t="shared" si="13"/>
        <v>756.25</v>
      </c>
      <c r="J93" s="6">
        <f t="shared" si="14"/>
        <v>6.7901234567901231E-2</v>
      </c>
      <c r="K93" s="6">
        <f t="shared" si="15"/>
        <v>364.6</v>
      </c>
      <c r="L93" s="6">
        <f t="shared" si="16"/>
        <v>1632.1599999999983</v>
      </c>
      <c r="M93" s="6">
        <f t="shared" si="17"/>
        <v>9.9753086419753029E-2</v>
      </c>
    </row>
    <row r="94" spans="1:13" x14ac:dyDescent="0.3">
      <c r="A94" s="6" t="s">
        <v>146</v>
      </c>
      <c r="B94" s="6">
        <v>93</v>
      </c>
      <c r="C94" s="6">
        <v>355</v>
      </c>
      <c r="D94" s="30"/>
      <c r="E94" s="6">
        <f t="shared" si="9"/>
        <v>391</v>
      </c>
      <c r="F94" s="6">
        <f t="shared" si="10"/>
        <v>1296</v>
      </c>
      <c r="G94" s="6">
        <f t="shared" si="11"/>
        <v>0.10140845070422536</v>
      </c>
      <c r="H94" s="6">
        <f t="shared" si="12"/>
        <v>386.75</v>
      </c>
      <c r="I94" s="6">
        <f t="shared" si="13"/>
        <v>1008.0625</v>
      </c>
      <c r="J94" s="6">
        <f t="shared" si="14"/>
        <v>8.9436619718309865E-2</v>
      </c>
      <c r="K94" s="6">
        <f t="shared" si="15"/>
        <v>373</v>
      </c>
      <c r="L94" s="6">
        <f t="shared" si="16"/>
        <v>324</v>
      </c>
      <c r="M94" s="6">
        <f t="shared" si="17"/>
        <v>5.0704225352112678E-2</v>
      </c>
    </row>
    <row r="95" spans="1:13" x14ac:dyDescent="0.3">
      <c r="A95" s="6" t="s">
        <v>147</v>
      </c>
      <c r="B95" s="6">
        <v>94</v>
      </c>
      <c r="C95" s="6">
        <v>306</v>
      </c>
      <c r="D95" s="30"/>
      <c r="E95" s="6">
        <f t="shared" si="9"/>
        <v>355.33333333333331</v>
      </c>
      <c r="F95" s="6">
        <f t="shared" si="10"/>
        <v>2433.777777777776</v>
      </c>
      <c r="G95" s="6">
        <f t="shared" si="11"/>
        <v>0.16122004357298469</v>
      </c>
      <c r="H95" s="6">
        <f t="shared" si="12"/>
        <v>369.75</v>
      </c>
      <c r="I95" s="6">
        <f t="shared" si="13"/>
        <v>4064.0625</v>
      </c>
      <c r="J95" s="6">
        <f t="shared" si="14"/>
        <v>0.20833333333333334</v>
      </c>
      <c r="K95" s="6">
        <f t="shared" si="15"/>
        <v>370.6</v>
      </c>
      <c r="L95" s="6">
        <f t="shared" si="16"/>
        <v>4173.1600000000026</v>
      </c>
      <c r="M95" s="6">
        <f t="shared" si="17"/>
        <v>0.21111111111111119</v>
      </c>
    </row>
    <row r="96" spans="1:13" x14ac:dyDescent="0.3">
      <c r="A96" s="6" t="s">
        <v>148</v>
      </c>
      <c r="B96" s="6">
        <v>95</v>
      </c>
      <c r="C96" s="6">
        <v>271</v>
      </c>
      <c r="D96" s="30"/>
      <c r="E96" s="6">
        <f t="shared" si="9"/>
        <v>310.66666666666669</v>
      </c>
      <c r="F96" s="6">
        <f t="shared" si="10"/>
        <v>1573.4444444444459</v>
      </c>
      <c r="G96" s="6">
        <f t="shared" si="11"/>
        <v>0.14637146371463722</v>
      </c>
      <c r="H96" s="6">
        <f t="shared" si="12"/>
        <v>334.25</v>
      </c>
      <c r="I96" s="6">
        <f t="shared" si="13"/>
        <v>4000.5625</v>
      </c>
      <c r="J96" s="6">
        <f t="shared" si="14"/>
        <v>0.23339483394833949</v>
      </c>
      <c r="K96" s="6">
        <f t="shared" si="15"/>
        <v>350</v>
      </c>
      <c r="L96" s="6">
        <f t="shared" si="16"/>
        <v>6241</v>
      </c>
      <c r="M96" s="6">
        <f t="shared" si="17"/>
        <v>0.29151291512915128</v>
      </c>
    </row>
    <row r="97" spans="1:13" x14ac:dyDescent="0.3">
      <c r="A97" s="6" t="s">
        <v>149</v>
      </c>
      <c r="B97" s="6">
        <v>96</v>
      </c>
      <c r="C97" s="6">
        <v>306</v>
      </c>
      <c r="D97" s="30"/>
      <c r="E97" s="6">
        <f t="shared" si="9"/>
        <v>294.33333333333331</v>
      </c>
      <c r="F97" s="6">
        <f t="shared" si="10"/>
        <v>136.11111111111154</v>
      </c>
      <c r="G97" s="6">
        <f t="shared" si="11"/>
        <v>3.8126361655773482E-2</v>
      </c>
      <c r="H97" s="6">
        <f t="shared" si="12"/>
        <v>309.5</v>
      </c>
      <c r="I97" s="6">
        <f t="shared" si="13"/>
        <v>12.25</v>
      </c>
      <c r="J97" s="6">
        <f t="shared" si="14"/>
        <v>1.1437908496732025E-2</v>
      </c>
      <c r="K97" s="6">
        <f t="shared" si="15"/>
        <v>328.6</v>
      </c>
      <c r="L97" s="6">
        <f t="shared" si="16"/>
        <v>510.76000000000101</v>
      </c>
      <c r="M97" s="6">
        <f t="shared" si="17"/>
        <v>7.3856209150326868E-2</v>
      </c>
    </row>
    <row r="98" spans="1:13" x14ac:dyDescent="0.3">
      <c r="A98" s="6" t="s">
        <v>150</v>
      </c>
      <c r="B98" s="6">
        <v>97</v>
      </c>
      <c r="C98" s="6">
        <v>315</v>
      </c>
      <c r="D98" s="30"/>
      <c r="E98" s="6">
        <f t="shared" si="9"/>
        <v>297.33333333333331</v>
      </c>
      <c r="F98" s="6">
        <f t="shared" si="10"/>
        <v>312.11111111111177</v>
      </c>
      <c r="G98" s="6">
        <f t="shared" si="11"/>
        <v>5.6084656084656147E-2</v>
      </c>
      <c r="H98" s="6">
        <f t="shared" si="12"/>
        <v>299.5</v>
      </c>
      <c r="I98" s="6">
        <f t="shared" si="13"/>
        <v>240.25</v>
      </c>
      <c r="J98" s="6">
        <f t="shared" si="14"/>
        <v>4.9206349206349205E-2</v>
      </c>
      <c r="K98" s="6">
        <f t="shared" si="15"/>
        <v>310.60000000000002</v>
      </c>
      <c r="L98" s="6">
        <f t="shared" si="16"/>
        <v>19.3599999999998</v>
      </c>
      <c r="M98" s="6">
        <f t="shared" si="17"/>
        <v>1.3968253968253895E-2</v>
      </c>
    </row>
    <row r="99" spans="1:13" x14ac:dyDescent="0.3">
      <c r="A99" s="6" t="s">
        <v>151</v>
      </c>
      <c r="B99" s="6">
        <v>98</v>
      </c>
      <c r="C99" s="6">
        <v>301</v>
      </c>
      <c r="D99" s="30"/>
      <c r="E99" s="6">
        <f t="shared" si="9"/>
        <v>307.33333333333331</v>
      </c>
      <c r="F99" s="6">
        <f t="shared" si="10"/>
        <v>40.111111111110873</v>
      </c>
      <c r="G99" s="6">
        <f t="shared" si="11"/>
        <v>2.104097452934656E-2</v>
      </c>
      <c r="H99" s="6">
        <f t="shared" si="12"/>
        <v>298.25</v>
      </c>
      <c r="I99" s="6">
        <f t="shared" si="13"/>
        <v>7.5625</v>
      </c>
      <c r="J99" s="6">
        <f t="shared" si="14"/>
        <v>9.1362126245847185E-3</v>
      </c>
      <c r="K99" s="6">
        <f t="shared" si="15"/>
        <v>299.8</v>
      </c>
      <c r="L99" s="6">
        <f t="shared" si="16"/>
        <v>1.4399999999999726</v>
      </c>
      <c r="M99" s="6">
        <f t="shared" si="17"/>
        <v>3.9867109634551118E-3</v>
      </c>
    </row>
    <row r="100" spans="1:13" x14ac:dyDescent="0.3">
      <c r="A100" s="6" t="s">
        <v>152</v>
      </c>
      <c r="B100" s="6">
        <v>99</v>
      </c>
      <c r="C100" s="6">
        <v>356</v>
      </c>
      <c r="D100" s="30"/>
      <c r="E100" s="6">
        <f t="shared" si="9"/>
        <v>324</v>
      </c>
      <c r="F100" s="6">
        <f t="shared" si="10"/>
        <v>1024</v>
      </c>
      <c r="G100" s="6">
        <f t="shared" si="11"/>
        <v>8.98876404494382E-2</v>
      </c>
      <c r="H100" s="6">
        <f t="shared" si="12"/>
        <v>319.5</v>
      </c>
      <c r="I100" s="6">
        <f t="shared" si="13"/>
        <v>1332.25</v>
      </c>
      <c r="J100" s="6">
        <f t="shared" si="14"/>
        <v>0.10252808988764045</v>
      </c>
      <c r="K100" s="6">
        <f t="shared" si="15"/>
        <v>309.8</v>
      </c>
      <c r="L100" s="6">
        <f t="shared" si="16"/>
        <v>2134.4399999999991</v>
      </c>
      <c r="M100" s="6">
        <f t="shared" si="17"/>
        <v>0.12977528089887638</v>
      </c>
    </row>
    <row r="101" spans="1:13" x14ac:dyDescent="0.3">
      <c r="A101" s="6" t="s">
        <v>153</v>
      </c>
      <c r="B101" s="6">
        <v>100</v>
      </c>
      <c r="C101" s="6">
        <v>348</v>
      </c>
      <c r="D101" s="30"/>
      <c r="E101" s="6">
        <f t="shared" si="9"/>
        <v>335</v>
      </c>
      <c r="F101" s="6">
        <f t="shared" si="10"/>
        <v>169</v>
      </c>
      <c r="G101" s="6">
        <f t="shared" si="11"/>
        <v>3.7356321839080463E-2</v>
      </c>
      <c r="H101" s="6">
        <f t="shared" si="12"/>
        <v>330</v>
      </c>
      <c r="I101" s="6">
        <f t="shared" si="13"/>
        <v>324</v>
      </c>
      <c r="J101" s="6">
        <f t="shared" si="14"/>
        <v>5.1724137931034482E-2</v>
      </c>
      <c r="K101" s="6">
        <f t="shared" si="15"/>
        <v>325.2</v>
      </c>
      <c r="L101" s="6">
        <f t="shared" si="16"/>
        <v>519.84000000000049</v>
      </c>
      <c r="M101" s="6">
        <f t="shared" si="17"/>
        <v>6.5517241379310379E-2</v>
      </c>
    </row>
    <row r="102" spans="1:13" x14ac:dyDescent="0.3">
      <c r="A102" s="6" t="s">
        <v>154</v>
      </c>
      <c r="B102" s="6">
        <v>101</v>
      </c>
      <c r="C102" s="6">
        <v>355</v>
      </c>
      <c r="D102" s="30"/>
      <c r="E102" s="6">
        <f t="shared" si="9"/>
        <v>353</v>
      </c>
      <c r="F102" s="6">
        <f t="shared" si="10"/>
        <v>4</v>
      </c>
      <c r="G102" s="6">
        <f t="shared" si="11"/>
        <v>5.6338028169014088E-3</v>
      </c>
      <c r="H102" s="6">
        <f t="shared" si="12"/>
        <v>340</v>
      </c>
      <c r="I102" s="6">
        <f t="shared" si="13"/>
        <v>225</v>
      </c>
      <c r="J102" s="6">
        <f t="shared" si="14"/>
        <v>4.2253521126760563E-2</v>
      </c>
      <c r="K102" s="6">
        <f t="shared" si="15"/>
        <v>335</v>
      </c>
      <c r="L102" s="6">
        <f t="shared" si="16"/>
        <v>400</v>
      </c>
      <c r="M102" s="6">
        <f t="shared" si="17"/>
        <v>5.6338028169014086E-2</v>
      </c>
    </row>
    <row r="103" spans="1:13" x14ac:dyDescent="0.3">
      <c r="A103" s="6" t="s">
        <v>155</v>
      </c>
      <c r="B103" s="6">
        <v>102</v>
      </c>
      <c r="C103" s="6">
        <v>422</v>
      </c>
      <c r="D103" s="30"/>
      <c r="E103" s="6">
        <f t="shared" si="9"/>
        <v>375</v>
      </c>
      <c r="F103" s="6">
        <f t="shared" si="10"/>
        <v>2209</v>
      </c>
      <c r="G103" s="6">
        <f t="shared" si="11"/>
        <v>0.11137440758293839</v>
      </c>
      <c r="H103" s="6">
        <f t="shared" si="12"/>
        <v>370.25</v>
      </c>
      <c r="I103" s="6">
        <f t="shared" si="13"/>
        <v>2678.0625</v>
      </c>
      <c r="J103" s="6">
        <f t="shared" si="14"/>
        <v>0.12263033175355451</v>
      </c>
      <c r="K103" s="6">
        <f t="shared" si="15"/>
        <v>356.4</v>
      </c>
      <c r="L103" s="6">
        <f t="shared" si="16"/>
        <v>4303.3600000000033</v>
      </c>
      <c r="M103" s="6">
        <f t="shared" si="17"/>
        <v>0.1554502369668247</v>
      </c>
    </row>
    <row r="104" spans="1:13" x14ac:dyDescent="0.3">
      <c r="A104" s="6" t="s">
        <v>156</v>
      </c>
      <c r="B104" s="6">
        <v>103</v>
      </c>
      <c r="C104" s="6">
        <v>465</v>
      </c>
      <c r="D104" s="30"/>
      <c r="E104" s="6">
        <f t="shared" si="9"/>
        <v>414</v>
      </c>
      <c r="F104" s="6">
        <f t="shared" si="10"/>
        <v>2601</v>
      </c>
      <c r="G104" s="6">
        <f t="shared" si="11"/>
        <v>0.10967741935483871</v>
      </c>
      <c r="H104" s="6">
        <f t="shared" si="12"/>
        <v>397.5</v>
      </c>
      <c r="I104" s="6">
        <f t="shared" si="13"/>
        <v>4556.25</v>
      </c>
      <c r="J104" s="6">
        <f t="shared" si="14"/>
        <v>0.14516129032258066</v>
      </c>
      <c r="K104" s="6">
        <f t="shared" si="15"/>
        <v>389.2</v>
      </c>
      <c r="L104" s="6">
        <f t="shared" si="16"/>
        <v>5745.6400000000021</v>
      </c>
      <c r="M104" s="6">
        <f t="shared" si="17"/>
        <v>0.16301075268817206</v>
      </c>
    </row>
    <row r="105" spans="1:13" x14ac:dyDescent="0.3">
      <c r="A105" s="6" t="s">
        <v>157</v>
      </c>
      <c r="B105" s="6">
        <v>104</v>
      </c>
      <c r="C105" s="6">
        <v>467</v>
      </c>
      <c r="D105" s="30"/>
      <c r="E105" s="6">
        <f t="shared" si="9"/>
        <v>451.33333333333331</v>
      </c>
      <c r="F105" s="6">
        <f t="shared" si="10"/>
        <v>245.44444444444503</v>
      </c>
      <c r="G105" s="6">
        <f t="shared" si="11"/>
        <v>3.354746609564601E-2</v>
      </c>
      <c r="H105" s="6">
        <f t="shared" si="12"/>
        <v>427.25</v>
      </c>
      <c r="I105" s="6">
        <f t="shared" si="13"/>
        <v>1580.0625</v>
      </c>
      <c r="J105" s="6">
        <f t="shared" si="14"/>
        <v>8.5117773019271953E-2</v>
      </c>
      <c r="K105" s="6">
        <f t="shared" si="15"/>
        <v>411.4</v>
      </c>
      <c r="L105" s="6">
        <f t="shared" si="16"/>
        <v>3091.3600000000024</v>
      </c>
      <c r="M105" s="6">
        <f t="shared" si="17"/>
        <v>0.11905781584582446</v>
      </c>
    </row>
    <row r="106" spans="1:13" x14ac:dyDescent="0.3">
      <c r="A106" s="6" t="s">
        <v>158</v>
      </c>
      <c r="B106" s="6">
        <v>105</v>
      </c>
      <c r="C106" s="6">
        <v>404</v>
      </c>
      <c r="D106" s="30"/>
      <c r="E106" s="6">
        <f t="shared" si="9"/>
        <v>445.33333333333331</v>
      </c>
      <c r="F106" s="6">
        <f t="shared" si="10"/>
        <v>1708.444444444443</v>
      </c>
      <c r="G106" s="6">
        <f t="shared" si="11"/>
        <v>0.10231023102310226</v>
      </c>
      <c r="H106" s="6">
        <f t="shared" si="12"/>
        <v>439.5</v>
      </c>
      <c r="I106" s="6">
        <f t="shared" si="13"/>
        <v>1260.25</v>
      </c>
      <c r="J106" s="6">
        <f t="shared" si="14"/>
        <v>8.7871287128712866E-2</v>
      </c>
      <c r="K106" s="6">
        <f t="shared" si="15"/>
        <v>422.6</v>
      </c>
      <c r="L106" s="6">
        <f t="shared" si="16"/>
        <v>345.96000000000083</v>
      </c>
      <c r="M106" s="6">
        <f t="shared" si="17"/>
        <v>4.6039603960396094E-2</v>
      </c>
    </row>
    <row r="107" spans="1:13" x14ac:dyDescent="0.3">
      <c r="A107" s="6" t="s">
        <v>159</v>
      </c>
      <c r="B107" s="6">
        <v>106</v>
      </c>
      <c r="C107" s="6">
        <v>347</v>
      </c>
      <c r="D107" s="30"/>
      <c r="E107" s="6">
        <f t="shared" si="9"/>
        <v>406</v>
      </c>
      <c r="F107" s="6">
        <f t="shared" si="10"/>
        <v>3481</v>
      </c>
      <c r="G107" s="6">
        <f t="shared" si="11"/>
        <v>0.17002881844380405</v>
      </c>
      <c r="H107" s="6">
        <f t="shared" si="12"/>
        <v>420.75</v>
      </c>
      <c r="I107" s="6">
        <f t="shared" si="13"/>
        <v>5439.0625</v>
      </c>
      <c r="J107" s="6">
        <f t="shared" si="14"/>
        <v>0.21253602305475505</v>
      </c>
      <c r="K107" s="6">
        <f t="shared" si="15"/>
        <v>421</v>
      </c>
      <c r="L107" s="6">
        <f t="shared" si="16"/>
        <v>5476</v>
      </c>
      <c r="M107" s="6">
        <f t="shared" si="17"/>
        <v>0.2132564841498559</v>
      </c>
    </row>
    <row r="108" spans="1:13" x14ac:dyDescent="0.3">
      <c r="A108" s="6" t="s">
        <v>160</v>
      </c>
      <c r="B108" s="6">
        <v>107</v>
      </c>
      <c r="C108" s="6">
        <v>305</v>
      </c>
      <c r="D108" s="30"/>
      <c r="E108" s="6">
        <f t="shared" si="9"/>
        <v>352</v>
      </c>
      <c r="F108" s="6">
        <f t="shared" si="10"/>
        <v>2209</v>
      </c>
      <c r="G108" s="6">
        <f t="shared" si="11"/>
        <v>0.1540983606557377</v>
      </c>
      <c r="H108" s="6">
        <f t="shared" si="12"/>
        <v>380.75</v>
      </c>
      <c r="I108" s="6">
        <f t="shared" si="13"/>
        <v>5738.0625</v>
      </c>
      <c r="J108" s="6">
        <f t="shared" si="14"/>
        <v>0.24836065573770491</v>
      </c>
      <c r="K108" s="6">
        <f t="shared" si="15"/>
        <v>397.6</v>
      </c>
      <c r="L108" s="6">
        <f t="shared" si="16"/>
        <v>8574.7600000000039</v>
      </c>
      <c r="M108" s="6">
        <f t="shared" si="17"/>
        <v>0.30360655737704928</v>
      </c>
    </row>
    <row r="109" spans="1:13" x14ac:dyDescent="0.3">
      <c r="A109" s="6" t="s">
        <v>161</v>
      </c>
      <c r="B109" s="6">
        <v>108</v>
      </c>
      <c r="C109" s="6">
        <v>336</v>
      </c>
      <c r="D109" s="30"/>
      <c r="E109" s="6">
        <f t="shared" si="9"/>
        <v>329.33333333333331</v>
      </c>
      <c r="F109" s="6">
        <f t="shared" si="10"/>
        <v>44.444444444444699</v>
      </c>
      <c r="G109" s="6">
        <f t="shared" si="11"/>
        <v>1.9841269841269899E-2</v>
      </c>
      <c r="H109" s="6">
        <f t="shared" si="12"/>
        <v>348</v>
      </c>
      <c r="I109" s="6">
        <f t="shared" si="13"/>
        <v>144</v>
      </c>
      <c r="J109" s="6">
        <f t="shared" si="14"/>
        <v>3.5714285714285712E-2</v>
      </c>
      <c r="K109" s="6">
        <f t="shared" si="15"/>
        <v>371.8</v>
      </c>
      <c r="L109" s="6">
        <f t="shared" si="16"/>
        <v>1281.6400000000008</v>
      </c>
      <c r="M109" s="6">
        <f t="shared" si="17"/>
        <v>0.10654761904761909</v>
      </c>
    </row>
    <row r="110" spans="1:13" x14ac:dyDescent="0.3">
      <c r="A110" s="6" t="s">
        <v>162</v>
      </c>
      <c r="B110" s="6">
        <v>109</v>
      </c>
      <c r="C110" s="6">
        <v>340</v>
      </c>
      <c r="D110" s="30"/>
      <c r="E110" s="6">
        <f t="shared" si="9"/>
        <v>327</v>
      </c>
      <c r="F110" s="6">
        <f t="shared" si="10"/>
        <v>169</v>
      </c>
      <c r="G110" s="6">
        <f t="shared" si="11"/>
        <v>3.8235294117647062E-2</v>
      </c>
      <c r="H110" s="6">
        <f t="shared" si="12"/>
        <v>332</v>
      </c>
      <c r="I110" s="6">
        <f t="shared" si="13"/>
        <v>64</v>
      </c>
      <c r="J110" s="6">
        <f t="shared" si="14"/>
        <v>2.3529411764705882E-2</v>
      </c>
      <c r="K110" s="6">
        <f t="shared" si="15"/>
        <v>346.4</v>
      </c>
      <c r="L110" s="6">
        <f t="shared" si="16"/>
        <v>40.95999999999971</v>
      </c>
      <c r="M110" s="6">
        <f t="shared" si="17"/>
        <v>1.8823529411764638E-2</v>
      </c>
    </row>
    <row r="111" spans="1:13" x14ac:dyDescent="0.3">
      <c r="A111" s="6" t="s">
        <v>163</v>
      </c>
      <c r="B111" s="6">
        <v>110</v>
      </c>
      <c r="C111" s="6">
        <v>318</v>
      </c>
      <c r="D111" s="30"/>
      <c r="E111" s="6">
        <f t="shared" si="9"/>
        <v>331.33333333333331</v>
      </c>
      <c r="F111" s="6">
        <f t="shared" si="10"/>
        <v>177.77777777777726</v>
      </c>
      <c r="G111" s="6">
        <f t="shared" si="11"/>
        <v>4.1928721174004133E-2</v>
      </c>
      <c r="H111" s="6">
        <f t="shared" si="12"/>
        <v>324.75</v>
      </c>
      <c r="I111" s="6">
        <f t="shared" si="13"/>
        <v>45.5625</v>
      </c>
      <c r="J111" s="6">
        <f t="shared" si="14"/>
        <v>2.1226415094339621E-2</v>
      </c>
      <c r="K111" s="6">
        <f t="shared" si="15"/>
        <v>329.2</v>
      </c>
      <c r="L111" s="6">
        <f t="shared" si="16"/>
        <v>125.43999999999974</v>
      </c>
      <c r="M111" s="6">
        <f t="shared" si="17"/>
        <v>3.5220125786163486E-2</v>
      </c>
    </row>
    <row r="112" spans="1:13" x14ac:dyDescent="0.3">
      <c r="A112" s="6" t="s">
        <v>164</v>
      </c>
      <c r="B112" s="6">
        <v>111</v>
      </c>
      <c r="C112" s="6">
        <v>362</v>
      </c>
      <c r="D112" s="30"/>
      <c r="E112" s="6">
        <f t="shared" si="9"/>
        <v>340</v>
      </c>
      <c r="F112" s="6">
        <f t="shared" si="10"/>
        <v>484</v>
      </c>
      <c r="G112" s="6">
        <f t="shared" si="11"/>
        <v>6.0773480662983423E-2</v>
      </c>
      <c r="H112" s="6">
        <f t="shared" si="12"/>
        <v>339</v>
      </c>
      <c r="I112" s="6">
        <f t="shared" si="13"/>
        <v>529</v>
      </c>
      <c r="J112" s="6">
        <f t="shared" si="14"/>
        <v>6.3535911602209949E-2</v>
      </c>
      <c r="K112" s="6">
        <f t="shared" si="15"/>
        <v>332.2</v>
      </c>
      <c r="L112" s="6">
        <f t="shared" si="16"/>
        <v>888.04000000000065</v>
      </c>
      <c r="M112" s="6">
        <f t="shared" si="17"/>
        <v>8.2320441988950305E-2</v>
      </c>
    </row>
    <row r="113" spans="1:13" x14ac:dyDescent="0.3">
      <c r="A113" s="6" t="s">
        <v>165</v>
      </c>
      <c r="B113" s="6">
        <v>112</v>
      </c>
      <c r="C113" s="6">
        <v>348</v>
      </c>
      <c r="D113" s="30"/>
      <c r="E113" s="6">
        <f t="shared" si="9"/>
        <v>342.66666666666669</v>
      </c>
      <c r="F113" s="6">
        <f t="shared" si="10"/>
        <v>28.444444444444244</v>
      </c>
      <c r="G113" s="6">
        <f t="shared" si="11"/>
        <v>1.5325670498084237E-2</v>
      </c>
      <c r="H113" s="6">
        <f t="shared" si="12"/>
        <v>342</v>
      </c>
      <c r="I113" s="6">
        <f t="shared" si="13"/>
        <v>36</v>
      </c>
      <c r="J113" s="6">
        <f t="shared" si="14"/>
        <v>1.7241379310344827E-2</v>
      </c>
      <c r="K113" s="6">
        <f t="shared" si="15"/>
        <v>340.8</v>
      </c>
      <c r="L113" s="6">
        <f t="shared" si="16"/>
        <v>51.839999999999833</v>
      </c>
      <c r="M113" s="6">
        <f t="shared" si="17"/>
        <v>2.0689655172413762E-2</v>
      </c>
    </row>
    <row r="114" spans="1:13" x14ac:dyDescent="0.3">
      <c r="A114" s="6" t="s">
        <v>166</v>
      </c>
      <c r="B114" s="6">
        <v>113</v>
      </c>
      <c r="C114" s="6">
        <v>363</v>
      </c>
      <c r="D114" s="30"/>
      <c r="E114" s="6">
        <f t="shared" si="9"/>
        <v>357.66666666666669</v>
      </c>
      <c r="F114" s="6">
        <f t="shared" si="10"/>
        <v>28.444444444444244</v>
      </c>
      <c r="G114" s="6">
        <f t="shared" si="11"/>
        <v>1.4692378328741913E-2</v>
      </c>
      <c r="H114" s="6">
        <f t="shared" si="12"/>
        <v>347.75</v>
      </c>
      <c r="I114" s="6">
        <f t="shared" si="13"/>
        <v>232.5625</v>
      </c>
      <c r="J114" s="6">
        <f t="shared" si="14"/>
        <v>4.2011019283746558E-2</v>
      </c>
      <c r="K114" s="6">
        <f t="shared" si="15"/>
        <v>346.2</v>
      </c>
      <c r="L114" s="6">
        <f t="shared" si="16"/>
        <v>282.24000000000041</v>
      </c>
      <c r="M114" s="6">
        <f t="shared" si="17"/>
        <v>4.6280991735537222E-2</v>
      </c>
    </row>
    <row r="115" spans="1:13" x14ac:dyDescent="0.3">
      <c r="A115" s="6" t="s">
        <v>167</v>
      </c>
      <c r="B115" s="6">
        <v>114</v>
      </c>
      <c r="C115" s="6">
        <v>435</v>
      </c>
      <c r="D115" s="30"/>
      <c r="E115" s="6">
        <f t="shared" si="9"/>
        <v>382</v>
      </c>
      <c r="F115" s="6">
        <f t="shared" si="10"/>
        <v>2809</v>
      </c>
      <c r="G115" s="6">
        <f t="shared" si="11"/>
        <v>0.12183908045977011</v>
      </c>
      <c r="H115" s="6">
        <f t="shared" si="12"/>
        <v>377</v>
      </c>
      <c r="I115" s="6">
        <f t="shared" si="13"/>
        <v>3364</v>
      </c>
      <c r="J115" s="6">
        <f t="shared" si="14"/>
        <v>0.13333333333333333</v>
      </c>
      <c r="K115" s="6">
        <f t="shared" si="15"/>
        <v>365.2</v>
      </c>
      <c r="L115" s="6">
        <f t="shared" si="16"/>
        <v>4872.0400000000018</v>
      </c>
      <c r="M115" s="6">
        <f t="shared" si="17"/>
        <v>0.16045977011494256</v>
      </c>
    </row>
    <row r="116" spans="1:13" x14ac:dyDescent="0.3">
      <c r="A116" s="6" t="s">
        <v>168</v>
      </c>
      <c r="B116" s="6">
        <v>115</v>
      </c>
      <c r="C116" s="6">
        <v>491</v>
      </c>
      <c r="D116" s="30"/>
      <c r="E116" s="6">
        <f t="shared" si="9"/>
        <v>429.66666666666669</v>
      </c>
      <c r="F116" s="6">
        <f t="shared" si="10"/>
        <v>3761.7777777777756</v>
      </c>
      <c r="G116" s="6">
        <f t="shared" si="11"/>
        <v>0.12491513917175828</v>
      </c>
      <c r="H116" s="6">
        <f t="shared" si="12"/>
        <v>409.25</v>
      </c>
      <c r="I116" s="6">
        <f t="shared" si="13"/>
        <v>6683.0625</v>
      </c>
      <c r="J116" s="6">
        <f t="shared" si="14"/>
        <v>0.16649694501018331</v>
      </c>
      <c r="K116" s="6">
        <f t="shared" si="15"/>
        <v>399.8</v>
      </c>
      <c r="L116" s="6">
        <f t="shared" si="16"/>
        <v>8317.4399999999987</v>
      </c>
      <c r="M116" s="6">
        <f t="shared" si="17"/>
        <v>0.18574338085539713</v>
      </c>
    </row>
    <row r="117" spans="1:13" x14ac:dyDescent="0.3">
      <c r="A117" s="6" t="s">
        <v>169</v>
      </c>
      <c r="B117" s="6">
        <v>116</v>
      </c>
      <c r="C117" s="6">
        <v>505</v>
      </c>
      <c r="D117" s="30"/>
      <c r="E117" s="6">
        <f t="shared" si="9"/>
        <v>477</v>
      </c>
      <c r="F117" s="6">
        <f t="shared" si="10"/>
        <v>784</v>
      </c>
      <c r="G117" s="6">
        <f t="shared" si="11"/>
        <v>5.5445544554455446E-2</v>
      </c>
      <c r="H117" s="6">
        <f t="shared" si="12"/>
        <v>448.5</v>
      </c>
      <c r="I117" s="6">
        <f t="shared" si="13"/>
        <v>3192.25</v>
      </c>
      <c r="J117" s="6">
        <f t="shared" si="14"/>
        <v>0.11188118811881188</v>
      </c>
      <c r="K117" s="6">
        <f t="shared" si="15"/>
        <v>428.4</v>
      </c>
      <c r="L117" s="6">
        <f t="shared" si="16"/>
        <v>5867.5600000000031</v>
      </c>
      <c r="M117" s="6">
        <f t="shared" si="17"/>
        <v>0.15168316831683173</v>
      </c>
    </row>
    <row r="118" spans="1:13" x14ac:dyDescent="0.3">
      <c r="A118" s="6" t="s">
        <v>170</v>
      </c>
      <c r="B118" s="6">
        <v>117</v>
      </c>
      <c r="C118" s="6">
        <v>404</v>
      </c>
      <c r="D118" s="30"/>
      <c r="E118" s="6">
        <f t="shared" si="9"/>
        <v>466.66666666666669</v>
      </c>
      <c r="F118" s="6">
        <f t="shared" si="10"/>
        <v>3927.1111111111136</v>
      </c>
      <c r="G118" s="6">
        <f t="shared" si="11"/>
        <v>0.15511551155115516</v>
      </c>
      <c r="H118" s="6">
        <f t="shared" si="12"/>
        <v>458.75</v>
      </c>
      <c r="I118" s="6">
        <f t="shared" si="13"/>
        <v>2997.5625</v>
      </c>
      <c r="J118" s="6">
        <f t="shared" si="14"/>
        <v>0.13551980198019803</v>
      </c>
      <c r="K118" s="6">
        <f t="shared" si="15"/>
        <v>439.6</v>
      </c>
      <c r="L118" s="6">
        <f t="shared" si="16"/>
        <v>1267.3600000000017</v>
      </c>
      <c r="M118" s="6">
        <f t="shared" si="17"/>
        <v>8.8118811881188169E-2</v>
      </c>
    </row>
    <row r="119" spans="1:13" x14ac:dyDescent="0.3">
      <c r="A119" s="6" t="s">
        <v>171</v>
      </c>
      <c r="B119" s="6">
        <v>118</v>
      </c>
      <c r="C119" s="6">
        <v>359</v>
      </c>
      <c r="D119" s="30"/>
      <c r="E119" s="6">
        <f t="shared" si="9"/>
        <v>422.66666666666669</v>
      </c>
      <c r="F119" s="6">
        <f t="shared" si="10"/>
        <v>4053.4444444444471</v>
      </c>
      <c r="G119" s="6">
        <f t="shared" si="11"/>
        <v>0.17734447539461473</v>
      </c>
      <c r="H119" s="6">
        <f t="shared" si="12"/>
        <v>439.75</v>
      </c>
      <c r="I119" s="6">
        <f t="shared" si="13"/>
        <v>6520.5625</v>
      </c>
      <c r="J119" s="6">
        <f t="shared" si="14"/>
        <v>0.22493036211699163</v>
      </c>
      <c r="K119" s="6">
        <f t="shared" si="15"/>
        <v>438.8</v>
      </c>
      <c r="L119" s="6">
        <f t="shared" si="16"/>
        <v>6368.0400000000018</v>
      </c>
      <c r="M119" s="6">
        <f t="shared" si="17"/>
        <v>0.22228412256267413</v>
      </c>
    </row>
    <row r="120" spans="1:13" x14ac:dyDescent="0.3">
      <c r="A120" s="6" t="s">
        <v>172</v>
      </c>
      <c r="B120" s="6">
        <v>119</v>
      </c>
      <c r="C120" s="6">
        <v>310</v>
      </c>
      <c r="D120" s="30"/>
      <c r="E120" s="6">
        <f t="shared" si="9"/>
        <v>357.66666666666669</v>
      </c>
      <c r="F120" s="6">
        <f t="shared" si="10"/>
        <v>2272.1111111111131</v>
      </c>
      <c r="G120" s="6">
        <f t="shared" si="11"/>
        <v>0.15376344086021512</v>
      </c>
      <c r="H120" s="6">
        <f t="shared" si="12"/>
        <v>394.5</v>
      </c>
      <c r="I120" s="6">
        <f t="shared" si="13"/>
        <v>7140.25</v>
      </c>
      <c r="J120" s="6">
        <f t="shared" si="14"/>
        <v>0.27258064516129032</v>
      </c>
      <c r="K120" s="6">
        <f t="shared" si="15"/>
        <v>413.8</v>
      </c>
      <c r="L120" s="6">
        <f t="shared" si="16"/>
        <v>10774.440000000002</v>
      </c>
      <c r="M120" s="6">
        <f t="shared" si="17"/>
        <v>0.33483870967741941</v>
      </c>
    </row>
    <row r="121" spans="1:13" x14ac:dyDescent="0.3">
      <c r="A121" s="6" t="s">
        <v>173</v>
      </c>
      <c r="B121" s="6">
        <v>120</v>
      </c>
      <c r="C121" s="6">
        <v>337</v>
      </c>
      <c r="D121" s="30"/>
      <c r="E121" s="6">
        <f t="shared" si="9"/>
        <v>335.33333333333331</v>
      </c>
      <c r="F121" s="6">
        <f t="shared" si="10"/>
        <v>2.7777777777778407</v>
      </c>
      <c r="G121" s="6">
        <f t="shared" si="11"/>
        <v>4.9455984174085624E-3</v>
      </c>
      <c r="H121" s="6">
        <f t="shared" si="12"/>
        <v>352.5</v>
      </c>
      <c r="I121" s="6">
        <f t="shared" si="13"/>
        <v>240.25</v>
      </c>
      <c r="J121" s="6">
        <f t="shared" si="14"/>
        <v>4.5994065281899109E-2</v>
      </c>
      <c r="K121" s="6">
        <f t="shared" si="15"/>
        <v>383</v>
      </c>
      <c r="L121" s="6">
        <f t="shared" si="16"/>
        <v>2116</v>
      </c>
      <c r="M121" s="6">
        <f t="shared" si="17"/>
        <v>0.13649851632047477</v>
      </c>
    </row>
    <row r="122" spans="1:13" x14ac:dyDescent="0.3">
      <c r="A122" s="6" t="s">
        <v>174</v>
      </c>
      <c r="B122" s="6">
        <v>121</v>
      </c>
      <c r="C122" s="6">
        <v>360</v>
      </c>
      <c r="D122" s="30"/>
      <c r="E122" s="6">
        <f t="shared" si="9"/>
        <v>335.66666666666669</v>
      </c>
      <c r="F122" s="6">
        <f t="shared" si="10"/>
        <v>592.11111111111018</v>
      </c>
      <c r="G122" s="6">
        <f t="shared" si="11"/>
        <v>6.7592592592592537E-2</v>
      </c>
      <c r="H122" s="6">
        <f t="shared" si="12"/>
        <v>341.5</v>
      </c>
      <c r="I122" s="6">
        <f t="shared" si="13"/>
        <v>342.25</v>
      </c>
      <c r="J122" s="6">
        <f t="shared" si="14"/>
        <v>5.1388888888888887E-2</v>
      </c>
      <c r="K122" s="6">
        <f t="shared" si="15"/>
        <v>354</v>
      </c>
      <c r="L122" s="6">
        <f t="shared" si="16"/>
        <v>36</v>
      </c>
      <c r="M122" s="6">
        <f t="shared" si="17"/>
        <v>1.6666666666666666E-2</v>
      </c>
    </row>
    <row r="123" spans="1:13" x14ac:dyDescent="0.3">
      <c r="A123" s="6" t="s">
        <v>175</v>
      </c>
      <c r="B123" s="6">
        <v>122</v>
      </c>
      <c r="C123" s="6">
        <v>342</v>
      </c>
      <c r="D123" s="30"/>
      <c r="E123" s="6">
        <f t="shared" si="9"/>
        <v>346.33333333333331</v>
      </c>
      <c r="F123" s="6">
        <f t="shared" si="10"/>
        <v>18.777777777777615</v>
      </c>
      <c r="G123" s="6">
        <f t="shared" si="11"/>
        <v>1.2670565302144193E-2</v>
      </c>
      <c r="H123" s="6">
        <f t="shared" si="12"/>
        <v>337.25</v>
      </c>
      <c r="I123" s="6">
        <f t="shared" si="13"/>
        <v>22.5625</v>
      </c>
      <c r="J123" s="6">
        <f t="shared" si="14"/>
        <v>1.3888888888888888E-2</v>
      </c>
      <c r="K123" s="6">
        <f t="shared" si="15"/>
        <v>341.6</v>
      </c>
      <c r="L123" s="6">
        <f t="shared" si="16"/>
        <v>0.15999999999998182</v>
      </c>
      <c r="M123" s="6">
        <f t="shared" si="17"/>
        <v>1.1695906432747873E-3</v>
      </c>
    </row>
    <row r="124" spans="1:13" x14ac:dyDescent="0.3">
      <c r="A124" s="6" t="s">
        <v>176</v>
      </c>
      <c r="B124" s="6">
        <v>123</v>
      </c>
      <c r="C124" s="6">
        <v>406</v>
      </c>
      <c r="D124" s="30"/>
      <c r="E124" s="6">
        <f t="shared" si="9"/>
        <v>369.33333333333331</v>
      </c>
      <c r="F124" s="6">
        <f t="shared" si="10"/>
        <v>1344.4444444444459</v>
      </c>
      <c r="G124" s="6">
        <f t="shared" si="11"/>
        <v>9.0311986863711044E-2</v>
      </c>
      <c r="H124" s="6">
        <f t="shared" si="12"/>
        <v>361.25</v>
      </c>
      <c r="I124" s="6">
        <f t="shared" si="13"/>
        <v>2002.5625</v>
      </c>
      <c r="J124" s="6">
        <f t="shared" si="14"/>
        <v>0.11022167487684729</v>
      </c>
      <c r="K124" s="6">
        <f t="shared" si="15"/>
        <v>351</v>
      </c>
      <c r="L124" s="6">
        <f t="shared" si="16"/>
        <v>3025</v>
      </c>
      <c r="M124" s="6">
        <f t="shared" si="17"/>
        <v>0.1354679802955665</v>
      </c>
    </row>
    <row r="125" spans="1:13" x14ac:dyDescent="0.3">
      <c r="A125" s="6" t="s">
        <v>177</v>
      </c>
      <c r="B125" s="6">
        <v>124</v>
      </c>
      <c r="C125" s="6">
        <v>396</v>
      </c>
      <c r="D125" s="30"/>
      <c r="E125" s="6">
        <f t="shared" si="9"/>
        <v>381.33333333333331</v>
      </c>
      <c r="F125" s="6">
        <f t="shared" si="10"/>
        <v>215.11111111111165</v>
      </c>
      <c r="G125" s="6">
        <f t="shared" si="11"/>
        <v>3.7037037037037084E-2</v>
      </c>
      <c r="H125" s="6">
        <f t="shared" si="12"/>
        <v>376</v>
      </c>
      <c r="I125" s="6">
        <f t="shared" si="13"/>
        <v>400</v>
      </c>
      <c r="J125" s="6">
        <f t="shared" si="14"/>
        <v>5.0505050505050504E-2</v>
      </c>
      <c r="K125" s="6">
        <f t="shared" si="15"/>
        <v>368.2</v>
      </c>
      <c r="L125" s="6">
        <f t="shared" si="16"/>
        <v>772.8400000000006</v>
      </c>
      <c r="M125" s="6">
        <f t="shared" si="17"/>
        <v>7.0202020202020224E-2</v>
      </c>
    </row>
    <row r="126" spans="1:13" x14ac:dyDescent="0.3">
      <c r="A126" s="6" t="s">
        <v>178</v>
      </c>
      <c r="B126" s="6">
        <v>125</v>
      </c>
      <c r="C126" s="6">
        <v>420</v>
      </c>
      <c r="D126" s="30"/>
      <c r="E126" s="6">
        <f t="shared" si="9"/>
        <v>407.33333333333331</v>
      </c>
      <c r="F126" s="6">
        <f t="shared" si="10"/>
        <v>160.44444444444491</v>
      </c>
      <c r="G126" s="6">
        <f t="shared" si="11"/>
        <v>3.0158730158730204E-2</v>
      </c>
      <c r="H126" s="6">
        <f t="shared" si="12"/>
        <v>391</v>
      </c>
      <c r="I126" s="6">
        <f t="shared" si="13"/>
        <v>841</v>
      </c>
      <c r="J126" s="6">
        <f t="shared" si="14"/>
        <v>6.9047619047619052E-2</v>
      </c>
      <c r="K126" s="6">
        <f t="shared" si="15"/>
        <v>384.8</v>
      </c>
      <c r="L126" s="6">
        <f t="shared" si="16"/>
        <v>1239.0399999999993</v>
      </c>
      <c r="M126" s="6">
        <f t="shared" si="17"/>
        <v>8.3809523809523778E-2</v>
      </c>
    </row>
    <row r="127" spans="1:13" x14ac:dyDescent="0.3">
      <c r="A127" s="6" t="s">
        <v>179</v>
      </c>
      <c r="B127" s="6">
        <v>126</v>
      </c>
      <c r="C127" s="6">
        <v>472</v>
      </c>
      <c r="D127" s="30"/>
      <c r="E127" s="6">
        <f t="shared" si="9"/>
        <v>429.33333333333331</v>
      </c>
      <c r="F127" s="6">
        <f t="shared" si="10"/>
        <v>1820.4444444444462</v>
      </c>
      <c r="G127" s="6">
        <f t="shared" si="11"/>
        <v>9.0395480225988742E-2</v>
      </c>
      <c r="H127" s="6">
        <f t="shared" si="12"/>
        <v>423.5</v>
      </c>
      <c r="I127" s="6">
        <f t="shared" si="13"/>
        <v>2352.25</v>
      </c>
      <c r="J127" s="6">
        <f t="shared" si="14"/>
        <v>0.1027542372881356</v>
      </c>
      <c r="K127" s="6">
        <f t="shared" si="15"/>
        <v>407.2</v>
      </c>
      <c r="L127" s="6">
        <f t="shared" si="16"/>
        <v>4199.0400000000018</v>
      </c>
      <c r="M127" s="6">
        <f t="shared" si="17"/>
        <v>0.13728813559322037</v>
      </c>
    </row>
    <row r="128" spans="1:13" x14ac:dyDescent="0.3">
      <c r="A128" s="6" t="s">
        <v>180</v>
      </c>
      <c r="B128" s="6">
        <v>127</v>
      </c>
      <c r="C128" s="6">
        <v>548</v>
      </c>
      <c r="D128" s="30"/>
      <c r="E128" s="6">
        <f t="shared" si="9"/>
        <v>480</v>
      </c>
      <c r="F128" s="6">
        <f t="shared" si="10"/>
        <v>4624</v>
      </c>
      <c r="G128" s="6">
        <f t="shared" si="11"/>
        <v>0.12408759124087591</v>
      </c>
      <c r="H128" s="6">
        <f t="shared" si="12"/>
        <v>459</v>
      </c>
      <c r="I128" s="6">
        <f t="shared" si="13"/>
        <v>7921</v>
      </c>
      <c r="J128" s="6">
        <f t="shared" si="14"/>
        <v>0.16240875912408759</v>
      </c>
      <c r="K128" s="6">
        <f t="shared" si="15"/>
        <v>448.4</v>
      </c>
      <c r="L128" s="6">
        <f t="shared" si="16"/>
        <v>9920.1600000000053</v>
      </c>
      <c r="M128" s="6">
        <f t="shared" si="17"/>
        <v>0.18175182481751828</v>
      </c>
    </row>
    <row r="129" spans="1:13" x14ac:dyDescent="0.3">
      <c r="A129" s="6" t="s">
        <v>181</v>
      </c>
      <c r="B129" s="6">
        <v>128</v>
      </c>
      <c r="C129" s="6">
        <v>559</v>
      </c>
      <c r="D129" s="30"/>
      <c r="E129" s="6">
        <f t="shared" si="9"/>
        <v>526.33333333333337</v>
      </c>
      <c r="F129" s="6">
        <f t="shared" si="10"/>
        <v>1067.1111111111086</v>
      </c>
      <c r="G129" s="6">
        <f t="shared" si="11"/>
        <v>5.8437686344663023E-2</v>
      </c>
      <c r="H129" s="6">
        <f t="shared" si="12"/>
        <v>499.75</v>
      </c>
      <c r="I129" s="6">
        <f t="shared" si="13"/>
        <v>3510.5625</v>
      </c>
      <c r="J129" s="6">
        <f t="shared" si="14"/>
        <v>0.10599284436493739</v>
      </c>
      <c r="K129" s="6">
        <f t="shared" si="15"/>
        <v>479</v>
      </c>
      <c r="L129" s="6">
        <f t="shared" si="16"/>
        <v>6400</v>
      </c>
      <c r="M129" s="6">
        <f t="shared" si="17"/>
        <v>0.14311270125223613</v>
      </c>
    </row>
    <row r="130" spans="1:13" x14ac:dyDescent="0.3">
      <c r="A130" s="6" t="s">
        <v>182</v>
      </c>
      <c r="B130" s="6">
        <v>129</v>
      </c>
      <c r="C130" s="6">
        <v>463</v>
      </c>
      <c r="D130" s="30"/>
      <c r="E130" s="6">
        <f t="shared" si="9"/>
        <v>523.33333333333337</v>
      </c>
      <c r="F130" s="6">
        <f t="shared" si="10"/>
        <v>3640.1111111111159</v>
      </c>
      <c r="G130" s="6">
        <f t="shared" si="11"/>
        <v>0.13030957523398137</v>
      </c>
      <c r="H130" s="6">
        <f t="shared" si="12"/>
        <v>510.5</v>
      </c>
      <c r="I130" s="6">
        <f t="shared" si="13"/>
        <v>2256.25</v>
      </c>
      <c r="J130" s="6">
        <f t="shared" si="14"/>
        <v>0.10259179265658748</v>
      </c>
      <c r="K130" s="6">
        <f t="shared" si="15"/>
        <v>492.4</v>
      </c>
      <c r="L130" s="6">
        <f t="shared" si="16"/>
        <v>864.35999999999865</v>
      </c>
      <c r="M130" s="6">
        <f t="shared" si="17"/>
        <v>6.3498920086393046E-2</v>
      </c>
    </row>
    <row r="131" spans="1:13" x14ac:dyDescent="0.3">
      <c r="A131" s="6" t="s">
        <v>183</v>
      </c>
      <c r="B131" s="6">
        <v>130</v>
      </c>
      <c r="C131" s="6">
        <v>407</v>
      </c>
      <c r="D131" s="30"/>
      <c r="E131" s="6">
        <f t="shared" si="9"/>
        <v>476.33333333333331</v>
      </c>
      <c r="F131" s="6">
        <f t="shared" si="10"/>
        <v>4807.1111111111086</v>
      </c>
      <c r="G131" s="6">
        <f t="shared" si="11"/>
        <v>0.17035217035217032</v>
      </c>
      <c r="H131" s="6">
        <f t="shared" si="12"/>
        <v>494.25</v>
      </c>
      <c r="I131" s="6">
        <f t="shared" si="13"/>
        <v>7612.5625</v>
      </c>
      <c r="J131" s="6">
        <f t="shared" si="14"/>
        <v>0.21437346437346438</v>
      </c>
      <c r="K131" s="6">
        <f t="shared" si="15"/>
        <v>489.8</v>
      </c>
      <c r="L131" s="6">
        <f t="shared" si="16"/>
        <v>6855.840000000002</v>
      </c>
      <c r="M131" s="6">
        <f t="shared" si="17"/>
        <v>0.20343980343980347</v>
      </c>
    </row>
    <row r="132" spans="1:13" x14ac:dyDescent="0.3">
      <c r="A132" s="6" t="s">
        <v>184</v>
      </c>
      <c r="B132" s="6">
        <v>131</v>
      </c>
      <c r="C132" s="6">
        <v>362</v>
      </c>
      <c r="D132" s="30"/>
      <c r="E132" s="6">
        <f t="shared" ref="E132:E145" si="18">AVERAGE(C130:C132)</f>
        <v>410.66666666666669</v>
      </c>
      <c r="F132" s="6">
        <f t="shared" si="10"/>
        <v>2368.4444444444462</v>
      </c>
      <c r="G132" s="6">
        <f t="shared" si="11"/>
        <v>0.13443830570902399</v>
      </c>
      <c r="H132" s="6">
        <f t="shared" si="12"/>
        <v>447.75</v>
      </c>
      <c r="I132" s="6">
        <f t="shared" si="13"/>
        <v>7353.0625</v>
      </c>
      <c r="J132" s="6">
        <f t="shared" si="14"/>
        <v>0.23687845303867403</v>
      </c>
      <c r="K132" s="6">
        <f t="shared" si="15"/>
        <v>467.8</v>
      </c>
      <c r="L132" s="6">
        <f t="shared" si="16"/>
        <v>11193.640000000003</v>
      </c>
      <c r="M132" s="6">
        <f t="shared" si="17"/>
        <v>0.29226519337016577</v>
      </c>
    </row>
    <row r="133" spans="1:13" x14ac:dyDescent="0.3">
      <c r="A133" s="6" t="s">
        <v>185</v>
      </c>
      <c r="B133" s="6">
        <v>132</v>
      </c>
      <c r="C133" s="6">
        <v>405</v>
      </c>
      <c r="D133" s="30"/>
      <c r="E133" s="6">
        <f t="shared" si="18"/>
        <v>391.33333333333331</v>
      </c>
      <c r="F133" s="6">
        <f t="shared" ref="F133:F145" si="19">(C133-E133)^2</f>
        <v>186.77777777777828</v>
      </c>
      <c r="G133" s="6">
        <f t="shared" ref="G133:G145" si="20">ABS((C133-E133)/C133)</f>
        <v>3.3744855967078234E-2</v>
      </c>
      <c r="H133" s="6">
        <f t="shared" ref="H133:H145" si="21">AVERAGE(C130:C133)</f>
        <v>409.25</v>
      </c>
      <c r="I133" s="6">
        <f t="shared" si="13"/>
        <v>18.0625</v>
      </c>
      <c r="J133" s="6">
        <f t="shared" si="14"/>
        <v>1.0493827160493827E-2</v>
      </c>
      <c r="K133" s="6">
        <f t="shared" si="15"/>
        <v>439.2</v>
      </c>
      <c r="L133" s="6">
        <f t="shared" si="16"/>
        <v>1169.6399999999992</v>
      </c>
      <c r="M133" s="6">
        <f t="shared" si="17"/>
        <v>8.4444444444444419E-2</v>
      </c>
    </row>
    <row r="134" spans="1:13" x14ac:dyDescent="0.3">
      <c r="A134" s="6" t="s">
        <v>186</v>
      </c>
      <c r="B134" s="6">
        <v>133</v>
      </c>
      <c r="C134" s="6">
        <v>417</v>
      </c>
      <c r="D134" s="30"/>
      <c r="E134" s="6">
        <f t="shared" si="18"/>
        <v>394.66666666666669</v>
      </c>
      <c r="F134" s="6">
        <f t="shared" si="19"/>
        <v>498.77777777777692</v>
      </c>
      <c r="G134" s="6">
        <f t="shared" si="20"/>
        <v>5.3557154276578693E-2</v>
      </c>
      <c r="H134" s="6">
        <f t="shared" si="21"/>
        <v>397.75</v>
      </c>
      <c r="I134" s="6">
        <f t="shared" ref="I134:I145" si="22">(C134-H134)^2</f>
        <v>370.5625</v>
      </c>
      <c r="J134" s="6">
        <f t="shared" ref="J134:J145" si="23">ABS((C134-H134)/C134)</f>
        <v>4.6163069544364506E-2</v>
      </c>
      <c r="K134" s="6">
        <f t="shared" ref="K134:K145" si="24">AVERAGE(C130:C134)</f>
        <v>410.8</v>
      </c>
      <c r="L134" s="6">
        <f t="shared" si="16"/>
        <v>38.439999999999856</v>
      </c>
      <c r="M134" s="6">
        <f t="shared" si="17"/>
        <v>1.4868105515587503E-2</v>
      </c>
    </row>
    <row r="135" spans="1:13" x14ac:dyDescent="0.3">
      <c r="A135" s="6" t="s">
        <v>187</v>
      </c>
      <c r="B135" s="6">
        <v>134</v>
      </c>
      <c r="C135" s="6">
        <v>391</v>
      </c>
      <c r="D135" s="30"/>
      <c r="E135" s="6">
        <f t="shared" si="18"/>
        <v>404.33333333333331</v>
      </c>
      <c r="F135" s="6">
        <f t="shared" si="19"/>
        <v>177.77777777777726</v>
      </c>
      <c r="G135" s="6">
        <f t="shared" si="20"/>
        <v>3.4100596760443261E-2</v>
      </c>
      <c r="H135" s="6">
        <f t="shared" si="21"/>
        <v>393.75</v>
      </c>
      <c r="I135" s="6">
        <f t="shared" si="22"/>
        <v>7.5625</v>
      </c>
      <c r="J135" s="6">
        <f t="shared" si="23"/>
        <v>7.0332480818414318E-3</v>
      </c>
      <c r="K135" s="6">
        <f t="shared" si="24"/>
        <v>396.4</v>
      </c>
      <c r="L135" s="6">
        <f t="shared" ref="L135:L145" si="25">(C135-K135)^2</f>
        <v>29.159999999999755</v>
      </c>
      <c r="M135" s="6">
        <f t="shared" ref="M135:M145" si="26">ABS((C135-K135)/C135)</f>
        <v>1.3810741687979482E-2</v>
      </c>
    </row>
    <row r="136" spans="1:13" x14ac:dyDescent="0.3">
      <c r="A136" s="6" t="s">
        <v>188</v>
      </c>
      <c r="B136" s="6">
        <v>135</v>
      </c>
      <c r="C136" s="6">
        <v>419</v>
      </c>
      <c r="D136" s="30"/>
      <c r="E136" s="6">
        <f t="shared" si="18"/>
        <v>409</v>
      </c>
      <c r="F136" s="6">
        <f t="shared" si="19"/>
        <v>100</v>
      </c>
      <c r="G136" s="6">
        <f t="shared" si="20"/>
        <v>2.386634844868735E-2</v>
      </c>
      <c r="H136" s="6">
        <f t="shared" si="21"/>
        <v>408</v>
      </c>
      <c r="I136" s="6">
        <f t="shared" si="22"/>
        <v>121</v>
      </c>
      <c r="J136" s="6">
        <f t="shared" si="23"/>
        <v>2.6252983293556086E-2</v>
      </c>
      <c r="K136" s="6">
        <f t="shared" si="24"/>
        <v>398.8</v>
      </c>
      <c r="L136" s="6">
        <f t="shared" si="25"/>
        <v>408.03999999999957</v>
      </c>
      <c r="M136" s="6">
        <f t="shared" si="26"/>
        <v>4.8210023866348421E-2</v>
      </c>
    </row>
    <row r="137" spans="1:13" x14ac:dyDescent="0.3">
      <c r="A137" s="6" t="s">
        <v>189</v>
      </c>
      <c r="B137" s="6">
        <v>136</v>
      </c>
      <c r="C137" s="6">
        <v>461</v>
      </c>
      <c r="D137" s="30"/>
      <c r="E137" s="6">
        <f t="shared" si="18"/>
        <v>423.66666666666669</v>
      </c>
      <c r="F137" s="6">
        <f t="shared" si="19"/>
        <v>1393.7777777777765</v>
      </c>
      <c r="G137" s="6">
        <f t="shared" si="20"/>
        <v>8.0983369486623241E-2</v>
      </c>
      <c r="H137" s="6">
        <f t="shared" si="21"/>
        <v>422</v>
      </c>
      <c r="I137" s="6">
        <f t="shared" si="22"/>
        <v>1521</v>
      </c>
      <c r="J137" s="6">
        <f t="shared" si="23"/>
        <v>8.4598698481561818E-2</v>
      </c>
      <c r="K137" s="6">
        <f t="shared" si="24"/>
        <v>418.6</v>
      </c>
      <c r="L137" s="6">
        <f t="shared" si="25"/>
        <v>1797.7599999999982</v>
      </c>
      <c r="M137" s="6">
        <f t="shared" si="26"/>
        <v>9.1973969631236399E-2</v>
      </c>
    </row>
    <row r="138" spans="1:13" x14ac:dyDescent="0.3">
      <c r="A138" s="6" t="s">
        <v>190</v>
      </c>
      <c r="B138" s="6">
        <v>137</v>
      </c>
      <c r="C138" s="6">
        <v>472</v>
      </c>
      <c r="D138" s="30"/>
      <c r="E138" s="6">
        <f t="shared" si="18"/>
        <v>450.66666666666669</v>
      </c>
      <c r="F138" s="6">
        <f t="shared" si="19"/>
        <v>455.11111111111029</v>
      </c>
      <c r="G138" s="6">
        <f t="shared" si="20"/>
        <v>4.5197740112994308E-2</v>
      </c>
      <c r="H138" s="6">
        <f t="shared" si="21"/>
        <v>435.75</v>
      </c>
      <c r="I138" s="6">
        <f t="shared" si="22"/>
        <v>1314.0625</v>
      </c>
      <c r="J138" s="6">
        <f t="shared" si="23"/>
        <v>7.6800847457627122E-2</v>
      </c>
      <c r="K138" s="6">
        <f t="shared" si="24"/>
        <v>432</v>
      </c>
      <c r="L138" s="6">
        <f t="shared" si="25"/>
        <v>1600</v>
      </c>
      <c r="M138" s="6">
        <f t="shared" si="26"/>
        <v>8.4745762711864403E-2</v>
      </c>
    </row>
    <row r="139" spans="1:13" x14ac:dyDescent="0.3">
      <c r="A139" s="6" t="s">
        <v>191</v>
      </c>
      <c r="B139" s="6">
        <v>138</v>
      </c>
      <c r="C139" s="6">
        <v>535</v>
      </c>
      <c r="D139" s="30"/>
      <c r="E139" s="6">
        <f t="shared" si="18"/>
        <v>489.33333333333331</v>
      </c>
      <c r="F139" s="6">
        <f t="shared" si="19"/>
        <v>2085.4444444444462</v>
      </c>
      <c r="G139" s="6">
        <f t="shared" si="20"/>
        <v>8.5358255451713425E-2</v>
      </c>
      <c r="H139" s="6">
        <f t="shared" si="21"/>
        <v>471.75</v>
      </c>
      <c r="I139" s="6">
        <f t="shared" si="22"/>
        <v>4000.5625</v>
      </c>
      <c r="J139" s="6">
        <f t="shared" si="23"/>
        <v>0.11822429906542056</v>
      </c>
      <c r="K139" s="6">
        <f t="shared" si="24"/>
        <v>455.6</v>
      </c>
      <c r="L139" s="6">
        <f t="shared" si="25"/>
        <v>6304.359999999996</v>
      </c>
      <c r="M139" s="6">
        <f t="shared" si="26"/>
        <v>0.14841121495327098</v>
      </c>
    </row>
    <row r="140" spans="1:13" x14ac:dyDescent="0.3">
      <c r="A140" s="6" t="s">
        <v>192</v>
      </c>
      <c r="B140" s="6">
        <v>139</v>
      </c>
      <c r="C140" s="6">
        <v>622</v>
      </c>
      <c r="D140" s="30"/>
      <c r="E140" s="6">
        <f t="shared" si="18"/>
        <v>543</v>
      </c>
      <c r="F140" s="6">
        <f t="shared" si="19"/>
        <v>6241</v>
      </c>
      <c r="G140" s="6">
        <f t="shared" si="20"/>
        <v>0.12700964630225081</v>
      </c>
      <c r="H140" s="6">
        <f t="shared" si="21"/>
        <v>522.5</v>
      </c>
      <c r="I140" s="6">
        <f t="shared" si="22"/>
        <v>9900.25</v>
      </c>
      <c r="J140" s="6">
        <f t="shared" si="23"/>
        <v>0.159967845659164</v>
      </c>
      <c r="K140" s="6">
        <f t="shared" si="24"/>
        <v>501.8</v>
      </c>
      <c r="L140" s="6">
        <f t="shared" si="25"/>
        <v>14448.039999999997</v>
      </c>
      <c r="M140" s="6">
        <f t="shared" si="26"/>
        <v>0.19324758842443729</v>
      </c>
    </row>
    <row r="141" spans="1:13" x14ac:dyDescent="0.3">
      <c r="A141" s="6" t="s">
        <v>193</v>
      </c>
      <c r="B141" s="6">
        <v>140</v>
      </c>
      <c r="C141" s="6">
        <v>606</v>
      </c>
      <c r="D141" s="30"/>
      <c r="E141" s="6">
        <f t="shared" si="18"/>
        <v>587.66666666666663</v>
      </c>
      <c r="F141" s="6">
        <f t="shared" si="19"/>
        <v>336.11111111111251</v>
      </c>
      <c r="G141" s="6">
        <f t="shared" si="20"/>
        <v>3.0253025302530316E-2</v>
      </c>
      <c r="H141" s="6">
        <f t="shared" si="21"/>
        <v>558.75</v>
      </c>
      <c r="I141" s="6">
        <f t="shared" si="22"/>
        <v>2232.5625</v>
      </c>
      <c r="J141" s="6">
        <f t="shared" si="23"/>
        <v>7.797029702970297E-2</v>
      </c>
      <c r="K141" s="6">
        <f t="shared" si="24"/>
        <v>539.20000000000005</v>
      </c>
      <c r="L141" s="6">
        <f t="shared" si="25"/>
        <v>4462.2399999999943</v>
      </c>
      <c r="M141" s="6">
        <f t="shared" si="26"/>
        <v>0.11023102310231016</v>
      </c>
    </row>
    <row r="142" spans="1:13" x14ac:dyDescent="0.3">
      <c r="A142" s="6" t="s">
        <v>194</v>
      </c>
      <c r="B142" s="6">
        <v>141</v>
      </c>
      <c r="C142" s="6">
        <v>508</v>
      </c>
      <c r="D142" s="30"/>
      <c r="E142" s="6">
        <f t="shared" si="18"/>
        <v>578.66666666666663</v>
      </c>
      <c r="F142" s="6">
        <f t="shared" si="19"/>
        <v>4993.7777777777728</v>
      </c>
      <c r="G142" s="6">
        <f t="shared" si="20"/>
        <v>0.13910761154855636</v>
      </c>
      <c r="H142" s="6">
        <f t="shared" si="21"/>
        <v>567.75</v>
      </c>
      <c r="I142" s="6">
        <f t="shared" si="22"/>
        <v>3570.0625</v>
      </c>
      <c r="J142" s="6">
        <f t="shared" si="23"/>
        <v>0.11761811023622047</v>
      </c>
      <c r="K142" s="6">
        <f t="shared" si="24"/>
        <v>548.6</v>
      </c>
      <c r="L142" s="6">
        <f t="shared" si="25"/>
        <v>1648.3600000000019</v>
      </c>
      <c r="M142" s="6">
        <f t="shared" si="26"/>
        <v>7.9921259842519729E-2</v>
      </c>
    </row>
    <row r="143" spans="1:13" x14ac:dyDescent="0.3">
      <c r="A143" s="6" t="s">
        <v>195</v>
      </c>
      <c r="B143" s="6">
        <v>142</v>
      </c>
      <c r="C143" s="6">
        <v>461</v>
      </c>
      <c r="D143" s="30"/>
      <c r="E143" s="6">
        <f t="shared" si="18"/>
        <v>525</v>
      </c>
      <c r="F143" s="6">
        <f t="shared" si="19"/>
        <v>4096</v>
      </c>
      <c r="G143" s="6">
        <f t="shared" si="20"/>
        <v>0.13882863340563992</v>
      </c>
      <c r="H143" s="6">
        <f t="shared" si="21"/>
        <v>549.25</v>
      </c>
      <c r="I143" s="6">
        <f t="shared" si="22"/>
        <v>7788.0625</v>
      </c>
      <c r="J143" s="6">
        <f t="shared" si="23"/>
        <v>0.19143167028199568</v>
      </c>
      <c r="K143" s="6">
        <f t="shared" si="24"/>
        <v>546.4</v>
      </c>
      <c r="L143" s="6">
        <f t="shared" si="25"/>
        <v>7293.1599999999962</v>
      </c>
      <c r="M143" s="6">
        <f t="shared" si="26"/>
        <v>0.18524945770065071</v>
      </c>
    </row>
    <row r="144" spans="1:13" x14ac:dyDescent="0.3">
      <c r="A144" s="6" t="s">
        <v>196</v>
      </c>
      <c r="B144" s="6">
        <v>143</v>
      </c>
      <c r="C144" s="6">
        <v>390</v>
      </c>
      <c r="D144" s="30"/>
      <c r="E144" s="6">
        <f t="shared" si="18"/>
        <v>453</v>
      </c>
      <c r="F144" s="6">
        <f t="shared" si="19"/>
        <v>3969</v>
      </c>
      <c r="G144" s="6">
        <f t="shared" si="20"/>
        <v>0.16153846153846155</v>
      </c>
      <c r="H144" s="6">
        <f t="shared" si="21"/>
        <v>491.25</v>
      </c>
      <c r="I144" s="6">
        <f t="shared" si="22"/>
        <v>10251.5625</v>
      </c>
      <c r="J144" s="6">
        <f t="shared" si="23"/>
        <v>0.25961538461538464</v>
      </c>
      <c r="K144" s="6">
        <f t="shared" si="24"/>
        <v>517.4</v>
      </c>
      <c r="L144" s="6">
        <f t="shared" si="25"/>
        <v>16230.759999999995</v>
      </c>
      <c r="M144" s="6">
        <f t="shared" si="26"/>
        <v>0.32666666666666661</v>
      </c>
    </row>
    <row r="145" spans="1:13" x14ac:dyDescent="0.3">
      <c r="A145" s="6" t="s">
        <v>197</v>
      </c>
      <c r="B145" s="6">
        <v>144</v>
      </c>
      <c r="C145" s="6">
        <v>432</v>
      </c>
      <c r="D145" s="30"/>
      <c r="E145" s="6">
        <f t="shared" si="18"/>
        <v>427.66666666666669</v>
      </c>
      <c r="F145" s="6">
        <f t="shared" si="19"/>
        <v>18.777777777777615</v>
      </c>
      <c r="G145" s="6">
        <f t="shared" si="20"/>
        <v>1.003086419753082E-2</v>
      </c>
      <c r="H145" s="6">
        <f t="shared" si="21"/>
        <v>447.75</v>
      </c>
      <c r="I145" s="6">
        <f t="shared" si="22"/>
        <v>248.0625</v>
      </c>
      <c r="J145" s="6">
        <f t="shared" si="23"/>
        <v>3.6458333333333336E-2</v>
      </c>
      <c r="K145" s="6">
        <f t="shared" si="24"/>
        <v>479.4</v>
      </c>
      <c r="L145" s="6">
        <f t="shared" si="25"/>
        <v>2246.7599999999979</v>
      </c>
      <c r="M145" s="6">
        <f t="shared" si="26"/>
        <v>0.10972222222222217</v>
      </c>
    </row>
    <row r="146" spans="1:13" x14ac:dyDescent="0.3">
      <c r="A146" s="19" t="s">
        <v>13</v>
      </c>
      <c r="B146" s="19"/>
      <c r="C146" s="19"/>
      <c r="D146" s="19"/>
      <c r="E146" s="19"/>
      <c r="F146" s="6">
        <f>SUM(F2:F145)</f>
        <v>112117.7777777778</v>
      </c>
      <c r="G146" s="6">
        <f t="shared" ref="G146:M146" si="27">SUM(G2:G145)</f>
        <v>10.432239079277108</v>
      </c>
      <c r="H146" s="27"/>
      <c r="I146" s="6">
        <f t="shared" si="27"/>
        <v>185562.1875</v>
      </c>
      <c r="J146" s="6">
        <f t="shared" si="27"/>
        <v>12.954685148574727</v>
      </c>
      <c r="K146" s="27"/>
      <c r="L146" s="6">
        <f t="shared" si="27"/>
        <v>247733.84000000003</v>
      </c>
      <c r="M146" s="6">
        <f t="shared" si="27"/>
        <v>14.845279893423026</v>
      </c>
    </row>
    <row r="147" spans="1:13" x14ac:dyDescent="0.3">
      <c r="A147" s="19" t="s">
        <v>41</v>
      </c>
      <c r="B147" s="19"/>
      <c r="C147" s="19"/>
      <c r="D147" s="19"/>
      <c r="E147" s="19"/>
      <c r="F147" s="6">
        <f>(F146/142)</f>
        <v>789.56181533646338</v>
      </c>
      <c r="G147" s="6">
        <f>(G146/142)</f>
        <v>7.3466472389275408E-2</v>
      </c>
      <c r="H147" s="28"/>
      <c r="I147" s="6">
        <f>(I146/141)</f>
        <v>1316.0438829787233</v>
      </c>
      <c r="J147" s="6">
        <f>(J146/141)</f>
        <v>9.187719963528175E-2</v>
      </c>
      <c r="K147" s="28"/>
      <c r="L147" s="6">
        <f>(L146/140)</f>
        <v>1769.5274285714288</v>
      </c>
      <c r="M147" s="6">
        <f>(M146/140)</f>
        <v>0.10603771352445018</v>
      </c>
    </row>
    <row r="148" spans="1:13" x14ac:dyDescent="0.3">
      <c r="A148" s="19" t="s">
        <v>42</v>
      </c>
      <c r="B148" s="19"/>
      <c r="C148" s="19"/>
      <c r="D148" s="19"/>
      <c r="E148" s="19"/>
      <c r="F148" s="12">
        <f>SQRT(F147)</f>
        <v>28.099142608564829</v>
      </c>
      <c r="G148" s="6"/>
      <c r="H148" s="28"/>
      <c r="I148" s="13">
        <f t="shared" ref="I148:L148" si="28">SQRT(I147)</f>
        <v>36.277319126125121</v>
      </c>
      <c r="J148" s="6"/>
      <c r="K148" s="28"/>
      <c r="L148" s="13">
        <f t="shared" si="28"/>
        <v>42.065751254095403</v>
      </c>
      <c r="M148" s="6"/>
    </row>
    <row r="149" spans="1:13" x14ac:dyDescent="0.3">
      <c r="A149" s="19" t="s">
        <v>198</v>
      </c>
      <c r="B149" s="19"/>
      <c r="C149" s="19"/>
      <c r="D149" s="19"/>
      <c r="E149" s="19"/>
      <c r="F149" s="6"/>
      <c r="G149" s="12">
        <f>(G147*100)</f>
        <v>7.3466472389275408</v>
      </c>
      <c r="H149" s="29"/>
      <c r="I149" s="6"/>
      <c r="J149" s="13">
        <f t="shared" ref="J149:M149" si="29">(J147*100)</f>
        <v>9.1877199635281759</v>
      </c>
      <c r="K149" s="29"/>
      <c r="L149" s="6"/>
      <c r="M149" s="13">
        <f t="shared" si="29"/>
        <v>10.603771352445019</v>
      </c>
    </row>
  </sheetData>
  <mergeCells count="8">
    <mergeCell ref="H146:H149"/>
    <mergeCell ref="K146:K149"/>
    <mergeCell ref="D2:D72"/>
    <mergeCell ref="D73:D145"/>
    <mergeCell ref="A146:E146"/>
    <mergeCell ref="A147:E147"/>
    <mergeCell ref="A148:E148"/>
    <mergeCell ref="A149:E14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Q1. Delhi Climate</vt:lpstr>
      <vt:lpstr>Moving Avg - Temp</vt:lpstr>
      <vt:lpstr>LSE - Mean_Temp</vt:lpstr>
      <vt:lpstr>Moving Avg - Humidity</vt:lpstr>
      <vt:lpstr>LSE - Humidity</vt:lpstr>
      <vt:lpstr>Q2 Air Passenger</vt:lpstr>
      <vt:lpstr>LSE - Air Passenger</vt:lpstr>
      <vt:lpstr>Moving AVG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Hastee Gada</cp:lastModifiedBy>
  <dcterms:created xsi:type="dcterms:W3CDTF">2021-03-31T15:18:25Z</dcterms:created>
  <dcterms:modified xsi:type="dcterms:W3CDTF">2024-08-30T15:58:50Z</dcterms:modified>
</cp:coreProperties>
</file>