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일일기록" sheetId="1" r:id="rId4"/>
    <sheet state="visible" name="월별계획" sheetId="2" r:id="rId5"/>
  </sheets>
  <definedNames/>
  <calcPr/>
</workbook>
</file>

<file path=xl/sharedStrings.xml><?xml version="1.0" encoding="utf-8"?>
<sst xmlns="http://schemas.openxmlformats.org/spreadsheetml/2006/main" count="31" uniqueCount="25">
  <si>
    <t>날짜</t>
  </si>
  <si>
    <t>지출내용</t>
  </si>
  <si>
    <t>지출금액</t>
  </si>
  <si>
    <t>보유금액</t>
  </si>
  <si>
    <t>지출합계</t>
  </si>
  <si>
    <t>남는금액</t>
  </si>
  <si>
    <t>월단위비용(유동값)</t>
  </si>
  <si>
    <t>월단위비용(고정값)</t>
  </si>
  <si>
    <t>고정비용</t>
  </si>
  <si>
    <t>일일비용</t>
  </si>
  <si>
    <t>월단위비용(출근일)</t>
  </si>
  <si>
    <t>월단위비용</t>
  </si>
  <si>
    <t>점심값</t>
  </si>
  <si>
    <t>교통비</t>
  </si>
  <si>
    <t>담배값</t>
  </si>
  <si>
    <t>핸드폰값</t>
  </si>
  <si>
    <t>합계</t>
  </si>
  <si>
    <t>실급여</t>
  </si>
  <si>
    <t>매월 최대야근시 수당비용</t>
  </si>
  <si>
    <t>수당포함 총 급여</t>
  </si>
  <si>
    <t>회생비용</t>
  </si>
  <si>
    <t>매월 총 지출비용</t>
  </si>
  <si>
    <t>월 총수입</t>
  </si>
  <si>
    <t>월 총지출</t>
  </si>
  <si>
    <t>총 남는 여분금액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</si>
</sst>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"/>
    <numFmt numFmtId="165" formatCode="[$₩-412]#,##0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  <scheme val="minor"/>
    </font>
    <font>
      <sz val="13.0"/>
      <color theme="1"/>
      <name val="Arial"/>
      <scheme val="minor"/>
    </font>
    <font>
      <color rgb="FFFFFFF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readingOrder="0" vertical="center"/>
    </xf>
    <xf borderId="2" fillId="0" fontId="1" numFmtId="165" xfId="0" applyAlignment="1" applyBorder="1" applyFont="1" applyNumberForma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3" fontId="1" numFmtId="165" xfId="0" applyAlignment="1" applyBorder="1" applyFill="1" applyFont="1" applyNumberFormat="1">
      <alignment horizontal="center" readingOrder="0" vertical="center"/>
    </xf>
    <xf borderId="1" fillId="2" fontId="1" numFmtId="165" xfId="0" applyAlignment="1" applyBorder="1" applyFont="1" applyNumberFormat="1">
      <alignment horizontal="center" readingOrder="0" vertical="center"/>
    </xf>
    <xf borderId="1" fillId="4" fontId="1" numFmtId="165" xfId="0" applyAlignment="1" applyBorder="1" applyFill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vertical="center"/>
    </xf>
    <xf borderId="1" fillId="5" fontId="1" numFmtId="165" xfId="0" applyAlignment="1" applyBorder="1" applyFill="1" applyFont="1" applyNumberFormat="1">
      <alignment horizontal="center" readingOrder="0" vertical="center"/>
    </xf>
    <xf borderId="1" fillId="5" fontId="1" numFmtId="165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1" fillId="3" fontId="3" numFmtId="165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5" fontId="4" numFmtId="165" xfId="0" applyAlignment="1" applyBorder="1" applyFont="1" applyNumberFormat="1">
      <alignment horizontal="center" readingOrder="0" vertical="center"/>
    </xf>
    <xf borderId="1" fillId="5" fontId="4" numFmtId="165" xfId="0" applyAlignment="1" applyBorder="1" applyFont="1" applyNumberFormat="1">
      <alignment horizontal="center" vertical="center"/>
    </xf>
    <xf borderId="1" fillId="6" fontId="5" numFmtId="165" xfId="0" applyAlignment="1" applyBorder="1" applyFill="1" applyFont="1" applyNumberFormat="1">
      <alignment horizontal="center" readingOrder="0" vertical="center"/>
    </xf>
    <xf borderId="1" fillId="7" fontId="4" numFmtId="165" xfId="0" applyAlignment="1" applyBorder="1" applyFill="1" applyFont="1" applyNumberFormat="1">
      <alignment horizontal="center" readingOrder="0" vertical="center"/>
    </xf>
    <xf borderId="1" fillId="7" fontId="4" numFmtId="165" xfId="0" applyAlignment="1" applyBorder="1" applyFont="1" applyNumberFormat="1">
      <alignment horizontal="center" vertical="center"/>
    </xf>
    <xf borderId="1" fillId="8" fontId="5" numFmtId="0" xfId="0" applyAlignment="1" applyBorder="1" applyFill="1" applyFont="1">
      <alignment horizontal="center" readingOrder="0" vertical="center"/>
    </xf>
    <xf borderId="1" fillId="9" fontId="4" numFmtId="165" xfId="0" applyAlignment="1" applyBorder="1" applyFill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47.5"/>
    <col customWidth="1" min="8" max="8" width="14.88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3" t="s">
        <v>1</v>
      </c>
      <c r="D2" s="3" t="s">
        <v>2</v>
      </c>
      <c r="F2" s="3" t="s">
        <v>3</v>
      </c>
      <c r="G2" s="3" t="s">
        <v>4</v>
      </c>
      <c r="H2" s="3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>
        <v>2.0200502E7</v>
      </c>
      <c r="C3" s="3"/>
      <c r="D3" s="3">
        <v>5500.0</v>
      </c>
      <c r="F3" s="3">
        <v>220000.0</v>
      </c>
      <c r="G3" s="4">
        <f>sum(D3:D31)</f>
        <v>75250</v>
      </c>
      <c r="H3" s="4">
        <f>F3-G3</f>
        <v>144750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>
        <v>2.0200503E7</v>
      </c>
      <c r="C4" s="3"/>
      <c r="D4" s="3">
        <v>9000.0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>
        <v>2.0200504E7</v>
      </c>
      <c r="C5" s="4"/>
      <c r="D5" s="3">
        <v>14000.0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>
        <v>2.0200505E7</v>
      </c>
      <c r="C6" s="4"/>
      <c r="D6" s="3">
        <v>8500.0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>
        <v>2.0200506E7</v>
      </c>
      <c r="C7" s="4"/>
      <c r="D7" s="3">
        <v>6100.0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>
        <v>2.0200507E7</v>
      </c>
      <c r="C8" s="4"/>
      <c r="D8" s="3">
        <v>6700.0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2.0200508E7</v>
      </c>
      <c r="C9" s="4"/>
      <c r="D9" s="3">
        <v>9800.0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>
        <v>2.0200509E7</v>
      </c>
      <c r="C10" s="4"/>
      <c r="D10" s="3">
        <v>10600.0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>
        <v>2.020051E7</v>
      </c>
      <c r="C11" s="4"/>
      <c r="D11" s="3">
        <v>4500.0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>
        <v>2.0200511E7</v>
      </c>
      <c r="C12" s="4"/>
      <c r="D12" s="3">
        <v>550.0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>
        <v>2.0200512E7</v>
      </c>
      <c r="C13" s="4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>
        <v>2.0200513E7</v>
      </c>
      <c r="C14" s="4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>
        <v>2.0200514E7</v>
      </c>
      <c r="C15" s="4"/>
      <c r="D15" s="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>
        <v>2.0200515E7</v>
      </c>
      <c r="C16" s="4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>
        <v>2.0200516E7</v>
      </c>
      <c r="C17" s="4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>
        <v>2.0200517E7</v>
      </c>
      <c r="C18" s="4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>
        <v>2.0200518E7</v>
      </c>
      <c r="C19" s="4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>
        <v>2.0200519E7</v>
      </c>
      <c r="C20" s="4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>
        <v>2.020052E7</v>
      </c>
      <c r="C21" s="4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3">
        <v>2.0200521E7</v>
      </c>
      <c r="C22" s="4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">
        <v>2.0200522E7</v>
      </c>
      <c r="C23" s="4"/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">
        <v>2.0200523E7</v>
      </c>
      <c r="C24" s="4"/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3">
        <v>2.0200524E7</v>
      </c>
      <c r="C25" s="4"/>
      <c r="D25" s="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3">
        <v>2.0200525E7</v>
      </c>
      <c r="C26" s="4"/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3">
        <v>2.0200526E7</v>
      </c>
      <c r="C27" s="4"/>
      <c r="D27" s="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3">
        <v>2.0200527E7</v>
      </c>
      <c r="C28" s="4"/>
      <c r="D28" s="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">
        <v>2.0200528E7</v>
      </c>
      <c r="C29" s="4"/>
      <c r="D29" s="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">
        <v>2.0200529E7</v>
      </c>
      <c r="C30" s="4"/>
      <c r="D30" s="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">
        <v>2.020053E7</v>
      </c>
      <c r="C31" s="4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">
        <v>2.0200531E7</v>
      </c>
      <c r="C32" s="4"/>
      <c r="D32" s="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1"/>
      <c r="D33" s="5">
        <f>sum(D3:D32)</f>
        <v>75250</v>
      </c>
      <c r="E33" s="1">
        <f>150000+162417-D33</f>
        <v>237167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3" max="4" width="19.75"/>
    <col customWidth="1" min="5" max="5" width="23.25"/>
    <col customWidth="1" min="6" max="6" width="16.25"/>
    <col customWidth="1" min="7" max="7" width="13.5"/>
    <col customWidth="1" min="8" max="8" width="13.25"/>
    <col customWidth="1" min="10" max="11" width="16.63"/>
    <col customWidth="1" min="12" max="12" width="17.75"/>
  </cols>
  <sheetData>
    <row r="1" ht="26.25" customHeight="1">
      <c r="A1" s="6"/>
      <c r="B1" s="7"/>
      <c r="C1" s="7"/>
      <c r="D1" s="7"/>
      <c r="E1" s="6"/>
      <c r="F1" s="7"/>
      <c r="G1" s="7"/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6"/>
      <c r="B2" s="8" t="s">
        <v>6</v>
      </c>
      <c r="C2" s="9"/>
      <c r="D2" s="10"/>
      <c r="E2" s="6"/>
      <c r="F2" s="8" t="s">
        <v>7</v>
      </c>
      <c r="G2" s="9"/>
      <c r="H2" s="10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6"/>
      <c r="B3" s="11" t="s">
        <v>8</v>
      </c>
      <c r="C3" s="11" t="s">
        <v>9</v>
      </c>
      <c r="D3" s="11" t="s">
        <v>10</v>
      </c>
      <c r="E3" s="7"/>
      <c r="F3" s="12" t="s">
        <v>8</v>
      </c>
      <c r="G3" s="12" t="s">
        <v>9</v>
      </c>
      <c r="H3" s="12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/>
      <c r="B4" s="13" t="s">
        <v>12</v>
      </c>
      <c r="C4" s="14">
        <v>8000.0</v>
      </c>
      <c r="D4" s="15">
        <f>C4*22</f>
        <v>176000</v>
      </c>
      <c r="E4" s="6"/>
      <c r="F4" s="16" t="s">
        <v>13</v>
      </c>
      <c r="G4" s="14">
        <v>3000.0</v>
      </c>
      <c r="H4" s="15">
        <f>G4*22</f>
        <v>66000</v>
      </c>
      <c r="I4" s="6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13" t="s">
        <v>14</v>
      </c>
      <c r="C5" s="14">
        <v>4500.0</v>
      </c>
      <c r="D5" s="15">
        <f>C5*31</f>
        <v>139500</v>
      </c>
      <c r="E5" s="6"/>
      <c r="F5" s="16" t="s">
        <v>15</v>
      </c>
      <c r="G5" s="14"/>
      <c r="H5" s="14">
        <v>80000.0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17"/>
      <c r="C6" s="15"/>
      <c r="D6" s="15"/>
      <c r="E6" s="6"/>
      <c r="F6" s="16" t="s">
        <v>15</v>
      </c>
      <c r="G6" s="14"/>
      <c r="H6" s="14">
        <v>70000.0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17"/>
      <c r="C7" s="15"/>
      <c r="D7" s="15"/>
      <c r="E7" s="6"/>
      <c r="F7" s="16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17"/>
      <c r="C8" s="15"/>
      <c r="D8" s="15"/>
      <c r="E8" s="6"/>
      <c r="F8" s="16"/>
      <c r="G8" s="14"/>
      <c r="H8" s="1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17"/>
      <c r="C9" s="15"/>
      <c r="D9" s="15"/>
      <c r="E9" s="6"/>
      <c r="F9" s="18"/>
      <c r="G9" s="15"/>
      <c r="H9" s="1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17"/>
      <c r="C10" s="15"/>
      <c r="D10" s="15"/>
      <c r="E10" s="6"/>
      <c r="F10" s="18"/>
      <c r="G10" s="15"/>
      <c r="H10" s="1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17"/>
      <c r="C11" s="15"/>
      <c r="D11" s="15"/>
      <c r="E11" s="6"/>
      <c r="F11" s="18"/>
      <c r="G11" s="15"/>
      <c r="H11" s="1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17"/>
      <c r="C12" s="15"/>
      <c r="D12" s="15"/>
      <c r="E12" s="6"/>
      <c r="F12" s="18"/>
      <c r="G12" s="15"/>
      <c r="H12" s="1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17"/>
      <c r="C13" s="15"/>
      <c r="D13" s="15"/>
      <c r="E13" s="6"/>
      <c r="F13" s="18"/>
      <c r="G13" s="15"/>
      <c r="H13" s="1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17"/>
      <c r="C14" s="15"/>
      <c r="D14" s="15"/>
      <c r="E14" s="6"/>
      <c r="F14" s="18"/>
      <c r="G14" s="15"/>
      <c r="H14" s="1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17"/>
      <c r="C15" s="15"/>
      <c r="D15" s="15"/>
      <c r="E15" s="6"/>
      <c r="F15" s="18"/>
      <c r="G15" s="15"/>
      <c r="H15" s="1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16" t="s">
        <v>16</v>
      </c>
      <c r="C16" s="15">
        <f t="shared" ref="C16:D16" si="1">sum(C4:C15)</f>
        <v>12500</v>
      </c>
      <c r="D16" s="15">
        <f t="shared" si="1"/>
        <v>315500</v>
      </c>
      <c r="E16" s="6"/>
      <c r="F16" s="13" t="s">
        <v>16</v>
      </c>
      <c r="G16" s="15">
        <f t="shared" ref="G16:H16" si="2">sum(G4:G15)</f>
        <v>3000</v>
      </c>
      <c r="H16" s="15">
        <f t="shared" si="2"/>
        <v>216000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>
        <f>600000-171322-70000</f>
        <v>358678</v>
      </c>
      <c r="E21" s="7">
        <f>2626380-1321058-550000-50000-100000-270000-140000-24000</f>
        <v>171322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39.0" customHeight="1">
      <c r="A24" s="6"/>
      <c r="B24" s="19" t="s">
        <v>17</v>
      </c>
      <c r="C24" s="19" t="s">
        <v>18</v>
      </c>
      <c r="D24" s="20" t="s">
        <v>19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49.5" customHeight="1">
      <c r="A25" s="6"/>
      <c r="B25" s="21">
        <v>2550000.0</v>
      </c>
      <c r="C25" s="21">
        <v>200000.0</v>
      </c>
      <c r="D25" s="22">
        <f>sum(B25:C25)</f>
        <v>2750000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39.75" customHeight="1">
      <c r="A27" s="6"/>
      <c r="B27" s="23" t="s">
        <v>20</v>
      </c>
      <c r="C27" s="23" t="s">
        <v>6</v>
      </c>
      <c r="D27" s="23" t="s">
        <v>7</v>
      </c>
      <c r="E27" s="23" t="s">
        <v>21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39.0" customHeight="1">
      <c r="A28" s="6"/>
      <c r="B28" s="24">
        <v>1500000.0</v>
      </c>
      <c r="C28" s="25">
        <f>D16</f>
        <v>315500</v>
      </c>
      <c r="D28" s="25">
        <f>H16</f>
        <v>216000</v>
      </c>
      <c r="E28" s="25">
        <f>sum(B28:D28)</f>
        <v>2031500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34.5" customHeight="1">
      <c r="A30" s="6"/>
      <c r="B30" s="26" t="s">
        <v>22</v>
      </c>
      <c r="C30" s="26" t="s">
        <v>23</v>
      </c>
      <c r="D30" s="26" t="s">
        <v>24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44.25" customHeight="1">
      <c r="A31" s="6"/>
      <c r="B31" s="27">
        <f>$D$25</f>
        <v>2750000</v>
      </c>
      <c r="C31" s="27">
        <f>$E$28</f>
        <v>2031500</v>
      </c>
      <c r="D31" s="27">
        <f>$B$31-$C$31</f>
        <v>718500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mergeCells count="2">
    <mergeCell ref="B2:D2"/>
    <mergeCell ref="F2:H2"/>
  </mergeCells>
  <drawing r:id="rId1"/>
</worksheet>
</file>