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7353\"/>
    </mc:Choice>
  </mc:AlternateContent>
  <bookViews>
    <workbookView xWindow="0" yWindow="465" windowWidth="28800" windowHeight="16155" tabRatio="500"/>
  </bookViews>
  <sheets>
    <sheet name="testbed" sheetId="1" r:id="rId1"/>
    <sheet name="simulatio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D37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C43" i="1"/>
  <c r="D43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C49" i="1"/>
  <c r="D49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C55" i="1"/>
  <c r="D55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C61" i="1"/>
  <c r="D61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C9" i="1"/>
  <c r="D9" i="1"/>
  <c r="E11" i="1"/>
  <c r="C15" i="1"/>
  <c r="D15" i="1"/>
  <c r="E17" i="1"/>
  <c r="C21" i="1"/>
  <c r="D21" i="1"/>
  <c r="E23" i="1"/>
  <c r="C27" i="1"/>
  <c r="D27" i="1"/>
  <c r="E29" i="1"/>
  <c r="C3" i="1"/>
  <c r="D3" i="1"/>
  <c r="E5" i="1"/>
  <c r="I4" i="1"/>
  <c r="K4" i="1"/>
  <c r="M4" i="1"/>
  <c r="I5" i="1"/>
  <c r="K5" i="1"/>
  <c r="M5" i="1"/>
  <c r="I6" i="1"/>
  <c r="K6" i="1"/>
  <c r="M6" i="1"/>
  <c r="I7" i="1"/>
  <c r="K7" i="1"/>
  <c r="M7" i="1"/>
  <c r="I9" i="1"/>
  <c r="K9" i="1"/>
  <c r="M9" i="1"/>
  <c r="I10" i="1"/>
  <c r="K10" i="1"/>
  <c r="M10" i="1"/>
  <c r="I11" i="1"/>
  <c r="K11" i="1"/>
  <c r="M11" i="1"/>
  <c r="I12" i="1"/>
  <c r="K12" i="1"/>
  <c r="M12" i="1"/>
  <c r="I13" i="1"/>
  <c r="K13" i="1"/>
  <c r="M13" i="1"/>
  <c r="I15" i="1"/>
  <c r="K15" i="1"/>
  <c r="M15" i="1"/>
  <c r="I16" i="1"/>
  <c r="K16" i="1"/>
  <c r="M16" i="1"/>
  <c r="I17" i="1"/>
  <c r="K17" i="1"/>
  <c r="M17" i="1"/>
  <c r="I18" i="1"/>
  <c r="K18" i="1"/>
  <c r="M18" i="1"/>
  <c r="I19" i="1"/>
  <c r="K19" i="1"/>
  <c r="M19" i="1"/>
  <c r="I21" i="1"/>
  <c r="K21" i="1"/>
  <c r="M21" i="1"/>
  <c r="I22" i="1"/>
  <c r="K22" i="1"/>
  <c r="M22" i="1"/>
  <c r="I23" i="1"/>
  <c r="K23" i="1"/>
  <c r="M23" i="1"/>
  <c r="I24" i="1"/>
  <c r="K24" i="1"/>
  <c r="M24" i="1"/>
  <c r="I25" i="1"/>
  <c r="K25" i="1"/>
  <c r="M25" i="1"/>
  <c r="I27" i="1"/>
  <c r="K27" i="1"/>
  <c r="M27" i="1"/>
  <c r="I28" i="1"/>
  <c r="K28" i="1"/>
  <c r="M28" i="1"/>
  <c r="I29" i="1"/>
  <c r="K29" i="1"/>
  <c r="M29" i="1"/>
  <c r="I30" i="1"/>
  <c r="K30" i="1"/>
  <c r="M30" i="1"/>
  <c r="I31" i="1"/>
  <c r="K31" i="1"/>
  <c r="M31" i="1"/>
  <c r="I3" i="1"/>
  <c r="K3" i="1"/>
  <c r="M3" i="1"/>
</calcChain>
</file>

<file path=xl/sharedStrings.xml><?xml version="1.0" encoding="utf-8"?>
<sst xmlns="http://schemas.openxmlformats.org/spreadsheetml/2006/main" count="60" uniqueCount="33">
  <si>
    <t>testbed measurement</t>
  </si>
  <si>
    <t>λ requested</t>
  </si>
  <si>
    <t>μ requested</t>
  </si>
  <si>
    <t>groups</t>
  </si>
  <si>
    <t>actual mean arrival rate pkt/s</t>
  </si>
  <si>
    <t>actual mean packets size B</t>
  </si>
  <si>
    <t>total packets</t>
  </si>
  <si>
    <t>B received</t>
  </si>
  <si>
    <t>average queue length</t>
  </si>
  <si>
    <t>realized λ</t>
  </si>
  <si>
    <t>realized μ</t>
  </si>
  <si>
    <t>realized ρ</t>
  </si>
  <si>
    <t>simulation measurement</t>
  </si>
  <si>
    <t>seed</t>
  </si>
  <si>
    <t>mean arrival packets</t>
  </si>
  <si>
    <t>B arrival</t>
  </si>
  <si>
    <t>mean departure</t>
  </si>
  <si>
    <t>B departure</t>
  </si>
  <si>
    <t xml:space="preserve"> simulated λ</t>
  </si>
  <si>
    <t>simulated μ</t>
  </si>
  <si>
    <t>simulated ρ</t>
  </si>
  <si>
    <t>ρ requested</t>
  </si>
  <si>
    <t>average</t>
  </si>
  <si>
    <t>queueL requested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</si>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</sst>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8"/>
      <color theme="1"/>
      <name val="DengXian"/>
      <family val="2"/>
      <scheme val="minor"/>
    </font>
    <font>
      <sz val="18"/>
      <color theme="1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 smtClean="0"/>
              <a:t>rou to avrage 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testbed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(testbed!$M$3:$M$7,testbed!$M$9:$M$13,testbed!$M$15:$M$19,testbed!$M$21:$M$25,testbed!$M$27:$M$31)</c:f>
              <c:numCache>
                <c:formatCode>General</c:formatCode>
                <c:ptCount val="25"/>
                <c:pt idx="0">
                  <c:v>0.89295720788358779</c:v>
                </c:pt>
                <c:pt idx="1">
                  <c:v>0.906812338686388</c:v>
                </c:pt>
                <c:pt idx="2">
                  <c:v>0.90505889419892271</c:v>
                </c:pt>
                <c:pt idx="3">
                  <c:v>0.87552857547580876</c:v>
                </c:pt>
                <c:pt idx="4">
                  <c:v>0.88402469162350006</c:v>
                </c:pt>
                <c:pt idx="5">
                  <c:v>0.79688749219739874</c:v>
                </c:pt>
                <c:pt idx="6">
                  <c:v>0.77591568060886873</c:v>
                </c:pt>
                <c:pt idx="7">
                  <c:v>0.78387258010616723</c:v>
                </c:pt>
                <c:pt idx="8">
                  <c:v>0.79863882910029738</c:v>
                </c:pt>
                <c:pt idx="9">
                  <c:v>0.79451449725772061</c:v>
                </c:pt>
                <c:pt idx="10">
                  <c:v>0.6986365051327682</c:v>
                </c:pt>
                <c:pt idx="11">
                  <c:v>0.68978993198721938</c:v>
                </c:pt>
                <c:pt idx="12">
                  <c:v>0.69013965178394865</c:v>
                </c:pt>
                <c:pt idx="13">
                  <c:v>0.6865158028638304</c:v>
                </c:pt>
                <c:pt idx="14">
                  <c:v>0.69888253833184877</c:v>
                </c:pt>
                <c:pt idx="15">
                  <c:v>0.59551884882790984</c:v>
                </c:pt>
                <c:pt idx="16">
                  <c:v>0.59787633842999999</c:v>
                </c:pt>
                <c:pt idx="17">
                  <c:v>0.61323581500927593</c:v>
                </c:pt>
                <c:pt idx="18">
                  <c:v>0.6028784385343563</c:v>
                </c:pt>
                <c:pt idx="19">
                  <c:v>0.57851009777580142</c:v>
                </c:pt>
                <c:pt idx="20">
                  <c:v>0.49002996632191848</c:v>
                </c:pt>
                <c:pt idx="21">
                  <c:v>0.49473400800608491</c:v>
                </c:pt>
                <c:pt idx="22">
                  <c:v>0.50472280006354775</c:v>
                </c:pt>
                <c:pt idx="23">
                  <c:v>0.50320217898992581</c:v>
                </c:pt>
                <c:pt idx="24">
                  <c:v>0.49547178072765591</c:v>
                </c:pt>
              </c:numCache>
            </c:numRef>
          </c:xVal>
          <c:yVal>
            <c:numRef>
              <c:f>(testbed!$L$3:$L$7,testbed!$L$9:$L$13,testbed!$L$15:$L$19,testbed!$L$21:$L$25,testbed!$L$27:$L$31)</c:f>
              <c:numCache>
                <c:formatCode>General</c:formatCode>
                <c:ptCount val="25"/>
                <c:pt idx="0">
                  <c:v>8.4786999999999999</c:v>
                </c:pt>
                <c:pt idx="1">
                  <c:v>12.223699999999999</c:v>
                </c:pt>
                <c:pt idx="2">
                  <c:v>9.7079000000000004</c:v>
                </c:pt>
                <c:pt idx="3">
                  <c:v>8.1494999999999997</c:v>
                </c:pt>
                <c:pt idx="4">
                  <c:v>7.6608999999999998</c:v>
                </c:pt>
                <c:pt idx="5">
                  <c:v>2.9325600000000001</c:v>
                </c:pt>
                <c:pt idx="6">
                  <c:v>3.33846</c:v>
                </c:pt>
                <c:pt idx="7">
                  <c:v>3.1478299999999999</c:v>
                </c:pt>
                <c:pt idx="8">
                  <c:v>4.8089700000000004</c:v>
                </c:pt>
                <c:pt idx="9">
                  <c:v>2.9864099999999998</c:v>
                </c:pt>
                <c:pt idx="10">
                  <c:v>1.2912600000000001</c:v>
                </c:pt>
                <c:pt idx="11">
                  <c:v>1.34375</c:v>
                </c:pt>
                <c:pt idx="12">
                  <c:v>1.20696</c:v>
                </c:pt>
                <c:pt idx="13">
                  <c:v>0.93203899999999995</c:v>
                </c:pt>
                <c:pt idx="14">
                  <c:v>1.3093399999999999</c:v>
                </c:pt>
                <c:pt idx="15">
                  <c:v>0.58720899999999998</c:v>
                </c:pt>
                <c:pt idx="16">
                  <c:v>0.64327500000000004</c:v>
                </c:pt>
                <c:pt idx="17">
                  <c:v>0.68287900000000001</c:v>
                </c:pt>
                <c:pt idx="18">
                  <c:v>0.52529199999999998</c:v>
                </c:pt>
                <c:pt idx="19">
                  <c:v>0.44747100000000001</c:v>
                </c:pt>
                <c:pt idx="20">
                  <c:v>0.29069800000000001</c:v>
                </c:pt>
                <c:pt idx="21">
                  <c:v>0.324272</c:v>
                </c:pt>
                <c:pt idx="22">
                  <c:v>0.238372</c:v>
                </c:pt>
                <c:pt idx="23">
                  <c:v>0.33852100000000002</c:v>
                </c:pt>
                <c:pt idx="24">
                  <c:v>0.33148300000000003</c:v>
                </c:pt>
              </c:numCache>
            </c:numRef>
          </c:yVal>
          <c:smooth val="0"/>
        </c:ser>
        <c:ser>
          <c:idx val="1"/>
          <c:order val="1"/>
          <c:tx>
            <c:v>testbed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(testbed!$M$8,testbed!$M$14,testbed!$M$20,testbed!$M$26,testbed!$M$32)</c:f>
              <c:numCache>
                <c:formatCode>General</c:formatCode>
                <c:ptCount val="5"/>
                <c:pt idx="0">
                  <c:v>0.89280000000000004</c:v>
                </c:pt>
                <c:pt idx="1">
                  <c:v>0.78996999999999995</c:v>
                </c:pt>
                <c:pt idx="2">
                  <c:v>0.69279999999999997</c:v>
                </c:pt>
                <c:pt idx="3">
                  <c:v>0.59670000000000001</c:v>
                </c:pt>
                <c:pt idx="4">
                  <c:v>0.49759999999999999</c:v>
                </c:pt>
              </c:numCache>
            </c:numRef>
          </c:xVal>
          <c:yVal>
            <c:numRef>
              <c:f>(testbed!$L$8,testbed!$L$14,testbed!$L$20,testbed!$L$26,testbed!$L$32)</c:f>
              <c:numCache>
                <c:formatCode>General</c:formatCode>
                <c:ptCount val="5"/>
                <c:pt idx="0">
                  <c:v>7.6440000000000001</c:v>
                </c:pt>
                <c:pt idx="1">
                  <c:v>3.4428000000000001</c:v>
                </c:pt>
                <c:pt idx="2">
                  <c:v>1.2166999999999999</c:v>
                </c:pt>
                <c:pt idx="3">
                  <c:v>0.57720000000000005</c:v>
                </c:pt>
                <c:pt idx="4">
                  <c:v>0.30470000000000003</c:v>
                </c:pt>
              </c:numCache>
            </c:numRef>
          </c:yVal>
          <c:smooth val="0"/>
        </c:ser>
        <c:ser>
          <c:idx val="2"/>
          <c:order val="2"/>
          <c:tx>
            <c:v>ns2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(testbed!$L$37:$L$41,testbed!$L$43:$L$47,testbed!$L$49:$L$53,testbed!$L$55:$L$59,testbed!$L$61:$L$65)</c:f>
              <c:numCache>
                <c:formatCode>General</c:formatCode>
                <c:ptCount val="25"/>
                <c:pt idx="0">
                  <c:v>0.9205920277799079</c:v>
                </c:pt>
                <c:pt idx="1">
                  <c:v>0.939281588460818</c:v>
                </c:pt>
                <c:pt idx="2">
                  <c:v>0.93513541499982666</c:v>
                </c:pt>
                <c:pt idx="3">
                  <c:v>0.91441813408901973</c:v>
                </c:pt>
                <c:pt idx="4">
                  <c:v>0.89199891678877508</c:v>
                </c:pt>
                <c:pt idx="5">
                  <c:v>0.81945121073573157</c:v>
                </c:pt>
                <c:pt idx="6">
                  <c:v>0.83791881669763191</c:v>
                </c:pt>
                <c:pt idx="7">
                  <c:v>0.83003657996165459</c:v>
                </c:pt>
                <c:pt idx="8">
                  <c:v>0.79354370361906545</c:v>
                </c:pt>
                <c:pt idx="9">
                  <c:v>0.80963665101553617</c:v>
                </c:pt>
                <c:pt idx="10">
                  <c:v>0.71844775559943663</c:v>
                </c:pt>
                <c:pt idx="11">
                  <c:v>0.72509217479960164</c:v>
                </c:pt>
                <c:pt idx="12">
                  <c:v>0.69602605851338761</c:v>
                </c:pt>
                <c:pt idx="13">
                  <c:v>0.7268943786862907</c:v>
                </c:pt>
                <c:pt idx="14">
                  <c:v>0.7108529805079935</c:v>
                </c:pt>
                <c:pt idx="15">
                  <c:v>0.62100758829557423</c:v>
                </c:pt>
                <c:pt idx="16">
                  <c:v>0.60498212349207958</c:v>
                </c:pt>
                <c:pt idx="17">
                  <c:v>0.60644821062390497</c:v>
                </c:pt>
                <c:pt idx="18">
                  <c:v>0.63525634141195764</c:v>
                </c:pt>
                <c:pt idx="19">
                  <c:v>0.59887733090931872</c:v>
                </c:pt>
                <c:pt idx="20">
                  <c:v>0.51367630038059953</c:v>
                </c:pt>
                <c:pt idx="21">
                  <c:v>0.5028051088643013</c:v>
                </c:pt>
                <c:pt idx="22">
                  <c:v>0.51783965917394137</c:v>
                </c:pt>
                <c:pt idx="23">
                  <c:v>0.53267491955026669</c:v>
                </c:pt>
                <c:pt idx="24">
                  <c:v>0.51912714065883692</c:v>
                </c:pt>
              </c:numCache>
            </c:numRef>
          </c:xVal>
          <c:yVal>
            <c:numRef>
              <c:f>(testbed!$M$37:$M$41,testbed!$M$43:$M$47,testbed!$M$49:$M$53,testbed!$M$55:$M$59,testbed!$M$61:$M$65)</c:f>
              <c:numCache>
                <c:formatCode>General</c:formatCode>
                <c:ptCount val="25"/>
                <c:pt idx="0">
                  <c:v>8.1410099999999996</c:v>
                </c:pt>
                <c:pt idx="1">
                  <c:v>10.378299999999999</c:v>
                </c:pt>
                <c:pt idx="2">
                  <c:v>13.4038</c:v>
                </c:pt>
                <c:pt idx="3">
                  <c:v>8.4920299999999997</c:v>
                </c:pt>
                <c:pt idx="4">
                  <c:v>6.4941700000000004</c:v>
                </c:pt>
                <c:pt idx="5">
                  <c:v>3.1571799999999999</c:v>
                </c:pt>
                <c:pt idx="6">
                  <c:v>4.0046799999999996</c:v>
                </c:pt>
                <c:pt idx="7">
                  <c:v>4.0106000000000002</c:v>
                </c:pt>
                <c:pt idx="8">
                  <c:v>2.6741000000000001</c:v>
                </c:pt>
                <c:pt idx="9">
                  <c:v>3.1401699999999999</c:v>
                </c:pt>
                <c:pt idx="10">
                  <c:v>1.5824499999999999</c:v>
                </c:pt>
                <c:pt idx="11">
                  <c:v>1.84422</c:v>
                </c:pt>
                <c:pt idx="12">
                  <c:v>1.3907099999999999</c:v>
                </c:pt>
                <c:pt idx="13">
                  <c:v>1.77796</c:v>
                </c:pt>
                <c:pt idx="14">
                  <c:v>1.7020299999999999</c:v>
                </c:pt>
                <c:pt idx="15">
                  <c:v>0.96657999999999999</c:v>
                </c:pt>
                <c:pt idx="16">
                  <c:v>0.91994399999999998</c:v>
                </c:pt>
                <c:pt idx="17">
                  <c:v>0.86276200000000003</c:v>
                </c:pt>
                <c:pt idx="18">
                  <c:v>1.10944</c:v>
                </c:pt>
                <c:pt idx="19">
                  <c:v>0.79591100000000004</c:v>
                </c:pt>
                <c:pt idx="20">
                  <c:v>0.52155899999999999</c:v>
                </c:pt>
                <c:pt idx="21">
                  <c:v>0.49774099999999999</c:v>
                </c:pt>
                <c:pt idx="22">
                  <c:v>0.49816700000000003</c:v>
                </c:pt>
                <c:pt idx="23">
                  <c:v>0.58255000000000001</c:v>
                </c:pt>
                <c:pt idx="24">
                  <c:v>0.52971400000000002</c:v>
                </c:pt>
              </c:numCache>
            </c:numRef>
          </c:yVal>
          <c:smooth val="0"/>
        </c:ser>
        <c:ser>
          <c:idx val="3"/>
          <c:order val="3"/>
          <c:tx>
            <c:v>ns2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(testbed!$L$42,testbed!$L$48,testbed!$L$54,testbed!$L$60,testbed!$L$66)</c:f>
              <c:numCache>
                <c:formatCode>General</c:formatCode>
                <c:ptCount val="5"/>
                <c:pt idx="0">
                  <c:v>0.92030000000000001</c:v>
                </c:pt>
                <c:pt idx="1">
                  <c:v>0.81810000000000005</c:v>
                </c:pt>
                <c:pt idx="2">
                  <c:v>0.71550000000000002</c:v>
                </c:pt>
                <c:pt idx="3">
                  <c:v>0.61329999999999996</c:v>
                </c:pt>
                <c:pt idx="4">
                  <c:v>0.51719999999999999</c:v>
                </c:pt>
              </c:numCache>
            </c:numRef>
          </c:xVal>
          <c:yVal>
            <c:numRef>
              <c:f>(testbed!$M$42,testbed!$M$48,testbed!$M$54,testbed!$M$60,testbed!$M$66)</c:f>
              <c:numCache>
                <c:formatCode>General</c:formatCode>
                <c:ptCount val="5"/>
                <c:pt idx="0">
                  <c:v>9.3818000000000001</c:v>
                </c:pt>
                <c:pt idx="1">
                  <c:v>3.3973</c:v>
                </c:pt>
                <c:pt idx="2">
                  <c:v>1.6594</c:v>
                </c:pt>
                <c:pt idx="3">
                  <c:v>0.93089999999999995</c:v>
                </c:pt>
                <c:pt idx="4">
                  <c:v>0.52590000000000003</c:v>
                </c:pt>
              </c:numCache>
            </c:numRef>
          </c:yVal>
          <c:smooth val="0"/>
        </c:ser>
        <c:ser>
          <c:idx val="4"/>
          <c:order val="4"/>
          <c:tx>
            <c:v>analytical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(testbed!$D$3,testbed!$D$9,testbed!$D$15,testbed!$D$21,testbed!$D$27)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0.81920000000000004</c:v>
                </c:pt>
                <c:pt idx="2">
                  <c:v>0.71679999999999999</c:v>
                </c:pt>
                <c:pt idx="3">
                  <c:v>0.61439999999999995</c:v>
                </c:pt>
                <c:pt idx="4">
                  <c:v>0.51200000000000001</c:v>
                </c:pt>
              </c:numCache>
            </c:numRef>
          </c:xVal>
          <c:yVal>
            <c:numRef>
              <c:f>(testbed!$E$5,testbed!$E$11,testbed!$E$17,testbed!$E$23,testbed!$E$29)</c:f>
              <c:numCache>
                <c:formatCode>General</c:formatCode>
                <c:ptCount val="5"/>
                <c:pt idx="0">
                  <c:v>10.833502040816322</c:v>
                </c:pt>
                <c:pt idx="1">
                  <c:v>3.7117734513274345</c:v>
                </c:pt>
                <c:pt idx="2">
                  <c:v>1.8142734463276835</c:v>
                </c:pt>
                <c:pt idx="3">
                  <c:v>0.97896099585062213</c:v>
                </c:pt>
                <c:pt idx="4">
                  <c:v>0.53718032786885239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72832"/>
        <c:axId val="1194176096"/>
      </c:scatterChart>
      <c:valAx>
        <c:axId val="1194172832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Ideal rou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76096"/>
        <c:crosses val="autoZero"/>
        <c:crossBetween val="midCat"/>
      </c:valAx>
      <c:valAx>
        <c:axId val="11941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average 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analytical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(testbed!$D$3,testbed!$D$9,testbed!$D$15,testbed!$D$21,testbed!$D$27)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0.81920000000000004</c:v>
                </c:pt>
                <c:pt idx="2">
                  <c:v>0.71679999999999999</c:v>
                </c:pt>
                <c:pt idx="3">
                  <c:v>0.61439999999999995</c:v>
                </c:pt>
                <c:pt idx="4">
                  <c:v>0.51200000000000001</c:v>
                </c:pt>
              </c:numCache>
            </c:numRef>
          </c:xVal>
          <c:yVal>
            <c:numRef>
              <c:f>(testbed!$D$3,testbed!$D$9,testbed!$D$15,testbed!$D$21,testbed!$D$27)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0.81920000000000004</c:v>
                </c:pt>
                <c:pt idx="2">
                  <c:v>0.71679999999999999</c:v>
                </c:pt>
                <c:pt idx="3">
                  <c:v>0.61439999999999995</c:v>
                </c:pt>
                <c:pt idx="4">
                  <c:v>0.51200000000000001</c:v>
                </c:pt>
              </c:numCache>
            </c:numRef>
          </c:yVal>
          <c:smooth val="0"/>
        </c:ser>
        <c:ser>
          <c:idx val="2"/>
          <c:order val="1"/>
          <c:tx>
            <c:v>simulation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(testbed!$D$37,testbed!$D$43,testbed!$D$49,testbed!$D$55,testbed!$D$61)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0.81920000000000004</c:v>
                </c:pt>
                <c:pt idx="2">
                  <c:v>0.71679999999999999</c:v>
                </c:pt>
                <c:pt idx="3">
                  <c:v>0.61439999999999995</c:v>
                </c:pt>
                <c:pt idx="4">
                  <c:v>0.51200000000000001</c:v>
                </c:pt>
              </c:numCache>
            </c:numRef>
          </c:xVal>
          <c:yVal>
            <c:numRef>
              <c:f>(testbed!$L$42,testbed!$L$48,testbed!$L$54,testbed!$L$60,testbed!$L$66)</c:f>
              <c:numCache>
                <c:formatCode>General</c:formatCode>
                <c:ptCount val="5"/>
                <c:pt idx="0">
                  <c:v>0.92030000000000001</c:v>
                </c:pt>
                <c:pt idx="1">
                  <c:v>0.81810000000000005</c:v>
                </c:pt>
                <c:pt idx="2">
                  <c:v>0.71550000000000002</c:v>
                </c:pt>
                <c:pt idx="3">
                  <c:v>0.61329999999999996</c:v>
                </c:pt>
                <c:pt idx="4">
                  <c:v>0.51719999999999999</c:v>
                </c:pt>
              </c:numCache>
            </c:numRef>
          </c:yVal>
          <c:smooth val="0"/>
        </c:ser>
        <c:ser>
          <c:idx val="4"/>
          <c:order val="2"/>
          <c:tx>
            <c:v>testbed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(testbed!$D$3,testbed!$D$9,testbed!$D$15,testbed!$D$21,testbed!$D$27)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0.81920000000000004</c:v>
                </c:pt>
                <c:pt idx="2">
                  <c:v>0.71679999999999999</c:v>
                </c:pt>
                <c:pt idx="3">
                  <c:v>0.61439999999999995</c:v>
                </c:pt>
                <c:pt idx="4">
                  <c:v>0.51200000000000001</c:v>
                </c:pt>
              </c:numCache>
            </c:numRef>
          </c:xVal>
          <c:yVal>
            <c:numRef>
              <c:f>(testbed!$M$8,testbed!$M$14,testbed!$M$20,testbed!$M$26,testbed!$M$32)</c:f>
              <c:numCache>
                <c:formatCode>General</c:formatCode>
                <c:ptCount val="5"/>
                <c:pt idx="0">
                  <c:v>0.89280000000000004</c:v>
                </c:pt>
                <c:pt idx="1">
                  <c:v>0.78996999999999995</c:v>
                </c:pt>
                <c:pt idx="2">
                  <c:v>0.69279999999999997</c:v>
                </c:pt>
                <c:pt idx="3">
                  <c:v>0.59670000000000001</c:v>
                </c:pt>
                <c:pt idx="4">
                  <c:v>0.49759999999999999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66848"/>
        <c:axId val="1194169024"/>
      </c:scatterChart>
      <c:valAx>
        <c:axId val="1194166848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ideal</a:t>
                </a:r>
                <a:r>
                  <a:rPr lang="en-US" altLang="zh-CN" baseline="0"/>
                  <a:t> rou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69024"/>
        <c:crosses val="autoZero"/>
        <c:crossBetween val="midCat"/>
      </c:valAx>
      <c:valAx>
        <c:axId val="11941690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measured</a:t>
                </a:r>
                <a:r>
                  <a:rPr lang="en-US" altLang="zh-CN" baseline="0"/>
                  <a:t> rou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80961</xdr:rowOff>
    </xdr:from>
    <xdr:to>
      <xdr:col>11</xdr:col>
      <xdr:colOff>361950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328611</xdr:colOff>
      <xdr:row>1</xdr:row>
      <xdr:rowOff>147637</xdr:rowOff>
    </xdr:from>
    <xdr:to>
      <xdr:col>11</xdr:col>
      <xdr:colOff>476250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Normal="100" zoomScalePageLayoutView="120" workbookViewId="0">
      <selection activeCell="L27" sqref="A27:M35"/>
    </sheetView>
  </sheetViews>
  <sheetFormatPr defaultColWidth="10.875" defaultRowHeight="15.75"/>
  <cols>
    <col min="1" max="1" width="6.625" style="5" bestFit="1" customWidth="1"/>
    <col min="2" max="2" width="10.875" style="5"/>
    <col min="3" max="3" width="11.125" style="5" bestFit="1" customWidth="1"/>
    <col min="4" max="4" width="11.125" style="5" customWidth="1"/>
    <col min="5" max="5" width="17.5" style="5" bestFit="1" customWidth="1"/>
    <col min="6" max="6" width="25" style="5" bestFit="1" customWidth="1"/>
    <col min="7" max="7" width="9.5" style="5" bestFit="1" customWidth="1"/>
    <col min="8" max="8" width="11.5" style="5" bestFit="1" customWidth="1"/>
    <col min="9" max="9" width="22.875" style="5" bestFit="1" customWidth="1"/>
    <col min="10" max="10" width="8.875" style="5" bestFit="1" customWidth="1"/>
    <col min="11" max="11" width="9" style="5" bestFit="1" customWidth="1"/>
    <col min="12" max="13" width="21.125" style="5" bestFit="1" customWidth="1"/>
    <col min="14" max="16384" width="10.875" style="5"/>
  </cols>
  <sheetData>
    <row r="1" spans="1:13" ht="23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</row>
    <row r="2" spans="1:13">
      <c r="A2" s="6" t="s">
        <v>3</v>
      </c>
      <c r="B2" s="6" t="s">
        <v>1</v>
      </c>
      <c r="C2" s="6" t="s">
        <v>2</v>
      </c>
      <c r="D2" s="6" t="s">
        <v>21</v>
      </c>
      <c r="E2" s="6" t="s">
        <v>23</v>
      </c>
      <c r="F2" s="6" t="s">
        <v>4</v>
      </c>
      <c r="G2" s="6" t="s">
        <v>7</v>
      </c>
      <c r="H2" s="6" t="s">
        <v>6</v>
      </c>
      <c r="I2" s="6" t="s">
        <v>5</v>
      </c>
      <c r="J2" s="6" t="s">
        <v>9</v>
      </c>
      <c r="K2" s="6" t="s">
        <v>10</v>
      </c>
      <c r="L2" s="6" t="s">
        <v>8</v>
      </c>
      <c r="M2" s="6" t="s">
        <v>11</v>
      </c>
    </row>
    <row r="3" spans="1:13">
      <c r="A3" s="37">
        <v>1</v>
      </c>
      <c r="B3" s="69">
        <v>225</v>
      </c>
      <c r="C3" s="37">
        <f>1000000/8/512</f>
        <v>244.140625</v>
      </c>
      <c r="D3" s="37">
        <f>B3/C3</f>
        <v>0.92159999999999997</v>
      </c>
      <c r="E3" s="11"/>
      <c r="F3" s="1">
        <v>217.456647</v>
      </c>
      <c r="G3" s="1">
        <v>9487252</v>
      </c>
      <c r="H3" s="1">
        <v>18483</v>
      </c>
      <c r="I3" s="1">
        <f>G3/H3</f>
        <v>513.29610993886274</v>
      </c>
      <c r="J3" s="1">
        <v>217.456647</v>
      </c>
      <c r="K3" s="1">
        <f>1000000/8/I3</f>
        <v>243.52415219918265</v>
      </c>
      <c r="L3" s="1">
        <v>8.4786999999999999</v>
      </c>
      <c r="M3" s="1">
        <f>J3/K3</f>
        <v>0.89295720788358779</v>
      </c>
    </row>
    <row r="4" spans="1:13">
      <c r="A4" s="38"/>
      <c r="B4" s="69"/>
      <c r="C4" s="38"/>
      <c r="D4" s="38"/>
      <c r="E4" s="12"/>
      <c r="F4" s="1">
        <v>219.99501900000001</v>
      </c>
      <c r="G4" s="1">
        <v>9634584</v>
      </c>
      <c r="H4" s="1">
        <v>18699</v>
      </c>
      <c r="I4" s="1">
        <f>G4/H4</f>
        <v>515.24594898122893</v>
      </c>
      <c r="J4" s="1">
        <v>219.99501900000001</v>
      </c>
      <c r="K4" s="1">
        <f t="shared" ref="K4:K31" si="0">1000000/8/I4</f>
        <v>242.60258668147998</v>
      </c>
      <c r="L4" s="1">
        <v>12.223699999999999</v>
      </c>
      <c r="M4" s="1">
        <f t="shared" ref="M4:M31" si="1">J4/K4</f>
        <v>0.906812338686388</v>
      </c>
    </row>
    <row r="5" spans="1:13">
      <c r="A5" s="38"/>
      <c r="B5" s="69"/>
      <c r="C5" s="38"/>
      <c r="D5" s="38"/>
      <c r="E5" s="12">
        <f>D3^2/(1-D3)</f>
        <v>10.833502040816322</v>
      </c>
      <c r="F5" s="1">
        <v>220.06696199999999</v>
      </c>
      <c r="G5" s="1">
        <v>9627719</v>
      </c>
      <c r="H5" s="1">
        <v>18728</v>
      </c>
      <c r="I5" s="1">
        <f t="shared" ref="I5:I31" si="2">G5/H5</f>
        <v>514.08153566851774</v>
      </c>
      <c r="J5" s="1">
        <v>220.06696199999999</v>
      </c>
      <c r="K5" s="1">
        <f t="shared" si="0"/>
        <v>243.15209033416949</v>
      </c>
      <c r="L5" s="1">
        <v>9.7079000000000004</v>
      </c>
      <c r="M5" s="1">
        <f t="shared" si="1"/>
        <v>0.90505889419892271</v>
      </c>
    </row>
    <row r="6" spans="1:13">
      <c r="A6" s="38"/>
      <c r="B6" s="69"/>
      <c r="C6" s="38"/>
      <c r="D6" s="38"/>
      <c r="E6" s="12" t="s">
        <v>24</v>
      </c>
      <c r="F6" s="1">
        <v>215.40570700000001</v>
      </c>
      <c r="G6" s="1">
        <v>9304785</v>
      </c>
      <c r="H6" s="1">
        <v>18314</v>
      </c>
      <c r="I6" s="1">
        <f t="shared" si="2"/>
        <v>508.06950966473738</v>
      </c>
      <c r="J6" s="1">
        <v>215.40570700000001</v>
      </c>
      <c r="K6" s="1">
        <f t="shared" si="0"/>
        <v>246.02932792106427</v>
      </c>
      <c r="L6" s="1">
        <v>8.1494999999999997</v>
      </c>
      <c r="M6" s="1">
        <f t="shared" si="1"/>
        <v>0.87552857547580876</v>
      </c>
    </row>
    <row r="7" spans="1:13">
      <c r="A7" s="39"/>
      <c r="B7" s="69"/>
      <c r="C7" s="39"/>
      <c r="D7" s="39"/>
      <c r="E7" s="12" t="s">
        <v>25</v>
      </c>
      <c r="F7" s="1">
        <v>215.83091200000001</v>
      </c>
      <c r="G7" s="1">
        <v>9395513</v>
      </c>
      <c r="H7" s="1">
        <v>18351</v>
      </c>
      <c r="I7" s="1">
        <f t="shared" si="2"/>
        <v>511.98915590431039</v>
      </c>
      <c r="J7" s="1">
        <v>215.83091200000001</v>
      </c>
      <c r="K7" s="1">
        <f t="shared" si="0"/>
        <v>244.14579597729255</v>
      </c>
      <c r="L7" s="1">
        <v>7.6608999999999998</v>
      </c>
      <c r="M7" s="1">
        <f t="shared" si="1"/>
        <v>0.88402469162350006</v>
      </c>
    </row>
    <row r="8" spans="1:13">
      <c r="A8" s="29" t="s">
        <v>22</v>
      </c>
      <c r="B8" s="19"/>
      <c r="C8" s="19"/>
      <c r="D8" s="19"/>
      <c r="E8" s="12" t="s">
        <v>26</v>
      </c>
      <c r="F8" s="19"/>
      <c r="G8" s="19"/>
      <c r="H8" s="19"/>
      <c r="I8" s="20"/>
      <c r="J8" s="1">
        <v>217.751</v>
      </c>
      <c r="K8" s="1">
        <v>243.89</v>
      </c>
      <c r="L8" s="1">
        <v>7.6440000000000001</v>
      </c>
      <c r="M8" s="1">
        <v>0.89280000000000004</v>
      </c>
    </row>
    <row r="9" spans="1:13">
      <c r="A9" s="40">
        <v>2</v>
      </c>
      <c r="B9" s="70">
        <v>200</v>
      </c>
      <c r="C9" s="40">
        <f t="shared" ref="C9" si="3">1000000/8/512</f>
        <v>244.140625</v>
      </c>
      <c r="D9" s="40">
        <f t="shared" ref="D9" si="4">B9/C9</f>
        <v>0.81920000000000004</v>
      </c>
      <c r="E9" s="12" t="s">
        <v>24</v>
      </c>
      <c r="F9" s="2">
        <v>194.71677299999999</v>
      </c>
      <c r="G9" s="2">
        <v>8473618</v>
      </c>
      <c r="H9" s="2">
        <v>16564</v>
      </c>
      <c r="I9" s="2">
        <f t="shared" si="2"/>
        <v>511.56834098043953</v>
      </c>
      <c r="J9" s="2">
        <v>194.71677299999999</v>
      </c>
      <c r="K9" s="2">
        <f t="shared" si="0"/>
        <v>244.34662973950441</v>
      </c>
      <c r="L9" s="2">
        <v>2.9325600000000001</v>
      </c>
      <c r="M9" s="2">
        <f t="shared" si="1"/>
        <v>0.79688749219739874</v>
      </c>
    </row>
    <row r="10" spans="1:13">
      <c r="A10" s="41"/>
      <c r="B10" s="70"/>
      <c r="C10" s="41"/>
      <c r="D10" s="41"/>
      <c r="E10" s="12" t="s">
        <v>27</v>
      </c>
      <c r="F10" s="2">
        <v>191.60077899999999</v>
      </c>
      <c r="G10" s="2">
        <v>8245083</v>
      </c>
      <c r="H10" s="2">
        <v>16288</v>
      </c>
      <c r="I10" s="2">
        <f t="shared" si="2"/>
        <v>506.20597986247543</v>
      </c>
      <c r="J10" s="2">
        <v>191.60077899999999</v>
      </c>
      <c r="K10" s="2">
        <f t="shared" si="0"/>
        <v>246.93505207891783</v>
      </c>
      <c r="L10" s="2">
        <v>3.33846</v>
      </c>
      <c r="M10" s="2">
        <f t="shared" si="1"/>
        <v>0.77591568060886873</v>
      </c>
    </row>
    <row r="11" spans="1:13">
      <c r="A11" s="41"/>
      <c r="B11" s="70"/>
      <c r="C11" s="41"/>
      <c r="D11" s="41"/>
      <c r="E11" s="12">
        <f t="shared" ref="E11:E29" si="5">D9^2/(1-D9)</f>
        <v>3.7117734513274345</v>
      </c>
      <c r="F11" s="2">
        <v>191.96340900000001</v>
      </c>
      <c r="G11" s="2">
        <v>8328192</v>
      </c>
      <c r="H11" s="2">
        <v>16316</v>
      </c>
      <c r="I11" s="2">
        <f t="shared" si="2"/>
        <v>510.4309879872518</v>
      </c>
      <c r="J11" s="2">
        <v>191.96340900000001</v>
      </c>
      <c r="K11" s="2">
        <f t="shared" si="0"/>
        <v>244.89108800565597</v>
      </c>
      <c r="L11" s="2">
        <v>3.1478299999999999</v>
      </c>
      <c r="M11" s="2">
        <f t="shared" si="1"/>
        <v>0.78387258010616723</v>
      </c>
    </row>
    <row r="12" spans="1:13">
      <c r="A12" s="41"/>
      <c r="B12" s="70"/>
      <c r="C12" s="41"/>
      <c r="D12" s="41"/>
      <c r="E12" s="12" t="s">
        <v>24</v>
      </c>
      <c r="F12" s="2">
        <v>193.396772</v>
      </c>
      <c r="G12" s="2">
        <v>8485163</v>
      </c>
      <c r="H12" s="2">
        <v>16438</v>
      </c>
      <c r="I12" s="2">
        <f t="shared" si="2"/>
        <v>516.19193332522207</v>
      </c>
      <c r="J12" s="2">
        <v>193.396772</v>
      </c>
      <c r="K12" s="2">
        <f t="shared" si="0"/>
        <v>242.1579880080088</v>
      </c>
      <c r="L12" s="2">
        <v>4.8089700000000004</v>
      </c>
      <c r="M12" s="2">
        <f t="shared" si="1"/>
        <v>0.79863882910029738</v>
      </c>
    </row>
    <row r="13" spans="1:13">
      <c r="A13" s="42"/>
      <c r="B13" s="70"/>
      <c r="C13" s="42"/>
      <c r="D13" s="42"/>
      <c r="E13" s="12" t="s">
        <v>28</v>
      </c>
      <c r="F13" s="2">
        <v>192.71178699999999</v>
      </c>
      <c r="G13" s="2">
        <v>8142554</v>
      </c>
      <c r="H13" s="2">
        <v>15800</v>
      </c>
      <c r="I13" s="2">
        <f t="shared" si="2"/>
        <v>515.35151898734182</v>
      </c>
      <c r="J13" s="2">
        <v>192.71178699999999</v>
      </c>
      <c r="K13" s="2">
        <f t="shared" si="0"/>
        <v>242.55288942511154</v>
      </c>
      <c r="L13" s="2">
        <v>2.9864099999999998</v>
      </c>
      <c r="M13" s="2">
        <f t="shared" si="1"/>
        <v>0.79451449725772061</v>
      </c>
    </row>
    <row r="14" spans="1:13">
      <c r="A14" s="30" t="s">
        <v>22</v>
      </c>
      <c r="B14" s="21"/>
      <c r="C14" s="21"/>
      <c r="D14" s="21"/>
      <c r="E14" s="12" t="s">
        <v>28</v>
      </c>
      <c r="F14" s="21"/>
      <c r="G14" s="21"/>
      <c r="H14" s="21"/>
      <c r="I14" s="22"/>
      <c r="J14" s="2">
        <v>192.87799999999999</v>
      </c>
      <c r="K14" s="2">
        <v>244.17699999999999</v>
      </c>
      <c r="L14" s="2">
        <v>3.4428000000000001</v>
      </c>
      <c r="M14" s="2">
        <v>0.78996999999999995</v>
      </c>
    </row>
    <row r="15" spans="1:13">
      <c r="A15" s="43">
        <v>3</v>
      </c>
      <c r="B15" s="43">
        <v>175</v>
      </c>
      <c r="C15" s="43">
        <f t="shared" ref="C15" si="6">1000000/8/512</f>
        <v>244.140625</v>
      </c>
      <c r="D15" s="43">
        <f t="shared" ref="D15" si="7">B15/C15</f>
        <v>0.71679999999999999</v>
      </c>
      <c r="E15" s="12" t="s">
        <v>24</v>
      </c>
      <c r="F15" s="3">
        <v>171.250145</v>
      </c>
      <c r="G15" s="3">
        <v>7423899</v>
      </c>
      <c r="H15" s="3">
        <v>14558</v>
      </c>
      <c r="I15" s="3">
        <f t="shared" si="2"/>
        <v>509.95322159637311</v>
      </c>
      <c r="J15" s="3">
        <v>171.250145</v>
      </c>
      <c r="K15" s="3">
        <f t="shared" si="0"/>
        <v>245.12052224848426</v>
      </c>
      <c r="L15" s="3">
        <v>1.2912600000000001</v>
      </c>
      <c r="M15" s="3">
        <f t="shared" si="1"/>
        <v>0.6986365051327682</v>
      </c>
    </row>
    <row r="16" spans="1:13">
      <c r="A16" s="44"/>
      <c r="B16" s="44"/>
      <c r="C16" s="44"/>
      <c r="D16" s="44"/>
      <c r="E16" s="12" t="s">
        <v>29</v>
      </c>
      <c r="F16" s="3">
        <v>170.840486</v>
      </c>
      <c r="G16" s="3">
        <v>7329300</v>
      </c>
      <c r="H16" s="3">
        <v>14522</v>
      </c>
      <c r="I16" s="3">
        <f t="shared" si="2"/>
        <v>504.70320892439059</v>
      </c>
      <c r="J16" s="3">
        <v>170.840486</v>
      </c>
      <c r="K16" s="3">
        <f t="shared" si="0"/>
        <v>247.67030957935955</v>
      </c>
      <c r="L16" s="3">
        <v>1.34375</v>
      </c>
      <c r="M16" s="3">
        <f t="shared" si="1"/>
        <v>0.68978993198721938</v>
      </c>
    </row>
    <row r="17" spans="1:13">
      <c r="A17" s="44"/>
      <c r="B17" s="44"/>
      <c r="C17" s="44"/>
      <c r="D17" s="44"/>
      <c r="E17" s="12">
        <f t="shared" si="5"/>
        <v>1.8142734463276835</v>
      </c>
      <c r="F17" s="3">
        <v>168.865297</v>
      </c>
      <c r="G17" s="3">
        <v>7228747</v>
      </c>
      <c r="H17" s="3">
        <v>14150</v>
      </c>
      <c r="I17" s="3">
        <f t="shared" si="2"/>
        <v>510.86551236749119</v>
      </c>
      <c r="J17" s="3">
        <v>168.865297</v>
      </c>
      <c r="K17" s="3">
        <f t="shared" si="0"/>
        <v>244.68279219067978</v>
      </c>
      <c r="L17" s="3">
        <v>1.20696</v>
      </c>
      <c r="M17" s="3">
        <f t="shared" si="1"/>
        <v>0.69013965178394865</v>
      </c>
    </row>
    <row r="18" spans="1:13">
      <c r="A18" s="44"/>
      <c r="B18" s="44"/>
      <c r="C18" s="44"/>
      <c r="D18" s="44"/>
      <c r="E18" s="12" t="s">
        <v>25</v>
      </c>
      <c r="F18" s="3">
        <v>168.992988</v>
      </c>
      <c r="G18" s="3">
        <v>6804507</v>
      </c>
      <c r="H18" s="3">
        <v>13400</v>
      </c>
      <c r="I18" s="3">
        <f t="shared" si="2"/>
        <v>507.79902985074625</v>
      </c>
      <c r="J18" s="3">
        <v>168.992988</v>
      </c>
      <c r="K18" s="3">
        <f t="shared" si="0"/>
        <v>246.1603757627114</v>
      </c>
      <c r="L18" s="3">
        <v>0.93203899999999995</v>
      </c>
      <c r="M18" s="3">
        <f t="shared" si="1"/>
        <v>0.6865158028638304</v>
      </c>
    </row>
    <row r="19" spans="1:13">
      <c r="A19" s="45"/>
      <c r="B19" s="45"/>
      <c r="C19" s="45"/>
      <c r="D19" s="45"/>
      <c r="E19" s="12" t="s">
        <v>30</v>
      </c>
      <c r="F19" s="3">
        <v>168.48947699999999</v>
      </c>
      <c r="G19" s="3">
        <v>7425313</v>
      </c>
      <c r="H19" s="3">
        <v>14321</v>
      </c>
      <c r="I19" s="3">
        <f t="shared" si="2"/>
        <v>518.49123664548563</v>
      </c>
      <c r="J19" s="3">
        <v>168.48947699999999</v>
      </c>
      <c r="K19" s="3">
        <f t="shared" si="0"/>
        <v>241.08411322189383</v>
      </c>
      <c r="L19" s="3">
        <v>1.3093399999999999</v>
      </c>
      <c r="M19" s="3">
        <f t="shared" si="1"/>
        <v>0.69888253833184877</v>
      </c>
    </row>
    <row r="20" spans="1:13">
      <c r="A20" s="31" t="s">
        <v>22</v>
      </c>
      <c r="B20" s="23"/>
      <c r="C20" s="23"/>
      <c r="D20" s="23"/>
      <c r="E20" s="12" t="s">
        <v>31</v>
      </c>
      <c r="F20" s="23"/>
      <c r="G20" s="23"/>
      <c r="H20" s="23"/>
      <c r="I20" s="24"/>
      <c r="J20" s="3">
        <v>169.68770000000001</v>
      </c>
      <c r="K20" s="3">
        <v>244.9436</v>
      </c>
      <c r="L20" s="3">
        <v>1.2166999999999999</v>
      </c>
      <c r="M20" s="3">
        <v>0.69279999999999997</v>
      </c>
    </row>
    <row r="21" spans="1:13">
      <c r="A21" s="46">
        <v>4</v>
      </c>
      <c r="B21" s="46">
        <v>150</v>
      </c>
      <c r="C21" s="46">
        <f t="shared" ref="C21" si="8">1000000/8/512</f>
        <v>244.140625</v>
      </c>
      <c r="D21" s="46">
        <f t="shared" ref="D21" si="9">B21/C21</f>
        <v>0.61439999999999995</v>
      </c>
      <c r="E21" s="12" t="s">
        <v>26</v>
      </c>
      <c r="F21" s="4">
        <v>146.53806800000001</v>
      </c>
      <c r="G21" s="4">
        <v>6327014</v>
      </c>
      <c r="H21" s="4">
        <v>12455</v>
      </c>
      <c r="I21" s="4">
        <f t="shared" si="2"/>
        <v>507.98988358089122</v>
      </c>
      <c r="J21" s="4">
        <v>146.53806800000001</v>
      </c>
      <c r="K21" s="4">
        <f t="shared" si="0"/>
        <v>246.06789237387494</v>
      </c>
      <c r="L21" s="4">
        <v>0.58720899999999998</v>
      </c>
      <c r="M21" s="4">
        <f t="shared" si="1"/>
        <v>0.59551884882790984</v>
      </c>
    </row>
    <row r="22" spans="1:13">
      <c r="A22" s="47"/>
      <c r="B22" s="47"/>
      <c r="C22" s="47"/>
      <c r="D22" s="47"/>
      <c r="E22" s="12" t="s">
        <v>32</v>
      </c>
      <c r="F22" s="4">
        <v>146.196855</v>
      </c>
      <c r="G22" s="4">
        <v>6083175</v>
      </c>
      <c r="H22" s="4">
        <v>11900</v>
      </c>
      <c r="I22" s="4">
        <f t="shared" si="2"/>
        <v>511.19117647058823</v>
      </c>
      <c r="J22" s="4">
        <v>146.196855</v>
      </c>
      <c r="K22" s="4">
        <f t="shared" si="0"/>
        <v>244.52691234429389</v>
      </c>
      <c r="L22" s="4">
        <v>0.64327500000000004</v>
      </c>
      <c r="M22" s="4">
        <f t="shared" si="1"/>
        <v>0.59787633842999999</v>
      </c>
    </row>
    <row r="23" spans="1:13">
      <c r="A23" s="47"/>
      <c r="B23" s="47"/>
      <c r="C23" s="47"/>
      <c r="D23" s="47"/>
      <c r="E23" s="12">
        <f t="shared" si="5"/>
        <v>0.97896099585062213</v>
      </c>
      <c r="F23" s="4">
        <v>148.97380999999999</v>
      </c>
      <c r="G23" s="4">
        <v>6516776</v>
      </c>
      <c r="H23" s="4">
        <v>12665</v>
      </c>
      <c r="I23" s="4">
        <f t="shared" si="2"/>
        <v>514.55001973943945</v>
      </c>
      <c r="J23" s="4">
        <v>148.97380999999999</v>
      </c>
      <c r="K23" s="4">
        <f t="shared" si="0"/>
        <v>242.93070684031488</v>
      </c>
      <c r="L23" s="4">
        <v>0.68287900000000001</v>
      </c>
      <c r="M23" s="4">
        <f t="shared" si="1"/>
        <v>0.61323581500927593</v>
      </c>
    </row>
    <row r="24" spans="1:13">
      <c r="A24" s="47"/>
      <c r="B24" s="47"/>
      <c r="C24" s="47"/>
      <c r="D24" s="47"/>
      <c r="E24" s="12" t="s">
        <v>25</v>
      </c>
      <c r="F24" s="4">
        <v>144.81125399999999</v>
      </c>
      <c r="G24" s="4">
        <v>6405606</v>
      </c>
      <c r="H24" s="4">
        <v>12309</v>
      </c>
      <c r="I24" s="4">
        <f t="shared" si="2"/>
        <v>520.40019497928347</v>
      </c>
      <c r="J24" s="4">
        <v>144.81125399999999</v>
      </c>
      <c r="K24" s="4">
        <f t="shared" si="0"/>
        <v>240.199756275987</v>
      </c>
      <c r="L24" s="4">
        <v>0.52529199999999998</v>
      </c>
      <c r="M24" s="4">
        <f t="shared" si="1"/>
        <v>0.6028784385343563</v>
      </c>
    </row>
    <row r="25" spans="1:13">
      <c r="A25" s="48"/>
      <c r="B25" s="48"/>
      <c r="C25" s="48"/>
      <c r="D25" s="48"/>
      <c r="E25" s="12" t="s">
        <v>31</v>
      </c>
      <c r="F25" s="4">
        <v>143.178584</v>
      </c>
      <c r="G25" s="4">
        <v>6146074</v>
      </c>
      <c r="H25" s="4">
        <v>12169</v>
      </c>
      <c r="I25" s="4">
        <f t="shared" si="2"/>
        <v>505.05990631933599</v>
      </c>
      <c r="J25" s="4">
        <v>143.178584</v>
      </c>
      <c r="K25" s="4">
        <f t="shared" si="0"/>
        <v>247.49539299396656</v>
      </c>
      <c r="L25" s="4">
        <v>0.44747100000000001</v>
      </c>
      <c r="M25" s="4">
        <f t="shared" si="1"/>
        <v>0.57851009777580142</v>
      </c>
    </row>
    <row r="26" spans="1:13">
      <c r="A26" s="32" t="s">
        <v>22</v>
      </c>
      <c r="B26" s="25"/>
      <c r="C26" s="25"/>
      <c r="D26" s="25"/>
      <c r="E26" s="12" t="s">
        <v>26</v>
      </c>
      <c r="F26" s="25"/>
      <c r="G26" s="25"/>
      <c r="H26" s="25"/>
      <c r="I26" s="26"/>
      <c r="J26" s="4">
        <v>145.93969999999999</v>
      </c>
      <c r="K26" s="4">
        <v>244.244</v>
      </c>
      <c r="L26" s="4">
        <v>0.57720000000000005</v>
      </c>
      <c r="M26" s="4">
        <v>0.59670000000000001</v>
      </c>
    </row>
    <row r="27" spans="1:13">
      <c r="A27" s="49">
        <v>5</v>
      </c>
      <c r="B27" s="49">
        <v>125</v>
      </c>
      <c r="C27" s="49">
        <f t="shared" ref="C27" si="10">1000000/8/512</f>
        <v>244.140625</v>
      </c>
      <c r="D27" s="49">
        <f t="shared" ref="D27" si="11">B27/C27</f>
        <v>0.51200000000000001</v>
      </c>
      <c r="E27" s="12" t="s">
        <v>31</v>
      </c>
      <c r="F27" s="8">
        <v>121.983833</v>
      </c>
      <c r="G27" s="8">
        <v>5205752</v>
      </c>
      <c r="H27" s="8">
        <v>10367</v>
      </c>
      <c r="I27" s="8">
        <f t="shared" si="2"/>
        <v>502.14642615993057</v>
      </c>
      <c r="J27" s="8">
        <v>121.983833</v>
      </c>
      <c r="K27" s="8">
        <f t="shared" si="0"/>
        <v>248.93137437204075</v>
      </c>
      <c r="L27" s="8">
        <v>0.29069800000000001</v>
      </c>
      <c r="M27" s="8">
        <f t="shared" si="1"/>
        <v>0.49002996632191848</v>
      </c>
    </row>
    <row r="28" spans="1:13">
      <c r="A28" s="50"/>
      <c r="B28" s="50"/>
      <c r="C28" s="50"/>
      <c r="D28" s="50"/>
      <c r="E28" s="12" t="s">
        <v>25</v>
      </c>
      <c r="F28" s="8">
        <v>121.635406</v>
      </c>
      <c r="G28" s="8">
        <v>5256544</v>
      </c>
      <c r="H28" s="8">
        <v>10339</v>
      </c>
      <c r="I28" s="8">
        <f t="shared" si="2"/>
        <v>508.41899603443272</v>
      </c>
      <c r="J28" s="8">
        <v>121.635406</v>
      </c>
      <c r="K28" s="8">
        <f t="shared" si="0"/>
        <v>245.86020777149398</v>
      </c>
      <c r="L28" s="8">
        <v>0.324272</v>
      </c>
      <c r="M28" s="8">
        <f t="shared" si="1"/>
        <v>0.49473400800608491</v>
      </c>
    </row>
    <row r="29" spans="1:13">
      <c r="A29" s="50"/>
      <c r="B29" s="50"/>
      <c r="C29" s="50"/>
      <c r="D29" s="50"/>
      <c r="E29" s="12">
        <f t="shared" si="5"/>
        <v>0.53718032786885239</v>
      </c>
      <c r="F29" s="8">
        <v>122.175303</v>
      </c>
      <c r="G29" s="8">
        <v>5362731</v>
      </c>
      <c r="H29" s="8">
        <v>10385</v>
      </c>
      <c r="I29" s="8">
        <f t="shared" si="2"/>
        <v>516.39200770341836</v>
      </c>
      <c r="J29" s="8">
        <v>122.175303</v>
      </c>
      <c r="K29" s="8">
        <f t="shared" si="0"/>
        <v>242.06416469518985</v>
      </c>
      <c r="L29" s="8">
        <v>0.238372</v>
      </c>
      <c r="M29" s="8">
        <f t="shared" si="1"/>
        <v>0.50472280006354775</v>
      </c>
    </row>
    <row r="30" spans="1:13">
      <c r="A30" s="50"/>
      <c r="B30" s="50"/>
      <c r="C30" s="50"/>
      <c r="D30" s="50"/>
      <c r="E30" s="12" t="s">
        <v>31</v>
      </c>
      <c r="F30" s="8">
        <v>122.045884</v>
      </c>
      <c r="G30" s="8">
        <v>5347090</v>
      </c>
      <c r="H30" s="8">
        <v>10375</v>
      </c>
      <c r="I30" s="8">
        <f t="shared" si="2"/>
        <v>515.38216867469885</v>
      </c>
      <c r="J30" s="8">
        <v>122.045884</v>
      </c>
      <c r="K30" s="8">
        <f t="shared" si="0"/>
        <v>242.53846484723465</v>
      </c>
      <c r="L30" s="8">
        <v>0.33852100000000002</v>
      </c>
      <c r="M30" s="8">
        <f t="shared" si="1"/>
        <v>0.50320217898992581</v>
      </c>
    </row>
    <row r="31" spans="1:13">
      <c r="A31" s="51"/>
      <c r="B31" s="51"/>
      <c r="C31" s="51"/>
      <c r="D31" s="51"/>
      <c r="E31" s="12" t="s">
        <v>31</v>
      </c>
      <c r="F31" s="8">
        <v>121.206808</v>
      </c>
      <c r="G31" s="8">
        <v>5263581</v>
      </c>
      <c r="H31" s="8">
        <v>10301</v>
      </c>
      <c r="I31" s="8">
        <f t="shared" si="2"/>
        <v>510.97767207067272</v>
      </c>
      <c r="J31" s="8">
        <v>121.206808</v>
      </c>
      <c r="K31" s="8">
        <f t="shared" si="0"/>
        <v>244.62908426791572</v>
      </c>
      <c r="L31" s="8">
        <v>0.33148300000000003</v>
      </c>
      <c r="M31" s="8">
        <f t="shared" si="1"/>
        <v>0.49547178072765591</v>
      </c>
    </row>
    <row r="32" spans="1:13">
      <c r="A32" s="33" t="s">
        <v>22</v>
      </c>
      <c r="B32" s="27"/>
      <c r="C32" s="27"/>
      <c r="D32" s="27"/>
      <c r="E32" s="27"/>
      <c r="F32" s="27"/>
      <c r="G32" s="27"/>
      <c r="H32" s="27"/>
      <c r="I32" s="28"/>
      <c r="J32" s="8">
        <v>121.809</v>
      </c>
      <c r="K32" s="8">
        <v>244.8047</v>
      </c>
      <c r="L32" s="8">
        <v>0.30470000000000003</v>
      </c>
      <c r="M32" s="8">
        <v>0.49759999999999999</v>
      </c>
    </row>
    <row r="35" spans="1:13" ht="23.25">
      <c r="A35" s="58" t="s">
        <v>12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14"/>
    </row>
    <row r="36" spans="1:13">
      <c r="A36" s="6" t="s">
        <v>3</v>
      </c>
      <c r="B36" s="6" t="s">
        <v>1</v>
      </c>
      <c r="C36" s="6" t="s">
        <v>2</v>
      </c>
      <c r="D36" s="6" t="s">
        <v>21</v>
      </c>
      <c r="E36" s="6" t="s">
        <v>13</v>
      </c>
      <c r="F36" s="6" t="s">
        <v>14</v>
      </c>
      <c r="G36" s="6" t="s">
        <v>15</v>
      </c>
      <c r="H36" s="6" t="s">
        <v>16</v>
      </c>
      <c r="I36" s="6" t="s">
        <v>17</v>
      </c>
      <c r="J36" s="6" t="s">
        <v>18</v>
      </c>
      <c r="K36" s="7" t="s">
        <v>19</v>
      </c>
      <c r="L36" s="7" t="s">
        <v>20</v>
      </c>
      <c r="M36" s="6" t="s">
        <v>8</v>
      </c>
    </row>
    <row r="37" spans="1:13">
      <c r="A37" s="37">
        <v>1</v>
      </c>
      <c r="B37" s="37">
        <v>225</v>
      </c>
      <c r="C37" s="37">
        <f>1000000/8/512</f>
        <v>244.140625</v>
      </c>
      <c r="D37" s="37">
        <f>B37/C37</f>
        <v>0.92159999999999997</v>
      </c>
      <c r="E37" s="9">
        <v>1</v>
      </c>
      <c r="F37" s="9">
        <v>6724.36</v>
      </c>
      <c r="G37" s="9">
        <v>344644</v>
      </c>
      <c r="H37" s="9">
        <v>6716.27</v>
      </c>
      <c r="I37" s="9">
        <v>344232</v>
      </c>
      <c r="J37" s="9">
        <f>F37/29.95</f>
        <v>224.5195325542571</v>
      </c>
      <c r="K37" s="15">
        <f>100000/(8*I37/H37)</f>
        <v>243.88602744660579</v>
      </c>
      <c r="L37" s="15">
        <f>J37/K37</f>
        <v>0.9205920277799079</v>
      </c>
      <c r="M37" s="9">
        <v>8.1410099999999996</v>
      </c>
    </row>
    <row r="38" spans="1:13">
      <c r="A38" s="38"/>
      <c r="B38" s="38"/>
      <c r="C38" s="38"/>
      <c r="D38" s="38"/>
      <c r="E38" s="9">
        <v>2</v>
      </c>
      <c r="F38" s="9">
        <v>6656.14</v>
      </c>
      <c r="G38" s="9">
        <v>351638</v>
      </c>
      <c r="H38" s="9">
        <v>6645.7</v>
      </c>
      <c r="I38" s="9">
        <v>351092</v>
      </c>
      <c r="J38" s="9">
        <f>F38/29.95</f>
        <v>222.2417362270451</v>
      </c>
      <c r="K38" s="15">
        <f>100000/(8*I38/H38)</f>
        <v>236.6082109532544</v>
      </c>
      <c r="L38" s="15">
        <f>J38/K38</f>
        <v>0.939281588460818</v>
      </c>
      <c r="M38" s="9">
        <v>10.378299999999999</v>
      </c>
    </row>
    <row r="39" spans="1:13">
      <c r="A39" s="38"/>
      <c r="B39" s="38"/>
      <c r="C39" s="38"/>
      <c r="D39" s="38"/>
      <c r="E39" s="9">
        <v>3</v>
      </c>
      <c r="F39" s="9">
        <v>6726.31</v>
      </c>
      <c r="G39" s="9">
        <v>350081</v>
      </c>
      <c r="H39" s="9">
        <v>6712.97</v>
      </c>
      <c r="I39" s="9">
        <v>349397</v>
      </c>
      <c r="J39" s="9">
        <f>F39/29.95</f>
        <v>224.58464106844744</v>
      </c>
      <c r="K39" s="15">
        <f>100000/(8*I39/H39)</f>
        <v>240.16269458524258</v>
      </c>
      <c r="L39" s="15">
        <f>J39/K39</f>
        <v>0.93513541499982666</v>
      </c>
      <c r="M39" s="9">
        <v>13.4038</v>
      </c>
    </row>
    <row r="40" spans="1:13">
      <c r="A40" s="38"/>
      <c r="B40" s="38"/>
      <c r="C40" s="38"/>
      <c r="D40" s="38"/>
      <c r="E40" s="9">
        <v>4</v>
      </c>
      <c r="F40" s="9">
        <v>6650.71</v>
      </c>
      <c r="G40" s="9">
        <v>342339</v>
      </c>
      <c r="H40" s="9">
        <v>6642.37</v>
      </c>
      <c r="I40" s="9">
        <v>341906</v>
      </c>
      <c r="J40" s="9">
        <f>F40/29.95</f>
        <v>222.06043405676127</v>
      </c>
      <c r="K40" s="15">
        <f>100000/(8*I40/H40)</f>
        <v>242.84342772574917</v>
      </c>
      <c r="L40" s="15">
        <f>J40/K40</f>
        <v>0.91441813408901973</v>
      </c>
      <c r="M40" s="9">
        <v>8.4920299999999997</v>
      </c>
    </row>
    <row r="41" spans="1:13">
      <c r="A41" s="39"/>
      <c r="B41" s="39"/>
      <c r="C41" s="39"/>
      <c r="D41" s="39"/>
      <c r="E41" s="9">
        <v>5</v>
      </c>
      <c r="F41" s="9">
        <v>6554.78</v>
      </c>
      <c r="G41" s="9">
        <v>333939</v>
      </c>
      <c r="H41" s="9">
        <v>6548.34</v>
      </c>
      <c r="I41" s="9">
        <v>333614</v>
      </c>
      <c r="J41" s="9">
        <f>F41/29.95</f>
        <v>218.85742904841402</v>
      </c>
      <c r="K41" s="15">
        <f>100000/(8*I41/H41)</f>
        <v>245.3561601131847</v>
      </c>
      <c r="L41" s="15">
        <f>J41/K41</f>
        <v>0.89199891678877508</v>
      </c>
      <c r="M41" s="9">
        <v>6.4941700000000004</v>
      </c>
    </row>
    <row r="42" spans="1:13">
      <c r="A42" s="60" t="s">
        <v>22</v>
      </c>
      <c r="B42" s="61"/>
      <c r="C42" s="61"/>
      <c r="D42" s="61"/>
      <c r="E42" s="61"/>
      <c r="F42" s="61"/>
      <c r="G42" s="61"/>
      <c r="H42" s="61"/>
      <c r="I42" s="62"/>
      <c r="J42" s="9">
        <v>224.4528</v>
      </c>
      <c r="K42" s="15">
        <v>241.71</v>
      </c>
      <c r="L42" s="15">
        <v>0.92030000000000001</v>
      </c>
      <c r="M42" s="9">
        <v>9.3818000000000001</v>
      </c>
    </row>
    <row r="43" spans="1:13">
      <c r="A43" s="40">
        <v>2</v>
      </c>
      <c r="B43" s="40">
        <v>200</v>
      </c>
      <c r="C43" s="40">
        <f>1000000/8/512</f>
        <v>244.140625</v>
      </c>
      <c r="D43" s="40">
        <f>B43/C43</f>
        <v>0.81920000000000004</v>
      </c>
      <c r="E43" s="10">
        <v>1</v>
      </c>
      <c r="F43" s="10">
        <v>5990.47</v>
      </c>
      <c r="G43" s="10">
        <v>306775</v>
      </c>
      <c r="H43" s="10">
        <v>5987.13</v>
      </c>
      <c r="I43" s="10">
        <v>306611</v>
      </c>
      <c r="J43" s="10">
        <f>F43/29.95</f>
        <v>200.01569282136896</v>
      </c>
      <c r="K43" s="16">
        <f>100000/(8*I43/H43)</f>
        <v>244.08493172130159</v>
      </c>
      <c r="L43" s="16">
        <f>J43/K43</f>
        <v>0.81945121073573157</v>
      </c>
      <c r="M43" s="10">
        <v>3.1571799999999999</v>
      </c>
    </row>
    <row r="44" spans="1:13">
      <c r="A44" s="41"/>
      <c r="B44" s="41"/>
      <c r="C44" s="41"/>
      <c r="D44" s="41"/>
      <c r="E44" s="10">
        <v>2</v>
      </c>
      <c r="F44" s="10">
        <v>5922.89</v>
      </c>
      <c r="G44" s="10">
        <v>313693</v>
      </c>
      <c r="H44" s="10">
        <v>5918.72</v>
      </c>
      <c r="I44" s="10">
        <v>313475</v>
      </c>
      <c r="J44" s="10">
        <f>F44/29.95</f>
        <v>197.75926544240403</v>
      </c>
      <c r="K44" s="16">
        <f>100000/(8*I44/H44)</f>
        <v>236.01244118350746</v>
      </c>
      <c r="L44" s="16">
        <f>J44/K44</f>
        <v>0.83791881669763191</v>
      </c>
      <c r="M44" s="10">
        <v>4.0046799999999996</v>
      </c>
    </row>
    <row r="45" spans="1:13">
      <c r="A45" s="41"/>
      <c r="B45" s="41"/>
      <c r="C45" s="41"/>
      <c r="D45" s="41"/>
      <c r="E45" s="10">
        <v>3</v>
      </c>
      <c r="F45" s="10">
        <v>5963.72</v>
      </c>
      <c r="G45" s="10">
        <v>310747</v>
      </c>
      <c r="H45" s="10">
        <v>5959.71</v>
      </c>
      <c r="I45" s="10">
        <v>310536</v>
      </c>
      <c r="J45" s="10">
        <f>F45/29.95</f>
        <v>199.12253756260435</v>
      </c>
      <c r="K45" s="16">
        <f>100000/(8*I45/H45)</f>
        <v>239.89609900301414</v>
      </c>
      <c r="L45" s="16">
        <f>J45/K45</f>
        <v>0.83003657996165459</v>
      </c>
      <c r="M45" s="10">
        <v>4.0106000000000002</v>
      </c>
    </row>
    <row r="46" spans="1:13">
      <c r="A46" s="41"/>
      <c r="B46" s="41"/>
      <c r="C46" s="41"/>
      <c r="D46" s="41"/>
      <c r="E46" s="10">
        <v>4.5</v>
      </c>
      <c r="F46" s="10">
        <v>5836.47</v>
      </c>
      <c r="G46" s="10">
        <v>297078</v>
      </c>
      <c r="H46" s="10">
        <v>5833.78</v>
      </c>
      <c r="I46" s="10">
        <v>296946</v>
      </c>
      <c r="J46" s="10">
        <f>F46/29.95</f>
        <v>194.8737896494157</v>
      </c>
      <c r="K46" s="16">
        <f>100000/(8*I46/H46)</f>
        <v>245.57411111784634</v>
      </c>
      <c r="L46" s="16">
        <f>J46/K46</f>
        <v>0.79354370361906545</v>
      </c>
      <c r="M46" s="10">
        <v>2.6741000000000001</v>
      </c>
    </row>
    <row r="47" spans="1:13">
      <c r="A47" s="42"/>
      <c r="B47" s="42"/>
      <c r="C47" s="42"/>
      <c r="D47" s="42"/>
      <c r="E47" s="10">
        <v>5.2</v>
      </c>
      <c r="F47" s="10">
        <v>5889.45</v>
      </c>
      <c r="G47" s="10">
        <v>303106</v>
      </c>
      <c r="H47" s="10">
        <v>5886.23</v>
      </c>
      <c r="I47" s="10">
        <v>302942</v>
      </c>
      <c r="J47" s="10">
        <f>F47/29.95</f>
        <v>196.64273789649417</v>
      </c>
      <c r="K47" s="16">
        <f>100000/(8*I47/H47)</f>
        <v>242.87776207987005</v>
      </c>
      <c r="L47" s="16">
        <f>J47/K47</f>
        <v>0.80963665101553617</v>
      </c>
      <c r="M47" s="10">
        <v>3.1401699999999999</v>
      </c>
    </row>
    <row r="48" spans="1:13">
      <c r="A48" s="63" t="s">
        <v>22</v>
      </c>
      <c r="B48" s="64"/>
      <c r="C48" s="64"/>
      <c r="D48" s="64"/>
      <c r="E48" s="64"/>
      <c r="F48" s="64"/>
      <c r="G48" s="64"/>
      <c r="H48" s="64"/>
      <c r="I48" s="65"/>
      <c r="J48" s="10">
        <v>197.68279999999999</v>
      </c>
      <c r="K48" s="16">
        <v>241.68899999999999</v>
      </c>
      <c r="L48" s="16">
        <v>0.81810000000000005</v>
      </c>
      <c r="M48" s="10">
        <v>3.3973</v>
      </c>
    </row>
    <row r="49" spans="1:13">
      <c r="A49" s="43">
        <v>3</v>
      </c>
      <c r="B49" s="43">
        <v>175</v>
      </c>
      <c r="C49" s="43">
        <f>1000000/8/512</f>
        <v>244.140625</v>
      </c>
      <c r="D49" s="43">
        <f>B49/C49</f>
        <v>0.71679999999999999</v>
      </c>
      <c r="E49" s="3">
        <v>0.8</v>
      </c>
      <c r="F49" s="3">
        <v>5257.45</v>
      </c>
      <c r="G49" s="3">
        <v>268962</v>
      </c>
      <c r="H49" s="3">
        <v>5255.83</v>
      </c>
      <c r="I49" s="3">
        <v>268886</v>
      </c>
      <c r="J49" s="3">
        <f>F49/29.95</f>
        <v>175.54090150250417</v>
      </c>
      <c r="K49" s="17">
        <f>100000/(8*I49/H49)</f>
        <v>244.33356515400578</v>
      </c>
      <c r="L49" s="17">
        <f>J49/K49</f>
        <v>0.71844775559943663</v>
      </c>
      <c r="M49" s="3">
        <v>1.5824499999999999</v>
      </c>
    </row>
    <row r="50" spans="1:13">
      <c r="A50" s="44"/>
      <c r="B50" s="44"/>
      <c r="C50" s="44"/>
      <c r="D50" s="44"/>
      <c r="E50" s="3">
        <v>2.1</v>
      </c>
      <c r="F50" s="3">
        <v>5203.38</v>
      </c>
      <c r="G50" s="3">
        <v>271455</v>
      </c>
      <c r="H50" s="3">
        <v>5201.59</v>
      </c>
      <c r="I50" s="3">
        <v>271363</v>
      </c>
      <c r="J50" s="3">
        <f>F50/29.95</f>
        <v>173.73555926544242</v>
      </c>
      <c r="K50" s="17">
        <f>100000/(8*I50/H50)</f>
        <v>239.60479136801996</v>
      </c>
      <c r="L50" s="17">
        <f>J50/K50</f>
        <v>0.72509217479960164</v>
      </c>
      <c r="M50" s="3">
        <v>1.84422</v>
      </c>
    </row>
    <row r="51" spans="1:13">
      <c r="A51" s="44"/>
      <c r="B51" s="44"/>
      <c r="C51" s="44"/>
      <c r="D51" s="44"/>
      <c r="E51" s="3">
        <v>4.8</v>
      </c>
      <c r="F51" s="3">
        <v>5119.01</v>
      </c>
      <c r="G51" s="3">
        <v>260578</v>
      </c>
      <c r="H51" s="3">
        <v>5117.62</v>
      </c>
      <c r="I51" s="3">
        <v>260504</v>
      </c>
      <c r="J51" s="3">
        <f>F51/29.95</f>
        <v>170.91853088480804</v>
      </c>
      <c r="K51" s="17">
        <f>100000/(8*I51/H51)</f>
        <v>245.56340785554156</v>
      </c>
      <c r="L51" s="17">
        <f>J51/K51</f>
        <v>0.69602605851338761</v>
      </c>
      <c r="M51" s="3">
        <v>1.3907099999999999</v>
      </c>
    </row>
    <row r="52" spans="1:13">
      <c r="A52" s="44"/>
      <c r="B52" s="44"/>
      <c r="C52" s="44"/>
      <c r="D52" s="44"/>
      <c r="E52" s="3">
        <v>8.3000000000000007</v>
      </c>
      <c r="F52" s="3">
        <v>5228.5200000000004</v>
      </c>
      <c r="G52" s="3">
        <v>272131</v>
      </c>
      <c r="H52" s="3">
        <v>5226.7700000000004</v>
      </c>
      <c r="I52" s="3">
        <v>272040</v>
      </c>
      <c r="J52" s="3">
        <f>F52/29.95</f>
        <v>174.57495826377297</v>
      </c>
      <c r="K52" s="17">
        <f>100000/(8*I52/H52)</f>
        <v>240.16550874871345</v>
      </c>
      <c r="L52" s="17">
        <f>J52/K52</f>
        <v>0.7268943786862907</v>
      </c>
      <c r="M52" s="3">
        <v>1.77796</v>
      </c>
    </row>
    <row r="53" spans="1:13">
      <c r="A53" s="45"/>
      <c r="B53" s="45"/>
      <c r="C53" s="45"/>
      <c r="D53" s="45"/>
      <c r="E53" s="3">
        <v>12.4</v>
      </c>
      <c r="F53" s="3">
        <v>5147.08</v>
      </c>
      <c r="G53" s="3">
        <v>266119</v>
      </c>
      <c r="H53" s="3">
        <v>5145.2700000000004</v>
      </c>
      <c r="I53" s="3">
        <v>266032</v>
      </c>
      <c r="J53" s="3">
        <f>F53/29.95</f>
        <v>171.85575959933223</v>
      </c>
      <c r="K53" s="17">
        <f>100000/(8*I53/H53)</f>
        <v>241.75991985926507</v>
      </c>
      <c r="L53" s="17">
        <f>J53/K53</f>
        <v>0.7108529805079935</v>
      </c>
      <c r="M53" s="3">
        <v>1.7020299999999999</v>
      </c>
    </row>
    <row r="54" spans="1:13">
      <c r="A54" s="52" t="s">
        <v>22</v>
      </c>
      <c r="B54" s="53"/>
      <c r="C54" s="53"/>
      <c r="D54" s="53"/>
      <c r="E54" s="53"/>
      <c r="F54" s="53"/>
      <c r="G54" s="53"/>
      <c r="H54" s="53"/>
      <c r="I54" s="54"/>
      <c r="J54" s="3">
        <v>173.32499999999999</v>
      </c>
      <c r="K54" s="17">
        <v>242.285</v>
      </c>
      <c r="L54" s="17">
        <v>0.71550000000000002</v>
      </c>
      <c r="M54" s="3">
        <v>1.6594</v>
      </c>
    </row>
    <row r="55" spans="1:13">
      <c r="A55" s="46">
        <v>4</v>
      </c>
      <c r="B55" s="46">
        <v>150</v>
      </c>
      <c r="C55" s="46">
        <f>1000000/8/512</f>
        <v>244.140625</v>
      </c>
      <c r="D55" s="46">
        <f>B55/C55</f>
        <v>0.61439999999999995</v>
      </c>
      <c r="E55" s="4">
        <v>2.2999999999999998</v>
      </c>
      <c r="F55" s="4">
        <v>4442.55</v>
      </c>
      <c r="G55" s="4">
        <v>232487</v>
      </c>
      <c r="H55" s="4">
        <v>4441.6000000000004</v>
      </c>
      <c r="I55" s="4">
        <v>232440</v>
      </c>
      <c r="J55" s="4">
        <f>F55/29.95</f>
        <v>148.33222036727881</v>
      </c>
      <c r="K55" s="18">
        <f>100000/(8*I55/H55)</f>
        <v>238.85733952848048</v>
      </c>
      <c r="L55" s="18">
        <f>J55/K55</f>
        <v>0.62100758829557423</v>
      </c>
      <c r="M55" s="4">
        <v>0.96657999999999999</v>
      </c>
    </row>
    <row r="56" spans="1:13">
      <c r="A56" s="47"/>
      <c r="B56" s="47"/>
      <c r="C56" s="47"/>
      <c r="D56" s="47"/>
      <c r="E56" s="4">
        <v>3.3</v>
      </c>
      <c r="F56" s="4">
        <v>4413.82</v>
      </c>
      <c r="G56" s="4">
        <v>226489</v>
      </c>
      <c r="H56" s="4">
        <v>4412.92</v>
      </c>
      <c r="I56" s="4">
        <v>226444</v>
      </c>
      <c r="J56" s="4">
        <f>F56/29.95</f>
        <v>147.37295492487479</v>
      </c>
      <c r="K56" s="18">
        <f>100000/(8*I56/H56)</f>
        <v>243.59885887901646</v>
      </c>
      <c r="L56" s="18">
        <f>J56/K56</f>
        <v>0.60498212349207958</v>
      </c>
      <c r="M56" s="4">
        <v>0.91994399999999998</v>
      </c>
    </row>
    <row r="57" spans="1:13">
      <c r="A57" s="47"/>
      <c r="B57" s="47"/>
      <c r="C57" s="47"/>
      <c r="D57" s="47"/>
      <c r="E57" s="4">
        <v>6.4</v>
      </c>
      <c r="F57" s="4">
        <v>4435.0600000000004</v>
      </c>
      <c r="G57" s="4">
        <v>227038</v>
      </c>
      <c r="H57" s="4">
        <v>4434.18</v>
      </c>
      <c r="I57" s="4">
        <v>226994</v>
      </c>
      <c r="J57" s="4">
        <f>F57/29.95</f>
        <v>148.08213689482471</v>
      </c>
      <c r="K57" s="18">
        <f>100000/(8*I57/H57)</f>
        <v>244.17936156902829</v>
      </c>
      <c r="L57" s="18">
        <f>J57/K57</f>
        <v>0.60644821062390497</v>
      </c>
      <c r="M57" s="4">
        <v>0.86276200000000003</v>
      </c>
    </row>
    <row r="58" spans="1:13">
      <c r="A58" s="47"/>
      <c r="B58" s="47"/>
      <c r="C58" s="47"/>
      <c r="D58" s="47"/>
      <c r="E58" s="4">
        <v>1.2</v>
      </c>
      <c r="F58" s="4">
        <v>4447.93</v>
      </c>
      <c r="G58" s="4">
        <v>237821</v>
      </c>
      <c r="H58" s="4">
        <v>4446.75</v>
      </c>
      <c r="I58" s="4">
        <v>237761</v>
      </c>
      <c r="J58" s="4">
        <f>F58/29.95</f>
        <v>148.51185308848082</v>
      </c>
      <c r="K58" s="18">
        <f>100000/(8*I58/H58)</f>
        <v>233.78255895626282</v>
      </c>
      <c r="L58" s="18">
        <f>J58/K58</f>
        <v>0.63525634141195764</v>
      </c>
      <c r="M58" s="4">
        <v>1.10944</v>
      </c>
    </row>
    <row r="59" spans="1:13">
      <c r="A59" s="48"/>
      <c r="B59" s="48"/>
      <c r="C59" s="48"/>
      <c r="D59" s="48"/>
      <c r="E59" s="4">
        <v>5</v>
      </c>
      <c r="F59" s="4">
        <v>4402.8999999999996</v>
      </c>
      <c r="G59" s="4">
        <v>224202</v>
      </c>
      <c r="H59" s="4">
        <v>4402.1400000000003</v>
      </c>
      <c r="I59" s="4">
        <v>224166</v>
      </c>
      <c r="J59" s="4">
        <f>F59/29.95</f>
        <v>147.008347245409</v>
      </c>
      <c r="K59" s="18">
        <f>100000/(8*I59/H59)</f>
        <v>245.47322073820294</v>
      </c>
      <c r="L59" s="18">
        <f>J59/K59</f>
        <v>0.59887733090931872</v>
      </c>
      <c r="M59" s="4">
        <v>0.79591100000000004</v>
      </c>
    </row>
    <row r="60" spans="1:13">
      <c r="A60" s="55" t="s">
        <v>22</v>
      </c>
      <c r="B60" s="56"/>
      <c r="C60" s="56"/>
      <c r="D60" s="56"/>
      <c r="E60" s="56"/>
      <c r="F60" s="56"/>
      <c r="G60" s="56"/>
      <c r="H60" s="56"/>
      <c r="I60" s="57"/>
      <c r="J60" s="4">
        <v>147.86150000000001</v>
      </c>
      <c r="K60" s="18">
        <v>241.178</v>
      </c>
      <c r="L60" s="18">
        <v>0.61329999999999996</v>
      </c>
      <c r="M60" s="4">
        <v>0.93089999999999995</v>
      </c>
    </row>
    <row r="61" spans="1:13">
      <c r="A61" s="49">
        <v>5</v>
      </c>
      <c r="B61" s="49">
        <v>125</v>
      </c>
      <c r="C61" s="49">
        <f>1000000/8/512</f>
        <v>244.140625</v>
      </c>
      <c r="D61" s="49">
        <f>B61/C61</f>
        <v>0.51200000000000001</v>
      </c>
      <c r="E61" s="8">
        <v>1</v>
      </c>
      <c r="F61" s="8">
        <v>3775.06</v>
      </c>
      <c r="G61" s="8">
        <v>192305</v>
      </c>
      <c r="H61" s="8">
        <v>3774.46</v>
      </c>
      <c r="I61" s="8">
        <v>192277</v>
      </c>
      <c r="J61" s="8">
        <f>F61/29.95</f>
        <v>126.04540901502504</v>
      </c>
      <c r="K61" s="13">
        <f>100000/(8*I61/H61)</f>
        <v>245.37906249837474</v>
      </c>
      <c r="L61" s="13">
        <f>J61/K61</f>
        <v>0.51367630038059953</v>
      </c>
      <c r="M61" s="8">
        <v>0.52155899999999999</v>
      </c>
    </row>
    <row r="62" spans="1:13">
      <c r="A62" s="50"/>
      <c r="B62" s="50"/>
      <c r="C62" s="50"/>
      <c r="D62" s="50"/>
      <c r="E62" s="8">
        <v>3.3</v>
      </c>
      <c r="F62" s="8">
        <v>3671.19</v>
      </c>
      <c r="G62" s="8">
        <v>188236</v>
      </c>
      <c r="H62" s="8">
        <v>3670.67</v>
      </c>
      <c r="I62" s="8">
        <v>188211</v>
      </c>
      <c r="J62" s="8">
        <f>F62/29.95</f>
        <v>122.57729549248748</v>
      </c>
      <c r="K62" s="13">
        <f>100000/(8*I62/H62)</f>
        <v>243.78689343343373</v>
      </c>
      <c r="L62" s="13">
        <f>J62/K62</f>
        <v>0.5028051088643013</v>
      </c>
      <c r="M62" s="8">
        <v>0.49774099999999999</v>
      </c>
    </row>
    <row r="63" spans="1:13">
      <c r="A63" s="50"/>
      <c r="B63" s="50"/>
      <c r="C63" s="50"/>
      <c r="D63" s="50"/>
      <c r="E63" s="8">
        <v>3</v>
      </c>
      <c r="F63" s="8">
        <v>3689.41</v>
      </c>
      <c r="G63" s="8">
        <v>193866</v>
      </c>
      <c r="H63" s="8">
        <v>3688.93</v>
      </c>
      <c r="I63" s="8">
        <v>193841</v>
      </c>
      <c r="J63" s="8">
        <f>F63/29.95</f>
        <v>123.18564273789649</v>
      </c>
      <c r="K63" s="13">
        <f>100000/(8*I63/H63)</f>
        <v>237.8837552426989</v>
      </c>
      <c r="L63" s="13">
        <f>J63/K63</f>
        <v>0.51783965917394137</v>
      </c>
      <c r="M63" s="8">
        <v>0.49816700000000003</v>
      </c>
    </row>
    <row r="64" spans="1:13">
      <c r="A64" s="50"/>
      <c r="B64" s="50"/>
      <c r="C64" s="50"/>
      <c r="D64" s="50"/>
      <c r="E64" s="8">
        <v>1.5</v>
      </c>
      <c r="F64" s="8">
        <v>3710.38</v>
      </c>
      <c r="G64" s="8">
        <v>199420</v>
      </c>
      <c r="H64" s="8">
        <v>3709.8</v>
      </c>
      <c r="I64" s="8">
        <v>199389</v>
      </c>
      <c r="J64" s="8">
        <f>F64/29.95</f>
        <v>123.88580968280468</v>
      </c>
      <c r="K64" s="13">
        <f>100000/(8*I64/H64)</f>
        <v>232.57301054722177</v>
      </c>
      <c r="L64" s="13">
        <f>J64/K64</f>
        <v>0.53267491955026669</v>
      </c>
      <c r="M64" s="8">
        <v>0.58255000000000001</v>
      </c>
    </row>
    <row r="65" spans="1:13">
      <c r="A65" s="51"/>
      <c r="B65" s="51"/>
      <c r="C65" s="51"/>
      <c r="D65" s="51"/>
      <c r="E65" s="8">
        <v>8</v>
      </c>
      <c r="F65" s="8">
        <v>3729.64</v>
      </c>
      <c r="G65" s="8">
        <v>194346</v>
      </c>
      <c r="H65" s="8">
        <v>3729.06</v>
      </c>
      <c r="I65" s="8">
        <v>194318</v>
      </c>
      <c r="J65" s="8">
        <f>F65/29.95</f>
        <v>124.52888146911519</v>
      </c>
      <c r="K65" s="13">
        <f>100000/(8*I65/H65)</f>
        <v>239.88127708189666</v>
      </c>
      <c r="L65" s="13">
        <f>J65/K65</f>
        <v>0.51912714065883692</v>
      </c>
      <c r="M65" s="8">
        <v>0.52971400000000002</v>
      </c>
    </row>
    <row r="66" spans="1:13">
      <c r="A66" s="34" t="s">
        <v>22</v>
      </c>
      <c r="B66" s="35"/>
      <c r="C66" s="35"/>
      <c r="D66" s="35"/>
      <c r="E66" s="35"/>
      <c r="F66" s="35"/>
      <c r="G66" s="35"/>
      <c r="H66" s="35"/>
      <c r="I66" s="36"/>
      <c r="J66" s="8">
        <v>124.045</v>
      </c>
      <c r="K66" s="13">
        <v>239.90100000000001</v>
      </c>
      <c r="L66" s="13">
        <v>0.51719999999999999</v>
      </c>
      <c r="M66" s="8">
        <v>0.52590000000000003</v>
      </c>
    </row>
  </sheetData>
  <mergeCells count="47">
    <mergeCell ref="D27:D31"/>
    <mergeCell ref="C15:C19"/>
    <mergeCell ref="C21:C25"/>
    <mergeCell ref="C27:C31"/>
    <mergeCell ref="A27:A31"/>
    <mergeCell ref="B27:B31"/>
    <mergeCell ref="A1:M1"/>
    <mergeCell ref="A15:A19"/>
    <mergeCell ref="B15:B19"/>
    <mergeCell ref="B21:B25"/>
    <mergeCell ref="A21:A25"/>
    <mergeCell ref="B3:B7"/>
    <mergeCell ref="B9:B13"/>
    <mergeCell ref="A3:A7"/>
    <mergeCell ref="A9:A13"/>
    <mergeCell ref="C3:C7"/>
    <mergeCell ref="C9:C13"/>
    <mergeCell ref="D3:D7"/>
    <mergeCell ref="D9:D13"/>
    <mergeCell ref="D15:D19"/>
    <mergeCell ref="D21:D25"/>
    <mergeCell ref="A35:L35"/>
    <mergeCell ref="A49:A53"/>
    <mergeCell ref="B49:B53"/>
    <mergeCell ref="C49:C53"/>
    <mergeCell ref="A55:A59"/>
    <mergeCell ref="B55:B59"/>
    <mergeCell ref="C55:C59"/>
    <mergeCell ref="A37:A41"/>
    <mergeCell ref="B37:B41"/>
    <mergeCell ref="C37:C41"/>
    <mergeCell ref="A43:A47"/>
    <mergeCell ref="B43:B47"/>
    <mergeCell ref="C43:C47"/>
    <mergeCell ref="A42:I42"/>
    <mergeCell ref="A48:I48"/>
    <mergeCell ref="A66:I66"/>
    <mergeCell ref="D37:D41"/>
    <mergeCell ref="D43:D47"/>
    <mergeCell ref="D49:D53"/>
    <mergeCell ref="D55:D59"/>
    <mergeCell ref="D61:D65"/>
    <mergeCell ref="C61:C65"/>
    <mergeCell ref="B61:B65"/>
    <mergeCell ref="A61:A65"/>
    <mergeCell ref="A54:I54"/>
    <mergeCell ref="A60:I60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zoomScalePageLayoutView="120" workbookViewId="0">
      <selection sqref="A1:M32"/>
    </sheetView>
  </sheetViews>
  <sheetFormatPr defaultColWidth="10.875" defaultRowHeight="15.75"/>
  <cols>
    <col min="1" max="1" width="6.625" style="14" bestFit="1" customWidth="1"/>
    <col min="2" max="2" width="10.625" style="14" bestFit="1" customWidth="1"/>
    <col min="3" max="3" width="11.125" style="14" bestFit="1" customWidth="1"/>
    <col min="4" max="4" width="11.125" style="14" customWidth="1"/>
    <col min="5" max="5" width="4.875" style="14" bestFit="1" customWidth="1"/>
    <col min="6" max="6" width="18" style="14" bestFit="1" customWidth="1"/>
    <col min="7" max="7" width="9.5" style="14" bestFit="1" customWidth="1"/>
    <col min="8" max="8" width="14.375" style="14" bestFit="1" customWidth="1"/>
    <col min="9" max="9" width="10.875" style="14" bestFit="1" customWidth="1"/>
    <col min="10" max="10" width="10.875" style="14" customWidth="1"/>
    <col min="11" max="12" width="10.875" style="14"/>
    <col min="13" max="13" width="21.25" style="14" bestFit="1" customWidth="1"/>
    <col min="14" max="16384" width="10.875" style="14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testbed</vt:lpstr>
      <vt:lpstr>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carlyleliang@live.com</cp:lastModifiedBy>
  <dcterms:created xsi:type="dcterms:W3CDTF">2016-02-16T03:06:34Z</dcterms:created>
  <dcterms:modified xsi:type="dcterms:W3CDTF">2016-02-16T17:27:47Z</dcterms:modified>
</cp:coreProperties>
</file>