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code\github\costalevigatrici\"/>
    </mc:Choice>
  </mc:AlternateContent>
  <xr:revisionPtr revIDLastSave="0" documentId="13_ncr:1_{0653907C-B3F0-44A0-96ED-4033D2360302}" xr6:coauthVersionLast="47" xr6:coauthVersionMax="47" xr10:uidLastSave="{00000000-0000-0000-0000-000000000000}"/>
  <bookViews>
    <workbookView xWindow="1185" yWindow="-21360" windowWidth="37395" windowHeight="20670" tabRatio="500" xr2:uid="{00000000-000D-0000-FFFF-FFFF00000000}"/>
  </bookViews>
  <sheets>
    <sheet name="Dati generali" sheetId="1" r:id="rId1"/>
    <sheet name="Macchina" sheetId="2" r:id="rId2"/>
    <sheet name="Gruppi" sheetId="3" r:id="rId3"/>
    <sheet name="Allarmi"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D10" i="1" l="1"/>
  <c r="D9" i="1"/>
  <c r="D8" i="1"/>
  <c r="D7" i="1"/>
  <c r="D4" i="1"/>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2" i="3"/>
  <c r="E3" i="2"/>
  <c r="E4" i="2"/>
  <c r="E5" i="2"/>
  <c r="E6" i="2"/>
  <c r="E7" i="2"/>
  <c r="E2" i="2"/>
  <c r="G31" i="3"/>
  <c r="G30" i="3"/>
  <c r="C30" i="3" s="1"/>
  <c r="G29" i="3"/>
  <c r="C29" i="3" s="1"/>
  <c r="G28" i="3"/>
  <c r="C28" i="3" s="1"/>
  <c r="G27" i="3"/>
  <c r="C27" i="3" s="1"/>
  <c r="G26" i="3"/>
  <c r="C26" i="3" s="1"/>
  <c r="G25" i="3"/>
  <c r="C25" i="3" s="1"/>
  <c r="G24" i="3"/>
  <c r="C24" i="3" s="1"/>
  <c r="G23" i="3"/>
  <c r="G22" i="3"/>
  <c r="G21" i="3"/>
  <c r="G20" i="3"/>
  <c r="C20" i="3" s="1"/>
  <c r="G19" i="3"/>
  <c r="C19" i="3" s="1"/>
  <c r="G18" i="3"/>
  <c r="C18" i="3" s="1"/>
  <c r="G17" i="3"/>
  <c r="C17" i="3" s="1"/>
  <c r="G16" i="3"/>
  <c r="C16" i="3" s="1"/>
  <c r="G15" i="3"/>
  <c r="C15" i="3" s="1"/>
  <c r="G14" i="3"/>
  <c r="C14" i="3" s="1"/>
  <c r="G13" i="3"/>
  <c r="G12" i="3"/>
  <c r="G11" i="3"/>
  <c r="G10" i="3"/>
  <c r="C10" i="3" s="1"/>
  <c r="G9" i="3"/>
  <c r="C9" i="3" s="1"/>
  <c r="G8" i="3"/>
  <c r="C8" i="3" s="1"/>
  <c r="G7" i="3"/>
  <c r="C7" i="3"/>
  <c r="G6" i="3"/>
  <c r="C6" i="3" s="1"/>
  <c r="G5" i="3"/>
  <c r="C5" i="3" s="1"/>
  <c r="G4" i="3"/>
  <c r="C4" i="3" s="1"/>
  <c r="G3" i="3"/>
  <c r="G2" i="3"/>
  <c r="H8" i="2"/>
  <c r="H7" i="2"/>
  <c r="D7" i="2" s="1"/>
  <c r="H6" i="2"/>
  <c r="D6" i="2" s="1"/>
  <c r="H5" i="2"/>
  <c r="H4" i="2"/>
  <c r="D4" i="2" s="1"/>
  <c r="H3" i="2"/>
  <c r="D3" i="2" s="1"/>
  <c r="H2" i="2"/>
  <c r="D2" i="2"/>
  <c r="G36" i="1"/>
  <c r="G35" i="1"/>
  <c r="G34" i="1"/>
  <c r="G33" i="1"/>
  <c r="G32" i="1"/>
  <c r="G31" i="1"/>
  <c r="G30" i="1"/>
  <c r="G29" i="1"/>
  <c r="G28" i="1"/>
  <c r="G27" i="1"/>
  <c r="G26" i="1"/>
  <c r="G25" i="1"/>
  <c r="G24" i="1"/>
  <c r="G23" i="1"/>
  <c r="G22" i="1"/>
  <c r="G21" i="1"/>
  <c r="G20" i="1"/>
  <c r="G19" i="1"/>
  <c r="C19" i="1" s="1"/>
  <c r="D19" i="1" s="1"/>
  <c r="G18" i="1"/>
  <c r="C18" i="1" s="1"/>
  <c r="D18" i="1" s="1"/>
  <c r="G17" i="1"/>
  <c r="G16" i="1"/>
  <c r="G15" i="1"/>
  <c r="G14" i="1"/>
  <c r="G13" i="1"/>
  <c r="G12" i="1"/>
  <c r="G11" i="1"/>
  <c r="G10" i="1"/>
  <c r="G9" i="1"/>
  <c r="G8" i="1"/>
  <c r="G7" i="1"/>
  <c r="G6" i="1"/>
  <c r="C6" i="1" s="1"/>
  <c r="D6" i="1" s="1"/>
  <c r="G5" i="1"/>
  <c r="C5" i="1" s="1"/>
  <c r="D5" i="1" s="1"/>
  <c r="G4" i="1"/>
  <c r="C4" i="1"/>
  <c r="G3" i="1"/>
  <c r="C3" i="1" s="1"/>
  <c r="D3" i="1" s="1"/>
  <c r="G2" i="1"/>
  <c r="C2" i="1" s="1"/>
  <c r="D2" i="1" s="1"/>
</calcChain>
</file>

<file path=xl/sharedStrings.xml><?xml version="1.0" encoding="utf-8"?>
<sst xmlns="http://schemas.openxmlformats.org/spreadsheetml/2006/main" count="378" uniqueCount="217">
  <si>
    <t>TAG</t>
  </si>
  <si>
    <t>PLC ADDR</t>
  </si>
  <si>
    <t>MODBUS ADDR</t>
  </si>
  <si>
    <t>DATA TYPE</t>
  </si>
  <si>
    <t>DESCRIZIONE</t>
  </si>
  <si>
    <t>HMI_Imp_Num_Programma_I</t>
  </si>
  <si>
    <t>MW4513</t>
  </si>
  <si>
    <t>INT</t>
  </si>
  <si>
    <t>Numero Programma</t>
  </si>
  <si>
    <t>HMI_ImpSetup_Conta_Ore_I</t>
  </si>
  <si>
    <t>MW4611</t>
  </si>
  <si>
    <t>Conta Ore</t>
  </si>
  <si>
    <t>HMI_ImpSetup_Conta_Minuti_I</t>
  </si>
  <si>
    <t>MW4610</t>
  </si>
  <si>
    <t>Conta Minuti</t>
  </si>
  <si>
    <t>HMI_Imp_Stato_I</t>
  </si>
  <si>
    <t>MW4555</t>
  </si>
  <si>
    <t>Stato Macchina 
0 = Emergenza
1 = Stop
2 = Start
3 = Cons. Linea Off
7 = Energy save Time 1 e 2 (velocità minima e arresto motori) attivi</t>
  </si>
  <si>
    <t>HMI_Imp_VelAvanz_Set_I</t>
  </si>
  <si>
    <t>MW4517</t>
  </si>
  <si>
    <t>Velocità Avanzamento Impostata [m/min/10]</t>
  </si>
  <si>
    <t>HMI_Imp_Abl_Avanzamento_X</t>
  </si>
  <si>
    <t>MX9000.0</t>
  </si>
  <si>
    <t>BOOL</t>
  </si>
  <si>
    <t>Abilitazione Avanzamento</t>
  </si>
  <si>
    <t>HMI_Imp_Presenza_Allarmi_X</t>
  </si>
  <si>
    <t>MX9100.1</t>
  </si>
  <si>
    <t>Presenza Allarmi</t>
  </si>
  <si>
    <t>HMI_Imp_Sel_Loc_Linea_Rem_X</t>
  </si>
  <si>
    <t>MX9100.5</t>
  </si>
  <si>
    <t>Selettore Locale Linea Remoto</t>
  </si>
  <si>
    <t>HMI_Imp_Stato_Avanz_X</t>
  </si>
  <si>
    <t>MX9100.4</t>
  </si>
  <si>
    <t>Avanzamento in Marcia</t>
  </si>
  <si>
    <t>MesData.xHmiCaricaDatiDn</t>
  </si>
  <si>
    <t>MX20100.5</t>
  </si>
  <si>
    <t>Pulsante di start lavorazione</t>
  </si>
  <si>
    <t>MesData.xHmiEseguito</t>
  </si>
  <si>
    <t>MX20100.2</t>
  </si>
  <si>
    <t>Pulsante di stop lavorazione</t>
  </si>
  <si>
    <t>MesData.xHmiCaricaDati</t>
  </si>
  <si>
    <t>MX20100.3</t>
  </si>
  <si>
    <t>Lavorazione in corso</t>
  </si>
  <si>
    <t>MesData.sBarcodeRx</t>
  </si>
  <si>
    <t>MW20110</t>
  </si>
  <si>
    <t>Codice del prodotto in lavorazione</t>
  </si>
  <si>
    <t>I_Minuti_Produzione</t>
  </si>
  <si>
    <t>MW8033</t>
  </si>
  <si>
    <t>Minuti in lavorazione</t>
  </si>
  <si>
    <t>I_Ore_Produzione</t>
  </si>
  <si>
    <t>MW8034</t>
  </si>
  <si>
    <t>Ore in lavorazione</t>
  </si>
  <si>
    <t>SUPERIORE</t>
  </si>
  <si>
    <t>Presenza_Pezzo_I</t>
  </si>
  <si>
    <t>MW4308</t>
  </si>
  <si>
    <t>Stato del sensore in entrata macchina per presenza pezzo (0 = Nessuna Funzione, 1 = Presenza Pezzo, 2 = Eccesso Spessore)</t>
  </si>
  <si>
    <t>SollAct_DI</t>
  </si>
  <si>
    <t>MD2180</t>
  </si>
  <si>
    <t>DINT</t>
  </si>
  <si>
    <t>Sollevamento Spessore Attuale [mm/100]</t>
  </si>
  <si>
    <t>SollSet_DI</t>
  </si>
  <si>
    <t>MD2182</t>
  </si>
  <si>
    <t>Sollevamento Spessore Impostato [mm/100]</t>
  </si>
  <si>
    <t>Abl_Depress_X</t>
  </si>
  <si>
    <t>MX8600.5</t>
  </si>
  <si>
    <t>Abilitazione Depressore</t>
  </si>
  <si>
    <t xml:space="preserve">Allarmi_DW </t>
  </si>
  <si>
    <t>MD2176</t>
  </si>
  <si>
    <t>DWORD</t>
  </si>
  <si>
    <t>Allarmi</t>
  </si>
  <si>
    <t>VelAvanz_Act_I</t>
  </si>
  <si>
    <t>MW4362</t>
  </si>
  <si>
    <t>Velocita Avanzamento Attuale [m/min/10]</t>
  </si>
  <si>
    <t>Gr1_Abl_Gruppo_X</t>
  </si>
  <si>
    <t>MX5000.0</t>
  </si>
  <si>
    <t>Abilitazione Gruppo</t>
  </si>
  <si>
    <t>Gr1_Abl_StandBy_X</t>
  </si>
  <si>
    <t>MX5000.4</t>
  </si>
  <si>
    <t>Abilitazione StandBy</t>
  </si>
  <si>
    <t>Gr1_Grana</t>
  </si>
  <si>
    <t>MW2502</t>
  </si>
  <si>
    <t>Grana del nastro abrasivo / altezza spazzola attualmente selezionata</t>
  </si>
  <si>
    <t>Gr1_GritSetAct_I</t>
  </si>
  <si>
    <t>MW2529</t>
  </si>
  <si>
    <t>Grit-Set (posizione del gruppo di lavoro) (posizione del gruppo di lavoro) Attuale</t>
  </si>
  <si>
    <t>Gr1_GritSetSet_I</t>
  </si>
  <si>
    <t>MW2510</t>
  </si>
  <si>
    <t>Grit-Set (posizione del gruppo di lavoro) Impostato</t>
  </si>
  <si>
    <t>Gr1_Stato_I</t>
  </si>
  <si>
    <t>MW2527</t>
  </si>
  <si>
    <t>Stato Gruppo 0=Rosso 1=Verde 2=Verde Soffiatori 4=Giallo</t>
  </si>
  <si>
    <t>Gr1_GruppoVelAct_I</t>
  </si>
  <si>
    <t>MW2528</t>
  </si>
  <si>
    <t>Velocità attulale del gruppo (calcolata)</t>
  </si>
  <si>
    <t>Gr1_GruppoRefSet_I</t>
  </si>
  <si>
    <t>MW2505</t>
  </si>
  <si>
    <t>Velocità impostata del gruppo</t>
  </si>
  <si>
    <t xml:space="preserve">Gr1_Allarmi_W </t>
  </si>
  <si>
    <t>MW2526</t>
  </si>
  <si>
    <t>WORD</t>
  </si>
  <si>
    <t>Gr2_Abl_Gruppo_X</t>
  </si>
  <si>
    <t>MX5200.0</t>
  </si>
  <si>
    <t>Gr2_Abl_StandBy_X</t>
  </si>
  <si>
    <t>MX5200.4</t>
  </si>
  <si>
    <t>Gr2_Grana</t>
  </si>
  <si>
    <t>MW2602</t>
  </si>
  <si>
    <t>Gr2_GritSetAct_I</t>
  </si>
  <si>
    <t>MW2629</t>
  </si>
  <si>
    <t>Gr2_GritSetSet_I</t>
  </si>
  <si>
    <t>MW2610</t>
  </si>
  <si>
    <t>Gr2_Stato_I</t>
  </si>
  <si>
    <t>MW2627</t>
  </si>
  <si>
    <t>Gr2_GruppoVelAct_I</t>
  </si>
  <si>
    <t>MW2628</t>
  </si>
  <si>
    <t>Gr2_GruppoRefSet_I</t>
  </si>
  <si>
    <t>MW2605</t>
  </si>
  <si>
    <t xml:space="preserve">Gr2_Allarmi_W </t>
  </si>
  <si>
    <t>MW2626</t>
  </si>
  <si>
    <t>Gr3_Abl_Gruppo_X</t>
  </si>
  <si>
    <t>MX5400.0</t>
  </si>
  <si>
    <t>Gr3_Abl_StandBy_X</t>
  </si>
  <si>
    <t>MX5400.4</t>
  </si>
  <si>
    <t>Gr3_Grana</t>
  </si>
  <si>
    <t>MW2702</t>
  </si>
  <si>
    <t>Gr3_GritSetAct_I</t>
  </si>
  <si>
    <t>MW2729</t>
  </si>
  <si>
    <t>Gr3_GritSetSet_I</t>
  </si>
  <si>
    <t>MW2710</t>
  </si>
  <si>
    <t>Gr3_Stato_I</t>
  </si>
  <si>
    <t>MW2727</t>
  </si>
  <si>
    <t>Gr3_GruppoVelAct_I</t>
  </si>
  <si>
    <t>MW2728</t>
  </si>
  <si>
    <t>Gr3_GruppoRefSet_I</t>
  </si>
  <si>
    <t>MW2705</t>
  </si>
  <si>
    <t xml:space="preserve">Gr3_Allarmi_W </t>
  </si>
  <si>
    <t>MW2726</t>
  </si>
  <si>
    <t>Indirizzo variabile di allarme</t>
  </si>
  <si>
    <t>Testo allarme visualizzato su HMI</t>
  </si>
  <si>
    <t>Significato</t>
  </si>
  <si>
    <t>Produce emergenza</t>
  </si>
  <si>
    <t>%MW4352</t>
  </si>
  <si>
    <t>X0</t>
  </si>
  <si>
    <t>Mc Superiore Emergenza Generale</t>
  </si>
  <si>
    <t>La macchina è in emergenza.L'emergenza può essere stata causata dall'attivazione di un pulsante a fungo oppure da un altro allarme macchina come la rottura di un nastro.</t>
  </si>
  <si>
    <t>-----</t>
  </si>
  <si>
    <t>X1</t>
  </si>
  <si>
    <t>Mc Superiore Termico Avanzamento</t>
  </si>
  <si>
    <t>Intervento della protezione magnetotermica dell'inverter / motore del trasporto.</t>
  </si>
  <si>
    <t>Si</t>
  </si>
  <si>
    <t>X2</t>
  </si>
  <si>
    <t>Mc Superiore Termico Depressore</t>
  </si>
  <si>
    <t>Intervento della protezione magnetotermica dell'inverter / motore del depressore.</t>
  </si>
  <si>
    <t>X3</t>
  </si>
  <si>
    <t>Mc Superiore Termico Spazzola 1</t>
  </si>
  <si>
    <t>Intervento della protezione magnetotermica dell'inverter / motore della spazzola esterna 1.</t>
  </si>
  <si>
    <t>X4</t>
  </si>
  <si>
    <t>Mc Superiore Termico Spazzola 2</t>
  </si>
  <si>
    <t>Intervento della protezione magnetotermica dell'inverter / motore della spazzola esterna 2.</t>
  </si>
  <si>
    <t>X5</t>
  </si>
  <si>
    <t>Mc Superiore Termico Sollevamento</t>
  </si>
  <si>
    <t>Intervento della protezione magnetotermica dell'inverter / motore del sollevamento.</t>
  </si>
  <si>
    <t>X6</t>
  </si>
  <si>
    <t>Allarme Mancanza Aria</t>
  </si>
  <si>
    <t>La pressione dell'aria in entrata alla macchina è scesa al di sotto della soglia minima necessaria ad un corretto funzionamento della macchina.</t>
  </si>
  <si>
    <t>X7</t>
  </si>
  <si>
    <t xml:space="preserve">Mc Superiore Porte Aperte </t>
  </si>
  <si>
    <t xml:space="preserve">Le porte a protezione dal contatto con in gruppi di lavoro sono aperte. La macchina rimane in emergenza e non può essere avviata. </t>
  </si>
  <si>
    <t>X8</t>
  </si>
  <si>
    <t>Mc Superiore Uscita Tappeto</t>
  </si>
  <si>
    <t>Il tappeto è sbandato lateralmente, andando ad attivare uno dei finecorsa posto su ciascun lato della macchina. Per evitare che il tappeto si danneggi, la macchina va in emergenza e non può essere avviata finché il finecorsa attivato non viene liberato e il tappeto rimesso nella sua propria sede.</t>
  </si>
  <si>
    <t>%MW4353</t>
  </si>
  <si>
    <t>Porte Aperte zona Mahros</t>
  </si>
  <si>
    <t>Segnalazione dell’apertura dei cancelli della zona di carico</t>
  </si>
  <si>
    <t>No</t>
  </si>
  <si>
    <t>Mc Superiore Eccesso Spessore</t>
  </si>
  <si>
    <t>Qualora si presentasse in entrata alla macchina un pezzo avente uno spessore superiore a quello impostato, di una quantità potenzialmente pericolosa per l'integrità della macchina, si aziona un finecorsa che ferma il trasporto, disattivando anche la selezione del trasporto stesso nella pagina dei dispositivi ausiliari. Inoltre il sollevamento si apre automaticamente di una quantità sufficiente a permettere una agevole rimozione del pezzo.
La macchina non va in emergenza né in stop.
Il sollevamento si riporta automaticamente alla posizione impostata quando viene riabilitato il pulsante di selezione del trasporto.
Se il pezzo che aveva causato l'eccesso spessore aveva già impegnato la macchina (presenza pezzo), prima di riposizionare la macchina a spessore, il trasporto si attiva e rimane in marcia fino a che il pezzo memoriazzato in entrata non viene evacuato in uscita.</t>
  </si>
  <si>
    <t>Mc Superiore Micro Apertura</t>
  </si>
  <si>
    <t>La macchina è stata aperta fino al punto da attivare il finecorsa di limite superiore</t>
  </si>
  <si>
    <t>Mc Superiore Micro Chiusura</t>
  </si>
  <si>
    <t>La macchina è stata aperta fino al punto da attivare il finecorsa di limite inferiore</t>
  </si>
  <si>
    <t>Mc Superiore Anomalia Pos. Soll.</t>
  </si>
  <si>
    <t>Nel corso di un posizionamento dello spessore della macchina, è stata rilevata una anomalia.
E' possibile che qualcosa abbia impedito al sollevamento di muoversi alla velocità prevista o che sia bloccato, ma l'evento più probabile che genera questo allarme è un posizionamento che si è concluso fuori dal valore di tolleranza stabilito. In questo caso è generalmente sufficiente ritoccare leggermente il parametro macchina che tiene conto dell'inerzia del sollevamento della macchina in fase di arresto del posizionamento.</t>
  </si>
  <si>
    <t>Mc Superiore Error Nodo</t>
  </si>
  <si>
    <t>Problemi di comunicazione del/i drive della macchina (es. inverter trasporto).</t>
  </si>
  <si>
    <t>%MW2526</t>
  </si>
  <si>
    <t>Termico Gruppo 1</t>
  </si>
  <si>
    <t>Intervento della protezione magnetotermica dell'inverter / motore del gruppo di lavoro.</t>
  </si>
  <si>
    <t>Bloccaggio Nastro o Tens.Cinghia Gruppo 1</t>
  </si>
  <si>
    <t>Il sistema automatico di bloccaggio del nastro abrasivo (se presente) è aperto.</t>
  </si>
  <si>
    <t>Uscita Nastro Gruppo 1</t>
  </si>
  <si>
    <t>Il nastro abrasivo è uscito lateralmente e deve essere rimesso in posizione. E' consigliabile verificare anche la pulizia delle fotocellule di centraggio del nastro.</t>
  </si>
  <si>
    <t>Rottura Nastro Gruppo 1</t>
  </si>
  <si>
    <t>Rottura del nastro abrasivo.</t>
  </si>
  <si>
    <t>Anomalia Posizio. Gruppo 1</t>
  </si>
  <si>
    <t>Anomalia del posizionamento del gruppo di lavoro (si veda quando indicato per l'anomalia del posizionamento del sollevamento).</t>
  </si>
  <si>
    <t>Error Nodo Gruppo 1</t>
  </si>
  <si>
    <t>Presenza di un fault nel drive del motore o problemi di comunicazione con il drive (es. inverter della rotazione del motore operatore).</t>
  </si>
  <si>
    <t>%MW2626</t>
  </si>
  <si>
    <t>Termico Gruppo 2</t>
  </si>
  <si>
    <t>Bloccaggio Nastro o Tens.Cinghia Gruppo 2</t>
  </si>
  <si>
    <t>Uscita Nastro Gruppo 2</t>
  </si>
  <si>
    <t>Rottura Nastro Gruppo 2</t>
  </si>
  <si>
    <t>Anomalia Posizio.Gruppo 2</t>
  </si>
  <si>
    <t>Error Nodo Gruppo 2</t>
  </si>
  <si>
    <t>%MW2726</t>
  </si>
  <si>
    <t>Termico Gruppo 3</t>
  </si>
  <si>
    <t>Bloccaggio Nastro o Tens.Cinghia Gruppo 3</t>
  </si>
  <si>
    <t>Uscita Nastro Gruppo 3</t>
  </si>
  <si>
    <t>Rottura Nastro Gruppo 3</t>
  </si>
  <si>
    <t>Anomalia Posizio. Gruppo 3</t>
  </si>
  <si>
    <t>Error Nodo  Gruppo 3</t>
  </si>
  <si>
    <t>inveritre ore lavorazione</t>
  </si>
  <si>
    <t>da ivnertire</t>
  </si>
  <si>
    <t>velocita avenzamento diviso 10</t>
  </si>
  <si>
    <t>controllare 45000 9000 44501</t>
  </si>
  <si>
    <t>PYTHON</t>
  </si>
  <si>
    <t>PYTH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</si>
</sst>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2"/>
      <name val="Arial"/>
      <family val="2"/>
      <charset val="1"/>
    </font>
    <font>
      <sz val="10"/>
      <color rgb="FFFF0000"/>
      <name val="Arial"/>
      <family val="2"/>
      <charset val="1"/>
    </font>
    <font>
      <b/>
      <sz val="10"/>
      <name val="Arial"/>
      <family val="2"/>
      <charset val="1"/>
    </font>
    <font>
      <b/>
      <sz val="10"/>
      <color rgb="FFFF0000"/>
      <name val="Arial"/>
      <family val="2"/>
    </font>
    <font>
      <u/>
      <sz val="10"/>
      <name val="Arial"/>
      <family val="2"/>
      <charset val="1"/>
    </font>
    <font>
      <b/>
      <u/>
      <sz val="10"/>
      <color rgb="FFFF0000"/>
      <name val="Arial"/>
      <family val="2"/>
    </font>
  </fonts>
  <fills count="2">
    <fill>
      <patternFill patternType="none"/>
    </fill>
    <fill>
      <patternFill patternType="gray125"/>
    </fill>
  </fills>
  <borders count="6">
    <border>
      <left/>
      <right/>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auto="1"/>
      </bottom>
      <diagonal/>
    </border>
  </borders>
  <cellStyleXfs count="1">
    <xf numFmtId="0" fontId="0" fillId="0" borderId="0"/>
  </cellStyleXfs>
  <cellXfs count="20">
    <xf numFmtId="0" fontId="0" fillId="0" borderId="0" xfId="0"/>
    <xf numFmtId="0" fontId="1" fillId="0" borderId="0" xfId="0" applyFont="1"/>
    <xf numFmtId="0" fontId="2" fillId="0" borderId="0" xfId="0" applyFont="1"/>
    <xf numFmtId="0" fontId="0" fillId="0" borderId="0" xfId="0" applyFont="1" applyAlignment="1">
      <alignment wrapText="1"/>
    </xf>
    <xf numFmtId="0" fontId="0" fillId="0" borderId="1" xfId="0" applyBorder="1"/>
    <xf numFmtId="0" fontId="0" fillId="0" borderId="2" xfId="0" applyBorder="1" applyAlignment="1">
      <alignment wrapText="1"/>
    </xf>
    <xf numFmtId="0" fontId="3" fillId="0" borderId="3" xfId="0" applyFont="1" applyBorder="1" applyAlignment="1">
      <alignment horizont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0" fillId="0" borderId="2" xfId="0" applyFont="1" applyBorder="1" applyAlignment="1">
      <alignment vertical="top" wrapText="1"/>
    </xf>
    <xf numFmtId="0" fontId="0" fillId="0" borderId="0" xfId="0" applyFont="1" applyBorder="1" applyAlignment="1">
      <alignment horizontal="center" vertical="center"/>
    </xf>
    <xf numFmtId="0" fontId="0" fillId="0" borderId="5" xfId="0" applyFont="1" applyBorder="1"/>
    <xf numFmtId="0" fontId="0" fillId="0" borderId="3" xfId="0" applyFont="1" applyBorder="1"/>
    <xf numFmtId="0" fontId="0" fillId="0" borderId="4" xfId="0" applyFont="1" applyBorder="1" applyAlignment="1">
      <alignment vertical="top" wrapText="1"/>
    </xf>
    <xf numFmtId="0" fontId="0" fillId="0" borderId="5" xfId="0" applyFont="1" applyBorder="1" applyAlignment="1">
      <alignment horizontal="center" vertical="center"/>
    </xf>
    <xf numFmtId="0" fontId="4" fillId="0" borderId="0" xfId="0" applyFont="1"/>
    <xf numFmtId="0" fontId="0" fillId="0" borderId="0" xfId="0" applyFont="1" applyBorder="1" applyAlignment="1">
      <alignment horizontal="center" vertical="center" textRotation="90"/>
    </xf>
    <xf numFmtId="0" fontId="3" fillId="0" borderId="3" xfId="0" applyFont="1" applyBorder="1" applyAlignment="1">
      <alignment horizontal="center" wrapText="1"/>
    </xf>
    <xf numFmtId="0" fontId="5" fillId="0" borderId="1" xfId="0" applyFont="1" applyBorder="1"/>
    <xf numFmtId="0" fontId="6" fillId="0" borderId="0" xfId="0"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
  <sheetViews>
    <sheetView tabSelected="1" zoomScaleNormal="100" workbookViewId="0">
      <selection activeCell="I37" sqref="I37"/>
    </sheetView>
  </sheetViews>
  <sheetFormatPr defaultColWidth="8.7109375" defaultRowHeight="12.75" x14ac:dyDescent="0.2"/>
  <cols>
    <col min="1" max="1" width="28.28515625" customWidth="1"/>
    <col min="2" max="2" width="13.42578125" customWidth="1"/>
    <col min="3" max="3" width="8" customWidth="1"/>
    <col min="4" max="4" width="8.42578125" customWidth="1"/>
    <col min="5" max="5" width="14.28515625" customWidth="1"/>
    <col min="6" max="6" width="22.5703125" customWidth="1"/>
    <col min="7" max="7" width="13.5703125" customWidth="1"/>
    <col min="8" max="8" width="10.42578125" customWidth="1"/>
    <col min="9" max="9" width="45.28515625" customWidth="1"/>
  </cols>
  <sheetData>
    <row r="1" spans="1:9" ht="15.75" x14ac:dyDescent="0.25">
      <c r="A1" s="1" t="s">
        <v>0</v>
      </c>
      <c r="B1" s="1" t="s">
        <v>1</v>
      </c>
      <c r="C1" s="1" t="s">
        <v>2</v>
      </c>
      <c r="D1" s="1" t="s">
        <v>216</v>
      </c>
      <c r="E1" s="1" t="s">
        <v>3</v>
      </c>
      <c r="F1" s="1" t="s">
        <v>4</v>
      </c>
      <c r="H1" s="2"/>
      <c r="I1" s="2"/>
    </row>
    <row r="2" spans="1:9" x14ac:dyDescent="0.2">
      <c r="A2" s="2" t="s">
        <v>5</v>
      </c>
      <c r="B2" s="2" t="s">
        <v>6</v>
      </c>
      <c r="C2" s="2">
        <f>(40001 + G2)</f>
        <v>44514</v>
      </c>
      <c r="D2">
        <f>C2-40001</f>
        <v>4513</v>
      </c>
      <c r="E2" s="2" t="s">
        <v>7</v>
      </c>
      <c r="F2" s="2" t="s">
        <v>8</v>
      </c>
      <c r="G2" t="str">
        <f t="shared" ref="G2:G36" si="0">MID(B2,3,10)</f>
        <v>4513</v>
      </c>
    </row>
    <row r="3" spans="1:9" x14ac:dyDescent="0.2">
      <c r="A3" t="s">
        <v>9</v>
      </c>
      <c r="B3" t="s">
        <v>10</v>
      </c>
      <c r="C3">
        <f>(40001 + G3)</f>
        <v>44612</v>
      </c>
      <c r="D3">
        <f t="shared" ref="D3:D19" si="1">C3-40001</f>
        <v>4611</v>
      </c>
      <c r="E3" t="s">
        <v>7</v>
      </c>
      <c r="F3" t="s">
        <v>11</v>
      </c>
      <c r="G3" t="str">
        <f t="shared" si="0"/>
        <v>4611</v>
      </c>
    </row>
    <row r="4" spans="1:9" x14ac:dyDescent="0.2">
      <c r="A4" t="s">
        <v>12</v>
      </c>
      <c r="B4" t="s">
        <v>13</v>
      </c>
      <c r="C4">
        <f>(40001 + G4)</f>
        <v>44611</v>
      </c>
      <c r="D4">
        <f t="shared" si="1"/>
        <v>4610</v>
      </c>
      <c r="E4" t="s">
        <v>7</v>
      </c>
      <c r="F4" t="s">
        <v>14</v>
      </c>
      <c r="G4" t="str">
        <f t="shared" si="0"/>
        <v>4610</v>
      </c>
    </row>
    <row r="5" spans="1:9" ht="102" x14ac:dyDescent="0.2">
      <c r="A5" t="s">
        <v>15</v>
      </c>
      <c r="B5" t="s">
        <v>16</v>
      </c>
      <c r="C5">
        <f>(40001 + G5)</f>
        <v>44556</v>
      </c>
      <c r="D5">
        <f t="shared" si="1"/>
        <v>4555</v>
      </c>
      <c r="E5" t="s">
        <v>7</v>
      </c>
      <c r="F5" s="3" t="s">
        <v>17</v>
      </c>
      <c r="G5" t="str">
        <f t="shared" si="0"/>
        <v>4555</v>
      </c>
    </row>
    <row r="6" spans="1:9" x14ac:dyDescent="0.2">
      <c r="A6" t="s">
        <v>18</v>
      </c>
      <c r="B6" t="s">
        <v>19</v>
      </c>
      <c r="C6">
        <f>(40001 + G6)</f>
        <v>44518</v>
      </c>
      <c r="D6">
        <f t="shared" si="1"/>
        <v>4517</v>
      </c>
      <c r="E6" t="s">
        <v>7</v>
      </c>
      <c r="F6" t="s">
        <v>20</v>
      </c>
      <c r="G6" t="str">
        <f t="shared" si="0"/>
        <v>4517</v>
      </c>
    </row>
    <row r="7" spans="1:9" x14ac:dyDescent="0.2">
      <c r="A7" t="s">
        <v>21</v>
      </c>
      <c r="B7" t="s">
        <v>22</v>
      </c>
      <c r="C7">
        <v>44501</v>
      </c>
      <c r="D7">
        <f t="shared" si="1"/>
        <v>4500</v>
      </c>
      <c r="E7" t="s">
        <v>23</v>
      </c>
      <c r="F7" t="s">
        <v>24</v>
      </c>
      <c r="G7" t="str">
        <f t="shared" si="0"/>
        <v>9000.0</v>
      </c>
      <c r="H7">
        <v>4500</v>
      </c>
    </row>
    <row r="8" spans="1:9" x14ac:dyDescent="0.2">
      <c r="A8" t="s">
        <v>25</v>
      </c>
      <c r="B8" t="s">
        <v>26</v>
      </c>
      <c r="C8">
        <v>44551</v>
      </c>
      <c r="D8">
        <f t="shared" si="1"/>
        <v>4550</v>
      </c>
      <c r="E8" t="s">
        <v>23</v>
      </c>
      <c r="F8" t="s">
        <v>27</v>
      </c>
      <c r="G8" t="str">
        <f t="shared" si="0"/>
        <v>9100.1</v>
      </c>
    </row>
    <row r="9" spans="1:9" x14ac:dyDescent="0.2">
      <c r="A9" t="s">
        <v>28</v>
      </c>
      <c r="B9" t="s">
        <v>29</v>
      </c>
      <c r="C9">
        <v>44551</v>
      </c>
      <c r="D9">
        <f t="shared" si="1"/>
        <v>4550</v>
      </c>
      <c r="E9" t="s">
        <v>23</v>
      </c>
      <c r="F9" t="s">
        <v>30</v>
      </c>
      <c r="G9" t="str">
        <f t="shared" si="0"/>
        <v>9100.5</v>
      </c>
    </row>
    <row r="10" spans="1:9" x14ac:dyDescent="0.2">
      <c r="A10" t="s">
        <v>31</v>
      </c>
      <c r="B10" t="s">
        <v>32</v>
      </c>
      <c r="C10">
        <v>44551</v>
      </c>
      <c r="D10">
        <f t="shared" si="1"/>
        <v>4550</v>
      </c>
      <c r="E10" t="s">
        <v>23</v>
      </c>
      <c r="F10" t="s">
        <v>33</v>
      </c>
      <c r="G10" t="str">
        <f t="shared" si="0"/>
        <v>9100.4</v>
      </c>
    </row>
    <row r="11" spans="1:9" x14ac:dyDescent="0.2">
      <c r="G11" t="str">
        <f t="shared" si="0"/>
        <v/>
      </c>
    </row>
    <row r="12" spans="1:9" x14ac:dyDescent="0.2">
      <c r="G12" t="str">
        <f t="shared" si="0"/>
        <v/>
      </c>
    </row>
    <row r="13" spans="1:9" x14ac:dyDescent="0.2">
      <c r="G13" t="str">
        <f t="shared" si="0"/>
        <v/>
      </c>
    </row>
    <row r="14" spans="1:9" x14ac:dyDescent="0.2">
      <c r="A14" t="s">
        <v>34</v>
      </c>
      <c r="B14" t="s">
        <v>35</v>
      </c>
      <c r="C14">
        <v>20100</v>
      </c>
      <c r="D14" s="15">
        <v>20100</v>
      </c>
      <c r="F14" t="s">
        <v>36</v>
      </c>
      <c r="G14" t="str">
        <f t="shared" si="0"/>
        <v>20100.5</v>
      </c>
    </row>
    <row r="15" spans="1:9" x14ac:dyDescent="0.2">
      <c r="A15" t="s">
        <v>37</v>
      </c>
      <c r="B15" t="s">
        <v>38</v>
      </c>
      <c r="C15">
        <v>20100</v>
      </c>
      <c r="D15" s="15">
        <v>20100</v>
      </c>
      <c r="F15" t="s">
        <v>39</v>
      </c>
      <c r="G15" t="str">
        <f t="shared" si="0"/>
        <v>20100.2</v>
      </c>
      <c r="H15">
        <v>20100</v>
      </c>
    </row>
    <row r="16" spans="1:9" x14ac:dyDescent="0.2">
      <c r="A16" t="s">
        <v>40</v>
      </c>
      <c r="B16" t="s">
        <v>41</v>
      </c>
      <c r="C16">
        <v>20100</v>
      </c>
      <c r="D16" s="15">
        <v>20100</v>
      </c>
      <c r="F16" t="s">
        <v>42</v>
      </c>
      <c r="G16" t="str">
        <f t="shared" si="0"/>
        <v>20100.3</v>
      </c>
    </row>
    <row r="17" spans="1:7" x14ac:dyDescent="0.2">
      <c r="A17" t="s">
        <v>43</v>
      </c>
      <c r="B17" t="s">
        <v>44</v>
      </c>
      <c r="C17">
        <v>20111</v>
      </c>
      <c r="D17" s="19">
        <v>20110</v>
      </c>
      <c r="F17" t="s">
        <v>45</v>
      </c>
      <c r="G17" t="str">
        <f t="shared" si="0"/>
        <v>20110</v>
      </c>
    </row>
    <row r="18" spans="1:7" x14ac:dyDescent="0.2">
      <c r="A18" t="s">
        <v>46</v>
      </c>
      <c r="B18" t="s">
        <v>47</v>
      </c>
      <c r="C18">
        <f>(40001 + G18)</f>
        <v>48034</v>
      </c>
      <c r="D18">
        <f t="shared" si="1"/>
        <v>8033</v>
      </c>
      <c r="F18" t="s">
        <v>48</v>
      </c>
      <c r="G18" t="str">
        <f t="shared" si="0"/>
        <v>8033</v>
      </c>
    </row>
    <row r="19" spans="1:7" x14ac:dyDescent="0.2">
      <c r="A19" t="s">
        <v>49</v>
      </c>
      <c r="B19" t="s">
        <v>50</v>
      </c>
      <c r="C19">
        <f>(40001 + G19)</f>
        <v>48035</v>
      </c>
      <c r="D19">
        <f t="shared" si="1"/>
        <v>8034</v>
      </c>
      <c r="F19" t="s">
        <v>51</v>
      </c>
      <c r="G19" t="str">
        <f t="shared" si="0"/>
        <v>8034</v>
      </c>
    </row>
    <row r="20" spans="1:7" x14ac:dyDescent="0.2">
      <c r="G20" t="str">
        <f t="shared" si="0"/>
        <v/>
      </c>
    </row>
    <row r="21" spans="1:7" x14ac:dyDescent="0.2">
      <c r="G21" t="str">
        <f t="shared" si="0"/>
        <v/>
      </c>
    </row>
    <row r="22" spans="1:7" x14ac:dyDescent="0.2">
      <c r="G22" t="str">
        <f t="shared" si="0"/>
        <v/>
      </c>
    </row>
    <row r="23" spans="1:7" x14ac:dyDescent="0.2">
      <c r="G23" t="str">
        <f t="shared" si="0"/>
        <v/>
      </c>
    </row>
    <row r="24" spans="1:7" x14ac:dyDescent="0.2">
      <c r="G24" t="str">
        <f t="shared" si="0"/>
        <v/>
      </c>
    </row>
    <row r="25" spans="1:7" x14ac:dyDescent="0.2">
      <c r="G25" t="str">
        <f t="shared" si="0"/>
        <v/>
      </c>
    </row>
    <row r="26" spans="1:7" x14ac:dyDescent="0.2">
      <c r="C26" t="s">
        <v>211</v>
      </c>
      <c r="E26" t="s">
        <v>212</v>
      </c>
      <c r="G26" t="str">
        <f t="shared" si="0"/>
        <v/>
      </c>
    </row>
    <row r="27" spans="1:7" x14ac:dyDescent="0.2">
      <c r="G27" t="str">
        <f t="shared" si="0"/>
        <v/>
      </c>
    </row>
    <row r="28" spans="1:7" x14ac:dyDescent="0.2">
      <c r="C28" t="s">
        <v>213</v>
      </c>
      <c r="G28" t="str">
        <f t="shared" si="0"/>
        <v/>
      </c>
    </row>
    <row r="29" spans="1:7" x14ac:dyDescent="0.2">
      <c r="G29" t="str">
        <f t="shared" si="0"/>
        <v/>
      </c>
    </row>
    <row r="30" spans="1:7" x14ac:dyDescent="0.2">
      <c r="C30" t="s">
        <v>214</v>
      </c>
      <c r="G30" t="str">
        <f t="shared" si="0"/>
        <v/>
      </c>
    </row>
    <row r="31" spans="1:7" x14ac:dyDescent="0.2">
      <c r="G31" t="str">
        <f t="shared" si="0"/>
        <v/>
      </c>
    </row>
    <row r="32" spans="1:7" x14ac:dyDescent="0.2">
      <c r="G32" t="str">
        <f t="shared" si="0"/>
        <v/>
      </c>
    </row>
    <row r="33" spans="7:7" x14ac:dyDescent="0.2">
      <c r="G33" t="str">
        <f t="shared" si="0"/>
        <v/>
      </c>
    </row>
    <row r="34" spans="7:7" x14ac:dyDescent="0.2">
      <c r="G34" t="str">
        <f t="shared" si="0"/>
        <v/>
      </c>
    </row>
    <row r="35" spans="7:7" x14ac:dyDescent="0.2">
      <c r="G35" t="str">
        <f t="shared" si="0"/>
        <v/>
      </c>
    </row>
    <row r="36" spans="7:7" x14ac:dyDescent="0.2">
      <c r="G36" t="str">
        <f t="shared" si="0"/>
        <v/>
      </c>
    </row>
  </sheetData>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4"/>
  <sheetViews>
    <sheetView zoomScaleNormal="100" workbookViewId="0">
      <selection activeCell="G6" sqref="G6"/>
    </sheetView>
  </sheetViews>
  <sheetFormatPr defaultColWidth="8.7109375" defaultRowHeight="12.75" x14ac:dyDescent="0.2"/>
  <cols>
    <col min="2" max="2" width="19.85546875" customWidth="1"/>
    <col min="3" max="3" width="13.42578125" customWidth="1"/>
    <col min="4" max="5" width="11.7109375" customWidth="1"/>
    <col min="6" max="6" width="14.28515625" customWidth="1"/>
    <col min="7" max="7" width="111.42578125" bestFit="1" customWidth="1"/>
    <col min="8" max="8" width="9" customWidth="1"/>
    <col min="9" max="9" width="50.7109375" customWidth="1"/>
    <col min="10" max="10" width="45.28515625" customWidth="1"/>
  </cols>
  <sheetData>
    <row r="1" spans="1:10" ht="15.75" x14ac:dyDescent="0.25">
      <c r="B1" s="1" t="s">
        <v>0</v>
      </c>
      <c r="C1" s="1" t="s">
        <v>1</v>
      </c>
      <c r="D1" s="1" t="s">
        <v>2</v>
      </c>
      <c r="E1" s="1" t="s">
        <v>215</v>
      </c>
      <c r="F1" s="1" t="s">
        <v>3</v>
      </c>
      <c r="G1" s="1" t="s">
        <v>4</v>
      </c>
      <c r="I1" s="2"/>
      <c r="J1" s="2"/>
    </row>
    <row r="2" spans="1:10" x14ac:dyDescent="0.2">
      <c r="A2" s="16" t="s">
        <v>52</v>
      </c>
      <c r="B2" t="s">
        <v>53</v>
      </c>
      <c r="C2" t="s">
        <v>54</v>
      </c>
      <c r="D2">
        <f>(40001 + H2)</f>
        <v>44309</v>
      </c>
      <c r="E2">
        <f>D2-40001</f>
        <v>4308</v>
      </c>
      <c r="F2" t="s">
        <v>7</v>
      </c>
      <c r="G2" t="s">
        <v>55</v>
      </c>
      <c r="H2" t="str">
        <f t="shared" ref="H2:H8" si="0">MID(C2,3,10)</f>
        <v>4308</v>
      </c>
    </row>
    <row r="3" spans="1:10" x14ac:dyDescent="0.2">
      <c r="A3" s="16"/>
      <c r="B3" t="s">
        <v>56</v>
      </c>
      <c r="C3" t="s">
        <v>57</v>
      </c>
      <c r="D3">
        <f>(40001 + H3*2)</f>
        <v>44361</v>
      </c>
      <c r="E3">
        <f>D3-40001</f>
        <v>4360</v>
      </c>
      <c r="F3" t="s">
        <v>58</v>
      </c>
      <c r="G3" t="s">
        <v>59</v>
      </c>
      <c r="H3" t="str">
        <f t="shared" si="0"/>
        <v>2180</v>
      </c>
    </row>
    <row r="4" spans="1:10" x14ac:dyDescent="0.2">
      <c r="A4" s="16"/>
      <c r="B4" t="s">
        <v>60</v>
      </c>
      <c r="C4" t="s">
        <v>61</v>
      </c>
      <c r="D4">
        <f>(40001 + H4*2)</f>
        <v>44365</v>
      </c>
      <c r="E4">
        <f t="shared" ref="E4:E7" si="1">D4-40001</f>
        <v>4364</v>
      </c>
      <c r="F4" t="s">
        <v>58</v>
      </c>
      <c r="G4" t="s">
        <v>62</v>
      </c>
      <c r="H4" t="str">
        <f t="shared" si="0"/>
        <v>2182</v>
      </c>
    </row>
    <row r="5" spans="1:10" x14ac:dyDescent="0.2">
      <c r="A5" s="16"/>
      <c r="B5" t="s">
        <v>63</v>
      </c>
      <c r="C5" t="s">
        <v>64</v>
      </c>
      <c r="D5">
        <v>44301</v>
      </c>
      <c r="E5">
        <f t="shared" si="1"/>
        <v>4300</v>
      </c>
      <c r="F5" t="s">
        <v>23</v>
      </c>
      <c r="G5" t="s">
        <v>65</v>
      </c>
      <c r="H5" t="str">
        <f t="shared" si="0"/>
        <v>8600.5</v>
      </c>
    </row>
    <row r="6" spans="1:10" x14ac:dyDescent="0.2">
      <c r="A6" s="16"/>
      <c r="B6" t="s">
        <v>66</v>
      </c>
      <c r="C6" t="s">
        <v>67</v>
      </c>
      <c r="D6">
        <f>(40001 + H6*2)</f>
        <v>44353</v>
      </c>
      <c r="E6">
        <f t="shared" si="1"/>
        <v>4352</v>
      </c>
      <c r="F6" t="s">
        <v>68</v>
      </c>
      <c r="G6" t="s">
        <v>69</v>
      </c>
      <c r="H6" t="str">
        <f t="shared" si="0"/>
        <v>2176</v>
      </c>
    </row>
    <row r="7" spans="1:10" x14ac:dyDescent="0.2">
      <c r="A7" s="16"/>
      <c r="B7" t="s">
        <v>70</v>
      </c>
      <c r="C7" t="s">
        <v>71</v>
      </c>
      <c r="D7">
        <f>(40001 + H7)</f>
        <v>44363</v>
      </c>
      <c r="E7">
        <f t="shared" si="1"/>
        <v>4362</v>
      </c>
      <c r="F7" t="s">
        <v>7</v>
      </c>
      <c r="G7" t="s">
        <v>72</v>
      </c>
      <c r="H7" t="str">
        <f t="shared" si="0"/>
        <v>4362</v>
      </c>
    </row>
    <row r="8" spans="1:10" x14ac:dyDescent="0.2">
      <c r="H8" t="str">
        <f t="shared" si="0"/>
        <v/>
      </c>
    </row>
    <row r="9" spans="1:10" x14ac:dyDescent="0.2">
      <c r="A9" s="16"/>
    </row>
    <row r="10" spans="1:10" x14ac:dyDescent="0.2">
      <c r="A10" s="16"/>
    </row>
    <row r="11" spans="1:10" x14ac:dyDescent="0.2">
      <c r="A11" s="16"/>
    </row>
    <row r="12" spans="1:10" x14ac:dyDescent="0.2">
      <c r="A12" s="16"/>
    </row>
    <row r="13" spans="1:10" x14ac:dyDescent="0.2">
      <c r="A13" s="16"/>
    </row>
    <row r="14" spans="1:10" x14ac:dyDescent="0.2">
      <c r="A14" s="16"/>
    </row>
  </sheetData>
  <mergeCells count="2">
    <mergeCell ref="A2:A7"/>
    <mergeCell ref="A9:A14"/>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1"/>
  <sheetViews>
    <sheetView topLeftCell="B1" zoomScaleNormal="100" workbookViewId="0">
      <selection activeCell="D1" sqref="D1:D1048576"/>
    </sheetView>
  </sheetViews>
  <sheetFormatPr defaultColWidth="8.7109375" defaultRowHeight="12.75" x14ac:dyDescent="0.2"/>
  <cols>
    <col min="1" max="1" width="24.42578125" customWidth="1"/>
    <col min="2" max="2" width="13.42578125" customWidth="1"/>
    <col min="3" max="4" width="8.42578125" customWidth="1"/>
    <col min="5" max="5" width="14.28515625" customWidth="1"/>
    <col min="6" max="6" width="20.28515625" customWidth="1"/>
    <col min="7" max="7" width="6.140625" customWidth="1"/>
    <col min="8" max="8" width="50.7109375" customWidth="1"/>
    <col min="9" max="9" width="45.28515625" customWidth="1"/>
  </cols>
  <sheetData>
    <row r="1" spans="1:9" ht="15.75" x14ac:dyDescent="0.25">
      <c r="A1" s="1" t="s">
        <v>0</v>
      </c>
      <c r="B1" s="1" t="s">
        <v>1</v>
      </c>
      <c r="C1" s="1" t="s">
        <v>2</v>
      </c>
      <c r="D1" s="1" t="s">
        <v>216</v>
      </c>
      <c r="E1" s="1" t="s">
        <v>3</v>
      </c>
      <c r="F1" s="1" t="s">
        <v>4</v>
      </c>
      <c r="H1" s="2"/>
      <c r="I1" s="2"/>
    </row>
    <row r="2" spans="1:9" x14ac:dyDescent="0.2">
      <c r="A2" t="s">
        <v>73</v>
      </c>
      <c r="B2" t="s">
        <v>74</v>
      </c>
      <c r="C2">
        <v>42501</v>
      </c>
      <c r="D2">
        <f>C2-40001</f>
        <v>2500</v>
      </c>
      <c r="E2" t="s">
        <v>23</v>
      </c>
      <c r="F2" t="s">
        <v>75</v>
      </c>
      <c r="G2" t="str">
        <f t="shared" ref="G2:G31" si="0">MID(B2,3,10)</f>
        <v>5000.0</v>
      </c>
    </row>
    <row r="3" spans="1:9" x14ac:dyDescent="0.2">
      <c r="A3" t="s">
        <v>76</v>
      </c>
      <c r="B3" t="s">
        <v>77</v>
      </c>
      <c r="C3">
        <v>42501</v>
      </c>
      <c r="D3">
        <f t="shared" ref="D3:D31" si="1">C3-40001</f>
        <v>2500</v>
      </c>
      <c r="E3" t="s">
        <v>23</v>
      </c>
      <c r="F3" t="s">
        <v>78</v>
      </c>
      <c r="G3" t="str">
        <f t="shared" si="0"/>
        <v>5000.4</v>
      </c>
    </row>
    <row r="4" spans="1:9" x14ac:dyDescent="0.2">
      <c r="A4" t="s">
        <v>79</v>
      </c>
      <c r="B4" t="s">
        <v>80</v>
      </c>
      <c r="C4">
        <f t="shared" ref="C4:C10" si="2">(40001 + G4)</f>
        <v>42503</v>
      </c>
      <c r="D4">
        <f t="shared" si="1"/>
        <v>2502</v>
      </c>
      <c r="E4" t="s">
        <v>7</v>
      </c>
      <c r="F4" t="s">
        <v>81</v>
      </c>
      <c r="G4" t="str">
        <f t="shared" si="0"/>
        <v>2502</v>
      </c>
    </row>
    <row r="5" spans="1:9" x14ac:dyDescent="0.2">
      <c r="A5" t="s">
        <v>82</v>
      </c>
      <c r="B5" t="s">
        <v>83</v>
      </c>
      <c r="C5">
        <f t="shared" si="2"/>
        <v>42530</v>
      </c>
      <c r="D5">
        <f t="shared" si="1"/>
        <v>2529</v>
      </c>
      <c r="E5" t="s">
        <v>7</v>
      </c>
      <c r="F5" t="s">
        <v>84</v>
      </c>
      <c r="G5" t="str">
        <f t="shared" si="0"/>
        <v>2529</v>
      </c>
    </row>
    <row r="6" spans="1:9" x14ac:dyDescent="0.2">
      <c r="A6" t="s">
        <v>85</v>
      </c>
      <c r="B6" t="s">
        <v>86</v>
      </c>
      <c r="C6">
        <f t="shared" si="2"/>
        <v>42511</v>
      </c>
      <c r="D6">
        <f t="shared" si="1"/>
        <v>2510</v>
      </c>
      <c r="E6" t="s">
        <v>7</v>
      </c>
      <c r="F6" t="s">
        <v>87</v>
      </c>
      <c r="G6" t="str">
        <f t="shared" si="0"/>
        <v>2510</v>
      </c>
    </row>
    <row r="7" spans="1:9" x14ac:dyDescent="0.2">
      <c r="A7" t="s">
        <v>88</v>
      </c>
      <c r="B7" t="s">
        <v>89</v>
      </c>
      <c r="C7">
        <f t="shared" si="2"/>
        <v>42528</v>
      </c>
      <c r="D7">
        <f t="shared" si="1"/>
        <v>2527</v>
      </c>
      <c r="E7" t="s">
        <v>7</v>
      </c>
      <c r="F7" t="s">
        <v>90</v>
      </c>
      <c r="G7" t="str">
        <f t="shared" si="0"/>
        <v>2527</v>
      </c>
    </row>
    <row r="8" spans="1:9" x14ac:dyDescent="0.2">
      <c r="A8" t="s">
        <v>91</v>
      </c>
      <c r="B8" t="s">
        <v>92</v>
      </c>
      <c r="C8">
        <f t="shared" si="2"/>
        <v>42529</v>
      </c>
      <c r="D8">
        <f t="shared" si="1"/>
        <v>2528</v>
      </c>
      <c r="E8" t="s">
        <v>7</v>
      </c>
      <c r="F8" t="s">
        <v>93</v>
      </c>
      <c r="G8" t="str">
        <f t="shared" si="0"/>
        <v>2528</v>
      </c>
    </row>
    <row r="9" spans="1:9" x14ac:dyDescent="0.2">
      <c r="A9" t="s">
        <v>94</v>
      </c>
      <c r="B9" t="s">
        <v>95</v>
      </c>
      <c r="C9">
        <f t="shared" si="2"/>
        <v>42506</v>
      </c>
      <c r="D9">
        <f t="shared" si="1"/>
        <v>2505</v>
      </c>
      <c r="E9" t="s">
        <v>7</v>
      </c>
      <c r="F9" t="s">
        <v>96</v>
      </c>
      <c r="G9" t="str">
        <f t="shared" si="0"/>
        <v>2505</v>
      </c>
    </row>
    <row r="10" spans="1:9" x14ac:dyDescent="0.2">
      <c r="A10" t="s">
        <v>97</v>
      </c>
      <c r="B10" t="s">
        <v>98</v>
      </c>
      <c r="C10">
        <f t="shared" si="2"/>
        <v>42527</v>
      </c>
      <c r="D10">
        <f t="shared" si="1"/>
        <v>2526</v>
      </c>
      <c r="E10" t="s">
        <v>99</v>
      </c>
      <c r="F10" t="s">
        <v>69</v>
      </c>
      <c r="G10" t="str">
        <f t="shared" si="0"/>
        <v>2526</v>
      </c>
    </row>
    <row r="11" spans="1:9" x14ac:dyDescent="0.2">
      <c r="D11">
        <f t="shared" si="1"/>
        <v>-40001</v>
      </c>
      <c r="G11" t="str">
        <f t="shared" si="0"/>
        <v/>
      </c>
    </row>
    <row r="12" spans="1:9" x14ac:dyDescent="0.2">
      <c r="A12" t="s">
        <v>100</v>
      </c>
      <c r="B12" t="s">
        <v>101</v>
      </c>
      <c r="C12">
        <v>42601</v>
      </c>
      <c r="D12">
        <f t="shared" si="1"/>
        <v>2600</v>
      </c>
      <c r="E12" t="s">
        <v>23</v>
      </c>
      <c r="F12" t="s">
        <v>75</v>
      </c>
      <c r="G12" t="str">
        <f t="shared" si="0"/>
        <v>5200.0</v>
      </c>
    </row>
    <row r="13" spans="1:9" x14ac:dyDescent="0.2">
      <c r="A13" t="s">
        <v>102</v>
      </c>
      <c r="B13" t="s">
        <v>103</v>
      </c>
      <c r="C13">
        <v>42601</v>
      </c>
      <c r="D13">
        <f t="shared" si="1"/>
        <v>2600</v>
      </c>
      <c r="E13" t="s">
        <v>23</v>
      </c>
      <c r="F13" t="s">
        <v>78</v>
      </c>
      <c r="G13" t="str">
        <f t="shared" si="0"/>
        <v>5200.4</v>
      </c>
    </row>
    <row r="14" spans="1:9" x14ac:dyDescent="0.2">
      <c r="A14" t="s">
        <v>104</v>
      </c>
      <c r="B14" t="s">
        <v>105</v>
      </c>
      <c r="C14">
        <f t="shared" ref="C14:C20" si="3">(40001 + G14)</f>
        <v>42603</v>
      </c>
      <c r="D14">
        <f t="shared" si="1"/>
        <v>2602</v>
      </c>
      <c r="E14" t="s">
        <v>7</v>
      </c>
      <c r="F14" t="s">
        <v>81</v>
      </c>
      <c r="G14" t="str">
        <f t="shared" si="0"/>
        <v>2602</v>
      </c>
    </row>
    <row r="15" spans="1:9" x14ac:dyDescent="0.2">
      <c r="A15" t="s">
        <v>106</v>
      </c>
      <c r="B15" t="s">
        <v>107</v>
      </c>
      <c r="C15">
        <f t="shared" si="3"/>
        <v>42630</v>
      </c>
      <c r="D15">
        <f t="shared" si="1"/>
        <v>2629</v>
      </c>
      <c r="E15" t="s">
        <v>7</v>
      </c>
      <c r="F15" t="s">
        <v>84</v>
      </c>
      <c r="G15" t="str">
        <f t="shared" si="0"/>
        <v>2629</v>
      </c>
    </row>
    <row r="16" spans="1:9" x14ac:dyDescent="0.2">
      <c r="A16" t="s">
        <v>108</v>
      </c>
      <c r="B16" t="s">
        <v>109</v>
      </c>
      <c r="C16">
        <f t="shared" si="3"/>
        <v>42611</v>
      </c>
      <c r="D16">
        <f t="shared" si="1"/>
        <v>2610</v>
      </c>
      <c r="E16" t="s">
        <v>7</v>
      </c>
      <c r="F16" t="s">
        <v>87</v>
      </c>
      <c r="G16" t="str">
        <f t="shared" si="0"/>
        <v>2610</v>
      </c>
    </row>
    <row r="17" spans="1:7" x14ac:dyDescent="0.2">
      <c r="A17" t="s">
        <v>110</v>
      </c>
      <c r="B17" t="s">
        <v>111</v>
      </c>
      <c r="C17">
        <f t="shared" si="3"/>
        <v>42628</v>
      </c>
      <c r="D17">
        <f t="shared" si="1"/>
        <v>2627</v>
      </c>
      <c r="E17" t="s">
        <v>7</v>
      </c>
      <c r="F17" t="s">
        <v>90</v>
      </c>
      <c r="G17" t="str">
        <f t="shared" si="0"/>
        <v>2627</v>
      </c>
    </row>
    <row r="18" spans="1:7" x14ac:dyDescent="0.2">
      <c r="A18" t="s">
        <v>112</v>
      </c>
      <c r="B18" t="s">
        <v>113</v>
      </c>
      <c r="C18">
        <f t="shared" si="3"/>
        <v>42629</v>
      </c>
      <c r="D18">
        <f t="shared" si="1"/>
        <v>2628</v>
      </c>
      <c r="E18" t="s">
        <v>7</v>
      </c>
      <c r="F18" t="s">
        <v>93</v>
      </c>
      <c r="G18" t="str">
        <f t="shared" si="0"/>
        <v>2628</v>
      </c>
    </row>
    <row r="19" spans="1:7" x14ac:dyDescent="0.2">
      <c r="A19" t="s">
        <v>114</v>
      </c>
      <c r="B19" t="s">
        <v>115</v>
      </c>
      <c r="C19">
        <f t="shared" si="3"/>
        <v>42606</v>
      </c>
      <c r="D19">
        <f t="shared" si="1"/>
        <v>2605</v>
      </c>
      <c r="E19" t="s">
        <v>7</v>
      </c>
      <c r="F19" t="s">
        <v>96</v>
      </c>
      <c r="G19" t="str">
        <f t="shared" si="0"/>
        <v>2605</v>
      </c>
    </row>
    <row r="20" spans="1:7" x14ac:dyDescent="0.2">
      <c r="A20" t="s">
        <v>116</v>
      </c>
      <c r="B20" t="s">
        <v>117</v>
      </c>
      <c r="C20">
        <f t="shared" si="3"/>
        <v>42627</v>
      </c>
      <c r="D20">
        <f t="shared" si="1"/>
        <v>2626</v>
      </c>
      <c r="E20" t="s">
        <v>99</v>
      </c>
      <c r="F20" t="s">
        <v>69</v>
      </c>
      <c r="G20" t="str">
        <f t="shared" si="0"/>
        <v>2626</v>
      </c>
    </row>
    <row r="21" spans="1:7" x14ac:dyDescent="0.2">
      <c r="D21">
        <f t="shared" si="1"/>
        <v>-40001</v>
      </c>
      <c r="G21" t="str">
        <f t="shared" si="0"/>
        <v/>
      </c>
    </row>
    <row r="22" spans="1:7" x14ac:dyDescent="0.2">
      <c r="A22" t="s">
        <v>118</v>
      </c>
      <c r="B22" t="s">
        <v>119</v>
      </c>
      <c r="C22">
        <v>42701</v>
      </c>
      <c r="D22">
        <f t="shared" si="1"/>
        <v>2700</v>
      </c>
      <c r="E22" t="s">
        <v>23</v>
      </c>
      <c r="F22" t="s">
        <v>75</v>
      </c>
      <c r="G22" t="str">
        <f t="shared" si="0"/>
        <v>5400.0</v>
      </c>
    </row>
    <row r="23" spans="1:7" x14ac:dyDescent="0.2">
      <c r="A23" t="s">
        <v>120</v>
      </c>
      <c r="B23" t="s">
        <v>121</v>
      </c>
      <c r="C23">
        <v>42701</v>
      </c>
      <c r="D23">
        <f t="shared" si="1"/>
        <v>2700</v>
      </c>
      <c r="E23" t="s">
        <v>23</v>
      </c>
      <c r="F23" t="s">
        <v>78</v>
      </c>
      <c r="G23" t="str">
        <f t="shared" si="0"/>
        <v>5400.4</v>
      </c>
    </row>
    <row r="24" spans="1:7" x14ac:dyDescent="0.2">
      <c r="A24" t="s">
        <v>122</v>
      </c>
      <c r="B24" t="s">
        <v>123</v>
      </c>
      <c r="C24">
        <f t="shared" ref="C24:C30" si="4">(40001 + G24)</f>
        <v>42703</v>
      </c>
      <c r="D24">
        <f t="shared" si="1"/>
        <v>2702</v>
      </c>
      <c r="E24" t="s">
        <v>7</v>
      </c>
      <c r="F24" t="s">
        <v>81</v>
      </c>
      <c r="G24" t="str">
        <f t="shared" si="0"/>
        <v>2702</v>
      </c>
    </row>
    <row r="25" spans="1:7" x14ac:dyDescent="0.2">
      <c r="A25" t="s">
        <v>124</v>
      </c>
      <c r="B25" t="s">
        <v>125</v>
      </c>
      <c r="C25">
        <f t="shared" si="4"/>
        <v>42730</v>
      </c>
      <c r="D25">
        <f t="shared" si="1"/>
        <v>2729</v>
      </c>
      <c r="E25" t="s">
        <v>7</v>
      </c>
      <c r="F25" t="s">
        <v>84</v>
      </c>
      <c r="G25" t="str">
        <f t="shared" si="0"/>
        <v>2729</v>
      </c>
    </row>
    <row r="26" spans="1:7" x14ac:dyDescent="0.2">
      <c r="A26" t="s">
        <v>126</v>
      </c>
      <c r="B26" t="s">
        <v>127</v>
      </c>
      <c r="C26">
        <f t="shared" si="4"/>
        <v>42711</v>
      </c>
      <c r="D26">
        <f t="shared" si="1"/>
        <v>2710</v>
      </c>
      <c r="E26" t="s">
        <v>7</v>
      </c>
      <c r="F26" t="s">
        <v>87</v>
      </c>
      <c r="G26" t="str">
        <f t="shared" si="0"/>
        <v>2710</v>
      </c>
    </row>
    <row r="27" spans="1:7" x14ac:dyDescent="0.2">
      <c r="A27" t="s">
        <v>128</v>
      </c>
      <c r="B27" t="s">
        <v>129</v>
      </c>
      <c r="C27">
        <f t="shared" si="4"/>
        <v>42728</v>
      </c>
      <c r="D27">
        <f t="shared" si="1"/>
        <v>2727</v>
      </c>
      <c r="E27" t="s">
        <v>7</v>
      </c>
      <c r="F27" t="s">
        <v>90</v>
      </c>
      <c r="G27" t="str">
        <f t="shared" si="0"/>
        <v>2727</v>
      </c>
    </row>
    <row r="28" spans="1:7" x14ac:dyDescent="0.2">
      <c r="A28" t="s">
        <v>130</v>
      </c>
      <c r="B28" t="s">
        <v>131</v>
      </c>
      <c r="C28">
        <f t="shared" si="4"/>
        <v>42729</v>
      </c>
      <c r="D28">
        <f t="shared" si="1"/>
        <v>2728</v>
      </c>
      <c r="E28" t="s">
        <v>7</v>
      </c>
      <c r="F28" t="s">
        <v>93</v>
      </c>
      <c r="G28" t="str">
        <f t="shared" si="0"/>
        <v>2728</v>
      </c>
    </row>
    <row r="29" spans="1:7" x14ac:dyDescent="0.2">
      <c r="A29" t="s">
        <v>132</v>
      </c>
      <c r="B29" t="s">
        <v>133</v>
      </c>
      <c r="C29">
        <f t="shared" si="4"/>
        <v>42706</v>
      </c>
      <c r="D29">
        <f t="shared" si="1"/>
        <v>2705</v>
      </c>
      <c r="E29" t="s">
        <v>7</v>
      </c>
      <c r="F29" t="s">
        <v>96</v>
      </c>
      <c r="G29" t="str">
        <f t="shared" si="0"/>
        <v>2705</v>
      </c>
    </row>
    <row r="30" spans="1:7" x14ac:dyDescent="0.2">
      <c r="A30" t="s">
        <v>134</v>
      </c>
      <c r="B30" t="s">
        <v>135</v>
      </c>
      <c r="C30">
        <f t="shared" si="4"/>
        <v>42727</v>
      </c>
      <c r="D30">
        <f t="shared" si="1"/>
        <v>2726</v>
      </c>
      <c r="E30" t="s">
        <v>99</v>
      </c>
      <c r="F30" t="s">
        <v>69</v>
      </c>
      <c r="G30" t="str">
        <f t="shared" si="0"/>
        <v>2726</v>
      </c>
    </row>
    <row r="31" spans="1:7" x14ac:dyDescent="0.2">
      <c r="D31">
        <f t="shared" si="1"/>
        <v>-40001</v>
      </c>
      <c r="G31" t="str">
        <f t="shared" si="0"/>
        <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4"/>
  <sheetViews>
    <sheetView zoomScaleNormal="100" workbookViewId="0">
      <selection activeCell="C19" sqref="C19"/>
    </sheetView>
  </sheetViews>
  <sheetFormatPr defaultColWidth="8.7109375" defaultRowHeight="12.75" x14ac:dyDescent="0.2"/>
  <cols>
    <col min="1" max="1" width="10.28515625" customWidth="1"/>
    <col min="2" max="2" width="6.28515625" style="4" customWidth="1"/>
    <col min="3" max="3" width="38.7109375" style="4" customWidth="1"/>
    <col min="4" max="4" width="71.85546875" style="5" customWidth="1"/>
    <col min="5" max="5" width="12.28515625" customWidth="1"/>
    <col min="7" max="7" width="10.28515625" customWidth="1"/>
    <col min="8" max="8" width="4.7109375" customWidth="1"/>
    <col min="9" max="9" width="40" customWidth="1"/>
  </cols>
  <sheetData>
    <row r="1" spans="1:5" ht="25.5" customHeight="1" x14ac:dyDescent="0.2">
      <c r="A1" s="17" t="s">
        <v>136</v>
      </c>
      <c r="B1" s="17"/>
      <c r="C1" s="6" t="s">
        <v>137</v>
      </c>
      <c r="D1" s="7" t="s">
        <v>138</v>
      </c>
      <c r="E1" s="8" t="s">
        <v>139</v>
      </c>
    </row>
    <row r="2" spans="1:5" ht="38.25" x14ac:dyDescent="0.2">
      <c r="A2" t="s">
        <v>140</v>
      </c>
      <c r="B2" s="4" t="s">
        <v>141</v>
      </c>
      <c r="C2" s="4" t="s">
        <v>142</v>
      </c>
      <c r="D2" s="9" t="s">
        <v>143</v>
      </c>
      <c r="E2" s="10" t="s">
        <v>144</v>
      </c>
    </row>
    <row r="3" spans="1:5" x14ac:dyDescent="0.2">
      <c r="A3" t="s">
        <v>140</v>
      </c>
      <c r="B3" s="4" t="s">
        <v>145</v>
      </c>
      <c r="C3" s="4" t="s">
        <v>146</v>
      </c>
      <c r="D3" s="9" t="s">
        <v>147</v>
      </c>
      <c r="E3" s="10" t="s">
        <v>148</v>
      </c>
    </row>
    <row r="4" spans="1:5" x14ac:dyDescent="0.2">
      <c r="A4" t="s">
        <v>140</v>
      </c>
      <c r="B4" s="4" t="s">
        <v>149</v>
      </c>
      <c r="C4" s="4" t="s">
        <v>150</v>
      </c>
      <c r="D4" s="9" t="s">
        <v>151</v>
      </c>
      <c r="E4" s="10" t="s">
        <v>148</v>
      </c>
    </row>
    <row r="5" spans="1:5" ht="25.5" x14ac:dyDescent="0.2">
      <c r="A5" t="s">
        <v>140</v>
      </c>
      <c r="B5" s="4" t="s">
        <v>152</v>
      </c>
      <c r="C5" s="4" t="s">
        <v>153</v>
      </c>
      <c r="D5" s="9" t="s">
        <v>154</v>
      </c>
      <c r="E5" s="10" t="s">
        <v>148</v>
      </c>
    </row>
    <row r="6" spans="1:5" ht="25.5" x14ac:dyDescent="0.2">
      <c r="A6" t="s">
        <v>140</v>
      </c>
      <c r="B6" s="4" t="s">
        <v>155</v>
      </c>
      <c r="C6" s="4" t="s">
        <v>156</v>
      </c>
      <c r="D6" s="9" t="s">
        <v>157</v>
      </c>
      <c r="E6" s="10" t="s">
        <v>148</v>
      </c>
    </row>
    <row r="7" spans="1:5" x14ac:dyDescent="0.2">
      <c r="A7" t="s">
        <v>140</v>
      </c>
      <c r="B7" s="4" t="s">
        <v>158</v>
      </c>
      <c r="C7" s="4" t="s">
        <v>159</v>
      </c>
      <c r="D7" s="9" t="s">
        <v>160</v>
      </c>
      <c r="E7" s="10" t="s">
        <v>148</v>
      </c>
    </row>
    <row r="8" spans="1:5" ht="25.5" x14ac:dyDescent="0.2">
      <c r="A8" t="s">
        <v>140</v>
      </c>
      <c r="B8" s="4" t="s">
        <v>161</v>
      </c>
      <c r="C8" s="4" t="s">
        <v>162</v>
      </c>
      <c r="D8" s="9" t="s">
        <v>163</v>
      </c>
      <c r="E8" s="10" t="s">
        <v>148</v>
      </c>
    </row>
    <row r="9" spans="1:5" ht="25.5" x14ac:dyDescent="0.2">
      <c r="A9" t="s">
        <v>140</v>
      </c>
      <c r="B9" s="4" t="s">
        <v>164</v>
      </c>
      <c r="C9" s="4" t="s">
        <v>165</v>
      </c>
      <c r="D9" s="9" t="s">
        <v>166</v>
      </c>
      <c r="E9" s="10" t="s">
        <v>148</v>
      </c>
    </row>
    <row r="10" spans="1:5" ht="51" x14ac:dyDescent="0.2">
      <c r="A10" t="s">
        <v>140</v>
      </c>
      <c r="B10" s="4" t="s">
        <v>167</v>
      </c>
      <c r="C10" s="4" t="s">
        <v>168</v>
      </c>
      <c r="D10" s="9" t="s">
        <v>169</v>
      </c>
      <c r="E10" s="10" t="s">
        <v>148</v>
      </c>
    </row>
    <row r="11" spans="1:5" x14ac:dyDescent="0.2">
      <c r="A11" t="s">
        <v>170</v>
      </c>
      <c r="B11" s="4" t="s">
        <v>149</v>
      </c>
      <c r="C11" s="4" t="s">
        <v>171</v>
      </c>
      <c r="D11" s="9" t="s">
        <v>172</v>
      </c>
      <c r="E11" s="10" t="s">
        <v>173</v>
      </c>
    </row>
    <row r="12" spans="1:5" ht="165.75" x14ac:dyDescent="0.2">
      <c r="A12" t="s">
        <v>170</v>
      </c>
      <c r="B12" s="4" t="s">
        <v>152</v>
      </c>
      <c r="C12" s="4" t="s">
        <v>174</v>
      </c>
      <c r="D12" s="9" t="s">
        <v>175</v>
      </c>
      <c r="E12" s="10" t="s">
        <v>173</v>
      </c>
    </row>
    <row r="13" spans="1:5" x14ac:dyDescent="0.2">
      <c r="A13" t="s">
        <v>170</v>
      </c>
      <c r="B13" s="4" t="s">
        <v>158</v>
      </c>
      <c r="C13" s="4" t="s">
        <v>176</v>
      </c>
      <c r="D13" s="9" t="s">
        <v>177</v>
      </c>
      <c r="E13" s="10" t="s">
        <v>173</v>
      </c>
    </row>
    <row r="14" spans="1:5" x14ac:dyDescent="0.2">
      <c r="A14" t="s">
        <v>170</v>
      </c>
      <c r="B14" s="4" t="s">
        <v>161</v>
      </c>
      <c r="C14" s="4" t="s">
        <v>178</v>
      </c>
      <c r="D14" s="9" t="s">
        <v>179</v>
      </c>
      <c r="E14" s="10" t="s">
        <v>173</v>
      </c>
    </row>
    <row r="15" spans="1:5" ht="102" x14ac:dyDescent="0.2">
      <c r="A15" t="s">
        <v>170</v>
      </c>
      <c r="B15" s="4" t="s">
        <v>164</v>
      </c>
      <c r="C15" s="4" t="s">
        <v>180</v>
      </c>
      <c r="D15" s="9" t="s">
        <v>181</v>
      </c>
      <c r="E15" s="10" t="s">
        <v>148</v>
      </c>
    </row>
    <row r="16" spans="1:5" x14ac:dyDescent="0.2">
      <c r="A16" s="11" t="s">
        <v>170</v>
      </c>
      <c r="B16" s="12" t="s">
        <v>167</v>
      </c>
      <c r="C16" s="11" t="s">
        <v>182</v>
      </c>
      <c r="D16" s="13" t="s">
        <v>183</v>
      </c>
      <c r="E16" s="14" t="s">
        <v>148</v>
      </c>
    </row>
    <row r="17" spans="1:5" ht="25.5" x14ac:dyDescent="0.2">
      <c r="A17" t="s">
        <v>184</v>
      </c>
      <c r="B17" s="4" t="s">
        <v>145</v>
      </c>
      <c r="C17" s="4" t="s">
        <v>185</v>
      </c>
      <c r="D17" s="9" t="s">
        <v>186</v>
      </c>
      <c r="E17" s="10" t="s">
        <v>148</v>
      </c>
    </row>
    <row r="18" spans="1:5" x14ac:dyDescent="0.2">
      <c r="A18" t="s">
        <v>184</v>
      </c>
      <c r="B18" s="4" t="s">
        <v>149</v>
      </c>
      <c r="C18" s="4" t="s">
        <v>187</v>
      </c>
      <c r="D18" s="9" t="s">
        <v>188</v>
      </c>
      <c r="E18" s="10" t="s">
        <v>148</v>
      </c>
    </row>
    <row r="19" spans="1:5" ht="25.5" x14ac:dyDescent="0.2">
      <c r="A19" t="s">
        <v>184</v>
      </c>
      <c r="B19" s="4" t="s">
        <v>152</v>
      </c>
      <c r="C19" s="18" t="s">
        <v>189</v>
      </c>
      <c r="D19" s="9" t="s">
        <v>190</v>
      </c>
      <c r="E19" s="10" t="s">
        <v>148</v>
      </c>
    </row>
    <row r="20" spans="1:5" x14ac:dyDescent="0.2">
      <c r="A20" t="s">
        <v>184</v>
      </c>
      <c r="B20" s="4" t="s">
        <v>155</v>
      </c>
      <c r="C20" s="4" t="s">
        <v>191</v>
      </c>
      <c r="D20" s="9" t="s">
        <v>192</v>
      </c>
      <c r="E20" s="10" t="s">
        <v>148</v>
      </c>
    </row>
    <row r="21" spans="1:5" ht="25.5" x14ac:dyDescent="0.2">
      <c r="A21" t="s">
        <v>184</v>
      </c>
      <c r="B21" s="4" t="s">
        <v>164</v>
      </c>
      <c r="C21" s="4" t="s">
        <v>193</v>
      </c>
      <c r="D21" s="9" t="s">
        <v>194</v>
      </c>
      <c r="E21" s="10" t="s">
        <v>173</v>
      </c>
    </row>
    <row r="22" spans="1:5" ht="25.5" x14ac:dyDescent="0.2">
      <c r="A22" s="11" t="s">
        <v>184</v>
      </c>
      <c r="B22" s="12" t="s">
        <v>167</v>
      </c>
      <c r="C22" s="11" t="s">
        <v>195</v>
      </c>
      <c r="D22" s="13" t="s">
        <v>196</v>
      </c>
      <c r="E22" s="14" t="s">
        <v>148</v>
      </c>
    </row>
    <row r="23" spans="1:5" ht="25.5" x14ac:dyDescent="0.2">
      <c r="A23" t="s">
        <v>197</v>
      </c>
      <c r="B23" s="4" t="s">
        <v>145</v>
      </c>
      <c r="C23" s="4" t="s">
        <v>198</v>
      </c>
      <c r="D23" s="9" t="s">
        <v>186</v>
      </c>
      <c r="E23" s="10" t="s">
        <v>148</v>
      </c>
    </row>
    <row r="24" spans="1:5" x14ac:dyDescent="0.2">
      <c r="A24" t="s">
        <v>197</v>
      </c>
      <c r="B24" s="4" t="s">
        <v>149</v>
      </c>
      <c r="C24" s="4" t="s">
        <v>199</v>
      </c>
      <c r="D24" s="9" t="s">
        <v>188</v>
      </c>
      <c r="E24" s="10" t="s">
        <v>148</v>
      </c>
    </row>
    <row r="25" spans="1:5" ht="25.5" x14ac:dyDescent="0.2">
      <c r="A25" t="s">
        <v>197</v>
      </c>
      <c r="B25" s="4" t="s">
        <v>152</v>
      </c>
      <c r="C25" s="4" t="s">
        <v>200</v>
      </c>
      <c r="D25" s="9" t="s">
        <v>190</v>
      </c>
      <c r="E25" s="10" t="s">
        <v>148</v>
      </c>
    </row>
    <row r="26" spans="1:5" x14ac:dyDescent="0.2">
      <c r="A26" t="s">
        <v>197</v>
      </c>
      <c r="B26" s="4" t="s">
        <v>155</v>
      </c>
      <c r="C26" s="4" t="s">
        <v>201</v>
      </c>
      <c r="D26" s="9" t="s">
        <v>192</v>
      </c>
      <c r="E26" s="10" t="s">
        <v>148</v>
      </c>
    </row>
    <row r="27" spans="1:5" ht="25.5" x14ac:dyDescent="0.2">
      <c r="A27" t="s">
        <v>197</v>
      </c>
      <c r="B27" s="4" t="s">
        <v>164</v>
      </c>
      <c r="C27" s="4" t="s">
        <v>202</v>
      </c>
      <c r="D27" s="9" t="s">
        <v>194</v>
      </c>
      <c r="E27" s="10" t="s">
        <v>173</v>
      </c>
    </row>
    <row r="28" spans="1:5" ht="25.5" x14ac:dyDescent="0.2">
      <c r="A28" s="11" t="s">
        <v>197</v>
      </c>
      <c r="B28" s="12" t="s">
        <v>167</v>
      </c>
      <c r="C28" s="11" t="s">
        <v>203</v>
      </c>
      <c r="D28" s="13" t="s">
        <v>196</v>
      </c>
      <c r="E28" s="14" t="s">
        <v>148</v>
      </c>
    </row>
    <row r="29" spans="1:5" ht="25.5" x14ac:dyDescent="0.2">
      <c r="A29" t="s">
        <v>204</v>
      </c>
      <c r="B29" s="4" t="s">
        <v>145</v>
      </c>
      <c r="C29" s="4" t="s">
        <v>205</v>
      </c>
      <c r="D29" s="9" t="s">
        <v>186</v>
      </c>
      <c r="E29" s="10" t="s">
        <v>148</v>
      </c>
    </row>
    <row r="30" spans="1:5" x14ac:dyDescent="0.2">
      <c r="A30" t="s">
        <v>204</v>
      </c>
      <c r="B30" s="4" t="s">
        <v>149</v>
      </c>
      <c r="C30" s="4" t="s">
        <v>206</v>
      </c>
      <c r="D30" s="9" t="s">
        <v>188</v>
      </c>
      <c r="E30" s="10" t="s">
        <v>148</v>
      </c>
    </row>
    <row r="31" spans="1:5" ht="25.5" x14ac:dyDescent="0.2">
      <c r="A31" t="s">
        <v>204</v>
      </c>
      <c r="B31" s="4" t="s">
        <v>152</v>
      </c>
      <c r="C31" s="4" t="s">
        <v>207</v>
      </c>
      <c r="D31" s="9" t="s">
        <v>190</v>
      </c>
      <c r="E31" s="10" t="s">
        <v>148</v>
      </c>
    </row>
    <row r="32" spans="1:5" x14ac:dyDescent="0.2">
      <c r="A32" t="s">
        <v>204</v>
      </c>
      <c r="B32" s="4" t="s">
        <v>155</v>
      </c>
      <c r="C32" s="4" t="s">
        <v>208</v>
      </c>
      <c r="D32" s="9" t="s">
        <v>192</v>
      </c>
      <c r="E32" s="10" t="s">
        <v>148</v>
      </c>
    </row>
    <row r="33" spans="1:5" ht="25.5" x14ac:dyDescent="0.2">
      <c r="A33" t="s">
        <v>204</v>
      </c>
      <c r="B33" s="4" t="s">
        <v>164</v>
      </c>
      <c r="C33" s="4" t="s">
        <v>209</v>
      </c>
      <c r="D33" s="9" t="s">
        <v>194</v>
      </c>
      <c r="E33" s="10" t="s">
        <v>173</v>
      </c>
    </row>
    <row r="34" spans="1:5" ht="25.5" x14ac:dyDescent="0.2">
      <c r="A34" s="11" t="s">
        <v>204</v>
      </c>
      <c r="B34" s="12" t="s">
        <v>167</v>
      </c>
      <c r="C34" s="11" t="s">
        <v>210</v>
      </c>
      <c r="D34" s="13" t="s">
        <v>196</v>
      </c>
      <c r="E34" s="14" t="s">
        <v>148</v>
      </c>
    </row>
  </sheetData>
  <mergeCells count="1">
    <mergeCell ref="A1:B1"/>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146</TotalTime>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Dati generali</vt:lpstr>
      <vt:lpstr>Macchina</vt:lpstr>
      <vt:lpstr>Gruppi</vt:lpstr>
      <vt:lpstr>Allarmi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Stefano Gattuso</cp:lastModifiedBy>
  <cp:revision>10</cp:revision>
  <dcterms:created xsi:type="dcterms:W3CDTF">2017-06-19T09:45:04Z</dcterms:created>
  <dcterms:modified xsi:type="dcterms:W3CDTF">2021-10-21T16:15:04Z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