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markmelzer/Desktop/Rachel/"/>
    </mc:Choice>
  </mc:AlternateContent>
  <xr:revisionPtr revIDLastSave="0" documentId="13_ncr:1_{5DE402BB-5B4A-3549-8EFE-F8C3DB308C48}" xr6:coauthVersionLast="47" xr6:coauthVersionMax="47" xr10:uidLastSave="{00000000-0000-0000-0000-000000000000}"/>
  <bookViews>
    <workbookView xWindow="-20" yWindow="760" windowWidth="30240" windowHeight="18880" activeTab="3" xr2:uid="{00000000-000D-0000-FFFF-FFFF00000000}"/>
  </bookViews>
  <sheets>
    <sheet name="Cluster_Data" sheetId="3" r:id="rId1"/>
    <sheet name="Positives_Cluster" sheetId="2" r:id="rId2"/>
    <sheet name="Data_tableQuality Check" sheetId="1" r:id="rId3"/>
    <sheet name="Analysis" sheetId="5" r:id="rId4"/>
    <sheet name="result tabl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25" i="5" l="1"/>
  <c r="AI125" i="5" s="1"/>
  <c r="AH111" i="5"/>
  <c r="AC128" i="5"/>
  <c r="AD127" i="5" s="1"/>
  <c r="AC127" i="5"/>
  <c r="AC126" i="5"/>
  <c r="AC125" i="5"/>
  <c r="AD125" i="5" s="1"/>
  <c r="AC124" i="5"/>
  <c r="AC123" i="5"/>
  <c r="AD123" i="5" s="1"/>
  <c r="AC122" i="5"/>
  <c r="AC121" i="5"/>
  <c r="AD121" i="5" s="1"/>
  <c r="AE121" i="5" l="1"/>
  <c r="U10" i="1"/>
  <c r="U11" i="1"/>
  <c r="U22" i="1"/>
  <c r="U23" i="1"/>
  <c r="U20" i="1"/>
  <c r="V20" i="1"/>
  <c r="U21" i="1"/>
  <c r="V21" i="1"/>
  <c r="U28" i="1"/>
  <c r="V28" i="1"/>
  <c r="U29" i="1"/>
  <c r="V29" i="1"/>
  <c r="U26" i="1"/>
  <c r="U6" i="1"/>
  <c r="U42" i="1"/>
  <c r="U16" i="1"/>
  <c r="U2" i="1"/>
  <c r="U38" i="1"/>
  <c r="U24" i="1"/>
  <c r="U12" i="1"/>
  <c r="U7" i="1"/>
  <c r="U43" i="1"/>
  <c r="U27" i="1"/>
  <c r="U17" i="1"/>
  <c r="U3" i="1"/>
  <c r="U39" i="1"/>
  <c r="U25" i="1"/>
  <c r="U13" i="1"/>
  <c r="U50" i="1"/>
  <c r="U44" i="1"/>
  <c r="U8" i="1"/>
  <c r="U18" i="1"/>
  <c r="U48" i="1"/>
  <c r="U40" i="1"/>
  <c r="U4" i="1"/>
  <c r="U14" i="1"/>
  <c r="U51" i="1"/>
  <c r="U45" i="1"/>
  <c r="U9" i="1"/>
  <c r="U19" i="1"/>
  <c r="U49" i="1"/>
  <c r="U41" i="1"/>
  <c r="U5" i="1"/>
  <c r="U15" i="1"/>
  <c r="U52" i="1"/>
  <c r="U46" i="1"/>
  <c r="U53" i="1"/>
  <c r="U47" i="1"/>
  <c r="U34" i="1"/>
  <c r="U30" i="1"/>
  <c r="U35" i="1"/>
  <c r="U31" i="1"/>
  <c r="U36" i="1"/>
  <c r="U32" i="1"/>
  <c r="U37" i="1"/>
  <c r="U33" i="1"/>
  <c r="U54" i="1"/>
  <c r="U55" i="1"/>
  <c r="U56" i="1"/>
  <c r="U57" i="1"/>
  <c r="U58" i="1"/>
  <c r="U59" i="1"/>
  <c r="V42" i="1"/>
  <c r="V54" i="1"/>
  <c r="V55" i="1"/>
  <c r="V56" i="1"/>
  <c r="V57" i="1"/>
  <c r="V58" i="1"/>
  <c r="O2" i="5" l="1"/>
  <c r="O3" i="5"/>
  <c r="O4" i="5"/>
  <c r="O5" i="5"/>
  <c r="O6" i="5"/>
  <c r="O7" i="5"/>
  <c r="O8" i="5"/>
  <c r="O9" i="5"/>
  <c r="S7" i="5"/>
  <c r="S2" i="5"/>
  <c r="S3" i="5"/>
  <c r="S4" i="5"/>
  <c r="S5" i="5"/>
  <c r="S6" i="5"/>
  <c r="S8" i="5"/>
  <c r="S9" i="5"/>
  <c r="V11" i="1"/>
  <c r="V5" i="1"/>
  <c r="V8" i="1"/>
  <c r="V27" i="1"/>
  <c r="V35" i="1"/>
  <c r="V4" i="1"/>
  <c r="V12" i="1"/>
  <c r="V23" i="1"/>
  <c r="V15" i="1"/>
  <c r="V18" i="1"/>
  <c r="V17" i="1"/>
  <c r="V31" i="1"/>
  <c r="V14" i="1"/>
  <c r="V37" i="1"/>
  <c r="V34" i="1"/>
  <c r="V7" i="1"/>
  <c r="V48" i="1"/>
  <c r="V36" i="1"/>
  <c r="V3" i="1"/>
  <c r="V51" i="1"/>
  <c r="V33" i="1"/>
  <c r="V30" i="1"/>
  <c r="V43" i="1"/>
  <c r="V40" i="1"/>
  <c r="V32" i="1"/>
  <c r="V39" i="1"/>
  <c r="V45" i="1"/>
  <c r="V52" i="1"/>
  <c r="V26" i="1"/>
  <c r="V25" i="1"/>
  <c r="V9" i="1"/>
  <c r="V46" i="1"/>
  <c r="V16" i="1"/>
  <c r="V13" i="1"/>
  <c r="V19" i="1"/>
  <c r="V53" i="1"/>
  <c r="V10" i="1"/>
  <c r="V6" i="1"/>
  <c r="V2" i="1"/>
  <c r="V50" i="1"/>
  <c r="V49" i="1"/>
  <c r="V47" i="1"/>
  <c r="V22" i="1"/>
  <c r="V38" i="1"/>
  <c r="V44" i="1"/>
  <c r="V41" i="1"/>
  <c r="V59" i="1"/>
  <c r="V24" i="1"/>
  <c r="C67" i="3"/>
  <c r="D27" i="6" l="1"/>
  <c r="D33" i="6" s="1"/>
  <c r="D28" i="6"/>
  <c r="D34" i="6" s="1"/>
  <c r="P8" i="5"/>
  <c r="P4" i="5"/>
  <c r="P6" i="5"/>
  <c r="P2" i="5"/>
  <c r="T8" i="5"/>
  <c r="T2" i="5"/>
  <c r="T4" i="5"/>
  <c r="T6" i="5"/>
  <c r="Z126" i="5" l="1"/>
  <c r="Z127" i="5"/>
  <c r="Z128" i="5"/>
  <c r="Z123" i="5"/>
  <c r="Z122" i="5"/>
  <c r="Z124" i="5"/>
  <c r="Z121" i="5"/>
  <c r="Z125" i="5"/>
  <c r="V99" i="5"/>
  <c r="V93" i="5"/>
  <c r="V89" i="5"/>
  <c r="V97" i="5"/>
  <c r="V83" i="5"/>
  <c r="V84" i="5"/>
  <c r="V91" i="5"/>
  <c r="V95" i="5"/>
  <c r="V90" i="5"/>
  <c r="V98" i="5"/>
  <c r="V92" i="5"/>
  <c r="V80" i="5"/>
  <c r="V79" i="5"/>
  <c r="V94" i="5"/>
  <c r="V96" i="5"/>
  <c r="V100" i="5"/>
  <c r="V81" i="5"/>
  <c r="V77" i="5"/>
  <c r="V85" i="5"/>
  <c r="V82" i="5"/>
  <c r="V88" i="5"/>
  <c r="V87" i="5"/>
  <c r="V86" i="5"/>
  <c r="V78" i="5"/>
  <c r="V15" i="5"/>
  <c r="V52" i="5"/>
  <c r="V53" i="5"/>
  <c r="V42" i="5"/>
  <c r="V43" i="5"/>
  <c r="V44" i="5"/>
  <c r="V45" i="5"/>
  <c r="V46" i="5"/>
  <c r="V47" i="5"/>
  <c r="V48" i="5"/>
  <c r="V51" i="5"/>
  <c r="V49" i="5"/>
  <c r="V50" i="5"/>
  <c r="U5" i="5"/>
  <c r="V5" i="5" s="1"/>
  <c r="U7" i="5"/>
  <c r="V7" i="5" s="1"/>
  <c r="U6" i="5"/>
  <c r="V6" i="5" s="1"/>
  <c r="U3" i="5"/>
  <c r="V3" i="5" s="1"/>
  <c r="U4" i="5"/>
  <c r="V4" i="5" s="1"/>
  <c r="U9" i="5"/>
  <c r="V9" i="5" s="1"/>
  <c r="Q2" i="5"/>
  <c r="U8" i="5"/>
  <c r="V8" i="5" s="1"/>
  <c r="U2" i="5"/>
  <c r="V2" i="5" s="1"/>
  <c r="AH71" i="5"/>
  <c r="AH69" i="5"/>
  <c r="AH67" i="5"/>
  <c r="AH65" i="5"/>
  <c r="AH117" i="5"/>
  <c r="AH115" i="5"/>
  <c r="AH113" i="5"/>
  <c r="AC106" i="5"/>
  <c r="AC103" i="5"/>
  <c r="AC70" i="5"/>
  <c r="AC111" i="5"/>
  <c r="AC112" i="5"/>
  <c r="AC71" i="5"/>
  <c r="AC72" i="5"/>
  <c r="AC113" i="5"/>
  <c r="AC114" i="5"/>
  <c r="AC69" i="5"/>
  <c r="AC115" i="5"/>
  <c r="AC118" i="5"/>
  <c r="AC117" i="5"/>
  <c r="AC116" i="5"/>
  <c r="AC68" i="5"/>
  <c r="AC67" i="5"/>
  <c r="AC66" i="5"/>
  <c r="AC65" i="5"/>
  <c r="AC105" i="5"/>
  <c r="AC104" i="5"/>
  <c r="AC60" i="5"/>
  <c r="AC59" i="5"/>
  <c r="AC57" i="5"/>
  <c r="AC110" i="5"/>
  <c r="AC109" i="5"/>
  <c r="AC64" i="5"/>
  <c r="AC63" i="5"/>
  <c r="AC108" i="5"/>
  <c r="AC107" i="5"/>
  <c r="AC62" i="5"/>
  <c r="AC61" i="5"/>
  <c r="C113" i="3"/>
  <c r="C114" i="3"/>
  <c r="B114" i="3" s="1"/>
  <c r="A114" i="3" s="1"/>
  <c r="C115" i="3"/>
  <c r="B115" i="3" s="1"/>
  <c r="A115" i="3" s="1"/>
  <c r="C116" i="3"/>
  <c r="C117" i="3"/>
  <c r="B117" i="3" s="1"/>
  <c r="A117" i="3" s="1"/>
  <c r="C118" i="3"/>
  <c r="B118" i="3" s="1"/>
  <c r="A118" i="3" s="1"/>
  <c r="C119" i="3"/>
  <c r="B119" i="3" s="1"/>
  <c r="A119" i="3" s="1"/>
  <c r="C120" i="3"/>
  <c r="C121" i="3"/>
  <c r="B121" i="3" s="1"/>
  <c r="A121" i="3" s="1"/>
  <c r="C122" i="3"/>
  <c r="B122" i="3" s="1"/>
  <c r="A122" i="3" s="1"/>
  <c r="C123" i="3"/>
  <c r="B123" i="3" s="1"/>
  <c r="A123" i="3" s="1"/>
  <c r="C124" i="3"/>
  <c r="B124" i="3" s="1"/>
  <c r="A124" i="3" s="1"/>
  <c r="C125" i="3"/>
  <c r="B125" i="3" s="1"/>
  <c r="A125" i="3" s="1"/>
  <c r="C126" i="3"/>
  <c r="B126" i="3" s="1"/>
  <c r="A126" i="3" s="1"/>
  <c r="C127" i="3"/>
  <c r="B127" i="3" s="1"/>
  <c r="A127" i="3" s="1"/>
  <c r="C128" i="3"/>
  <c r="C129" i="3"/>
  <c r="C130" i="3"/>
  <c r="B130" i="3" s="1"/>
  <c r="A130" i="3" s="1"/>
  <c r="C131" i="3"/>
  <c r="B131" i="3" s="1"/>
  <c r="A131" i="3" s="1"/>
  <c r="C132" i="3"/>
  <c r="C133" i="3"/>
  <c r="C134" i="3"/>
  <c r="B134" i="3" s="1"/>
  <c r="A134" i="3" s="1"/>
  <c r="C135" i="3"/>
  <c r="B135" i="3" s="1"/>
  <c r="A135" i="3" s="1"/>
  <c r="C136" i="3"/>
  <c r="C137" i="3"/>
  <c r="C138" i="3"/>
  <c r="C139" i="3"/>
  <c r="C140" i="3"/>
  <c r="C141" i="3"/>
  <c r="C142" i="3"/>
  <c r="C143" i="3"/>
  <c r="B143" i="3" s="1"/>
  <c r="A143" i="3" s="1"/>
  <c r="C144" i="3"/>
  <c r="B144" i="3" s="1"/>
  <c r="A144" i="3" s="1"/>
  <c r="C145" i="3"/>
  <c r="B145" i="3" s="1"/>
  <c r="A145" i="3" s="1"/>
  <c r="C146" i="3"/>
  <c r="B146" i="3" s="1"/>
  <c r="A146" i="3" s="1"/>
  <c r="C147" i="3"/>
  <c r="B147" i="3" s="1"/>
  <c r="A147" i="3" s="1"/>
  <c r="C148" i="3"/>
  <c r="B148" i="3" s="1"/>
  <c r="A148" i="3" s="1"/>
  <c r="C149" i="3"/>
  <c r="B149" i="3" s="1"/>
  <c r="A149" i="3" s="1"/>
  <c r="C150" i="3"/>
  <c r="B150" i="3" s="1"/>
  <c r="A150" i="3" s="1"/>
  <c r="C151" i="3"/>
  <c r="B151" i="3" s="1"/>
  <c r="A151" i="3" s="1"/>
  <c r="C152" i="3"/>
  <c r="B152" i="3" s="1"/>
  <c r="A152" i="3" s="1"/>
  <c r="C153" i="3"/>
  <c r="B153" i="3" s="1"/>
  <c r="A153" i="3" s="1"/>
  <c r="C154" i="3"/>
  <c r="B154" i="3" s="1"/>
  <c r="A154" i="3" s="1"/>
  <c r="C155" i="3"/>
  <c r="B155" i="3" s="1"/>
  <c r="A155" i="3" s="1"/>
  <c r="C156" i="3"/>
  <c r="B156" i="3" s="1"/>
  <c r="A156" i="3" s="1"/>
  <c r="C157" i="3"/>
  <c r="B157" i="3" s="1"/>
  <c r="A157" i="3" s="1"/>
  <c r="C158" i="3"/>
  <c r="B158" i="3" s="1"/>
  <c r="A158" i="3" s="1"/>
  <c r="C159" i="3"/>
  <c r="B159" i="3" s="1"/>
  <c r="A159" i="3" s="1"/>
  <c r="C160" i="3"/>
  <c r="B160" i="3" s="1"/>
  <c r="A160" i="3" s="1"/>
  <c r="C161" i="3"/>
  <c r="B161" i="3" s="1"/>
  <c r="A161" i="3" s="1"/>
  <c r="C162" i="3"/>
  <c r="C163" i="3"/>
  <c r="B163" i="3" s="1"/>
  <c r="A163" i="3" s="1"/>
  <c r="C164" i="3"/>
  <c r="B164" i="3" s="1"/>
  <c r="A164" i="3" s="1"/>
  <c r="C165" i="3"/>
  <c r="B165" i="3" s="1"/>
  <c r="A165" i="3" s="1"/>
  <c r="C166" i="3"/>
  <c r="B166" i="3" s="1"/>
  <c r="A166" i="3" s="1"/>
  <c r="C167" i="3"/>
  <c r="B167" i="3" s="1"/>
  <c r="A167" i="3" s="1"/>
  <c r="C168" i="3"/>
  <c r="B168" i="3" s="1"/>
  <c r="A168" i="3" s="1"/>
  <c r="C169" i="3"/>
  <c r="B169" i="3" s="1"/>
  <c r="A169" i="3" s="1"/>
  <c r="C170" i="3"/>
  <c r="B170" i="3" s="1"/>
  <c r="A170" i="3" s="1"/>
  <c r="C171" i="3"/>
  <c r="B171" i="3" s="1"/>
  <c r="A171" i="3" s="1"/>
  <c r="C172" i="3"/>
  <c r="B172" i="3" s="1"/>
  <c r="A172" i="3" s="1"/>
  <c r="C173" i="3"/>
  <c r="B173" i="3" s="1"/>
  <c r="A173" i="3" s="1"/>
  <c r="C174" i="3"/>
  <c r="B174" i="3" s="1"/>
  <c r="A174" i="3" s="1"/>
  <c r="C175" i="3"/>
  <c r="B175" i="3" s="1"/>
  <c r="A175" i="3" s="1"/>
  <c r="C176" i="3"/>
  <c r="B176" i="3" s="1"/>
  <c r="A176" i="3" s="1"/>
  <c r="C177" i="3"/>
  <c r="B177" i="3" s="1"/>
  <c r="A177" i="3" s="1"/>
  <c r="C178" i="3"/>
  <c r="B178" i="3" s="1"/>
  <c r="A178" i="3" s="1"/>
  <c r="C179" i="3"/>
  <c r="B179" i="3" s="1"/>
  <c r="A179" i="3" s="1"/>
  <c r="C180" i="3"/>
  <c r="B180" i="3" s="1"/>
  <c r="A180" i="3" s="1"/>
  <c r="C181" i="3"/>
  <c r="B181" i="3" s="1"/>
  <c r="A181" i="3" s="1"/>
  <c r="C182" i="3"/>
  <c r="B182" i="3" s="1"/>
  <c r="A182" i="3" s="1"/>
  <c r="C183" i="3"/>
  <c r="B183" i="3" s="1"/>
  <c r="A183" i="3" s="1"/>
  <c r="C184" i="3"/>
  <c r="B184" i="3" s="1"/>
  <c r="A184" i="3" s="1"/>
  <c r="C185" i="3"/>
  <c r="B185" i="3" s="1"/>
  <c r="A185" i="3" s="1"/>
  <c r="C186" i="3"/>
  <c r="B186" i="3" s="1"/>
  <c r="A186" i="3" s="1"/>
  <c r="C187" i="3"/>
  <c r="B187" i="3" s="1"/>
  <c r="A187" i="3" s="1"/>
  <c r="C188" i="3"/>
  <c r="B188" i="3" s="1"/>
  <c r="A188" i="3" s="1"/>
  <c r="C189" i="3"/>
  <c r="B189" i="3" s="1"/>
  <c r="A189" i="3" s="1"/>
  <c r="C190" i="3"/>
  <c r="C191" i="3"/>
  <c r="C192" i="3"/>
  <c r="C193" i="3"/>
  <c r="C194" i="3"/>
  <c r="C195" i="3"/>
  <c r="C196" i="3"/>
  <c r="C197" i="3"/>
  <c r="C198" i="3"/>
  <c r="B113" i="3"/>
  <c r="A113" i="3" s="1"/>
  <c r="B116" i="3"/>
  <c r="A116" i="3" s="1"/>
  <c r="B120" i="3"/>
  <c r="A120" i="3" s="1"/>
  <c r="B128" i="3"/>
  <c r="A128" i="3" s="1"/>
  <c r="B129" i="3"/>
  <c r="A129" i="3" s="1"/>
  <c r="B132" i="3"/>
  <c r="A132" i="3" s="1"/>
  <c r="B133" i="3"/>
  <c r="A133" i="3" s="1"/>
  <c r="B136" i="3"/>
  <c r="A136" i="3" s="1"/>
  <c r="C82" i="3"/>
  <c r="C83" i="3"/>
  <c r="C84" i="3"/>
  <c r="C85" i="3"/>
  <c r="C86" i="3"/>
  <c r="C87" i="3"/>
  <c r="C88" i="3"/>
  <c r="C89" i="3"/>
  <c r="C90" i="3"/>
  <c r="C91" i="3"/>
  <c r="B91" i="3" s="1"/>
  <c r="A91" i="3" s="1"/>
  <c r="C92" i="3"/>
  <c r="B92" i="3" s="1"/>
  <c r="A92" i="3" s="1"/>
  <c r="C93" i="3"/>
  <c r="B93" i="3" s="1"/>
  <c r="A93" i="3" s="1"/>
  <c r="C94" i="3"/>
  <c r="B94" i="3" s="1"/>
  <c r="A94" i="3" s="1"/>
  <c r="C95" i="3"/>
  <c r="B95" i="3" s="1"/>
  <c r="A95" i="3" s="1"/>
  <c r="C96" i="3"/>
  <c r="B96" i="3" s="1"/>
  <c r="A96" i="3" s="1"/>
  <c r="C97" i="3"/>
  <c r="B97" i="3" s="1"/>
  <c r="A97" i="3" s="1"/>
  <c r="C98" i="3"/>
  <c r="B98" i="3" s="1"/>
  <c r="A98" i="3" s="1"/>
  <c r="C99" i="3"/>
  <c r="B99" i="3" s="1"/>
  <c r="A99" i="3" s="1"/>
  <c r="C100" i="3"/>
  <c r="B100" i="3" s="1"/>
  <c r="A100" i="3" s="1"/>
  <c r="C75" i="3"/>
  <c r="B75" i="3" s="1"/>
  <c r="A75" i="3" s="1"/>
  <c r="C76" i="3"/>
  <c r="B76" i="3" s="1"/>
  <c r="A76" i="3" s="1"/>
  <c r="C77" i="3"/>
  <c r="C78" i="3"/>
  <c r="B78" i="3" s="1"/>
  <c r="A78" i="3" s="1"/>
  <c r="C79" i="3"/>
  <c r="B79" i="3" s="1"/>
  <c r="A79" i="3" s="1"/>
  <c r="C80" i="3"/>
  <c r="B80" i="3" s="1"/>
  <c r="A80" i="3" s="1"/>
  <c r="C81" i="3"/>
  <c r="B77" i="3"/>
  <c r="Y127" i="5" l="1"/>
  <c r="AA127" i="5" s="1"/>
  <c r="Y123" i="5"/>
  <c r="AA123" i="5" s="1"/>
  <c r="Y124" i="5"/>
  <c r="AA124" i="5" s="1"/>
  <c r="Y128" i="5"/>
  <c r="AA128" i="5" s="1"/>
  <c r="Y125" i="5"/>
  <c r="AA125" i="5" s="1"/>
  <c r="Y126" i="5"/>
  <c r="AA126" i="5" s="1"/>
  <c r="Y122" i="5"/>
  <c r="AA122" i="5" s="1"/>
  <c r="Y121" i="5"/>
  <c r="AD103" i="5"/>
  <c r="U92" i="5"/>
  <c r="U84" i="5"/>
  <c r="U96" i="5"/>
  <c r="U86" i="5"/>
  <c r="U99" i="5"/>
  <c r="U93" i="5"/>
  <c r="U89" i="5"/>
  <c r="U81" i="5"/>
  <c r="U77" i="5"/>
  <c r="U98" i="5"/>
  <c r="U88" i="5"/>
  <c r="U97" i="5"/>
  <c r="U87" i="5"/>
  <c r="U79" i="5"/>
  <c r="U95" i="5"/>
  <c r="U78" i="5"/>
  <c r="U80" i="5"/>
  <c r="U91" i="5"/>
  <c r="U83" i="5"/>
  <c r="U90" i="5"/>
  <c r="U85" i="5"/>
  <c r="U94" i="5"/>
  <c r="U82" i="5"/>
  <c r="U100" i="5"/>
  <c r="AD105" i="5"/>
  <c r="U52" i="5"/>
  <c r="U14" i="5"/>
  <c r="U53" i="5"/>
  <c r="U48" i="5"/>
  <c r="U42" i="5"/>
  <c r="U43" i="5"/>
  <c r="U44" i="5"/>
  <c r="U46" i="5"/>
  <c r="U49" i="5"/>
  <c r="U45" i="5"/>
  <c r="U47" i="5"/>
  <c r="U51" i="5"/>
  <c r="U50" i="5"/>
  <c r="C28" i="6"/>
  <c r="C34" i="6" s="1"/>
  <c r="C5" i="6"/>
  <c r="C11" i="6" s="1"/>
  <c r="C17" i="6"/>
  <c r="C23" i="6" s="1"/>
  <c r="C27" i="6"/>
  <c r="C33" i="6" s="1"/>
  <c r="C4" i="6"/>
  <c r="C10" i="6" s="1"/>
  <c r="C16" i="6"/>
  <c r="C22" i="6" s="1"/>
  <c r="U20" i="5"/>
  <c r="U40" i="5"/>
  <c r="U21" i="5"/>
  <c r="U41" i="5"/>
  <c r="U34" i="5"/>
  <c r="U19" i="5"/>
  <c r="U22" i="5"/>
  <c r="U32" i="5"/>
  <c r="U23" i="5"/>
  <c r="U33" i="5"/>
  <c r="U24" i="5"/>
  <c r="U25" i="5"/>
  <c r="U35" i="5"/>
  <c r="U37" i="5"/>
  <c r="U18" i="5"/>
  <c r="U39" i="5"/>
  <c r="U26" i="5"/>
  <c r="U36" i="5"/>
  <c r="U27" i="5"/>
  <c r="U38" i="5"/>
  <c r="U31" i="5"/>
  <c r="U28" i="5"/>
  <c r="U29" i="5"/>
  <c r="U30" i="5"/>
  <c r="Y109" i="5"/>
  <c r="AA109" i="5" s="1"/>
  <c r="Y110" i="5"/>
  <c r="AA110" i="5" s="1"/>
  <c r="Y111" i="5"/>
  <c r="AA111" i="5" s="1"/>
  <c r="Y112" i="5"/>
  <c r="AA112" i="5" s="1"/>
  <c r="Y114" i="5"/>
  <c r="AA114" i="5" s="1"/>
  <c r="Y105" i="5"/>
  <c r="AA105" i="5" s="1"/>
  <c r="Y113" i="5"/>
  <c r="AA113" i="5" s="1"/>
  <c r="Y108" i="5"/>
  <c r="AA108" i="5" s="1"/>
  <c r="Y115" i="5"/>
  <c r="AA115" i="5" s="1"/>
  <c r="Y116" i="5"/>
  <c r="AA116" i="5" s="1"/>
  <c r="Y117" i="5"/>
  <c r="AA117" i="5" s="1"/>
  <c r="Y106" i="5"/>
  <c r="AA106" i="5" s="1"/>
  <c r="Y118" i="5"/>
  <c r="AA118" i="5" s="1"/>
  <c r="Y107" i="5"/>
  <c r="AA107" i="5" s="1"/>
  <c r="Y103" i="5"/>
  <c r="R3" i="5"/>
  <c r="Y70" i="5"/>
  <c r="AA70" i="5" s="1"/>
  <c r="Y68" i="5"/>
  <c r="AA68" i="5" s="1"/>
  <c r="Y59" i="5"/>
  <c r="AA59" i="5" s="1"/>
  <c r="Y71" i="5"/>
  <c r="AA71" i="5" s="1"/>
  <c r="Y60" i="5"/>
  <c r="Y72" i="5"/>
  <c r="AA72" i="5" s="1"/>
  <c r="Y62" i="5"/>
  <c r="Y61" i="5"/>
  <c r="Y69" i="5"/>
  <c r="AA69" i="5" s="1"/>
  <c r="Y63" i="5"/>
  <c r="Y64" i="5"/>
  <c r="Y65" i="5"/>
  <c r="AA65" i="5" s="1"/>
  <c r="Y66" i="5"/>
  <c r="AA66" i="5" s="1"/>
  <c r="Y67" i="5"/>
  <c r="AA67" i="5" s="1"/>
  <c r="R9" i="5"/>
  <c r="R8" i="5"/>
  <c r="R7" i="5"/>
  <c r="R4" i="5"/>
  <c r="R6" i="5"/>
  <c r="R2" i="5"/>
  <c r="W2" i="5" s="1"/>
  <c r="R5" i="5"/>
  <c r="AI67" i="5"/>
  <c r="AI111" i="5"/>
  <c r="AI113" i="5"/>
  <c r="AD111" i="5"/>
  <c r="AI65" i="5"/>
  <c r="AD113" i="5"/>
  <c r="AD117" i="5"/>
  <c r="AD69" i="5"/>
  <c r="AD65" i="5"/>
  <c r="AD67" i="5"/>
  <c r="AD115" i="5"/>
  <c r="AD107" i="5"/>
  <c r="AC58" i="5"/>
  <c r="AD71" i="5" s="1"/>
  <c r="AD63" i="5"/>
  <c r="AD109" i="5"/>
  <c r="C43" i="3"/>
  <c r="B43" i="3" s="1"/>
  <c r="A43" i="3" s="1"/>
  <c r="C44" i="3"/>
  <c r="B44" i="3" s="1"/>
  <c r="A44" i="3" s="1"/>
  <c r="C45" i="3"/>
  <c r="B45" i="3" s="1"/>
  <c r="A45" i="3" s="1"/>
  <c r="C46" i="3"/>
  <c r="B46" i="3" s="1"/>
  <c r="A46" i="3" s="1"/>
  <c r="C47" i="3"/>
  <c r="B47" i="3" s="1"/>
  <c r="A47" i="3" s="1"/>
  <c r="C48" i="3"/>
  <c r="B48" i="3" s="1"/>
  <c r="A48" i="3" s="1"/>
  <c r="C49" i="3"/>
  <c r="B49" i="3" s="1"/>
  <c r="A49" i="3" s="1"/>
  <c r="C50" i="3"/>
  <c r="B50" i="3" s="1"/>
  <c r="A50" i="3" s="1"/>
  <c r="C51" i="3"/>
  <c r="B51" i="3" s="1"/>
  <c r="A51" i="3" s="1"/>
  <c r="C52" i="3"/>
  <c r="B52" i="3" s="1"/>
  <c r="A52" i="3" s="1"/>
  <c r="C53" i="3"/>
  <c r="B53" i="3" s="1"/>
  <c r="A53" i="3" s="1"/>
  <c r="C54" i="3"/>
  <c r="B54" i="3" s="1"/>
  <c r="A54" i="3" s="1"/>
  <c r="C55" i="3"/>
  <c r="B55" i="3" s="1"/>
  <c r="A55" i="3" s="1"/>
  <c r="C56" i="3"/>
  <c r="B56" i="3" s="1"/>
  <c r="A56" i="3" s="1"/>
  <c r="C57" i="3"/>
  <c r="B57" i="3" s="1"/>
  <c r="A57" i="3" s="1"/>
  <c r="C58" i="3"/>
  <c r="B58" i="3" s="1"/>
  <c r="A58" i="3" s="1"/>
  <c r="C27" i="3"/>
  <c r="B27" i="3" s="1"/>
  <c r="A27" i="3" s="1"/>
  <c r="C28" i="3"/>
  <c r="B28" i="3" s="1"/>
  <c r="A28" i="3" s="1"/>
  <c r="C29" i="3"/>
  <c r="B29" i="3" s="1"/>
  <c r="A29" i="3" s="1"/>
  <c r="C30" i="3"/>
  <c r="B30" i="3" s="1"/>
  <c r="A30" i="3" s="1"/>
  <c r="C31" i="3"/>
  <c r="B31" i="3" s="1"/>
  <c r="A31" i="3" s="1"/>
  <c r="C32" i="3"/>
  <c r="B32" i="3" s="1"/>
  <c r="A32" i="3" s="1"/>
  <c r="C33" i="3"/>
  <c r="B33" i="3" s="1"/>
  <c r="A33" i="3" s="1"/>
  <c r="C34" i="3"/>
  <c r="B34" i="3" s="1"/>
  <c r="A34" i="3" s="1"/>
  <c r="C14" i="3"/>
  <c r="AE103" i="5" l="1"/>
  <c r="AF103" i="5" s="1"/>
  <c r="AA121" i="5"/>
  <c r="AB121" i="5" s="1"/>
  <c r="AF121" i="5"/>
  <c r="AG121" i="5" s="1"/>
  <c r="AB125" i="5"/>
  <c r="AJ125" i="5"/>
  <c r="AK125" i="5" s="1"/>
  <c r="AB123" i="5"/>
  <c r="AB127" i="5"/>
  <c r="AD57" i="5"/>
  <c r="I27" i="6"/>
  <c r="I33" i="6" s="1"/>
  <c r="H27" i="6"/>
  <c r="H33" i="6" s="1"/>
  <c r="H28" i="6"/>
  <c r="H34" i="6" s="1"/>
  <c r="I28" i="6"/>
  <c r="I34" i="6" s="1"/>
  <c r="G27" i="6"/>
  <c r="G33" i="6" s="1"/>
  <c r="G28" i="6"/>
  <c r="G34" i="6" s="1"/>
  <c r="AJ113" i="5"/>
  <c r="E17" i="6" s="1"/>
  <c r="E23" i="6" s="1"/>
  <c r="J28" i="6"/>
  <c r="J34" i="6" s="1"/>
  <c r="J27" i="6"/>
  <c r="J33" i="6" s="1"/>
  <c r="AJ67" i="5"/>
  <c r="E5" i="6" s="1"/>
  <c r="E11" i="6" s="1"/>
  <c r="AE105" i="5"/>
  <c r="D16" i="6"/>
  <c r="D22" i="6" s="1"/>
  <c r="AD61" i="5"/>
  <c r="AD59" i="5"/>
  <c r="AE59" i="5" s="1"/>
  <c r="D5" i="6" s="1"/>
  <c r="D11" i="6" s="1"/>
  <c r="AE57" i="5" l="1"/>
  <c r="D4" i="6" s="1"/>
  <c r="D10" i="6" s="1"/>
  <c r="AF105" i="5"/>
  <c r="F17" i="6" s="1"/>
  <c r="F23" i="6" s="1"/>
  <c r="D17" i="6"/>
  <c r="D23" i="6" s="1"/>
  <c r="L27" i="6"/>
  <c r="L33" i="6" s="1"/>
  <c r="F27" i="6"/>
  <c r="F33" i="6" s="1"/>
  <c r="K27" i="6"/>
  <c r="K33" i="6" s="1"/>
  <c r="E27" i="6"/>
  <c r="E33" i="6" s="1"/>
  <c r="K28" i="6"/>
  <c r="K34" i="6" s="1"/>
  <c r="E28" i="6"/>
  <c r="E34" i="6" s="1"/>
  <c r="L28" i="6"/>
  <c r="L34" i="6" s="1"/>
  <c r="F28" i="6"/>
  <c r="F34" i="6" s="1"/>
  <c r="Z116" i="5"/>
  <c r="Z112" i="5"/>
  <c r="Z66" i="5"/>
  <c r="Z108" i="5"/>
  <c r="Z115" i="5"/>
  <c r="Z107" i="5"/>
  <c r="Z104" i="5"/>
  <c r="Z111" i="5"/>
  <c r="Z65" i="5"/>
  <c r="Z62" i="5"/>
  <c r="Z57" i="5"/>
  <c r="Z69" i="5"/>
  <c r="Z61" i="5"/>
  <c r="Z103" i="5"/>
  <c r="Z58" i="5"/>
  <c r="Z70" i="5"/>
  <c r="Z60" i="5"/>
  <c r="Z114" i="5"/>
  <c r="Z63" i="5"/>
  <c r="Z59" i="5"/>
  <c r="Z110" i="5"/>
  <c r="Z71" i="5"/>
  <c r="Z105" i="5"/>
  <c r="Z113" i="5"/>
  <c r="Z109" i="5"/>
  <c r="Z118" i="5"/>
  <c r="Z72" i="5"/>
  <c r="Z68" i="5"/>
  <c r="Z64" i="5"/>
  <c r="Z106" i="5"/>
  <c r="Z117" i="5"/>
  <c r="Z67" i="5"/>
  <c r="V39" i="5"/>
  <c r="V38" i="5"/>
  <c r="V30" i="5"/>
  <c r="V33" i="5"/>
  <c r="V32" i="5"/>
  <c r="V35" i="5"/>
  <c r="V34" i="5"/>
  <c r="V31" i="5"/>
  <c r="V40" i="5"/>
  <c r="V37" i="5"/>
  <c r="V41" i="5"/>
  <c r="V36" i="5"/>
  <c r="V16" i="5"/>
  <c r="V14" i="5"/>
  <c r="V25" i="5"/>
  <c r="V22" i="5"/>
  <c r="V17" i="5"/>
  <c r="V24" i="5"/>
  <c r="V23" i="5"/>
  <c r="V28" i="5"/>
  <c r="V21" i="5"/>
  <c r="V18" i="5"/>
  <c r="V27" i="5"/>
  <c r="V26" i="5"/>
  <c r="V20" i="5"/>
  <c r="V29" i="5"/>
  <c r="V19" i="5"/>
  <c r="W7" i="5"/>
  <c r="C207" i="3"/>
  <c r="B207" i="3" s="1"/>
  <c r="A207" i="3" s="1"/>
  <c r="C241" i="3"/>
  <c r="B241" i="3" s="1"/>
  <c r="A241" i="3" s="1"/>
  <c r="C242" i="3"/>
  <c r="B242" i="3" s="1"/>
  <c r="A242" i="3" s="1"/>
  <c r="C243" i="3"/>
  <c r="B243" i="3" s="1"/>
  <c r="A243" i="3" s="1"/>
  <c r="C244" i="3"/>
  <c r="B244" i="3" s="1"/>
  <c r="A244" i="3" s="1"/>
  <c r="C245" i="3"/>
  <c r="C246" i="3"/>
  <c r="B246" i="3" s="1"/>
  <c r="A246" i="3" s="1"/>
  <c r="C247" i="3"/>
  <c r="B247" i="3" s="1"/>
  <c r="A247" i="3" s="1"/>
  <c r="C240" i="3"/>
  <c r="B240" i="3" s="1"/>
  <c r="A240" i="3" s="1"/>
  <c r="C224" i="3"/>
  <c r="B224" i="3" s="1"/>
  <c r="A224" i="3" s="1"/>
  <c r="C225" i="3"/>
  <c r="B225" i="3" s="1"/>
  <c r="A225" i="3" s="1"/>
  <c r="C226" i="3"/>
  <c r="B226" i="3" s="1"/>
  <c r="A226" i="3" s="1"/>
  <c r="C227" i="3"/>
  <c r="B227" i="3" s="1"/>
  <c r="A227" i="3" s="1"/>
  <c r="C228" i="3"/>
  <c r="B228" i="3" s="1"/>
  <c r="A228" i="3" s="1"/>
  <c r="C229" i="3"/>
  <c r="B229" i="3" s="1"/>
  <c r="A229" i="3" s="1"/>
  <c r="C222" i="3"/>
  <c r="B222" i="3" s="1"/>
  <c r="A222" i="3" s="1"/>
  <c r="C223" i="3"/>
  <c r="B223" i="3" s="1"/>
  <c r="A223" i="3" s="1"/>
  <c r="C221" i="3"/>
  <c r="B221" i="3" s="1"/>
  <c r="A221" i="3" s="1"/>
  <c r="C205" i="3"/>
  <c r="B205" i="3" s="1"/>
  <c r="A205" i="3" s="1"/>
  <c r="C200" i="3"/>
  <c r="B200" i="3" s="1"/>
  <c r="A200" i="3" s="1"/>
  <c r="B82" i="3"/>
  <c r="A82" i="3" s="1"/>
  <c r="B380" i="3"/>
  <c r="A380" i="3" s="1"/>
  <c r="B381" i="3"/>
  <c r="A381" i="3" s="1"/>
  <c r="B382" i="3"/>
  <c r="A382" i="3" s="1"/>
  <c r="B383" i="3"/>
  <c r="B384" i="3"/>
  <c r="A384" i="3" s="1"/>
  <c r="B385" i="3"/>
  <c r="A385" i="3" s="1"/>
  <c r="B386" i="3"/>
  <c r="B387" i="3"/>
  <c r="A387" i="3" s="1"/>
  <c r="B388" i="3"/>
  <c r="B389" i="3"/>
  <c r="B390" i="3"/>
  <c r="A390" i="3" s="1"/>
  <c r="B391" i="3"/>
  <c r="A391" i="3" s="1"/>
  <c r="B392" i="3"/>
  <c r="A392" i="3" s="1"/>
  <c r="B393" i="3"/>
  <c r="A393" i="3" s="1"/>
  <c r="B394" i="3"/>
  <c r="A394" i="3" s="1"/>
  <c r="B395" i="3"/>
  <c r="A395" i="3" s="1"/>
  <c r="B396" i="3"/>
  <c r="B397" i="3"/>
  <c r="A397" i="3" s="1"/>
  <c r="B398" i="3"/>
  <c r="B399" i="3"/>
  <c r="A399" i="3" s="1"/>
  <c r="B400" i="3"/>
  <c r="B401" i="3"/>
  <c r="B402" i="3"/>
  <c r="A402" i="3" s="1"/>
  <c r="B403" i="3"/>
  <c r="A403" i="3" s="1"/>
  <c r="B404" i="3"/>
  <c r="A404" i="3" s="1"/>
  <c r="B405" i="3"/>
  <c r="B406" i="3"/>
  <c r="A406" i="3" s="1"/>
  <c r="B407" i="3"/>
  <c r="A407" i="3" s="1"/>
  <c r="B408" i="3"/>
  <c r="B409" i="3"/>
  <c r="B410" i="3"/>
  <c r="A410" i="3" s="1"/>
  <c r="B411" i="3"/>
  <c r="A411" i="3" s="1"/>
  <c r="B412" i="3"/>
  <c r="B413" i="3"/>
  <c r="B414" i="3"/>
  <c r="B415" i="3"/>
  <c r="A415" i="3" s="1"/>
  <c r="B416" i="3"/>
  <c r="A416" i="3" s="1"/>
  <c r="B417" i="3"/>
  <c r="A417" i="3" s="1"/>
  <c r="B418" i="3"/>
  <c r="B419" i="3"/>
  <c r="A419" i="3" s="1"/>
  <c r="B420" i="3"/>
  <c r="B421" i="3"/>
  <c r="A421" i="3" s="1"/>
  <c r="B422" i="3"/>
  <c r="B423" i="3"/>
  <c r="A423" i="3" s="1"/>
  <c r="B424" i="3"/>
  <c r="B425" i="3"/>
  <c r="B426" i="3"/>
  <c r="B427" i="3"/>
  <c r="A427" i="3" s="1"/>
  <c r="B428" i="3"/>
  <c r="B429" i="3"/>
  <c r="B430" i="3"/>
  <c r="B431" i="3"/>
  <c r="B432" i="3"/>
  <c r="B433" i="3"/>
  <c r="B434" i="3"/>
  <c r="B435" i="3"/>
  <c r="B436" i="3"/>
  <c r="B437" i="3"/>
  <c r="B438" i="3"/>
  <c r="B439" i="3"/>
  <c r="A439" i="3" s="1"/>
  <c r="B440" i="3"/>
  <c r="B441" i="3"/>
  <c r="B442" i="3"/>
  <c r="B443" i="3"/>
  <c r="A443" i="3" s="1"/>
  <c r="B444" i="3"/>
  <c r="B445" i="3"/>
  <c r="A445" i="3" s="1"/>
  <c r="B446" i="3"/>
  <c r="B447" i="3"/>
  <c r="A447" i="3" s="1"/>
  <c r="B448" i="3"/>
  <c r="B449" i="3"/>
  <c r="A449" i="3" s="1"/>
  <c r="B450" i="3"/>
  <c r="A450" i="3" s="1"/>
  <c r="B451" i="3"/>
  <c r="A451" i="3" s="1"/>
  <c r="B452" i="3"/>
  <c r="A452" i="3" s="1"/>
  <c r="B453" i="3"/>
  <c r="B454" i="3"/>
  <c r="B455" i="3"/>
  <c r="A455" i="3" s="1"/>
  <c r="B456" i="3"/>
  <c r="B457" i="3"/>
  <c r="B458" i="3"/>
  <c r="A458" i="3" s="1"/>
  <c r="B459" i="3"/>
  <c r="A459" i="3" s="1"/>
  <c r="C35" i="3"/>
  <c r="B35" i="3" s="1"/>
  <c r="A35" i="3" s="1"/>
  <c r="C36" i="3"/>
  <c r="B36" i="3" s="1"/>
  <c r="A36" i="3" s="1"/>
  <c r="C37" i="3"/>
  <c r="B37" i="3" s="1"/>
  <c r="A37" i="3" s="1"/>
  <c r="C38" i="3"/>
  <c r="B38" i="3" s="1"/>
  <c r="A38" i="3" s="1"/>
  <c r="C39" i="3"/>
  <c r="B39" i="3" s="1"/>
  <c r="A39" i="3" s="1"/>
  <c r="C40" i="3"/>
  <c r="B40" i="3" s="1"/>
  <c r="A40" i="3" s="1"/>
  <c r="C41" i="3"/>
  <c r="B41" i="3" s="1"/>
  <c r="A41" i="3" s="1"/>
  <c r="C42" i="3"/>
  <c r="B42" i="3" s="1"/>
  <c r="A42" i="3" s="1"/>
  <c r="A383" i="3"/>
  <c r="A386" i="3"/>
  <c r="A388" i="3"/>
  <c r="A389" i="3"/>
  <c r="A396" i="3"/>
  <c r="A398" i="3"/>
  <c r="A400" i="3"/>
  <c r="A401" i="3"/>
  <c r="A405" i="3"/>
  <c r="A408" i="3"/>
  <c r="A409" i="3"/>
  <c r="A412" i="3"/>
  <c r="A413" i="3"/>
  <c r="A414" i="3"/>
  <c r="A418" i="3"/>
  <c r="A420" i="3"/>
  <c r="A422" i="3"/>
  <c r="A424" i="3"/>
  <c r="A425" i="3"/>
  <c r="A426" i="3"/>
  <c r="A428" i="3"/>
  <c r="A429" i="3"/>
  <c r="A430" i="3"/>
  <c r="A431" i="3"/>
  <c r="A432" i="3"/>
  <c r="A433" i="3"/>
  <c r="A434" i="3"/>
  <c r="A435" i="3"/>
  <c r="A436" i="3"/>
  <c r="A437" i="3"/>
  <c r="A438" i="3"/>
  <c r="A440" i="3"/>
  <c r="A441" i="3"/>
  <c r="A442" i="3"/>
  <c r="A444" i="3"/>
  <c r="A446" i="3"/>
  <c r="A448" i="3"/>
  <c r="A453" i="3"/>
  <c r="A454" i="3"/>
  <c r="A456" i="3"/>
  <c r="A457" i="3"/>
  <c r="A461" i="3"/>
  <c r="A464" i="3"/>
  <c r="A465" i="3"/>
  <c r="A466" i="3"/>
  <c r="A467" i="3"/>
  <c r="A469" i="3"/>
  <c r="A473" i="3"/>
  <c r="A476" i="3"/>
  <c r="A477" i="3"/>
  <c r="A478" i="3"/>
  <c r="A479" i="3"/>
  <c r="A481" i="3"/>
  <c r="A485" i="3"/>
  <c r="A488" i="3"/>
  <c r="A489" i="3"/>
  <c r="A490" i="3"/>
  <c r="A491" i="3"/>
  <c r="A493" i="3"/>
  <c r="A497" i="3"/>
  <c r="A500" i="3"/>
  <c r="A501" i="3"/>
  <c r="A502" i="3"/>
  <c r="A503" i="3"/>
  <c r="A505" i="3"/>
  <c r="A509" i="3"/>
  <c r="A512" i="3"/>
  <c r="B460" i="3"/>
  <c r="A460" i="3" s="1"/>
  <c r="B461" i="3"/>
  <c r="B462" i="3"/>
  <c r="A462" i="3" s="1"/>
  <c r="B463" i="3"/>
  <c r="A463" i="3" s="1"/>
  <c r="B464" i="3"/>
  <c r="B465" i="3"/>
  <c r="B466" i="3"/>
  <c r="B467" i="3"/>
  <c r="B468" i="3"/>
  <c r="A468" i="3" s="1"/>
  <c r="B469" i="3"/>
  <c r="B470" i="3"/>
  <c r="A470" i="3" s="1"/>
  <c r="B471" i="3"/>
  <c r="A471" i="3" s="1"/>
  <c r="B472" i="3"/>
  <c r="A472" i="3" s="1"/>
  <c r="B473" i="3"/>
  <c r="B474" i="3"/>
  <c r="A474" i="3" s="1"/>
  <c r="B475" i="3"/>
  <c r="A475" i="3" s="1"/>
  <c r="B476" i="3"/>
  <c r="B477" i="3"/>
  <c r="B478" i="3"/>
  <c r="B479" i="3"/>
  <c r="B480" i="3"/>
  <c r="A480" i="3" s="1"/>
  <c r="B481" i="3"/>
  <c r="B482" i="3"/>
  <c r="A482" i="3" s="1"/>
  <c r="B483" i="3"/>
  <c r="A483" i="3" s="1"/>
  <c r="B484" i="3"/>
  <c r="A484" i="3" s="1"/>
  <c r="B485" i="3"/>
  <c r="B486" i="3"/>
  <c r="A486" i="3" s="1"/>
  <c r="B487" i="3"/>
  <c r="A487" i="3" s="1"/>
  <c r="B488" i="3"/>
  <c r="B489" i="3"/>
  <c r="B490" i="3"/>
  <c r="B491" i="3"/>
  <c r="B492" i="3"/>
  <c r="A492" i="3" s="1"/>
  <c r="B493" i="3"/>
  <c r="B494" i="3"/>
  <c r="A494" i="3" s="1"/>
  <c r="B495" i="3"/>
  <c r="A495" i="3" s="1"/>
  <c r="B496" i="3"/>
  <c r="A496" i="3" s="1"/>
  <c r="B497" i="3"/>
  <c r="B498" i="3"/>
  <c r="A498" i="3" s="1"/>
  <c r="B499" i="3"/>
  <c r="A499" i="3" s="1"/>
  <c r="B500" i="3"/>
  <c r="B501" i="3"/>
  <c r="B502" i="3"/>
  <c r="B503" i="3"/>
  <c r="B504" i="3"/>
  <c r="A504" i="3" s="1"/>
  <c r="B505" i="3"/>
  <c r="B506" i="3"/>
  <c r="A506" i="3" s="1"/>
  <c r="B507" i="3"/>
  <c r="A507" i="3" s="1"/>
  <c r="B508" i="3"/>
  <c r="A508" i="3" s="1"/>
  <c r="B509" i="3"/>
  <c r="B510" i="3"/>
  <c r="A510" i="3" s="1"/>
  <c r="B511" i="3"/>
  <c r="A511" i="3" s="1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C7" i="3"/>
  <c r="C8" i="3"/>
  <c r="C9" i="3"/>
  <c r="C10" i="3"/>
  <c r="C11" i="3"/>
  <c r="C12" i="3"/>
  <c r="C13" i="3"/>
  <c r="C15" i="3"/>
  <c r="C16" i="3"/>
  <c r="C17" i="3"/>
  <c r="C18" i="3"/>
  <c r="C19" i="3"/>
  <c r="C20" i="3"/>
  <c r="C21" i="3"/>
  <c r="C22" i="3"/>
  <c r="C23" i="3"/>
  <c r="C24" i="3"/>
  <c r="C25" i="3"/>
  <c r="C26" i="3"/>
  <c r="C59" i="3"/>
  <c r="B59" i="3" s="1"/>
  <c r="A59" i="3" s="1"/>
  <c r="C60" i="3"/>
  <c r="B60" i="3" s="1"/>
  <c r="A60" i="3" s="1"/>
  <c r="C61" i="3"/>
  <c r="B61" i="3" s="1"/>
  <c r="A61" i="3" s="1"/>
  <c r="C62" i="3"/>
  <c r="B62" i="3" s="1"/>
  <c r="A62" i="3" s="1"/>
  <c r="C63" i="3"/>
  <c r="B63" i="3" s="1"/>
  <c r="A63" i="3" s="1"/>
  <c r="C64" i="3"/>
  <c r="B64" i="3" s="1"/>
  <c r="A64" i="3" s="1"/>
  <c r="C65" i="3"/>
  <c r="B65" i="3" s="1"/>
  <c r="A65" i="3" s="1"/>
  <c r="C66" i="3"/>
  <c r="B66" i="3" s="1"/>
  <c r="A66" i="3" s="1"/>
  <c r="B67" i="3"/>
  <c r="A67" i="3" s="1"/>
  <c r="C68" i="3"/>
  <c r="B68" i="3" s="1"/>
  <c r="A68" i="3" s="1"/>
  <c r="C69" i="3"/>
  <c r="B69" i="3" s="1"/>
  <c r="A69" i="3" s="1"/>
  <c r="C70" i="3"/>
  <c r="B70" i="3" s="1"/>
  <c r="A70" i="3" s="1"/>
  <c r="C71" i="3"/>
  <c r="B71" i="3" s="1"/>
  <c r="A71" i="3" s="1"/>
  <c r="C72" i="3"/>
  <c r="B72" i="3" s="1"/>
  <c r="A72" i="3" s="1"/>
  <c r="C73" i="3"/>
  <c r="B73" i="3" s="1"/>
  <c r="A73" i="3" s="1"/>
  <c r="C74" i="3"/>
  <c r="B74" i="3" s="1"/>
  <c r="A74" i="3" s="1"/>
  <c r="B81" i="3"/>
  <c r="A81" i="3" s="1"/>
  <c r="B83" i="3"/>
  <c r="A83" i="3" s="1"/>
  <c r="B84" i="3"/>
  <c r="A84" i="3" s="1"/>
  <c r="B85" i="3"/>
  <c r="A85" i="3" s="1"/>
  <c r="B86" i="3"/>
  <c r="A86" i="3" s="1"/>
  <c r="B87" i="3"/>
  <c r="A87" i="3" s="1"/>
  <c r="B88" i="3"/>
  <c r="A88" i="3" s="1"/>
  <c r="B89" i="3"/>
  <c r="A89" i="3" s="1"/>
  <c r="B90" i="3"/>
  <c r="A90" i="3" s="1"/>
  <c r="C101" i="3"/>
  <c r="B101" i="3" s="1"/>
  <c r="A101" i="3" s="1"/>
  <c r="C102" i="3"/>
  <c r="B102" i="3" s="1"/>
  <c r="A102" i="3" s="1"/>
  <c r="C103" i="3"/>
  <c r="B103" i="3" s="1"/>
  <c r="A103" i="3" s="1"/>
  <c r="C104" i="3"/>
  <c r="B104" i="3" s="1"/>
  <c r="A104" i="3" s="1"/>
  <c r="C105" i="3"/>
  <c r="B105" i="3" s="1"/>
  <c r="A105" i="3" s="1"/>
  <c r="C106" i="3"/>
  <c r="B106" i="3" s="1"/>
  <c r="A106" i="3" s="1"/>
  <c r="C107" i="3"/>
  <c r="B107" i="3" s="1"/>
  <c r="A107" i="3" s="1"/>
  <c r="C108" i="3"/>
  <c r="B108" i="3" s="1"/>
  <c r="A108" i="3" s="1"/>
  <c r="C109" i="3"/>
  <c r="B109" i="3" s="1"/>
  <c r="A109" i="3" s="1"/>
  <c r="C110" i="3"/>
  <c r="B110" i="3" s="1"/>
  <c r="A110" i="3" s="1"/>
  <c r="C111" i="3"/>
  <c r="B111" i="3" s="1"/>
  <c r="A111" i="3" s="1"/>
  <c r="C112" i="3"/>
  <c r="B112" i="3" s="1"/>
  <c r="A112" i="3" s="1"/>
  <c r="B137" i="3"/>
  <c r="A137" i="3" s="1"/>
  <c r="B138" i="3"/>
  <c r="A138" i="3" s="1"/>
  <c r="B139" i="3"/>
  <c r="A139" i="3" s="1"/>
  <c r="B140" i="3"/>
  <c r="A140" i="3" s="1"/>
  <c r="B141" i="3"/>
  <c r="A141" i="3" s="1"/>
  <c r="B142" i="3"/>
  <c r="A142" i="3" s="1"/>
  <c r="B162" i="3"/>
  <c r="A162" i="3" s="1"/>
  <c r="B190" i="3"/>
  <c r="A190" i="3" s="1"/>
  <c r="B191" i="3"/>
  <c r="A191" i="3" s="1"/>
  <c r="B192" i="3"/>
  <c r="A192" i="3" s="1"/>
  <c r="B193" i="3"/>
  <c r="A193" i="3" s="1"/>
  <c r="B194" i="3"/>
  <c r="A194" i="3" s="1"/>
  <c r="B195" i="3"/>
  <c r="A195" i="3" s="1"/>
  <c r="B196" i="3"/>
  <c r="A196" i="3" s="1"/>
  <c r="B197" i="3"/>
  <c r="A197" i="3" s="1"/>
  <c r="B198" i="3"/>
  <c r="A198" i="3" s="1"/>
  <c r="C199" i="3"/>
  <c r="B199" i="3" s="1"/>
  <c r="A199" i="3" s="1"/>
  <c r="C201" i="3"/>
  <c r="B201" i="3" s="1"/>
  <c r="A201" i="3" s="1"/>
  <c r="C202" i="3"/>
  <c r="B202" i="3" s="1"/>
  <c r="A202" i="3" s="1"/>
  <c r="C203" i="3"/>
  <c r="B203" i="3" s="1"/>
  <c r="A203" i="3" s="1"/>
  <c r="C204" i="3"/>
  <c r="B204" i="3" s="1"/>
  <c r="A204" i="3" s="1"/>
  <c r="C206" i="3"/>
  <c r="B206" i="3" s="1"/>
  <c r="A206" i="3" s="1"/>
  <c r="C208" i="3"/>
  <c r="B208" i="3" s="1"/>
  <c r="A208" i="3" s="1"/>
  <c r="C209" i="3"/>
  <c r="B209" i="3" s="1"/>
  <c r="A209" i="3" s="1"/>
  <c r="C210" i="3"/>
  <c r="B210" i="3" s="1"/>
  <c r="A210" i="3" s="1"/>
  <c r="C211" i="3"/>
  <c r="B211" i="3" s="1"/>
  <c r="A211" i="3" s="1"/>
  <c r="C212" i="3"/>
  <c r="B212" i="3" s="1"/>
  <c r="A212" i="3" s="1"/>
  <c r="C213" i="3"/>
  <c r="B213" i="3" s="1"/>
  <c r="A213" i="3" s="1"/>
  <c r="C214" i="3"/>
  <c r="B214" i="3" s="1"/>
  <c r="A214" i="3" s="1"/>
  <c r="C215" i="3"/>
  <c r="B215" i="3" s="1"/>
  <c r="A215" i="3" s="1"/>
  <c r="C216" i="3"/>
  <c r="B216" i="3" s="1"/>
  <c r="A216" i="3" s="1"/>
  <c r="C217" i="3"/>
  <c r="B217" i="3" s="1"/>
  <c r="A217" i="3" s="1"/>
  <c r="C218" i="3"/>
  <c r="B218" i="3" s="1"/>
  <c r="A218" i="3" s="1"/>
  <c r="C219" i="3"/>
  <c r="B219" i="3" s="1"/>
  <c r="A219" i="3" s="1"/>
  <c r="C220" i="3"/>
  <c r="B220" i="3" s="1"/>
  <c r="A220" i="3" s="1"/>
  <c r="C230" i="3"/>
  <c r="B230" i="3" s="1"/>
  <c r="A230" i="3" s="1"/>
  <c r="C231" i="3"/>
  <c r="B231" i="3" s="1"/>
  <c r="A231" i="3" s="1"/>
  <c r="C232" i="3"/>
  <c r="B232" i="3" s="1"/>
  <c r="A232" i="3" s="1"/>
  <c r="C233" i="3"/>
  <c r="B233" i="3" s="1"/>
  <c r="A233" i="3" s="1"/>
  <c r="C234" i="3"/>
  <c r="B234" i="3" s="1"/>
  <c r="A234" i="3" s="1"/>
  <c r="C235" i="3"/>
  <c r="B235" i="3" s="1"/>
  <c r="A235" i="3" s="1"/>
  <c r="C236" i="3"/>
  <c r="B236" i="3" s="1"/>
  <c r="A236" i="3" s="1"/>
  <c r="C237" i="3"/>
  <c r="B237" i="3" s="1"/>
  <c r="A237" i="3" s="1"/>
  <c r="C238" i="3"/>
  <c r="B238" i="3" s="1"/>
  <c r="A238" i="3" s="1"/>
  <c r="C239" i="3"/>
  <c r="B239" i="3" s="1"/>
  <c r="A239" i="3" s="1"/>
  <c r="C248" i="3"/>
  <c r="B248" i="3" s="1"/>
  <c r="A248" i="3" s="1"/>
  <c r="C249" i="3"/>
  <c r="B249" i="3" s="1"/>
  <c r="A249" i="3" s="1"/>
  <c r="C250" i="3"/>
  <c r="B250" i="3" s="1"/>
  <c r="A250" i="3" s="1"/>
  <c r="C251" i="3"/>
  <c r="B251" i="3" s="1"/>
  <c r="A251" i="3" s="1"/>
  <c r="C252" i="3"/>
  <c r="B252" i="3" s="1"/>
  <c r="A252" i="3" s="1"/>
  <c r="C253" i="3"/>
  <c r="B253" i="3" s="1"/>
  <c r="A253" i="3" s="1"/>
  <c r="C254" i="3"/>
  <c r="B254" i="3" s="1"/>
  <c r="A254" i="3" s="1"/>
  <c r="C255" i="3"/>
  <c r="B255" i="3" s="1"/>
  <c r="A255" i="3" s="1"/>
  <c r="C256" i="3"/>
  <c r="B256" i="3" s="1"/>
  <c r="A256" i="3" s="1"/>
  <c r="C257" i="3"/>
  <c r="B257" i="3" s="1"/>
  <c r="A257" i="3" s="1"/>
  <c r="C258" i="3"/>
  <c r="B258" i="3" s="1"/>
  <c r="A258" i="3" s="1"/>
  <c r="C259" i="3"/>
  <c r="B259" i="3" s="1"/>
  <c r="A259" i="3" s="1"/>
  <c r="C260" i="3"/>
  <c r="B260" i="3" s="1"/>
  <c r="A260" i="3" s="1"/>
  <c r="C261" i="3"/>
  <c r="B261" i="3" s="1"/>
  <c r="A261" i="3" s="1"/>
  <c r="C262" i="3"/>
  <c r="B262" i="3" s="1"/>
  <c r="A262" i="3" s="1"/>
  <c r="C263" i="3"/>
  <c r="B263" i="3" s="1"/>
  <c r="A263" i="3" s="1"/>
  <c r="C264" i="3"/>
  <c r="B264" i="3" s="1"/>
  <c r="A264" i="3" s="1"/>
  <c r="C265" i="3"/>
  <c r="B265" i="3" s="1"/>
  <c r="A265" i="3" s="1"/>
  <c r="C266" i="3"/>
  <c r="B266" i="3" s="1"/>
  <c r="A266" i="3" s="1"/>
  <c r="C267" i="3"/>
  <c r="B267" i="3" s="1"/>
  <c r="A267" i="3" s="1"/>
  <c r="C268" i="3"/>
  <c r="B268" i="3" s="1"/>
  <c r="A268" i="3" s="1"/>
  <c r="C269" i="3"/>
  <c r="B269" i="3" s="1"/>
  <c r="A269" i="3" s="1"/>
  <c r="C270" i="3"/>
  <c r="B270" i="3" s="1"/>
  <c r="A270" i="3" s="1"/>
  <c r="C271" i="3"/>
  <c r="B271" i="3" s="1"/>
  <c r="A271" i="3" s="1"/>
  <c r="C272" i="3"/>
  <c r="B272" i="3" s="1"/>
  <c r="A272" i="3" s="1"/>
  <c r="C273" i="3"/>
  <c r="B273" i="3" s="1"/>
  <c r="A273" i="3" s="1"/>
  <c r="C274" i="3"/>
  <c r="B274" i="3" s="1"/>
  <c r="A274" i="3" s="1"/>
  <c r="C275" i="3"/>
  <c r="B275" i="3" s="1"/>
  <c r="A275" i="3" s="1"/>
  <c r="C276" i="3"/>
  <c r="B276" i="3" s="1"/>
  <c r="A276" i="3" s="1"/>
  <c r="C277" i="3"/>
  <c r="B277" i="3" s="1"/>
  <c r="A277" i="3" s="1"/>
  <c r="C278" i="3"/>
  <c r="B278" i="3" s="1"/>
  <c r="A278" i="3" s="1"/>
  <c r="C279" i="3"/>
  <c r="B279" i="3" s="1"/>
  <c r="A279" i="3" s="1"/>
  <c r="C280" i="3"/>
  <c r="B280" i="3" s="1"/>
  <c r="A280" i="3" s="1"/>
  <c r="C281" i="3"/>
  <c r="B281" i="3" s="1"/>
  <c r="A281" i="3" s="1"/>
  <c r="C282" i="3"/>
  <c r="B282" i="3" s="1"/>
  <c r="A282" i="3" s="1"/>
  <c r="C283" i="3"/>
  <c r="B283" i="3" s="1"/>
  <c r="A283" i="3" s="1"/>
  <c r="C284" i="3"/>
  <c r="B284" i="3" s="1"/>
  <c r="A284" i="3" s="1"/>
  <c r="C285" i="3"/>
  <c r="B285" i="3" s="1"/>
  <c r="A285" i="3" s="1"/>
  <c r="C286" i="3"/>
  <c r="B286" i="3" s="1"/>
  <c r="A286" i="3" s="1"/>
  <c r="C287" i="3"/>
  <c r="B287" i="3" s="1"/>
  <c r="A287" i="3" s="1"/>
  <c r="C288" i="3"/>
  <c r="B288" i="3" s="1"/>
  <c r="A288" i="3" s="1"/>
  <c r="C289" i="3"/>
  <c r="B289" i="3" s="1"/>
  <c r="A289" i="3" s="1"/>
  <c r="C290" i="3"/>
  <c r="B290" i="3" s="1"/>
  <c r="A290" i="3" s="1"/>
  <c r="C291" i="3"/>
  <c r="B291" i="3" s="1"/>
  <c r="A291" i="3" s="1"/>
  <c r="C292" i="3"/>
  <c r="B292" i="3" s="1"/>
  <c r="A292" i="3" s="1"/>
  <c r="C293" i="3"/>
  <c r="B293" i="3" s="1"/>
  <c r="A293" i="3" s="1"/>
  <c r="C294" i="3"/>
  <c r="B294" i="3" s="1"/>
  <c r="A294" i="3" s="1"/>
  <c r="C295" i="3"/>
  <c r="B295" i="3" s="1"/>
  <c r="A295" i="3" s="1"/>
  <c r="C296" i="3"/>
  <c r="B296" i="3" s="1"/>
  <c r="A296" i="3" s="1"/>
  <c r="C297" i="3"/>
  <c r="B297" i="3" s="1"/>
  <c r="A297" i="3" s="1"/>
  <c r="C298" i="3"/>
  <c r="B298" i="3" s="1"/>
  <c r="A298" i="3" s="1"/>
  <c r="C299" i="3"/>
  <c r="B299" i="3" s="1"/>
  <c r="A299" i="3" s="1"/>
  <c r="C300" i="3"/>
  <c r="B300" i="3" s="1"/>
  <c r="A300" i="3" s="1"/>
  <c r="C301" i="3"/>
  <c r="B301" i="3" s="1"/>
  <c r="A301" i="3" s="1"/>
  <c r="C302" i="3"/>
  <c r="B302" i="3" s="1"/>
  <c r="A302" i="3" s="1"/>
  <c r="C303" i="3"/>
  <c r="B303" i="3" s="1"/>
  <c r="A303" i="3" s="1"/>
  <c r="C304" i="3"/>
  <c r="B304" i="3" s="1"/>
  <c r="A304" i="3" s="1"/>
  <c r="C305" i="3"/>
  <c r="B305" i="3" s="1"/>
  <c r="A305" i="3" s="1"/>
  <c r="C306" i="3"/>
  <c r="B306" i="3" s="1"/>
  <c r="A306" i="3" s="1"/>
  <c r="C307" i="3"/>
  <c r="B307" i="3" s="1"/>
  <c r="A307" i="3" s="1"/>
  <c r="C308" i="3"/>
  <c r="B308" i="3" s="1"/>
  <c r="A308" i="3" s="1"/>
  <c r="C309" i="3"/>
  <c r="B309" i="3" s="1"/>
  <c r="A309" i="3" s="1"/>
  <c r="C310" i="3"/>
  <c r="B310" i="3" s="1"/>
  <c r="A310" i="3" s="1"/>
  <c r="C311" i="3"/>
  <c r="B311" i="3" s="1"/>
  <c r="A311" i="3" s="1"/>
  <c r="C312" i="3"/>
  <c r="B312" i="3" s="1"/>
  <c r="A312" i="3" s="1"/>
  <c r="C313" i="3"/>
  <c r="B313" i="3" s="1"/>
  <c r="A313" i="3" s="1"/>
  <c r="C314" i="3"/>
  <c r="B314" i="3" s="1"/>
  <c r="A314" i="3" s="1"/>
  <c r="C315" i="3"/>
  <c r="B315" i="3" s="1"/>
  <c r="A315" i="3" s="1"/>
  <c r="C316" i="3"/>
  <c r="B316" i="3" s="1"/>
  <c r="A316" i="3" s="1"/>
  <c r="C317" i="3"/>
  <c r="B317" i="3" s="1"/>
  <c r="A317" i="3" s="1"/>
  <c r="C318" i="3"/>
  <c r="B318" i="3" s="1"/>
  <c r="A318" i="3" s="1"/>
  <c r="C319" i="3"/>
  <c r="B319" i="3" s="1"/>
  <c r="A319" i="3" s="1"/>
  <c r="C320" i="3"/>
  <c r="B320" i="3" s="1"/>
  <c r="A320" i="3" s="1"/>
  <c r="C321" i="3"/>
  <c r="B321" i="3" s="1"/>
  <c r="A321" i="3" s="1"/>
  <c r="C322" i="3"/>
  <c r="B322" i="3" s="1"/>
  <c r="A322" i="3" s="1"/>
  <c r="C323" i="3"/>
  <c r="B323" i="3" s="1"/>
  <c r="A323" i="3" s="1"/>
  <c r="C324" i="3"/>
  <c r="B324" i="3" s="1"/>
  <c r="A324" i="3" s="1"/>
  <c r="C325" i="3"/>
  <c r="B325" i="3" s="1"/>
  <c r="A325" i="3" s="1"/>
  <c r="C326" i="3"/>
  <c r="B326" i="3" s="1"/>
  <c r="A326" i="3" s="1"/>
  <c r="C327" i="3"/>
  <c r="B327" i="3" s="1"/>
  <c r="A327" i="3" s="1"/>
  <c r="C328" i="3"/>
  <c r="B328" i="3" s="1"/>
  <c r="A328" i="3" s="1"/>
  <c r="C329" i="3"/>
  <c r="B329" i="3" s="1"/>
  <c r="A329" i="3" s="1"/>
  <c r="C330" i="3"/>
  <c r="B330" i="3" s="1"/>
  <c r="A330" i="3" s="1"/>
  <c r="C331" i="3"/>
  <c r="B331" i="3" s="1"/>
  <c r="A331" i="3" s="1"/>
  <c r="C332" i="3"/>
  <c r="B332" i="3" s="1"/>
  <c r="A332" i="3" s="1"/>
  <c r="C333" i="3"/>
  <c r="B333" i="3" s="1"/>
  <c r="A333" i="3" s="1"/>
  <c r="C334" i="3"/>
  <c r="B334" i="3" s="1"/>
  <c r="A334" i="3" s="1"/>
  <c r="C335" i="3"/>
  <c r="B335" i="3" s="1"/>
  <c r="A335" i="3" s="1"/>
  <c r="C336" i="3"/>
  <c r="B336" i="3" s="1"/>
  <c r="A336" i="3" s="1"/>
  <c r="C337" i="3"/>
  <c r="B337" i="3" s="1"/>
  <c r="A337" i="3" s="1"/>
  <c r="C338" i="3"/>
  <c r="B338" i="3" s="1"/>
  <c r="A338" i="3" s="1"/>
  <c r="C339" i="3"/>
  <c r="B339" i="3" s="1"/>
  <c r="A339" i="3" s="1"/>
  <c r="C340" i="3"/>
  <c r="B340" i="3" s="1"/>
  <c r="A340" i="3" s="1"/>
  <c r="C341" i="3"/>
  <c r="B341" i="3" s="1"/>
  <c r="A341" i="3" s="1"/>
  <c r="C342" i="3"/>
  <c r="B342" i="3" s="1"/>
  <c r="A342" i="3" s="1"/>
  <c r="C343" i="3"/>
  <c r="B343" i="3" s="1"/>
  <c r="A343" i="3" s="1"/>
  <c r="C344" i="3"/>
  <c r="B344" i="3" s="1"/>
  <c r="A344" i="3" s="1"/>
  <c r="C345" i="3"/>
  <c r="B345" i="3" s="1"/>
  <c r="A345" i="3" s="1"/>
  <c r="C346" i="3"/>
  <c r="B346" i="3" s="1"/>
  <c r="A346" i="3" s="1"/>
  <c r="C347" i="3"/>
  <c r="B347" i="3" s="1"/>
  <c r="A347" i="3" s="1"/>
  <c r="C348" i="3"/>
  <c r="B348" i="3" s="1"/>
  <c r="A348" i="3" s="1"/>
  <c r="C349" i="3"/>
  <c r="B349" i="3" s="1"/>
  <c r="A349" i="3" s="1"/>
  <c r="C350" i="3"/>
  <c r="B350" i="3" s="1"/>
  <c r="A350" i="3" s="1"/>
  <c r="C351" i="3"/>
  <c r="B351" i="3" s="1"/>
  <c r="A351" i="3" s="1"/>
  <c r="C352" i="3"/>
  <c r="B352" i="3" s="1"/>
  <c r="A352" i="3" s="1"/>
  <c r="C353" i="3"/>
  <c r="B353" i="3" s="1"/>
  <c r="A353" i="3" s="1"/>
  <c r="C354" i="3"/>
  <c r="B354" i="3" s="1"/>
  <c r="A354" i="3" s="1"/>
  <c r="C355" i="3"/>
  <c r="B355" i="3" s="1"/>
  <c r="A355" i="3" s="1"/>
  <c r="C356" i="3"/>
  <c r="B356" i="3" s="1"/>
  <c r="A356" i="3" s="1"/>
  <c r="C357" i="3"/>
  <c r="B357" i="3" s="1"/>
  <c r="A357" i="3" s="1"/>
  <c r="C358" i="3"/>
  <c r="B358" i="3" s="1"/>
  <c r="A358" i="3" s="1"/>
  <c r="C359" i="3"/>
  <c r="B359" i="3" s="1"/>
  <c r="A359" i="3" s="1"/>
  <c r="C360" i="3"/>
  <c r="B360" i="3" s="1"/>
  <c r="A360" i="3" s="1"/>
  <c r="C361" i="3"/>
  <c r="B361" i="3" s="1"/>
  <c r="A361" i="3" s="1"/>
  <c r="C362" i="3"/>
  <c r="B362" i="3" s="1"/>
  <c r="A362" i="3" s="1"/>
  <c r="C363" i="3"/>
  <c r="B363" i="3" s="1"/>
  <c r="A363" i="3" s="1"/>
  <c r="C364" i="3"/>
  <c r="B364" i="3" s="1"/>
  <c r="A364" i="3" s="1"/>
  <c r="C365" i="3"/>
  <c r="B365" i="3" s="1"/>
  <c r="A365" i="3" s="1"/>
  <c r="C366" i="3"/>
  <c r="B366" i="3" s="1"/>
  <c r="A366" i="3" s="1"/>
  <c r="C367" i="3"/>
  <c r="B367" i="3" s="1"/>
  <c r="A367" i="3" s="1"/>
  <c r="C368" i="3"/>
  <c r="B368" i="3" s="1"/>
  <c r="A368" i="3" s="1"/>
  <c r="C369" i="3"/>
  <c r="B369" i="3" s="1"/>
  <c r="A369" i="3" s="1"/>
  <c r="C370" i="3"/>
  <c r="B370" i="3" s="1"/>
  <c r="A370" i="3" s="1"/>
  <c r="C371" i="3"/>
  <c r="B371" i="3" s="1"/>
  <c r="A371" i="3" s="1"/>
  <c r="C372" i="3"/>
  <c r="B372" i="3" s="1"/>
  <c r="A372" i="3" s="1"/>
  <c r="C373" i="3"/>
  <c r="B373" i="3" s="1"/>
  <c r="A373" i="3" s="1"/>
  <c r="C374" i="3"/>
  <c r="B374" i="3" s="1"/>
  <c r="A374" i="3" s="1"/>
  <c r="C375" i="3"/>
  <c r="B375" i="3" s="1"/>
  <c r="A375" i="3" s="1"/>
  <c r="C376" i="3"/>
  <c r="B376" i="3" s="1"/>
  <c r="A376" i="3" s="1"/>
  <c r="C377" i="3"/>
  <c r="B377" i="3" s="1"/>
  <c r="A377" i="3" s="1"/>
  <c r="C378" i="3"/>
  <c r="B378" i="3" s="1"/>
  <c r="A378" i="3" s="1"/>
  <c r="C379" i="3"/>
  <c r="B379" i="3" s="1"/>
  <c r="A379" i="3" s="1"/>
  <c r="C6" i="3"/>
  <c r="AB117" i="5" l="1"/>
  <c r="I17" i="6" s="1"/>
  <c r="I23" i="6" s="1"/>
  <c r="AG105" i="5"/>
  <c r="L17" i="6" s="1"/>
  <c r="L23" i="6" s="1"/>
  <c r="AB113" i="5"/>
  <c r="J17" i="6" s="1"/>
  <c r="J23" i="6" s="1"/>
  <c r="AK113" i="5"/>
  <c r="K17" i="6" s="1"/>
  <c r="K23" i="6" s="1"/>
  <c r="AB67" i="5"/>
  <c r="I5" i="6" s="1"/>
  <c r="I11" i="6" s="1"/>
  <c r="AK67" i="5"/>
  <c r="K5" i="6" s="1"/>
  <c r="K11" i="6" s="1"/>
  <c r="AF59" i="5"/>
  <c r="AG59" i="5" s="1"/>
  <c r="AA62" i="5"/>
  <c r="Y104" i="5"/>
  <c r="AA104" i="5" s="1"/>
  <c r="AA61" i="5"/>
  <c r="Y58" i="5"/>
  <c r="AA58" i="5" s="1"/>
  <c r="Y57" i="5"/>
  <c r="AA57" i="5" s="1"/>
  <c r="U15" i="5"/>
  <c r="U17" i="5"/>
  <c r="U16" i="5"/>
  <c r="W5" i="5"/>
  <c r="X5" i="5" s="1"/>
  <c r="AB109" i="5"/>
  <c r="H17" i="6" s="1"/>
  <c r="H23" i="6" s="1"/>
  <c r="W6" i="5"/>
  <c r="W8" i="5"/>
  <c r="W9" i="5"/>
  <c r="AA60" i="5"/>
  <c r="AB71" i="5" s="1"/>
  <c r="J5" i="6" s="1"/>
  <c r="J11" i="6" s="1"/>
  <c r="AA64" i="5"/>
  <c r="AA63" i="5"/>
  <c r="W4" i="5"/>
  <c r="X4" i="5" s="1"/>
  <c r="W3" i="5"/>
  <c r="X3" i="5" s="1"/>
  <c r="B245" i="3"/>
  <c r="A245" i="3" s="1"/>
  <c r="AF57" i="5" l="1"/>
  <c r="AB57" i="5"/>
  <c r="G4" i="6" s="1"/>
  <c r="G10" i="6" s="1"/>
  <c r="L5" i="6"/>
  <c r="L11" i="6" s="1"/>
  <c r="F5" i="6"/>
  <c r="F11" i="6" s="1"/>
  <c r="B28" i="6"/>
  <c r="B34" i="6" s="1"/>
  <c r="B5" i="6"/>
  <c r="B11" i="6" s="1"/>
  <c r="B17" i="6"/>
  <c r="B23" i="6" s="1"/>
  <c r="AB115" i="5"/>
  <c r="I16" i="6" s="1"/>
  <c r="I22" i="6" s="1"/>
  <c r="AB107" i="5"/>
  <c r="H16" i="6" s="1"/>
  <c r="H22" i="6" s="1"/>
  <c r="AB65" i="5"/>
  <c r="I4" i="6" s="1"/>
  <c r="I10" i="6" s="1"/>
  <c r="AJ65" i="5"/>
  <c r="AB105" i="5"/>
  <c r="G17" i="6" s="1"/>
  <c r="G23" i="6" s="1"/>
  <c r="AB111" i="5"/>
  <c r="J16" i="6" s="1"/>
  <c r="J22" i="6" s="1"/>
  <c r="AJ111" i="5"/>
  <c r="AA103" i="5"/>
  <c r="AB103" i="5" s="1"/>
  <c r="G16" i="6" s="1"/>
  <c r="G22" i="6" s="1"/>
  <c r="AB69" i="5"/>
  <c r="J4" i="6" s="1"/>
  <c r="J10" i="6" s="1"/>
  <c r="AB63" i="5"/>
  <c r="H5" i="6" s="1"/>
  <c r="H11" i="6" s="1"/>
  <c r="X2" i="5"/>
  <c r="AB61" i="5"/>
  <c r="H4" i="6" s="1"/>
  <c r="H10" i="6" s="1"/>
  <c r="AF58" i="5"/>
  <c r="AG58" i="5" s="1"/>
  <c r="AB59" i="5"/>
  <c r="G5" i="6" s="1"/>
  <c r="G11" i="6" s="1"/>
  <c r="AK65" i="5" l="1"/>
  <c r="K4" i="6" s="1"/>
  <c r="K10" i="6" s="1"/>
  <c r="E4" i="6"/>
  <c r="E10" i="6" s="1"/>
  <c r="AK111" i="5"/>
  <c r="K16" i="6" s="1"/>
  <c r="K22" i="6" s="1"/>
  <c r="E16" i="6"/>
  <c r="E22" i="6" s="1"/>
  <c r="B16" i="6"/>
  <c r="B22" i="6" s="1"/>
  <c r="B27" i="6"/>
  <c r="B33" i="6" s="1"/>
  <c r="B4" i="6"/>
  <c r="B10" i="6" s="1"/>
  <c r="AG57" i="5"/>
  <c r="L4" i="6" s="1"/>
  <c r="L10" i="6" s="1"/>
  <c r="F4" i="6"/>
  <c r="F10" i="6" s="1"/>
  <c r="AG103" i="5"/>
  <c r="L16" i="6" s="1"/>
  <c r="L22" i="6" s="1"/>
  <c r="F16" i="6"/>
  <c r="F22" i="6" s="1"/>
  <c r="B26" i="3"/>
  <c r="A26" i="3" s="1"/>
  <c r="B25" i="3"/>
  <c r="A25" i="3" s="1"/>
  <c r="B24" i="3"/>
  <c r="A24" i="3" s="1"/>
  <c r="B23" i="3"/>
  <c r="A23" i="3" s="1"/>
  <c r="B22" i="3"/>
  <c r="A22" i="3" s="1"/>
  <c r="B21" i="3"/>
  <c r="A21" i="3" s="1"/>
  <c r="B20" i="3"/>
  <c r="A20" i="3" s="1"/>
  <c r="B19" i="3"/>
  <c r="A19" i="3" s="1"/>
  <c r="B18" i="3"/>
  <c r="A18" i="3" s="1"/>
  <c r="B17" i="3"/>
  <c r="A17" i="3" s="1"/>
  <c r="B16" i="3"/>
  <c r="A16" i="3" s="1"/>
  <c r="B15" i="3"/>
  <c r="A15" i="3" s="1"/>
  <c r="B14" i="3"/>
  <c r="A14" i="3" s="1"/>
  <c r="B13" i="3"/>
  <c r="A13" i="3" s="1"/>
  <c r="B12" i="3"/>
  <c r="A12" i="3" s="1"/>
  <c r="B11" i="3"/>
  <c r="A11" i="3" s="1"/>
  <c r="B10" i="3"/>
  <c r="A10" i="3" s="1"/>
  <c r="B9" i="3"/>
  <c r="A9" i="3" s="1"/>
  <c r="B8" i="3"/>
  <c r="A8" i="3" s="1"/>
  <c r="B7" i="3"/>
  <c r="A7" i="3" s="1"/>
  <c r="B6" i="3"/>
  <c r="A6" i="3" s="1"/>
</calcChain>
</file>

<file path=xl/sharedStrings.xml><?xml version="1.0" encoding="utf-8"?>
<sst xmlns="http://schemas.openxmlformats.org/spreadsheetml/2006/main" count="2336" uniqueCount="1427">
  <si>
    <r>
      <rPr>
        <sz val="11"/>
        <rFont val="Calibri"/>
        <family val="2"/>
      </rPr>
      <t>Well</t>
    </r>
  </si>
  <si>
    <t>A11</t>
  </si>
  <si>
    <t>A12</t>
  </si>
  <si>
    <t>B11</t>
  </si>
  <si>
    <t>B12</t>
  </si>
  <si>
    <t>C11</t>
  </si>
  <si>
    <t>C12</t>
  </si>
  <si>
    <t>D11</t>
  </si>
  <si>
    <t>D12</t>
  </si>
  <si>
    <t>E11</t>
  </si>
  <si>
    <t>E12</t>
  </si>
  <si>
    <t>F11</t>
  </si>
  <si>
    <t>F12</t>
  </si>
  <si>
    <t>G11</t>
  </si>
  <si>
    <t>G12</t>
  </si>
  <si>
    <t>H11</t>
  </si>
  <si>
    <t>H12</t>
  </si>
  <si>
    <r>
      <rPr>
        <sz val="11"/>
        <rFont val="Calibri"/>
        <family val="2"/>
      </rPr>
      <t>Sample description 1</t>
    </r>
  </si>
  <si>
    <r>
      <rPr>
        <sz val="11"/>
        <rFont val="Calibri"/>
        <family val="2"/>
      </rPr>
      <t>Target</t>
    </r>
  </si>
  <si>
    <t>q4Gag</t>
  </si>
  <si>
    <t>SilicanoEnv</t>
  </si>
  <si>
    <t>q4Psi</t>
  </si>
  <si>
    <t>q4Pol</t>
  </si>
  <si>
    <t>SilicanoPsi</t>
  </si>
  <si>
    <t>RPP30Shear</t>
  </si>
  <si>
    <t>RPP30</t>
  </si>
  <si>
    <r>
      <rPr>
        <sz val="11"/>
        <rFont val="Calibri"/>
        <family val="2"/>
      </rPr>
      <t>Conc(copies/µL)</t>
    </r>
  </si>
  <si>
    <r>
      <rPr>
        <sz val="11"/>
        <rFont val="Calibri"/>
        <family val="2"/>
      </rPr>
      <t>Accepted Droplets</t>
    </r>
  </si>
  <si>
    <r>
      <rPr>
        <sz val="11"/>
        <rFont val="Calibri"/>
        <family val="2"/>
      </rPr>
      <t>Positives</t>
    </r>
  </si>
  <si>
    <r>
      <rPr>
        <sz val="11"/>
        <rFont val="Calibri"/>
        <family val="2"/>
      </rPr>
      <t>Negatives</t>
    </r>
  </si>
  <si>
    <r>
      <rPr>
        <sz val="11"/>
        <rFont val="Calibri"/>
        <family val="2"/>
      </rPr>
      <t>Ch1+Ch2+</t>
    </r>
  </si>
  <si>
    <r>
      <rPr>
        <sz val="11"/>
        <rFont val="Calibri"/>
        <family val="2"/>
      </rPr>
      <t>Ch1+Ch2-</t>
    </r>
  </si>
  <si>
    <r>
      <rPr>
        <sz val="11"/>
        <rFont val="Calibri"/>
        <family val="2"/>
      </rPr>
      <t>Ch1-Ch2+</t>
    </r>
  </si>
  <si>
    <r>
      <rPr>
        <sz val="11"/>
        <rFont val="Calibri"/>
        <family val="2"/>
      </rPr>
      <t>Ch1-Ch2-</t>
    </r>
  </si>
  <si>
    <r>
      <rPr>
        <sz val="11"/>
        <rFont val="Calibri"/>
        <family val="2"/>
      </rPr>
      <t>Ch3+Ch4-</t>
    </r>
  </si>
  <si>
    <r>
      <rPr>
        <sz val="11"/>
        <rFont val="Calibri"/>
        <family val="2"/>
      </rPr>
      <t>Ch5-Ch6+</t>
    </r>
  </si>
  <si>
    <t>Ch1+</t>
  </si>
  <si>
    <t>Ch1+Ch2+</t>
  </si>
  <si>
    <t>Ch1+Ch2+Ch3+</t>
  </si>
  <si>
    <t>Ch2+</t>
  </si>
  <si>
    <t>Ch3+</t>
  </si>
  <si>
    <t>Ch1+Ch3+</t>
  </si>
  <si>
    <t>Ch2+Ch3+</t>
  </si>
  <si>
    <t>Ch6+</t>
  </si>
  <si>
    <t>Ch1+Ch6+</t>
  </si>
  <si>
    <t>Ch2+Ch6+</t>
  </si>
  <si>
    <t>Ch1+Ch2+Ch6+</t>
  </si>
  <si>
    <t>Ch3+Ch6+</t>
  </si>
  <si>
    <t>Ch1+Ch3+Ch6+</t>
  </si>
  <si>
    <t>Ch2+Ch3+Ch6+</t>
  </si>
  <si>
    <t>Ch1+Ch2+Ch3+Ch6+</t>
  </si>
  <si>
    <t>Well</t>
  </si>
  <si>
    <t>Target value of 0 = negative</t>
  </si>
  <si>
    <t>Target value of 1 = positive</t>
  </si>
  <si>
    <t>Target value of u = unclassified(Advanced Classification Method)</t>
  </si>
  <si>
    <t>Formula</t>
  </si>
  <si>
    <t>Well,Target 1,Target 2,Target 3,Target 4,Target 5,Target 6,Count,Ch1 Mean,Ch1 StdDev,Ch2 Mean,Ch2 StdDev,Ch3 Mean,Ch3 StdDev,Ch4 Mean,Ch4 StdDev,Ch5 Mean,Ch5 StdDev,Ch6 Mean,Ch6 StdDev,Cluster ID</t>
  </si>
  <si>
    <t>Positives</t>
  </si>
  <si>
    <t>Threshold</t>
  </si>
  <si>
    <t>unsheared</t>
  </si>
  <si>
    <t>Mean unsheared</t>
  </si>
  <si>
    <t>Conc(copies/µL)</t>
  </si>
  <si>
    <t>Concentration quadruple positive for target (copies/µL)</t>
  </si>
  <si>
    <t>Mean concentration RPP30 + RPP30Shear (copies/µL)</t>
  </si>
  <si>
    <t>Mean concentration RPP30 (corrected by dilutionfactor) (copies/µL)</t>
  </si>
  <si>
    <t>Concentration RPP30 (corrected by dilutionfactor) (copies/µL)</t>
  </si>
  <si>
    <t>Mean concentration quadruple positive all targets (copies/µL)</t>
  </si>
  <si>
    <t>intact provirus/Mio cells</t>
  </si>
  <si>
    <t>Target/Mio cells</t>
  </si>
  <si>
    <t>intact provirus/Mio cells, corrected for shearing</t>
  </si>
  <si>
    <t>Well,Cluster 1,Cluster 2,Angle,S Value</t>
  </si>
  <si>
    <t>Std</t>
  </si>
  <si>
    <t>Target</t>
  </si>
  <si>
    <t>Mean copies/well</t>
  </si>
  <si>
    <t>Mean cells per reaction</t>
  </si>
  <si>
    <t>Shearing Index</t>
  </si>
  <si>
    <t>Intact concentration (copies/µl)</t>
  </si>
  <si>
    <t xml:space="preserve">Mean Target/Mio cells </t>
  </si>
  <si>
    <t>Number of cells analysed</t>
  </si>
  <si>
    <t>Gag/Mio cell</t>
  </si>
  <si>
    <t>Pol/Mio cell</t>
  </si>
  <si>
    <t>Psi/Mio cell</t>
  </si>
  <si>
    <t>Env/Mio cell</t>
  </si>
  <si>
    <t>Concentration quadruple positive(copies/µL)</t>
  </si>
  <si>
    <t>Shear correction</t>
  </si>
  <si>
    <t>Without correction for shearing</t>
  </si>
  <si>
    <t>intact provirus (4 color)/Mio cells</t>
  </si>
  <si>
    <t>all negative</t>
  </si>
  <si>
    <t>Totale positives</t>
  </si>
  <si>
    <t>Probleme: Zahlen extrahieren, dann sortieren nach den Kombinationen und nullen bei nicht vorhandenen Kombinationen einfügen, dann transpormieren (Zeilen und Spalten vertauschen), dann Dinge aus Datatable kopieren, Threshold + totale positives ausrechnen, Tabelle sortierendroplet counts rechnen</t>
  </si>
  <si>
    <r>
      <rPr>
        <sz val="11"/>
        <rFont val="Calibri"/>
        <family val="2"/>
      </rPr>
      <t>DyeName(s)</t>
    </r>
  </si>
  <si>
    <t>FAM</t>
  </si>
  <si>
    <t>Cy5</t>
  </si>
  <si>
    <t>ATTO590</t>
  </si>
  <si>
    <t>VIC</t>
  </si>
  <si>
    <t>4 color IPDA +</t>
  </si>
  <si>
    <t>4 color q4</t>
  </si>
  <si>
    <t>Concentration Env+Psi positive for target (copies/µL)</t>
  </si>
  <si>
    <t>Env+Psi+ intact provirus/Mio cells</t>
  </si>
  <si>
    <t>Env+Psi+ intact provirus/Mio cells, Shear corrected</t>
  </si>
  <si>
    <t>Env+Psi+ concentration (copies/µL)</t>
  </si>
  <si>
    <t>Env+Psi+/Mio cells</t>
  </si>
  <si>
    <t>F12,NNNP,NNPP,63.48,0.186,</t>
  </si>
  <si>
    <t>F12,NNNP,PNPP,161.46,5.990,</t>
  </si>
  <si>
    <t>F12,NNNP,NPPP,105.83,4.324,</t>
  </si>
  <si>
    <t>F12,NNNP,PPPP,157.68,5.392,</t>
  </si>
  <si>
    <t>F12,PNNP,NPNP,92.53,12.638,</t>
  </si>
  <si>
    <t>F12,PNNP,NNPP,135.49,8.503,</t>
  </si>
  <si>
    <t>F12,PNNP,PNPP,0.42,0.105,</t>
  </si>
  <si>
    <t>F12,PNNP,NPPP,93.14,9.649,</t>
  </si>
  <si>
    <t>F12,PNNP,PPPP,41.29,3.692,</t>
  </si>
  <si>
    <t>F12,NPNP,NNPP,42.96,6.295,</t>
  </si>
  <si>
    <t>F12,NPNP,PNPP,92.11,9.286,</t>
  </si>
  <si>
    <t>F12,NPNP,NPPP,0.61,0.547,</t>
  </si>
  <si>
    <t>F12,NPNP,PPPP,51.24,8.144,</t>
  </si>
  <si>
    <t>F12,NNPP,PNPP,135.07,6.486,</t>
  </si>
  <si>
    <t>F12,NNPP,NPPP,42.35,4.248,</t>
  </si>
  <si>
    <t>F12,NNPP,PPPP,94.20,5.640,</t>
  </si>
  <si>
    <t>F12,PNPP,NPPP,92.72,7.383,</t>
  </si>
  <si>
    <t>F12,PNPP,PPPP,40.87,3.729,</t>
  </si>
  <si>
    <t>F12,NPPP,PPPP,51.85,12.737,</t>
  </si>
  <si>
    <t>G11,NN,PN,N/A,4.679,</t>
  </si>
  <si>
    <t>G11,NN,NP,N/A,8.907,</t>
  </si>
  <si>
    <t>G11,NN,PP,N/A,7.290,</t>
  </si>
  <si>
    <t>G11,PN,NP,99.69,10.048,</t>
  </si>
  <si>
    <t>G11,PN,PP,54.18,7.969,</t>
  </si>
  <si>
    <t>G11,NP,PP,45.51,7.146,</t>
  </si>
  <si>
    <t>G12,NNNN,PNNN,N/A,6.601,</t>
  </si>
  <si>
    <t>G12,NNNN,NPNN,N/A,5.736,</t>
  </si>
  <si>
    <t>G12,NNNN,PPNN,N/A,54.088,</t>
  </si>
  <si>
    <t>G12,NNNN,NNPN,N/A,0.183,</t>
  </si>
  <si>
    <t>G12,NNNN,PNPN,N/A,7.222,</t>
  </si>
  <si>
    <t>G12,NNNN,NPPN,N/A,32.049,</t>
  </si>
  <si>
    <t>G12,NNNN,PPPN,N/A,4.354,</t>
  </si>
  <si>
    <t>G12,NNNN,NNNP,N/A,0.100,</t>
  </si>
  <si>
    <t>G12,NNNN,NPNP,N/A,6.589,</t>
  </si>
  <si>
    <t>G12,NNNN,NNPP,N/A,0.086,</t>
  </si>
  <si>
    <t>G12,NNNN,PNPP,N/A,6.803,</t>
  </si>
  <si>
    <t>G12,NNNN,NPPP,N/A,3.948,</t>
  </si>
  <si>
    <t>G12,NNNN,PPPP,N/A,5.935,</t>
  </si>
  <si>
    <t>G12,PNNN,NPNN,87.65,7.936,</t>
  </si>
  <si>
    <t>G12,PNNN,PPNN,44.56,25.778,</t>
  </si>
  <si>
    <t>G12,PNNN,NNPN,148.26,6.673,</t>
  </si>
  <si>
    <t>G12,PNNN,PNPN,0.17,0.060,</t>
  </si>
  <si>
    <t>G12,PNNN,NPPN,87.65,13.999,</t>
  </si>
  <si>
    <t>G12,PNNN,PPPN,33.39,1.895,</t>
  </si>
  <si>
    <t>G12,PNNN,NNNP,109.78,6.514,</t>
  </si>
  <si>
    <t>G12,PNNN,NPNP,87.74,9.309,</t>
  </si>
  <si>
    <t>G12,PNNN,NNPP,23.39,6.340,</t>
  </si>
  <si>
    <t>G12,PNNN,PNPP,0.21,0.032,</t>
  </si>
  <si>
    <t>G12,PNNN,NPPP,88.38,6.925,</t>
  </si>
  <si>
    <t>G12,PNNN,PPPP,31.80,2.988,</t>
  </si>
  <si>
    <t>G12,NPNN,PPNN,43.08,24.622,</t>
  </si>
  <si>
    <t>G12,NPNN,NNPN,124.10,5.666,</t>
  </si>
  <si>
    <t>G12,NPNN,PNPN,87.82,8.424,</t>
  </si>
  <si>
    <t>G12,NPNN,NPPN,0.01,1.766,</t>
  </si>
  <si>
    <t>G12,NPNN,PPPN,54.25,5.860,</t>
  </si>
  <si>
    <t>G12,NPNN,NNNP,162.57,5.771,</t>
  </si>
  <si>
    <t>G12,NPNN,NPNP,0.10,0.349,</t>
  </si>
  <si>
    <t>G12,NPNN,NNPP,64.25,5.692,</t>
  </si>
  <si>
    <t>G12,NPNN,PNPP,87.85,8.073,</t>
  </si>
  <si>
    <t>G12,NPNN,NPPP,0.73,0.936,</t>
  </si>
  <si>
    <t>G12,NPNN,PPPP,55.85,8.449,</t>
  </si>
  <si>
    <t>G12,PPNN,NNPN,167.18,55.770,</t>
  </si>
  <si>
    <t>G12,PPNN,PNPN,44.73,28.701,</t>
  </si>
  <si>
    <t>G12,PPNN,NPPN,43.09,2473.642,</t>
  </si>
  <si>
    <t>G12,PPNN,PPPN,11.17,2.453,</t>
  </si>
  <si>
    <t>G12,PPNN,NNNP,154.35,53.915,</t>
  </si>
  <si>
    <t>G12,PPNN,NPNP,43.18,22.483,</t>
  </si>
  <si>
    <t>G12,PPNN,NNPP,21.17,47.751,</t>
  </si>
  <si>
    <t>G12,PPNN,PNPP,44.77,27.185,</t>
  </si>
  <si>
    <t>G12,PPNN,NPPP,43.82,16.192,</t>
  </si>
  <si>
    <t>G12,PPNN,PPPP,12.76,3.435,</t>
  </si>
  <si>
    <t>G12,NNPN,PNPN,148.09,7.299,</t>
  </si>
  <si>
    <t>G12,NNPN,NPPN,124.09,28.413,</t>
  </si>
  <si>
    <t>G12,NNPN,PPPN,178.35,4.422,</t>
  </si>
  <si>
    <t>G12,NNPN,NNNP,38.47,0.139,</t>
  </si>
  <si>
    <t>G12,NNPN,NPNP,124.00,6.476,</t>
  </si>
  <si>
    <t>G12,NNPN,NNPP,171.65,0.256,</t>
  </si>
  <si>
    <t>G12,NNPN,PNPP,148.05,6.877,</t>
  </si>
  <si>
    <t>G12,NNPN,NPPP,123.37,3.907,</t>
  </si>
  <si>
    <t>G12,NNPN,PPPP,179.94,6.030,</t>
  </si>
  <si>
    <t>G12,PNPN,NPPN,87.82,15.803,</t>
  </si>
  <si>
    <t>G12,PNPN,PPPN,33.56,1.958,</t>
  </si>
  <si>
    <t>G12,PNPN,NNNP,109.61,7.117,</t>
  </si>
  <si>
    <t>G12,PNPN,NPNP,87.91,10.024,</t>
  </si>
  <si>
    <t>G12,PNPN,NNPP,23.56,6.919,</t>
  </si>
  <si>
    <t>G12,PNPN,PNPP,0.04,0.084,</t>
  </si>
  <si>
    <t>G12,PNPN,NPPP,88.55,7.414,</t>
  </si>
  <si>
    <t>G12,PNPN,PPPP,31.97,3.107,</t>
  </si>
  <si>
    <t>G12,NPPN,PPPN,54.26,15.686,</t>
  </si>
  <si>
    <t>G12,NPPN,NNNP,162.56,32.543,</t>
  </si>
  <si>
    <t>G12,NPPN,NPNP,0.09,1.521,</t>
  </si>
  <si>
    <t>G12,NPPN,NNPP,64.26,30.637,</t>
  </si>
  <si>
    <t>G12,NPPN,PNPP,87.86,14.691,</t>
  </si>
  <si>
    <t>G12,NPPN,NPPP,0.72,0.156,</t>
  </si>
  <si>
    <t>G12,NPPN,PPPP,55.85,10.789,</t>
  </si>
  <si>
    <t>G12,PPPN,NNNP,143.18,4.350,</t>
  </si>
  <si>
    <t>G12,PPPN,NPNP,54.35,8.576,</t>
  </si>
  <si>
    <t>G12,PPPN,NNPP,10.00,4.246,</t>
  </si>
  <si>
    <t>G12,PPPN,PNPP,33.60,1.911,</t>
  </si>
  <si>
    <t>G12,PPPN,NPPP,54.98,11.677,</t>
  </si>
  <si>
    <t>G12,PPPN,PPPP,1.59,0.363,</t>
  </si>
  <si>
    <t>G12,NNNP,NPNP,162.47,6.633,</t>
  </si>
  <si>
    <t>G12,NNNP,NNPP,133.18,0.155,</t>
  </si>
  <si>
    <t>G12,NNNP,PNPP,109.58,6.709,</t>
  </si>
  <si>
    <t>G12,NNNP,NPPP,161.84,3.979,</t>
  </si>
  <si>
    <t>G12,NNNP,PPPP,141.58,5.930,</t>
  </si>
  <si>
    <t>G12,NPNP,NNPP,64.35,6.530,</t>
  </si>
  <si>
    <t>G12,NPNP,PNPP,87.95,9.522,</t>
  </si>
  <si>
    <t>G12,NPNP,NPPP,0.63,0.719,</t>
  </si>
  <si>
    <t>G12,NPNP,PPPP,55.94,10.658,</t>
  </si>
  <si>
    <t>G12,NNPP,PNPP,23.60,6.526,</t>
  </si>
  <si>
    <t>G12,NNPP,NPPP,64.98,3.917,</t>
  </si>
  <si>
    <t>G12,NNPP,PPPP,8.41,5.764,</t>
  </si>
  <si>
    <t>G12,PNPP,NPPP,88.58,7.053,</t>
  </si>
  <si>
    <t>G12,PNPP,PPPP,32.00,3.021,</t>
  </si>
  <si>
    <t>G12,NPPP,PPPP,56.58,8.860,</t>
  </si>
  <si>
    <t>H11,NN,PN,N/A,4.267,</t>
  </si>
  <si>
    <t>H11,NN,NP,N/A,7.897,</t>
  </si>
  <si>
    <t>H11,NN,PP,N/A,6.804,</t>
  </si>
  <si>
    <t>H11,PN,NP,99.39,8.706,</t>
  </si>
  <si>
    <t>H11,PN,PP,54.03,6.897,</t>
  </si>
  <si>
    <t>H11,NP,PP,45.37,6.459,</t>
  </si>
  <si>
    <t>H12,NNNN,PNNN,N/A,10.076,</t>
  </si>
  <si>
    <t>H12,NNNN,NPNN,N/A,7.696,</t>
  </si>
  <si>
    <t>H12,NNNN,PPNN,N/A,44.651,</t>
  </si>
  <si>
    <t>H12,NNNN,NNPN,N/A,0.588,</t>
  </si>
  <si>
    <t>H12,NNNN,PNPN,N/A,12.765,</t>
  </si>
  <si>
    <t>H12,NNNN,PPPN,N/A,18.437,</t>
  </si>
  <si>
    <t>H12,NNNN,NNNP,N/A,0.252,</t>
  </si>
  <si>
    <t>H12,NNNN,NPNP,N/A,5.009,</t>
  </si>
  <si>
    <t>H12,NNNN,NNPP,N/A,0.456,</t>
  </si>
  <si>
    <t>H12,NNNN,PNPP,N/A,12.342,</t>
  </si>
  <si>
    <t>H12,NNNN,NPPP,N/A,4.217,</t>
  </si>
  <si>
    <t>H12,NNNN,PPPP,N/A,8.850,</t>
  </si>
  <si>
    <t>H12,PNNN,NPNN,87.78,12.034,</t>
  </si>
  <si>
    <t>H12,PNNN,PPNN,25.56,15.127,</t>
  </si>
  <si>
    <t>H12,PNNN,NNPN,122.21,9.275,</t>
  </si>
  <si>
    <t>H12,PNNN,PNPN,0.31,0.311,</t>
  </si>
  <si>
    <t>H12,PNNN,PPPN,32.32,11.010,</t>
  </si>
  <si>
    <t>H12,PNNN,NNNP,1.34,9.068,</t>
  </si>
  <si>
    <t>H12,PNNN,NPNP,87.77,9.769,</t>
  </si>
  <si>
    <t>H12,PNNN,NNPP,61.07,10.217,</t>
  </si>
  <si>
    <t>H12,PNNN,PNPP,0.48,0.336,</t>
  </si>
  <si>
    <t>H12,PNNN,NPPP,87.79,9.745,</t>
  </si>
  <si>
    <t>H12,PNNN,PPPP,32.91,3.648,</t>
  </si>
  <si>
    <t>H12,NPNN,PPNN,62.22,19.160,</t>
  </si>
  <si>
    <t>H12,NPNN,NNPN,34.43,8.049,</t>
  </si>
  <si>
    <t>H12,NPNN,PNPN,88.09,11.749,</t>
  </si>
  <si>
    <t>H12,NPNN,PPPN,55.47,9.297,</t>
  </si>
  <si>
    <t>H12,NPNN,NNNP,89.12,7.539,</t>
  </si>
  <si>
    <t>H12,NPNN,NPNP,0.01,0.425,</t>
  </si>
  <si>
    <t>H12,NPNN,NNPP,148.85,7.998,</t>
  </si>
  <si>
    <t>H12,NPNN,PNPP,88.26,11.600,</t>
  </si>
  <si>
    <t>H12,NPNN,NPPP,0.00,0.849,</t>
  </si>
  <si>
    <t>H12,NPNN,PPPP,54.87,12.774,</t>
  </si>
  <si>
    <t>H12,PPNN,NNPN,96.65,35.494,</t>
  </si>
  <si>
    <t>H12,PPNN,PNPN,25.87,21.945,</t>
  </si>
  <si>
    <t>H12,PPNN,PPPN,6.75,12.592,</t>
  </si>
  <si>
    <t>H12,PPNN,NNNP,26.91,30.323,</t>
  </si>
  <si>
    <t>H12,PPNN,NPNP,62.21,21.058,</t>
  </si>
  <si>
    <t>H12,PPNN,NNPP,86.63,59.808,</t>
  </si>
  <si>
    <t>H12,PPNN,PNPP,26.04,24.597,</t>
  </si>
  <si>
    <t>H12,PPNN,NPPP,62.22,40.365,</t>
  </si>
  <si>
    <t>H12,PPNN,PPPP,7.35,1.384,</t>
  </si>
  <si>
    <t>H12,NNPN,PNPN,122.52,11.482,</t>
  </si>
  <si>
    <t>H12,NNPN,PPPN,89.90,16.926,</t>
  </si>
  <si>
    <t>H12,NNPN,NNNP,123.56,0.620,</t>
  </si>
  <si>
    <t>H12,NNPN,NPNP,34.44,5.143,</t>
  </si>
  <si>
    <t>H12,NNPN,NNPP,176.72,0.992,</t>
  </si>
  <si>
    <t>H12,NNPN,PNPP,122.69,11.142,</t>
  </si>
  <si>
    <t>H12,NNPN,NPPP,34.43,4.312,</t>
  </si>
  <si>
    <t>H12,NNPN,PPPP,89.30,8.626,</t>
  </si>
  <si>
    <t>H12,PNPN,PPPN,32.62,12.925,</t>
  </si>
  <si>
    <t>H12,PNPN,NNNP,1.03,11.285,</t>
  </si>
  <si>
    <t>H12,PNPN,NPNP,88.08,9.811,</t>
  </si>
  <si>
    <t>H12,PNPN,NNPP,60.76,13.043,</t>
  </si>
  <si>
    <t>H12,PNPN,PNPP,0.17,0.050,</t>
  </si>
  <si>
    <t>H12,PNPN,NPPP,88.09,9.986,</t>
  </si>
  <si>
    <t>H12,PNPN,PPPP,33.22,3.993,</t>
  </si>
  <si>
    <t>H12,PPPN,NNNP,33.66,15.706,</t>
  </si>
  <si>
    <t>H12,PPPN,NPNP,55.46,10.709,</t>
  </si>
  <si>
    <t>H12,PPPN,NNPP,93.38,20.873,</t>
  </si>
  <si>
    <t>H12,PPPN,PNPP,32.79,13.589,</t>
  </si>
  <si>
    <t>H12,PPPN,NPPP,55.47,12.669,</t>
  </si>
  <si>
    <t>H12,PPPN,PPPP,0.60,0.193,</t>
  </si>
  <si>
    <t>H12,NNNP,NPNP,89.11,4.942,</t>
  </si>
  <si>
    <t>H12,NNNP,NNPP,59.73,0.292,</t>
  </si>
  <si>
    <t>H12,NNNP,PNPP,0.86,10.955,</t>
  </si>
  <si>
    <t>H12,NNNP,NPPP,89.13,4.166,</t>
  </si>
  <si>
    <t>H12,NNNP,PPPP,34.26,8.099,</t>
  </si>
  <si>
    <t>H12,NPNP,NNPP,148.84,5.179,</t>
  </si>
  <si>
    <t>H12,NPNP,PNPP,88.25,9.687,</t>
  </si>
  <si>
    <t>H12,NPNP,NPPP,0.01,0.370,</t>
  </si>
  <si>
    <t>H12,NPNP,PPPP,54.86,17.145,</t>
  </si>
  <si>
    <t>H12,NNPP,PNPP,60.59,12.594,</t>
  </si>
  <si>
    <t>H12,NNPP,NPPP,148.85,4.368,</t>
  </si>
  <si>
    <t>H12,NNPP,PPPP,93.98,9.253,</t>
  </si>
  <si>
    <t>H12,PNPP,NPPP,88.26,9.829,</t>
  </si>
  <si>
    <t>H12,PNPP,PPPP,33.39,4.075,</t>
  </si>
  <si>
    <t>H12,NPPP,PPPP,54.87,17.884,</t>
  </si>
  <si>
    <r>
      <rPr>
        <sz val="11"/>
        <rFont val="Calibri"/>
        <family val="2"/>
      </rPr>
      <t>Ch3+Ch4+</t>
    </r>
  </si>
  <si>
    <r>
      <rPr>
        <sz val="11"/>
        <rFont val="Calibri"/>
        <family val="2"/>
      </rPr>
      <t>Ch3+Ch4-</t>
    </r>
  </si>
  <si>
    <r>
      <rPr>
        <sz val="11"/>
        <rFont val="Calibri"/>
        <family val="2"/>
      </rPr>
      <t>Ch3-Ch4+</t>
    </r>
  </si>
  <si>
    <r>
      <rPr>
        <sz val="11"/>
        <rFont val="Calibri"/>
        <family val="2"/>
      </rPr>
      <t>Ch3-Ch4-</t>
    </r>
  </si>
  <si>
    <r>
      <rPr>
        <sz val="11"/>
        <rFont val="Calibri"/>
        <family val="2"/>
      </rPr>
      <t>Ch5+Ch6+</t>
    </r>
  </si>
  <si>
    <r>
      <rPr>
        <sz val="11"/>
        <rFont val="Calibri"/>
        <family val="2"/>
      </rPr>
      <t>Ch5+Ch6-</t>
    </r>
  </si>
  <si>
    <r>
      <rPr>
        <sz val="11"/>
        <rFont val="Calibri"/>
        <family val="2"/>
      </rPr>
      <t>Ch5-Ch6+</t>
    </r>
  </si>
  <si>
    <r>
      <rPr>
        <sz val="11"/>
        <rFont val="Calibri"/>
        <family val="2"/>
      </rPr>
      <t>Ch5-Ch6-</t>
    </r>
  </si>
  <si>
    <t>Dye</t>
  </si>
  <si>
    <t>adapted</t>
  </si>
  <si>
    <t>equal</t>
  </si>
  <si>
    <t>Concentration probes</t>
  </si>
  <si>
    <t>q4 4 color - gDNA 8E5</t>
  </si>
  <si>
    <t>IPDA+ 4 color - gDNA 8E5</t>
  </si>
  <si>
    <t>IPDA+ 4 color - gDNA 8E5 - Natalie Env - Jones Gag</t>
  </si>
  <si>
    <t>NatalieEnv + SilicanoPsi</t>
  </si>
  <si>
    <t>NatalieEnv + JonesGag</t>
  </si>
  <si>
    <t>Combinationn probes</t>
  </si>
  <si>
    <t>Other DNA for adapted C than for qual concentrations</t>
  </si>
  <si>
    <t>A11,0,0,0,0,13758,523.361282046962,47.0184956454605,1039.82296489855,92.3228109905374,134.128285163883,21.7520557503781,66.2756865682412,27.4558478670851,9.6811489866026,33.5419030005041,276.098187184434,36.0121270603411,1,</t>
  </si>
  <si>
    <t>A11,1,0,0,0,14,5486.05754743304,378.158965324654,1079.41367449079,93.0681798405086,137.625608716692,20.9945009275236,84.2286041804722,25.8066168141914,7.55098864010402,27.7394817056881,277.867563520159,30.3921301121806,2,</t>
  </si>
  <si>
    <t>A11,0,1,0,0,143,786.357226818592,82.9289189129234,5650.79886227054,475.178049980086,131.837015325373,21.0167010976967,67.295118305233,27.6237572660204,-6.37776183915305,35.2037725471747,280.022048096557,33.4175238208076,3,</t>
  </si>
  <si>
    <t>A11,1,1,0,0,5,6014.43349609375,74.0205860375023,5887.59248046875,138.452344589608,132.230316162109,27.0490413756278,66.2547058105469,28.9076128335424,-22.7121284484863,42.819614043246,271.510134887695,57.1570393868692,4,</t>
  </si>
  <si>
    <t>A11,0,0,1,0,42,524.372132800874,52.6649609098495,1008.03091430664,83.7931634685829,867.446007138207,198.759831714577,43.9272847232364,44.3722436420232,7.91872588083858,37.3122494410959,265.595963614328,31.998934554175,5,</t>
  </si>
  <si>
    <t>A11,1,0,1,0,43,5586.11876589753,342.652038526799,1193.24084330714,133.712814966056,713.346946538881,157.469316436424,53.9941076677899,49.8525569186586,2.33608011450878,35.4848257473711,279.626512749251,34.3678616059874,6,</t>
  </si>
  <si>
    <t>A11,1,1,1,0,6,5493.0537109375,417.04022110461,5174.38102213542,521.022499147775,477.770935058594,77.0045472044508,35.0437711079915,46.1298262189643,-3.969380458196,28.640311957214,391.896713256836,51.5519198353269,7,</t>
  </si>
  <si>
    <t>A11,0,0,0,1,55,511.492737926136,51.4536930467035,1016.90639537464,61.4628986821019,101.08657691262,37.3708269443108,47.9433558377353,42.5600972686147,-250.424387359619,75.4627073565429,2927.06936479048,472.126814206261,8,</t>
  </si>
  <si>
    <t>A11,1,0,0,1,12,5665.51883951823,535.33076104978,1194.7244720459,191.980484890417,105.655919710795,29.730214767248,48.9762544631958,51.5127376915095,-261.183955510457,76.1431402524351,3140.62515258789,779.912354447832,9,</t>
  </si>
  <si>
    <t>A11,0,1,0,1,17,824.833531996783,78.2020244421985,5702.52303538603,648.734069324495,114.623747432933,25.3392155905079,53.6972639981438,39.2178351652769,-255.189642064712,88.6825467183807,2631.57059972426,761.97699645274,10,</t>
  </si>
  <si>
    <t>A11,1,1,0,1,7,5758.60372488839,354.408989617562,5542.85337611607,485.663550140751,117.497701372419,21.1009685441552,73.4780524117606,20.5305943430434,-169.637728009905,70.5488968329345,1768.90134974888,435.873351515868,11,</t>
  </si>
  <si>
    <t>A11,0,0,1,1,1,430.806182861328,0,1010.27447509766,0,658.92431640625,0,50.4216537475586,0,-278.430847167969,0,2028.28466796875,0,12,</t>
  </si>
  <si>
    <t>A11,1,0,1,1,73,5447.7098338506,406.999168242604,1211.80048694349,113.011279822751,614.184114639073,111.515421462713,49.1562179122886,40.7163116378516,-145.733706813969,71.4291120346022,1821.71737796313,529.780359207748,13,</t>
  </si>
  <si>
    <t>A11,1,1,1,1,211,5639.25249463122,423.735686570878,5389.19405592787,465.78771957579,526.303397951533,116.042525599012,53.2978653308905,40.7665745343128,-128.003127938763,66.8575387620686,1423.74774632748,511.594019682882,14,</t>
  </si>
  <si>
    <t>A12,0,0,0,0,15915,665.763986304808,62.5694076525396,737.59966738812,78.1480614519791,255.845340004171,39.7842355919718,144.92447984583,46.6532731749807,-1.16959076377969,65.0724275821441,610.92428241218,70.2948388948254,1,</t>
  </si>
  <si>
    <t>A12,1,0,0,0,19,6651.96163137335,438.993704133625,717.805998149671,120.139020560956,260.327192607679,37.746026799322,133.34995530781,35.3579184709291,8.97150687167519,86.1073249963961,593.572927374589,64.348960452114,2,</t>
  </si>
  <si>
    <t>A12,0,1,0,0,174,730.260787788479,71.6143736006824,2172.69859857669,203.338786737964,251.286280226433,39.4134197231942,141.948839658978,47.0842630460531,-4.20336933040071,63.3091206675353,608.021807791173,68.5668052574838,3,</t>
  </si>
  <si>
    <t>A12,1,1,0,0,1,6187.44140625,0,2179.63818359375,0,311.745422363281,0,114.711326599121,0,71.58642578125,0,549.80322265625,0,4,</t>
  </si>
  <si>
    <t>A12,0,0,1,0,32,667.080953598022,63.6373139791516,756.15585899353,85.9823954733884,2200.18883705139,598.713624964291,185.730338811874,89.2491161848025,25.0807164460421,65.8112102379272,603.461068153381,83.471217571043,5,</t>
  </si>
  <si>
    <t>A12,1,0,1,0,45,6480.86141493056,606.62232484885,742.136501736111,112.969757839495,1574.89567328559,304.489170418629,140.7362159729,65.0024374118439,-8.35744217501746,64.7586828775207,618.471296522352,79.5185059670822,6,</t>
  </si>
  <si>
    <t>A12,0,0,0,1,42,667.095679873512,57.521371657621,701.547537667411,79.5434657550898,81.65002204123,224.57391087947,122.660841516086,126.521406063429,-918.29901331947,285.145281721461,9617.46070643834,2790.72190330971,7,</t>
  </si>
  <si>
    <t>A12,1,0,0,1,14,6479.85630580357,703.378794213924,707.174074445452,173.460613973976,130.577037811279,40.0300527265862,126.56359236581,63.1023093125462,-749.674303327288,220.937748428354,7631.31389508929,2001.22352906834,8,</t>
  </si>
  <si>
    <t>A12,0,1,0,1,7,754.68363734654,39.737211146523,2188.62808663504,214.964983159237,188.535180228097,42.5182949782513,104.393509728568,75.8846498943318,-609.249703543527,139.409563985427,7704.17912946429,524.585942788164,9,</t>
  </si>
  <si>
    <t>A12,1,1,0,1,3,6552.07796223958,609.71859014368,2297.2099202474,245.595300271837,172.338218688965,64.8249845564615,156.310969034831,8.28877835496157,-503.486323038737,228.846867997626,5756.03043619792,1031.67754819445,10,</t>
  </si>
  <si>
    <t>A12,0,0,1,1,2,731.5810546875,36.4796146727252,683.585113525391,11.7553481286162,1303.51861572266,224.309169262689,161.578384399414,9.86628456868423,-360.301651000977,55.8296495721147,4549.15795898438,749.351922891665,11,</t>
  </si>
  <si>
    <t>A12,1,0,1,1,67,6411.95515829058,548.522913849719,735.100569539995,119.079858746287,1337.53166267053,227.75616575896,162.291064582654,59.1548362659244,-431.730042642622,140.36681682538,5100.83324830924,1061.70417140695,12,</t>
  </si>
  <si>
    <t>A12,0,1,1,1,1,717.897277832031,0,1764.47802734375,0,913.747253417969,0,142.406158447266,0,-291.269805908203,0,3365.48193359375,0,13,</t>
  </si>
  <si>
    <t>A12,1,1,1,1,188,6318.22074468085,544.909193467092,2077.76762422602,199.521936940131,1102.55970796626,228.096675833684,147.110285454608,63.8302628722376,-347.067878601399,123.103503018052,4035.97741244702,1072.49714346245,14,</t>
  </si>
  <si>
    <t>B11,0,0,0,0,14302,530.581344433788,54.1623893698527,1069.29058305721,104.76033916333,142.026749226417,22.9673075555341,69.8140492621596,32.5949019822687,7.4101350743794,34.9324326732527,299.645189961959,41.4254524960285,1,</t>
  </si>
  <si>
    <t>B11,1,0,0,0,11,5479.16490589489,546.959001384677,1055.40854714134,184.760756214158,149.553260109641,16.983924001109,56.8196571523493,46.3931474094591,10.7514660791917,43.1229021378547,282.635244196112,56.6360063963634,2,</t>
  </si>
  <si>
    <t>B11,0,1,0,0,143,745.950881637893,83.9741061817999,5775.05907520214,496.505635647317,137.279520208185,20.8940345111216,68.5356024298426,31.2511333006346,-7.76608639116679,37.6263303834403,297.459739204887,38.6600973960922,3,</t>
  </si>
  <si>
    <t>B11,1,1,0,0,6,5720.34334309896,400.088698676726,5546.37255859375,664.559227556997,144.820812225342,21.2924118949881,79.9167617162069,44.864907357899,-35.1666337649027,36.0232855124675,330.550130208333,15.7244345683651,4,</t>
  </si>
  <si>
    <t>B11,0,0,1,0,37,525.315567429001,49.1514527300835,1046.70929944837,110.969928339065,895.80722623258,215.552154522809,28.7644123966629,41.3325574145577,2.41321003437042,38.1612342450773,298.133947423987,47.7378839722348,5,</t>
  </si>
  <si>
    <t>B11,1,0,1,0,50,5417.63442382813,448.806759655419,1208.94809570313,127.992073720606,750.242865600586,180.739759653123,49.4529451805353,39.4953700128508,1.21001618683338,39.1140861986285,298.126603393555,57.3192874031385,6,</t>
  </si>
  <si>
    <t>B11,0,1,1,0,2,824.429718017578,56.6352221810159,5156.0224609375,1004.77042417348,469.116638183594,44.5330533679749,174.140880584717,164.053806580516,-6.98605990409851,1.97115786581109,282.47900390625,4.73192716040492,7,</t>
  </si>
  <si>
    <t>B11,1,1,1,0,5,5144.22109375,220.463276749173,4830.70517578125,364.678367396023,515.119451904297,165.442893997897,95.2197357177734,55.4725432172726,-11.0172386169434,27.2884266853761,363.805773925781,120.022613783987,8,</t>
  </si>
  <si>
    <t>B11,0,0,0,1,52,534.436869694636,56.8844490856235,1044.18312307505,98.2475298944298,96.1561901385968,67.6874582315214,51.6003052523503,47.2218347818455,-309.932275331937,102.654681788043,3418.44454251803,746.239742009535,9,</t>
  </si>
  <si>
    <t>B11,1,0,0,1,14,5469.42166573661,456.741004264921,1117.41380964007,97.7702782512776,102.009328842163,32.0732913475897,46.9361306599208,33.8124812907747,-288.986800057547,105.783905275328,3133.93117850167,776.849423925055,10,</t>
  </si>
  <si>
    <t>B11,0,1,0,1,19,765.013501619038,74.5057399472221,5766.8904194079,655.400415285547,113.951933609812,20.4574952723891,46.9441108703613,42.6169162989861,-296.395200227436,83.360696162975,3158.96890419408,843.740008578809,11,</t>
  </si>
  <si>
    <t>B11,1,1,0,1,12,5723.42256673177,518.715473851472,5736.89473470052,498.212267720547,120.151770909627,20.2424546494807,66.9065390427907,44.3773218729775,-204.921742121379,80.8321225557049,2323.59353637695,708.05513437311,12,</t>
  </si>
  <si>
    <t>B11,0,0,1,1,2,584.722290039063,46.2145898919367,1092.47946166992,126.839393635608,526.467010498047,319.856670961912,-13.2098532021046,17.5646579394441,-246.97599029541,97.3834049333651,2503.591796875,394.918446758721,13,</t>
  </si>
  <si>
    <t>B11,1,0,1,1,82,5524.79018792873,493.041970504669,1278.39979813739,156.715581300642,680.904411874166,151.479456061465,43.9926879660385,48.1145002058169,-191.22734190778,76.852069450041,2159.42344330578,589.800662597684,14,</t>
  </si>
  <si>
    <t>B11,0,1,1,1,1,776.194030761719,0,5655.29052734375,0,532.590393066406,0,2.79916524887085,0,-137.364074707031,0,2212.759765625,0,15,</t>
  </si>
  <si>
    <t>B11,1,1,1,1,255,5570.50396943934,481.912809291183,5463.93352673101,493.854289695029,554.368124449487,122.558562800576,50.1634937513108,38.3367371002392,-150.153187883601,75.5134192787958,1605.20397111481,526.186636783085,16,</t>
  </si>
  <si>
    <t>B12,0,0,0,0,15254,610.407891889317,71.2653869193115,670.686446835458,82.7905319493317,240.794935952418,40.7795374118428,129.641353778528,46.3512467305305,-0.97419166110193,63.9018575477399,574.564928028051,75.9547877494906,1,</t>
  </si>
  <si>
    <t>B12,1,0,0,0,32,5743.67295074463,777.667138238136,669.00887966156,118.742011759616,238.590740680695,41.7179498301418,117.042854011059,45.7515777012463,-2.32908818125725,72.5107722524353,568.824110031128,74.1339143003311,2,</t>
  </si>
  <si>
    <t>B12,0,1,0,0,164,678.244536609184,70.2254376634647,1953.34989891983,207.681251721853,239.103317725949,37.5198541070026,125.5579629177,44.2490246355055,-5.9539100486081,62.5550525493543,571.416974509635,70.8074441058464,3,</t>
  </si>
  <si>
    <t>B12,1,1,0,0,1,6495.416015625,0,2062.63598632813,0,218.028472900391,0,89.311393737793,0,81.3617630004883,0,417.936187744141,0,4,</t>
  </si>
  <si>
    <t>B12,0,0,1,0,48,597.966991424561,76.2431137141965,643.271865844727,79.5468758761489,1719.85168329875,449.658475242725,129.907911419868,65.7382439787701,-14.6467102269332,61.4677678385856,573.248682022095,72.7258729148663,5,</t>
  </si>
  <si>
    <t>B12,1,0,1,0,31,5667.97881489415,612.070223757895,644.346386324975,120.368490312551,1183.10476979902,279.808962533454,130.359307873634,54.3462051329429,-5.20509800747518,61.772457625597,547.994225286668,67.3523233060471,6,</t>
  </si>
  <si>
    <t>B12,0,1,1,0,1,606.72705078125,0,2108.130859375,0,1280.55895996094,0,141.4755859375,0,-49.3999366760254,0,667.588195800781,0,7,</t>
  </si>
  <si>
    <t>B12,1,1,1,0,1,4976.15234375,0,1615.154296875,0,875.279113769531,0,125.259346008301,0,1.77246654033661,0,836.085021972656,0,8,</t>
  </si>
  <si>
    <t>B12,0,0,0,1,69,623.336723880491,71.841870033663,633.463905223902,77.8659754842095,119.574945290883,42.8312697010814,113.434958112413,54.8312514305957,-833.417294267295,181.103979796191,8912.44752038043,1729.91167683276,9,</t>
  </si>
  <si>
    <t>B12,1,0,0,1,20,5826.65478515625,651.28447828953,624.214546203613,106.844730722934,168.293235778809,29.3882006898397,106.646891015768,50.8156020958171,-570.400886535645,165.232037653669,5595.36859741211,1582.5770175007,10,</t>
  </si>
  <si>
    <t>B12,0,1,0,1,24,684.386830647786,81.5223443395243,1904.38776143392,213.779730228052,180.174681345622,43.2825617209833,104.451511263847,57.6380308592988,-452.789033651352,198.117471326922,5519.45865122477,1835.49306871049,11,</t>
  </si>
  <si>
    <t>B12,1,1,0,1,5,5541.2953125,1004.78714775876,1836.9390625,324.739919203119,244.308184814453,100.150832584368,129.512295532227,21.2060348202488,-351.386267089844,139.293639797137,3904.90810546875,2394.4916730979,12,</t>
  </si>
  <si>
    <t>B12,0,0,1,1,5,619.543627929688,79.6441265975366,663.070446777344,70.8948441483,1307.87438964844,172.587197050537,98.4122131347656,36.1500562825456,-434.998168945313,58.0155015131632,5007.6392578125,1280.42104069305,13,</t>
  </si>
  <si>
    <t>B12,1,0,1,1,84,5910.54660179501,654.150978472441,658.072930472238,113.370444376869,1221.67297508603,363.016367844963,137.56159611543,63.3869056149107,-375.95125920432,169.807549611066,4520.27431379046,1432.67757848869,14,</t>
  </si>
  <si>
    <t>B12,1,1,1,1,207,5717.56697944973,674.624099593134,1902.73624025796,224.133757895732,906.194569168459,190.23930430064,126.638940255999,56.0673394902648,-265.823260002522,133.427461684321,3147.13742463485,1036.13205941604,15,</t>
  </si>
  <si>
    <t>C11,0,0,0,0,10205,231.976622586435,47.55132842656,1036.31558409658,130.796807802568,623.217785970491,85.2786283724698,84.1135102560564,54.869401730069,6.7911980753759,57.5314023077688,286.936653090107,53.5313833940587,1,</t>
  </si>
  <si>
    <t>C11,1,0,0,0,29,4566.02524750808,481.307777970181,991.813263991783,148.583959725845,592.263303559402,64.7813355085971,79.590037189681,58.3100691768361,16.3520558702535,58.6654638291636,269.19016765726,52.8241560464785,2,</t>
  </si>
  <si>
    <t>C11,0,1,0,0,126,387.089703393361,63.593621191901,5120.47590952071,605.814236544954,581.552833193824,85.7276046295259,85.1025293857332,61.6832501921609,0.421125940623738,62.7017685922118,276.935113210527,46.4266444801633,3,</t>
  </si>
  <si>
    <t>C11,1,1,0,0,3,3775.99348958333,315.53089098617,4381.44563802083,236.74002894697,536.633748372396,44.6419525440752,69.5505358378092,85.6835096573648,-9.62551689147949,120.215155449783,276.840291341146,135.808545720585,4,</t>
  </si>
  <si>
    <t>C11,0,0,1,0,26,224.155118502103,39.1913950024256,1153.0185171274,185.826432352413,6998.69007286659,843.223366818245,-44.6883387198815,82.915262602777,-4.8761290036715,66.0905963247725,290.542930603027,59.0918770159932,5,</t>
  </si>
  <si>
    <t>C11,1,0,1,0,23,4478.33945100204,355.635497499673,1190.69088877802,125.625947390234,7015.10213569973,715.051050204073,-94.4141936613166,106.711273258234,-0.871466895808344,122.897378545009,269.180645486583,177.185972232644,6,</t>
  </si>
  <si>
    <t>C11,1,1,1,0,10,3778.3146484375,980.747918114804,4507.24643554687,1150.89800855107,5609.71916503906,1361.4053491046,57.7798431396484,104.414538464386,307.241115760803,388.780315272773,28.288459777832,477.327990494683,7,</t>
  </si>
  <si>
    <t>C11,0,0,0,1,40,226.808772277832,48.468087035231,1008.39778289795,114.840985092145,540.370630264282,105.00390447157,50.070681977272,75.1494494981751,-309.893983745575,250.036208299972,2821.35231018066,859.022414989047,8,</t>
  </si>
  <si>
    <t>C11,1,0,0,1,1,2963.64721679688,0,-993.904907226563,0,370.425476074219,0,2694.48974609375,0,-637.07666015625,0,1369.69494628906,0,9,</t>
  </si>
  <si>
    <t>C11,0,1,0,1,10,379.582598876953,45.3690491880412,5022.7189453125,493.981114555278,551.828872680664,47.4063964843924,73.024670791626,58.0511404244041,-270.037286376953,91.3245105930085,2412.23647460937,343.80696086091,10,</t>
  </si>
  <si>
    <t>C11,0,0,1,1,12,283.007306416829,185.3898244324,1191.28541056315,222.298543569185,5835.90380859375,1681.59027751668,-64.7463105519613,111.365059495458,-247.179294745127,148.310903985155,2355.4850769043,916.856567637545,11,</t>
  </si>
  <si>
    <t>C11,1,0,1,1,73,4188.68132290775,502.97916171591,1170.23565255779,151.184533927501,6429.4839937393,855.22916369387,-40.2858005288529,122.598735007817,-199.56519661211,86.7382043747314,2392.11936219098,701.9569853376,12,</t>
  </si>
  <si>
    <t>C11,0,1,1,1,4,-143.68773651123,1106.11137131118,5209.69836425781,341.068756627123,5161.89202880859,1586.06401115181,-848.098009705544,1755.04192777614,-310.450258255005,243.333228911541,1983.13482666016,576.539273465832,13,</t>
  </si>
  <si>
    <t>C11,1,1,1,1,147,4253.96270295227,584.611336130201,5075.59590408429,672.740528693754,5937.8963797433,1052.30328598536,-28.9825325969125,96.6496916744812,-187.353989101592,95.5980640472016,1810.21992752179,706.370960129163,14,</t>
  </si>
  <si>
    <t>C12,0,0,0,0,15824,-8.61932921254239,21.0526076745202,607.139413606048,63.1554270062521,946.18409040507,95.7410798230047,220.219339435334,57.0401890006128,-0.216965600560661,63.2839570546717,540.63324239401,66.5994963451347,1,</t>
  </si>
  <si>
    <t>C12,1,0,0,0,7,1071.0909576416,374.833527778104,635.679844447545,116.987113356788,973.817217145647,105.935359323426,240.990685599191,85.4944522742623,14.0718851770673,40.6763535553739,522.030443464007,55.2547437816912,2,</t>
  </si>
  <si>
    <t>C12,0,1,0,0,190,59.0401129170468,33.4553630116836,1779.38803325452,167.936852540738,938.72526277241,93.7672659555343,215.555707028038,54.8659528711333,-8.64772985569741,63.8213298356567,537.751831697163,65.8309334066214,3,</t>
  </si>
  <si>
    <t>C12,1,1,0,0,3,1065.65291341146,189.119518707468,1568.06018066406,398.61014764025,1389.67978922526,334.896946385253,253.032755533854,15.1597792165944,-33.4613468845685,34.2287736577543,646.3916015625,154.680276737011,4,</t>
  </si>
  <si>
    <t>C12,0,0,1,0,29,-8.19937092842984,20.2366505776626,609.681680613551,58.2302801899135,7620.28290005388,687.304705539978,147.617879629135,91.8502848570686,-4.47009512936247,62.9499407233381,534.472043793777,69.8377108696244,5,</t>
  </si>
  <si>
    <t>C12,1,0,1,0,81,1208.1057302216,106.217301295446,617.328320538556,80.3324258952883,5724.60894247926,3008.73859718391,217.576909618613,90.0716709202497,1.09756815617467,64.3737535934581,555.831637912326,69.9286652666278,6,</t>
  </si>
  <si>
    <t>C12,1,1,1,0,9,1118.60435655382,191.277198181849,1659.96751573351,220.653940934077,5472.59507921007,1853.29610688804,222.975721571181,80.9472086821408,23.0957728491889,193.432914220792,561.331720987956,401.334910812798,7,</t>
  </si>
  <si>
    <t>C12,0,0,0,1,61,1.11707475757013,20.5597876805045,593.507451792232,61.8278076251016,880.566063052318,97.9416780455201,214.993031611208,62.7472999169767,-584.344022907195,254.646755680595,6118.84687079758,2293.10704363229,8,</t>
  </si>
  <si>
    <t>C12,0,1,0,1,18,56.7276857296626,37.2156978825426,1778.04417588976,164.493597353557,886.177859836155,102.029352887764,247.1336034139,56.8002386879816,-330.382432672713,165.590628913894,3588.33123101128,1404.61746106748,9,</t>
  </si>
  <si>
    <t>C12,0,0,1,1,15,4.19925222396851,23.1182455799469,595.070570882161,61.7802343397144,7064.61031901042,1102.35213937452,160.019419209162,93.2997882181957,-482.88921101888,137.036921636732,5026.3513671875,1050.74200063363,10,</t>
  </si>
  <si>
    <t>C12,1,0,1,1,90,1159.90481363932,78.2014298903175,628.83752983941,75.1315731265757,8155.13951822917,1042.3929856993,212.320077833864,131.312149429894,-427.145714738634,131.354049204924,4359.55071885851,976.916653672086,11,</t>
  </si>
  <si>
    <t>C12,0,1,1,1,9,76.074594868554,35.2228427919558,1850.72843424479,194.707207414814,6342.41444227431,1309.99421330297,145.485882388221,115.615251606477,-282.983624776204,162.127894705806,3292.34743923611,1280.46340493171,12,</t>
  </si>
  <si>
    <t>C12,1,1,1,1,252,1180.23249017625,100.719294848897,1758.57352944026,167.907463890695,6114.7397020128,1582.5365046068,235.579075278271,111.898298250999,-215.535002049946,122.880594907445,2303.05295477973,941.159990643413,13,</t>
  </si>
  <si>
    <t>D11,0,0,0,0,13150,234.811745338585,42.189292530467,1026.66748342536,105.371974289746,616.022478342963,78.233620426609,82.9289946433998,53.6767934711425,6.80796800695292,56.7028467603116,285.470594992402,50.5487041740656,1,</t>
  </si>
  <si>
    <t>D11,1,0,0,0,36,4719.62120225694,365.611756577145,981.235117594401,116.562270634748,617.107633802626,65.5399979714695,85.5644189553956,42.9289499018648,11.2570663251811,56.8758026390234,279.811979505751,50.065134022957,2,</t>
  </si>
  <si>
    <t>D11,0,1,0,0,124,423.545393174694,56.2113930404712,5179.14541330645,479.180006102234,588.138476217947,64.8844795805213,77.4465145814803,55.877535822365,-1.11970373892015,57.2438050144337,278.21933463312,51.7738355471386,3,</t>
  </si>
  <si>
    <t>D11,1,1,0,0,2,4701.08447265625,305.826444999046,5303.78100585938,18.9492878280573,644.669830322266,116.630971065956,165.193634033203,66.5952251563986,-52.2242202758789,5.22127837124987,308.876571655273,5.47176956741728,4,</t>
  </si>
  <si>
    <t>D11,0,0,1,0,23,229.262678063434,32.9133232253184,1095.52182935632,106.377114243906,6920.30547299592,543.892255748805,-13.6292064500892,136.142470149826,-3.47709155601004,57.3813282489218,300.291208018427,50.5891287607292,5,</t>
  </si>
  <si>
    <t>D11,1,0,1,0,42,4436.38118489583,441.846129680344,1119.82301693871,147.964079385316,6575.26484607515,698.177888548883,-11.3371944200425,109.354391598002,16.7878239410264,113.909569950479,266.834824698312,158.551517293208,6,</t>
  </si>
  <si>
    <t>D11,1,1,1,0,4,4062.34802246094,801.518865393707,5125.95007324219,681.258172983889,5664.14923095703,1861.76676419149,-21.6633449792862,42.535916026722,87.1508512496948,221.340851753462,175.092025756836,386.099886412737,7,</t>
  </si>
  <si>
    <t>D11,0,0,0,1,58,233.586172695818,37.6374163796254,1002.65053900357,89.5695311768083,557.827121603078,140.073858206095,81.3218556930279,63.2954620537263,-293.781541100864,110.466524822195,3025.55213138975,838.606811496096,8,</t>
  </si>
  <si>
    <t>D11,0,1,0,1,15,442.51987508138,72.0042972843489,5325.492578125,691.133454463652,568.10430094401,96.0167231271872,74.4498617490133,59.014645065313,-251.108563232422,68.6966611808475,2732.83603515625,796.989357098919,9,</t>
  </si>
  <si>
    <t>D11,0,0,1,1,10,239.321444702148,37.9959050035189,1120.05974121094,148.584362191811,6920.42626953125,870.201346354388,-78.3057500362396,112.097257577836,-311.378321838379,116.837509851792,2984.28134765625,570.314347630232,10,</t>
  </si>
  <si>
    <t>D11,1,0,1,1,58,4421.70943898168,407.182492287913,1140.96268331593,127.025523623735,6562.89238449623,710.07789359393,-42.8400169492796,95.7342648391649,-230.162033134493,88.9690565471203,2550.17332616346,657.648598974215,11,</t>
  </si>
  <si>
    <t>D11,0,1,1,1,6,430.654190063477,71.9827821829335,5274.88460286458,521.462437953403,6568.01285807292,427.154417568512,-0.653048435846964,78.9586325994593,-239.800633748372,54.3191946635299,2416.29551188151,353.838638349046,12,</t>
  </si>
  <si>
    <t>D11,1,1,1,1,188,4419.09894578,414.766993411979,5114.27245184716,501.703711491525,6070.90428908328,771.721761441329,-27.2012982349446,103.408022646168,-172.044850438199,96.8824483821099,1860.8659781598,609.003838760789,13,</t>
  </si>
  <si>
    <t>D12,0,0,0,0,15650,-27.1939498892931,20.8816639584085,642.646370625359,59.0885888798454,866.336877347806,81.0583862889727,203.692398511137,54.0192136500716,0.701339811291516,62.5711071543778,487.479450535393,60.3680348946815,1,</t>
  </si>
  <si>
    <t>D12,0,1,0,0,148,17.0890535925691,27.8249881812793,1762.21950469146,154.391716691762,858.878099183779,75.6436175793463,195.852105681961,58.1372963713438,-0.664673324775051,61.6077820043076,482.819971651644,60.2587991721598,2,</t>
  </si>
  <si>
    <t>D12,1,1,0,0,3,999.609334309896,27.7344862408041,1625.23164876302,35.5866692547005,1211.72255452474,441.775612101263,183.174781799316,62.9254039661046,15.1559287707011,82.1776530664257,467.770314534505,56.2507760168755,3,</t>
  </si>
  <si>
    <t>D12,0,0,1,0,28,-32.3572264994894,20.6026776998083,639.430031912667,52.8858826667403,6754.20024326869,1095.7115850423,146.078204904284,111.815122531712,7.34026690891811,60.192170825171,480.866561889648,60.0419543465124,4,</t>
  </si>
  <si>
    <t>D12,1,0,1,0,86,1110.51495361328,97.2191388613065,642.732437133789,75.2949814001542,5502.59591036065,2678.00790808162,220.431537209555,109.441927350233,-6.67540158712587,62.4119682732443,502.672815722089,70.6755641660994,5,</t>
  </si>
  <si>
    <t>D12,1,1,1,0,6,941.599706013997,264.678232143645,1801.58272298177,160.350962316631,4413.66784667969,2693.75616381648,213.554574330648,54.08829399452,-10.7526206970215,49.0701668641402,599.652313232422,91.5185431690287,6,</t>
  </si>
  <si>
    <t>D12,0,0,0,1,48,-13.0484991235038,19.559025366643,592.913690567017,47.292230471328,743.102016448975,57.1672530768071,200.179759144783,69.5317990763169,-630.256682078044,163.137985783169,6765.97501627604,1103.38153256126,7,</t>
  </si>
  <si>
    <t>D12,0,1,0,1,23,28.5048556405565,23.9695482799347,1697.59413744056,123.024349497849,793.561226222826,84.2090343125172,187.268406080163,75.1899248276675,-390.371740589971,153.359396066567,4310.07848590353,976.244900234067,8,</t>
  </si>
  <si>
    <t>D12,0,0,1,1,8,-11.2947461009026,17.5956413752273,645.956520080566,48.8629800019205,7052.78900146484,424.987870295353,207.814763069153,78.7082245688063,-532.305583953857,200.059526848779,5848.85583496094,980.612547581234,9,</t>
  </si>
  <si>
    <t>D12,1,0,1,1,93,1090.85652931788,78.8597477732132,634.758656819661,62.684101427237,8055.91001974126,899.822608984831,182.783362111738,125.949951547684,-449.016933236071,121.670339802509,4606.63739210559,850.163504477659,10,</t>
  </si>
  <si>
    <t>D12,0,1,1,1,4,57.1935482025146,8.99874466786731,1699.83990478516,134.396747347443,6507.0947265625,386.787105954964,171.914747238159,79.6672278796646,-329.508373260498,116.607446840782,3459.34844970703,791.291791923367,11,</t>
  </si>
  <si>
    <t>D12,1,1,1,1,234,1096.61272019606,99.8959260639742,1732.66099039714,140.861047483293,7178.43156028813,1051.08759170357,194.969715779154,112.557755558031,-297.873036384583,121.412559983817,3200.95817839794,926.652475381745,12,</t>
  </si>
  <si>
    <t>E11,0,0,,,8370,7.57413910120601,13.7535567917266,559.352424287967,54.0870759985558,76.8054019256429,35.0892763213805,51.8591198794205,44.0451739495493,-4.6886979797292,57.7622254577061,247.674854171005,50.5551005108712,1,</t>
  </si>
  <si>
    <t>E11,1,0,,,49,4.31680061835416,13.7244059804793,555.430824124083,53.0550590789568,684.461575255102,163.804174881559,75.2333357869362,72.6563923151954,3.18403393151809,60.4409221896231,238.017281824229,54.377545644148,2,</t>
  </si>
  <si>
    <t>E11,0,1,,,42,7.88719339597793,16.2158919886252,545.078632899693,57.1006011707444,24.816610787596,89.2427939240944,34.1170883008412,68.6534066238355,-258.120231900896,98.2298696397817,2853.01333763486,539.196012092105,3,</t>
  </si>
  <si>
    <t>E11,1,1,,,169,8.63011232077987,14.991014818457,534.525030011961,52.262959552785,534.730971296863,129.168843758861,30.1368629484487,102.822666148629,-247.425043862247,83.2955764281223,2742.54992314626,494.103528837975,4,</t>
  </si>
  <si>
    <t>E12,0,0,0,0,14797,277.256397577043,47.4499540392321,610.997346793879,65.5590820968435,896.947963084789,89.2388131680792,213.355924801415,55.5063619711129,0.431760385724187,64.0293165275502,535.910642103786,67.115738706723,1,</t>
  </si>
  <si>
    <t>E12,1,0,0,0,5,3380.8806640625,184.340060453665,550.508728027344,98.8112806515967,1378.16931152344,358.002006972077,197.731924438477,53.696484685498,-19.7260803222656,112.984816568184,544.099768066406,71.0551811230521,2,</t>
  </si>
  <si>
    <t>E12,0,1,0,0,178,310.237363065227,43.985767737904,1884.61200705539,186.955600292068,901.12770920657,78.2424679222565,214.686247064826,53.3218069612596,1.3044100259797,60.1676390373281,535.326857320378,64.8158047563616,3,</t>
  </si>
  <si>
    <t>E12,1,1,0,0,5,2912.26655273438,328.096806027457,1812.03430175781,197.10741807788,1245.37777099609,416.787912729162,223.414895629883,51.6095608102867,-78.9340492248535,24.4655719403656,630.985205078125,98.7603674880984,4,</t>
  </si>
  <si>
    <t>E12,0,0,1,0,29,269.431054477034,38.5966790386303,602.714875319908,66.0431494059489,6687.17495622306,1192.39560311832,96.1243655517184,74.7253267154559,-3.21846092569417,71.3653471349776,522.949642839103,69.4354688171497,5,</t>
  </si>
  <si>
    <t>E12,1,0,1,0,91,3428.08111371051,422.246911282009,611.692538753971,77.2753778608599,5276.14257275927,2639.22236090826,174.742608287832,100.687425208808,-2.66747798958977,92.6196401713154,546.178743551066,125.625923022038,6,</t>
  </si>
  <si>
    <t>E12,0,1,1,0,1,317.965057373047,0,1472.63439941406,0,4266.75927734375,0,85.5369567871094,0,-24.0816535949707,0,467.00048828125,0,7,</t>
  </si>
  <si>
    <t>E12,1,1,1,0,9,2999.69344075521,213.550807925108,1735.82165527344,186.700246490346,4501.68150499132,2473.66219534234,217.267339070638,105.645248026951,6.84922557406955,43.1662029258202,730.539001464844,130.466317188379,8,</t>
  </si>
  <si>
    <t>E12,0,0,0,1,57,280.081507632607,44.2500938556343,586.670419257984,56.5784763316736,795.457585920367,85.8489367356615,202.754765895898,69.5656343402641,-623.077979372259,150.571534621721,6487.44213224712,1624.78348646226,9,</t>
  </si>
  <si>
    <t>E12,0,1,0,1,18,328.968147277832,57.8966328651185,1852.15502251519,178.928109422281,877.903462727865,149.1353188934,230.183275010851,57.1105896127801,-345.233287387424,142.992765665541,3840.92040337457,1485.73630026913,10,</t>
  </si>
  <si>
    <t>E12,1,1,0,1,2,2973.724609375,193.087452840599,1737.39068603516,44.346350246917,1691.34564208984,124.082825201699,353.532531738281,58.0692454365387,-99.5505294799805,50.5872991253085,1616.10537719727,905.169660727313,11,</t>
  </si>
  <si>
    <t>E12,0,0,1,1,13,269.991012573242,54.3007658925734,613.359785813552,61.5702486637914,6498.49038461538,914.348367544601,125.910587897668,95.0758251049638,-476.241666353666,151.509192736985,4883.5053898738,1181.00051716477,12,</t>
  </si>
  <si>
    <t>E12,1,0,1,1,84,3277.01207914807,275.848875553814,613.126766386486,77.3439205997965,7186.07200695219,1080.73276816081,149.833298705873,96.3641265356706,-398.395599773952,133.039607489372,4205.21080743699,1052.26351553417,13,</t>
  </si>
  <si>
    <t>E12,0,1,1,1,6,381.58713277181,66.2069263170328,2006.1733194987,254.812092545953,5885.78678385417,1997.64973082718,195.835512797038,74.3393675039773,-312.01584370931,174.852050175714,2947.48856608073,1544.00515174273,14,</t>
  </si>
  <si>
    <t>E12,1,1,1,1,221,3069.40100263363,262.466961012628,1866.98632094439,186.018328352823,5642.90952546133,1472.59851403167,180.153784199538,97.8443205380692,-212.814643959068,123.10214497672,2367.72753851015,920.21566633165,15,</t>
  </si>
  <si>
    <t>F11,0,0,,,7111,7.9950932638153,13.7300004310851,547.297571432505,59.8259193893415,102.078344150453,34.7216209380718,64.4499213403854,43.8724241029792,-5.29340132972077,58.863156322848,293.863133314205,54.6595601928257,1,</t>
  </si>
  <si>
    <t>F11,1,0,,,32,5.52716202661395,15.9062821457115,529.462235450745,59.3371452770657,999.343934059143,289.0745755075,74.5670644454658,70.0346841137686,8.55826885416172,60.0582108859971,278.041666507721,57.3874954744496,2,</t>
  </si>
  <si>
    <t>F11,0,1,,,51,11.808619495116,12.966135879024,516.41067684398,60.5882830724621,-27.4405486677207,186.601247146828,25.2972131897421,86.0176306146778,-312.869684705547,92.6081489318883,3553.7244681564,639.070350439553,3,</t>
  </si>
  <si>
    <t>F11,1,1,,,130,9.71748054987536,15.0563367703589,515.840791907677,60.7156638958238,759.522497558594,167.303933022071,41.5735741211818,53.7577397675755,-283.121755996117,108.780768218451,3147.20985389123,566.589593632048,4,</t>
  </si>
  <si>
    <t>F12,0,0,0,0,13687,283.717780368448,52.1693343672139,612.046650884097,68.218217699336,901.830050570662,93.5152178967084,214.814025552537,56.2970330661041,0.337600981293133,63.9427787710098,539.98398146661,69.2677901321287,1,</t>
  </si>
  <si>
    <t>F12,0,1,0,0,166,310.747884543545,50.3765041199618,1869.28201919004,171.202949660603,897.889081472374,82.7285292188107,214.38961962045,53.0211610635039,7.37815689461597,59.6253791866882,523.123199830572,70.7990518987873,2,</t>
  </si>
  <si>
    <t>F12,1,1,0,0,3,2463.19230143229,232.810638310245,1708.95332845052,447.497537517671,1333.73740641276,348.748759778209,211.071711222331,54.9392885003486,0.971757570902506,23.7240176077078,617.721435546875,78.2939645285599,3,</t>
  </si>
  <si>
    <t>F12,0,0,1,0,21,278.543346586682,45.3130781923429,617.726396833147,60.7529427551841,7002.75169735863,857.490985867325,151.008124215262,85.0374924557256,3.95633879162016,57.5219512262671,541.127787272135,69.4654095765816,4,</t>
  </si>
  <si>
    <t>F12,1,0,1,0,74,3420.6446698163,360.005803643036,601.142121598527,80.3646991506639,5655.26909080712,2723.84217239244,173.089631341599,108.40371310499,-1.92440741126602,53.5650915811366,536.958421861803,63.2518100139021,5,</t>
  </si>
  <si>
    <t>F12,0,1,1,0,2,241.748100280762,13.7701859766996,1682.29858398438,19.9388230013388,5246.13598632813,618.765044580934,187.002883911133,167.650447347643,-49.2780170440674,102.356271802541,517.967041015625,115.986228133574,6,</t>
  </si>
  <si>
    <t>F12,1,1,1,0,7,2741.95378766741,178.487240299748,1710.33321707589,126.533872870792,4381.64596121652,801.693173499615,218.222145080566,95.4638877037075,-13.2570915222168,117.087721879014,618.300495692662,195.16086925862,7,</t>
  </si>
  <si>
    <t>F12,0,0,0,1,57,281.199532759817,41.9835314414544,589.140375505414,70.7092797737889,787.675596538343,155.265636915356,204.361194142124,83.0719457555278,-643.98187992029,219.541521447601,6418.19594105503,1974.79276270541,8,</t>
  </si>
  <si>
    <t>F12,0,1,0,1,10,315.694976806641,68.5379207979173,1800.84910888672,149.31096070974,850.825549316406,106.516136742047,204.702696990967,61.7728292244279,-320.972372436523,105.681347362032,3140.91259765625,717.676120609836,9,</t>
  </si>
  <si>
    <t>F12,0,0,1,1,19,283.736972206517,48.9372803211163,608.355293675473,71.5615408498991,6334.2140727796,1071.96944949712,138.526956307261,97.5437314766119,-457.758146587171,138.438748822814,5174.97566303454,1107.78269891045,10,</t>
  </si>
  <si>
    <t>F12,1,0,1,1,80,3197.77685089111,289.867968061293,621.208089065552,94.3603311448316,7330.15686035156,1098.61009318933,135.146899160743,120.225993069689,-389.14202375412,145.14220287289,4116.95745773315,1289.64274144362,11,</t>
  </si>
  <si>
    <t>F12,0,1,1,1,9,354.917141384549,46.9933646744022,1908.39667426215,160.225255612978,5633.02490234375,1514.34519894829,180.660812801785,114.416762816558,-299.719991048177,133.482165388992,3057.41449652778,980.222943071403,12,</t>
  </si>
  <si>
    <t>F12,1,1,1,1,203,3026.46718533521,270.175218891977,1851.69250127482,184.223129200905,5616.83762964709,1562.46972467803,183.483241808238,104.872028722837,-228.945465091414,130.188521675019,2438.72901172356,1046.13156667197,13,</t>
  </si>
  <si>
    <t>G11,0,0,,,9148,1814.22212050438,406.88071729895,1066.57115117963,131.997564457063,0.194899605739223,31.5096077377955,1.43634147207962,38.8659556978883,9.15484971093214,57.1358631798838,1.42173447317192,39.9771361255968,1,</t>
  </si>
  <si>
    <t>G11,1,0,,,336,5164.52306402297,535.066109713725,1102.72508603051,141.929088842293,-3.23104478827944,34.2962289330201,5.05615589164552,39.5838477855424,4.50105341337621,58.0648657588195,2.54629834457522,39.5731025499982,2,</t>
  </si>
  <si>
    <t>G11,0,1,,,220,802.128284523704,215.594033325201,9038.99460893111,782.852240575783,-1.14975636791099,31.6098215149644,0.921001024408774,41.9993191638768,-10.0039777756415,62.1916546498502,5.15527259626172,45.5544937372467,3,</t>
  </si>
  <si>
    <t>G11,1,1,,,418,5498.97995009719,509.478816207784,9373.42635714152,822.25346378513,0.726530615614647,31.9271663847611,-0.245238958684166,38.4987921331784,-12.759517675738,58.7459105469009,3.78118273319953,41.0659335607657,4,</t>
  </si>
  <si>
    <t>G12,0,0,,,12553,1293.24782710614,411.157006295914,893.591011280141,111.794690904313,-0.161438509704317,28.1090922353374,1.22639087847503,35.4853995156322,8.88212626586716,57.133488911129,1.0644892580061,40.0615809867713,1,</t>
  </si>
  <si>
    <t>G12,1,0,,,465,5057.43618636593,557.125190135582,919.164317010039,127.757723170805,0.112014695702581,29.9739141644256,0.0318834203786107,36.0409453962188,7.5205572605774,55.5788613690057,1.90693848799634,39.014016974498,2,</t>
  </si>
  <si>
    <t>G12,0,1,,,314,546.84038422214,158.319250121158,4437.98422182897,451.305515903254,-0.43861400669405,28.4684536286665,0.552385736648349,35.2808464758925,-4.39138540907935,55.8663253482549,2.93606244561197,38.4616718347924,3,</t>
  </si>
  <si>
    <t>G12,1,1,,,624,5107.67686736278,547.678711198519,4775.91714164538,469.742292735107,0.125855439187338,29.0550307590465,1.03803305530873,35.5116178851574,-1.91424840629155,57.7247541918273,3.27975170333416,41.4679514317518,4,</t>
  </si>
  <si>
    <t>H11,0,0,,,7225,1081.06943174369,294.64932014505,867.754163332613,106.916970968919,0.289518981609787,31.1640808729886,0.757749125503493,38.7599245543018,11.1157878902511,57.4343563437124,0.75633627415196,41.9519574648251,1,</t>
  </si>
  <si>
    <t>H11,1,0,,,223,5482.59916050659,591.919869372577,886.197039548592,130.707509421916,2.02517320516398,30.0117393581868,-3.1368363764254,40.5725953419401,4.87291038036346,57.3287236726738,4.09803130247133,42.0997217782246,2,</t>
  </si>
  <si>
    <t>H11,0,1,,,171,515.949700071101,116.201712496042,2148.52404428226,243.553095675186,0.496610258885643,30.0046714848852,0.132493259613974,36.8870972462,5.13227835698434,58.661416263612,3.35388815402985,42.4480819539276,3,</t>
  </si>
  <si>
    <t>H11,1,1,,,315,5418.62467215402,634.3693706332,2217.13190801711,238.427073823659,1.12241163064563,31.0445002537805,-0.149949179140348,37.1958799695064,14.868756024232,57.9652266477533,-5.50942319061548,42.9234634868035,4,</t>
  </si>
  <si>
    <t>H12,0,0,,,6731,1804.73349263349,444.284438710445,1156.02991583188,140.041703975296,-0.355095105302646,28.9557788078483,1.23432170688099,36.2299467360472,10.146959042103,58.6791926782262,1.77880749692624,40.660070215687,1,</t>
  </si>
  <si>
    <t>H12,1,0,,,257,5667.21784183487,634.95927456151,1185.70927530133,169.285316226973,0.79843198003588,29.2269707357172,1.35977646986798,38.6593829466667,19.5391259508838,63.2521005803317,-5.27884116478931,43.7475898891467,2,</t>
  </si>
  <si>
    <t>H12,0,1,,,186,729.722914829049,127.93830040231,9199.90617912046,902.15259515113,-1.82834818478554,29.875865082824,2.87383114121934,34.9901837000614,-12.3881642439913,58.239684958958,7.46747312734845,39.7536371011754,3,</t>
  </si>
  <si>
    <t>H12,1,1,,,295,5825.86033997617,607.030063790789,9547.74767611229,939.193598477533,-2.43435319525711,27.9704260931385,2.22793348613432,36.4737645022442,-16.9382488934165,57.8344805011152,7.76900842371634,39.8394519598661,4,</t>
  </si>
  <si>
    <t>A11,NNNN,PNNN,N/A,11.656,</t>
  </si>
  <si>
    <t>A11,NNNN,NPNN,N/A,8.116,</t>
  </si>
  <si>
    <t>A11,NNNN,PPNN,N/A,40.360,</t>
  </si>
  <si>
    <t>A11,NNNN,NNPN,N/A,0.182,</t>
  </si>
  <si>
    <t>A11,NNNN,PNPN,N/A,12.888,</t>
  </si>
  <si>
    <t>A11,NNNN,PPPN,N/A,9.126,</t>
  </si>
  <si>
    <t>A11,NNNN,NNNP,N/A,0.167,</t>
  </si>
  <si>
    <t>A11,NNNN,PNNP,N/A,8.752,</t>
  </si>
  <si>
    <t>A11,NNNN,NPNP,N/A,6.292,</t>
  </si>
  <si>
    <t>A11,NNNN,PPNP,N/A,10.518,</t>
  </si>
  <si>
    <t>A11,NNNN,NNPP,N/A,1.601,</t>
  </si>
  <si>
    <t>A11,NNNN,PNPP,N/A,10.778,</t>
  </si>
  <si>
    <t>A11,NNNN,PPPP,N/A,9.863,</t>
  </si>
  <si>
    <t>A11,PNNN,NPNN,86.28,11.693,</t>
  </si>
  <si>
    <t>A11,PNNN,PPNN,40.98,18.911,</t>
  </si>
  <si>
    <t>A11,PNNN,NNPN,88.64,11.490,</t>
  </si>
  <si>
    <t>A11,PNNN,PNPN,1.28,0.256,</t>
  </si>
  <si>
    <t>A11,PNNN,PPPN,39.30,6.658,</t>
  </si>
  <si>
    <t>A11,PNNN,NNNP,117.84,11.561,</t>
  </si>
  <si>
    <t>A11,PNNN,PNNP,1.27,0.241,</t>
  </si>
  <si>
    <t>A11,PNNN,NPNP,85.84,9.677,</t>
  </si>
  <si>
    <t>A11,PNNN,PPNP,40.24,7.311,</t>
  </si>
  <si>
    <t>A11,PNNN,NNPP,162.75,13.313,</t>
  </si>
  <si>
    <t>A11,PNNN,PNPP,1.54,0.693,</t>
  </si>
  <si>
    <t>A11,PNNN,PPPP,39.91,7.449,</t>
  </si>
  <si>
    <t>A11,NPNN,PPNN,45.30,31.510,</t>
  </si>
  <si>
    <t>A11,NPNN,NNPN,174.91,8.293,</t>
  </si>
  <si>
    <t>A11,NPNN,PNPN,85.00,12.772,</t>
  </si>
  <si>
    <t>A11,NPNN,PPPN,46.98,10.499,</t>
  </si>
  <si>
    <t>A11,NPNN,NNNP,155.88,8.626,</t>
  </si>
  <si>
    <t>A11,NPNN,PNNP,85.01,10.975,</t>
  </si>
  <si>
    <t>A11,NPNN,NPNP,0.43,0.068,</t>
  </si>
  <si>
    <t>A11,NPNN,PPNP,46.04,11.722,</t>
  </si>
  <si>
    <t>A11,NPNN,NNPP,110.97,9.757,</t>
  </si>
  <si>
    <t>A11,NPNN,PNPP,84.74,11.314,</t>
  </si>
  <si>
    <t>A11,NPNN,PPPP,46.37,10.135,</t>
  </si>
  <si>
    <t>A11,PPNN,NNPN,129.62,40.746,</t>
  </si>
  <si>
    <t>A11,PPNN,PNPN,39.70,16.128,</t>
  </si>
  <si>
    <t>A11,PPNN,PPPN,1.68,1.162,</t>
  </si>
  <si>
    <t>A11,PPNN,NNNP,158.82,44.841,</t>
  </si>
  <si>
    <t>A11,PPNN,PNNP,39.71,12.964,</t>
  </si>
  <si>
    <t>A11,PPNN,NPNP,44.86,31.651,</t>
  </si>
  <si>
    <t>A11,PPNN,PPNP,0.74,0.605,</t>
  </si>
  <si>
    <t>A11,PPNN,NNPP,156.27,72.108,</t>
  </si>
  <si>
    <t>A11,PPNN,PNPP,39.44,16.630,</t>
  </si>
  <si>
    <t>A11,PPNN,PPPP,1.07,0.866,</t>
  </si>
  <si>
    <t>A11,NNPN,PNPN,89.91,12.686,</t>
  </si>
  <si>
    <t>A11,NNPN,PPPN,127.94,9.160,</t>
  </si>
  <si>
    <t>A11,NNPN,NNNP,29.20,0.153,</t>
  </si>
  <si>
    <t>A11,NNPN,PNNP,89.90,8.654,</t>
  </si>
  <si>
    <t>A11,NNPN,NPNP,174.48,6.406,</t>
  </si>
  <si>
    <t>A11,NNPN,PPNP,128.88,10.561,</t>
  </si>
  <si>
    <t>A11,NNPN,NNPP,74.12,1.765,</t>
  </si>
  <si>
    <t>A11,NNPN,PNPP,90.18,10.637,</t>
  </si>
  <si>
    <t>A11,NNPN,PPPP,128.55,9.905,</t>
  </si>
  <si>
    <t>A11,PNPN,PPPN,38.02,6.210,</t>
  </si>
  <si>
    <t>A11,PNPN,NNNP,119.12,12.779,</t>
  </si>
  <si>
    <t>A11,PNPN,PNNP,0.01,0.090,</t>
  </si>
  <si>
    <t>A11,PNPN,NPNP,84.56,10.445,</t>
  </si>
  <si>
    <t>A11,PNPN,PPNP,38.96,6.788,</t>
  </si>
  <si>
    <t>A11,PNPN,NNPP,164.03,14.888,</t>
  </si>
  <si>
    <t>A11,PNPN,PNPP,0.26,0.193,</t>
  </si>
  <si>
    <t>A11,PNPN,PPPP,38.63,6.914,</t>
  </si>
  <si>
    <t>A11,PPPN,NNNP,157.14,9.378,</t>
  </si>
  <si>
    <t>A11,PPPN,PNNP,38.03,5.873,</t>
  </si>
  <si>
    <t>A11,PPPN,NPNP,46.54,10.529,</t>
  </si>
  <si>
    <t>A11,PPPN,PPNP,0.94,0.367,</t>
  </si>
  <si>
    <t>A11,PPPN,NNPP,157.95,10.395,</t>
  </si>
  <si>
    <t>A11,PPPN,PNPP,37.76,6.183,</t>
  </si>
  <si>
    <t>A11,PPPN,PPPP,0.61,0.209,</t>
  </si>
  <si>
    <t>A11,NNNP,PNNP,119.11,8.705,</t>
  </si>
  <si>
    <t>A11,NNNP,NPNP,156.32,6.599,</t>
  </si>
  <si>
    <t>A11,NNNP,PPNP,158.08,10.837,</t>
  </si>
  <si>
    <t>A11,NNNP,NNPP,44.91,1.511,</t>
  </si>
  <si>
    <t>A11,NNNP,PNPP,119.38,10.709,</t>
  </si>
  <si>
    <t>A11,NNNP,PPPP,157.75,10.151,</t>
  </si>
  <si>
    <t>A11,PNNP,NPNP,84.58,9.264,</t>
  </si>
  <si>
    <t>A11,PNNP,PPNP,38.97,6.264,</t>
  </si>
  <si>
    <t>A11,PNNP,NNPP,164.02,9.671,</t>
  </si>
  <si>
    <t>A11,PNNP,PNPP,0.27,0.237,</t>
  </si>
  <si>
    <t>A11,PNNP,PPPP,38.64,6.426,</t>
  </si>
  <si>
    <t>A11,NPNP,PPNP,45.60,12.005,</t>
  </si>
  <si>
    <t>A11,NPNP,NNPP,111.41,7.241,</t>
  </si>
  <si>
    <t>A11,NPNP,PNPP,84.30,9.408,</t>
  </si>
  <si>
    <t>A11,NPNP,PPPP,45.93,10.302,</t>
  </si>
  <si>
    <t>A11,PPNP,NNPP,157.01,12.102,</t>
  </si>
  <si>
    <t>A11,PPNP,PNPP,38.70,6.780,</t>
  </si>
  <si>
    <t>A11,PPNP,PPPP,0.33,0.162,</t>
  </si>
  <si>
    <t>A11,NNPP,PNPP,164.29,12.236,</t>
  </si>
  <si>
    <t>A11,NNPP,PPPP,157.34,11.287,</t>
  </si>
  <si>
    <t>A11,PNPP,PPPP,38.37,6.891,</t>
  </si>
  <si>
    <t>A12,NNNN,PNNN,N/A,11.943,</t>
  </si>
  <si>
    <t>A12,NNNN,NPNN,N/A,5.047,</t>
  </si>
  <si>
    <t>A12,NNNN,PPNN,N/A,77.834,</t>
  </si>
  <si>
    <t>A12,NNNN,NNPN,N/A,0.111,</t>
  </si>
  <si>
    <t>A12,NNNN,PNPN,N/A,8.689,</t>
  </si>
  <si>
    <t>A12,NNNN,NNNP,N/A,0.232,</t>
  </si>
  <si>
    <t>A12,NNNN,PNNP,N/A,7.598,</t>
  </si>
  <si>
    <t>A12,NNNN,NPNP,N/A,4.907,</t>
  </si>
  <si>
    <t>A12,NNNN,PPNP,N/A,8.438,</t>
  </si>
  <si>
    <t>A12,NNNN,NNPP,N/A,1.001,</t>
  </si>
  <si>
    <t>A12,NNNN,PNPP,N/A,9.404,</t>
  </si>
  <si>
    <t>A12,NNNN,NPPP,N/A,12.748,</t>
  </si>
  <si>
    <t>A12,NNNN,PPPP,N/A,9.088,</t>
  </si>
  <si>
    <t>A12,PNNN,NPNN,87.62,13.062,</t>
  </si>
  <si>
    <t>A12,PNNN,PPNN,14.83,12.405,</t>
  </si>
  <si>
    <t>A12,PNNN,NNPN,86.13,11.921,</t>
  </si>
  <si>
    <t>A12,PNNN,PNPN,0.23,0.169,</t>
  </si>
  <si>
    <t>A12,PNNN,NNNP,87.70,12.048,</t>
  </si>
  <si>
    <t>A12,PNNN,PNNP,0.11,0.150,</t>
  </si>
  <si>
    <t>A12,PNNN,NPNP,86.68,13.568,</t>
  </si>
  <si>
    <t>A12,PNNN,PPNP,15.03,4.988,</t>
  </si>
  <si>
    <t>A12,PNNN,NNPP,39.19,12.444,</t>
  </si>
  <si>
    <t>A12,PNNN,PNPP,0.16,0.246,</t>
  </si>
  <si>
    <t>A12,PNNN,NPPP,87.28,14.248,</t>
  </si>
  <si>
    <t>A12,PNNN,PPPP,13.53,6.142,</t>
  </si>
  <si>
    <t>A12,NPNN,PPNN,72.79,74.986,</t>
  </si>
  <si>
    <t>A12,NPNN,NNPN,1.49,4.856,</t>
  </si>
  <si>
    <t>A12,NPNN,PNPN,87.38,9.338,</t>
  </si>
  <si>
    <t>A12,NPNN,NNNP,175.31,5.158,</t>
  </si>
  <si>
    <t>A12,NPNN,PNNP,87.73,8.341,</t>
  </si>
  <si>
    <t>A12,NPNN,NPNP,0.93,0.098,</t>
  </si>
  <si>
    <t>A12,NPNN,PPNP,72.59,8.452,</t>
  </si>
  <si>
    <t>A12,NPNN,NNPP,126.80,6.923,</t>
  </si>
  <si>
    <t>A12,NPNN,PNPP,87.45,10.224,</t>
  </si>
  <si>
    <t>A12,NPNN,NPPP,0.33,1.986,</t>
  </si>
  <si>
    <t>A12,NPNN,PPPP,74.09,9.138,</t>
  </si>
  <si>
    <t>A12,PPNN,NNPN,71.30,78.577,</t>
  </si>
  <si>
    <t>A12,PPNN,PNPN,14.59,10.901,</t>
  </si>
  <si>
    <t>A12,PPNN,NNNP,102.52,85.612,</t>
  </si>
  <si>
    <t>A12,PPNN,PNNP,14.94,10.646,</t>
  </si>
  <si>
    <t>A12,PPNN,NPNP,71.86,134.198,</t>
  </si>
  <si>
    <t>A12,PPNN,PPNP,0.20,0.587,</t>
  </si>
  <si>
    <t>A12,PPNN,NNPP,54.01,171.058,</t>
  </si>
  <si>
    <t>A12,PPNN,PNPP,14.66,13.481,</t>
  </si>
  <si>
    <t>A12,PPNN,NPPP,72.46,2742.639,</t>
  </si>
  <si>
    <t>A12,PPNN,PPPP,1.30,0.487,</t>
  </si>
  <si>
    <t>A12,NNPN,PNPN,85.90,8.676,</t>
  </si>
  <si>
    <t>A12,NNPN,NNNP,173.82,0.330,</t>
  </si>
  <si>
    <t>A12,NNPN,PNNP,86.24,7.590,</t>
  </si>
  <si>
    <t>A12,NNPN,NPNP,0.55,4.729,</t>
  </si>
  <si>
    <t>A12,NNPN,PPNP,71.10,8.441,</t>
  </si>
  <si>
    <t>A12,NNPN,NNPP,125.32,0.997,</t>
  </si>
  <si>
    <t>A12,NNPN,PNPP,85.97,9.389,</t>
  </si>
  <si>
    <t>A12,NNPN,NPPP,1.15,11.477,</t>
  </si>
  <si>
    <t>A12,NNPN,PPPP,72.60,9.090,</t>
  </si>
  <si>
    <t>A12,PNPN,NNNP,87.93,8.748,</t>
  </si>
  <si>
    <t>A12,PNPN,PNNP,0.34,0.114,</t>
  </si>
  <si>
    <t>A12,PNPN,NPNP,86.45,9.587,</t>
  </si>
  <si>
    <t>A12,PNPN,PPNP,14.80,3.922,</t>
  </si>
  <si>
    <t>A12,PNPN,NNPP,39.42,8.937,</t>
  </si>
  <si>
    <t>A12,PNPN,PNPP,0.07,0.060,</t>
  </si>
  <si>
    <t>A12,PNPN,NPPP,87.05,9.889,</t>
  </si>
  <si>
    <t>A12,PNPN,PPPP,13.29,5.140,</t>
  </si>
  <si>
    <t>A12,NNNP,PNNP,87.58,7.638,</t>
  </si>
  <si>
    <t>A12,NNNP,NPNP,174.38,5.017,</t>
  </si>
  <si>
    <t>A12,NNNP,PPNP,102.72,8.522,</t>
  </si>
  <si>
    <t>A12,NNNP,NNPP,48.51,0.743,</t>
  </si>
  <si>
    <t>A12,NNNP,PNPP,87.86,9.472,</t>
  </si>
  <si>
    <t>A12,NNNP,NPPP,174.98,13.062,</t>
  </si>
  <si>
    <t>A12,NNNP,PPPP,101.22,9.189,</t>
  </si>
  <si>
    <t>A12,PNNP,NPNP,86.79,8.531,</t>
  </si>
  <si>
    <t>A12,PNNP,PPNP,15.14,3.417,</t>
  </si>
  <si>
    <t>A12,PNNP,NNPP,39.08,7.766,</t>
  </si>
  <si>
    <t>A12,PNNP,PNPP,0.27,0.067,</t>
  </si>
  <si>
    <t>A12,PNNP,NPPP,87.39,8.686,</t>
  </si>
  <si>
    <t>A12,PNNP,PPPP,13.64,4.743,</t>
  </si>
  <si>
    <t>A12,NPNP,PPNP,71.65,8.830,</t>
  </si>
  <si>
    <t>A12,NPNP,NNPP,125.87,6.643,</t>
  </si>
  <si>
    <t>A12,NPNP,PNPP,86.52,10.521,</t>
  </si>
  <si>
    <t>A12,NPNP,NPPP,0.60,1.956,</t>
  </si>
  <si>
    <t>A12,NPNP,PPPP,73.16,9.621,</t>
  </si>
  <si>
    <t>A12,PPNP,NNPP,54.21,8.857,</t>
  </si>
  <si>
    <t>A12,PPNP,PNPP,14.86,3.525,</t>
  </si>
  <si>
    <t>A12,PPNP,NPPP,72.25,9.309,</t>
  </si>
  <si>
    <t>A12,PPNP,PPPP,1.50,0.287,</t>
  </si>
  <si>
    <t>A12,NNPP,PNPP,39.35,9.704,</t>
  </si>
  <si>
    <t>A12,NNPP,NPPP,126.47,81.792,</t>
  </si>
  <si>
    <t>A12,NNPP,PPPP,52.71,9.586,</t>
  </si>
  <si>
    <t>A12,PNPP,NPPP,87.12,10.896,</t>
  </si>
  <si>
    <t>A12,PNPP,PPPP,13.36,4.871,</t>
  </si>
  <si>
    <t>A12,NPPP,PPPP,73.76,10.124,</t>
  </si>
  <si>
    <t>B11,NNNN,PNNN,N/A,8.238,</t>
  </si>
  <si>
    <t>B11,NNNN,NPNN,N/A,7.801,</t>
  </si>
  <si>
    <t>B11,NNNN,PPNN,N/A,8.329,</t>
  </si>
  <si>
    <t>B11,NNNN,NNPN,N/A,0.103,</t>
  </si>
  <si>
    <t>B11,NNNN,PNPN,N/A,9.645,</t>
  </si>
  <si>
    <t>B11,NNNN,NPPN,N/A,3.683,</t>
  </si>
  <si>
    <t>B11,NNNN,PPPN,N/A,12.624,</t>
  </si>
  <si>
    <t>B11,NNNN,NNNP,N/A,0.132,</t>
  </si>
  <si>
    <t>B11,NNNN,PNNP,N/A,9.645,</t>
  </si>
  <si>
    <t>B11,NNNN,NPNP,N/A,6.171,</t>
  </si>
  <si>
    <t>B11,NNNN,PPNP,N/A,8.659,</t>
  </si>
  <si>
    <t>B11,NNNN,NNPP,N/A,0.346,</t>
  </si>
  <si>
    <t>B11,NNNN,PNPP,N/A,9.023,</t>
  </si>
  <si>
    <t>B11,NNNN,NPPP,N/A,42.934,</t>
  </si>
  <si>
    <t>B11,NNNN,PPPP,N/A,8.868,</t>
  </si>
  <si>
    <t>B11,PNNN,NPNN,87.54,10.133,</t>
  </si>
  <si>
    <t>B11,PNNN,PPNN,40.94,5.078,</t>
  </si>
  <si>
    <t>B11,PNNN,NNPN,102.97,8.306,</t>
  </si>
  <si>
    <t>B11,PNNN,PNPN,1.80,0.557,</t>
  </si>
  <si>
    <t>B11,PNNN,NPPN,86.05,6.312,</t>
  </si>
  <si>
    <t>B11,PNNN,PPPN,39.35,7.401,</t>
  </si>
  <si>
    <t>B11,PNNN,NNNP,81.11,8.184,</t>
  </si>
  <si>
    <t>B11,PNNN,PNNP,0.72,0.292,</t>
  </si>
  <si>
    <t>B11,PNNN,NPNP,87.30,8.566,</t>
  </si>
  <si>
    <t>B11,PNNN,PPNP,42.11,6.471,</t>
  </si>
  <si>
    <t>B11,PNNN,NNPP,23.35,8.275,</t>
  </si>
  <si>
    <t>B11,PNNN,PNPP,2.56,0.460,</t>
  </si>
  <si>
    <t>B11,PNNN,NPPP,87.10,19.243,</t>
  </si>
  <si>
    <t>B11,PNNN,PPPP,41.25,6.362,</t>
  </si>
  <si>
    <t>B11,NPNN,PPNN,46.60,11.192,</t>
  </si>
  <si>
    <t>B11,NPNN,NNPN,169.49,7.752,</t>
  </si>
  <si>
    <t>B11,NPNN,PNPN,85.74,11.249,</t>
  </si>
  <si>
    <t>B11,NPNN,NPPN,1.49,0.423,</t>
  </si>
  <si>
    <t>B11,NPNN,PPPN,48.19,17.605,</t>
  </si>
  <si>
    <t>B11,NPNN,NNNP,168.65,7.924,</t>
  </si>
  <si>
    <t>B11,NPNN,PNNP,86.82,11.151,</t>
  </si>
  <si>
    <t>B11,NPNN,NPNP,0.24,0.052,</t>
  </si>
  <si>
    <t>B11,NPNN,PPNP,45.43,8.337,</t>
  </si>
  <si>
    <t>B11,NPNN,NNPP,64.19,7.483,</t>
  </si>
  <si>
    <t>B11,NPNN,PNPP,84.98,11.020,</t>
  </si>
  <si>
    <t>B11,NPNN,NPPP,0.45,0.262,</t>
  </si>
  <si>
    <t>B11,NPNN,PPPP,46.29,9.182,</t>
  </si>
  <si>
    <t>B11,PPNN,NNPN,143.91,8.262,</t>
  </si>
  <si>
    <t>B11,PPNN,PNPN,39.15,5.165,</t>
  </si>
  <si>
    <t>B11,PPNN,NPPN,45.10,8.386,</t>
  </si>
  <si>
    <t>B11,PPNN,PPPN,1.59,0.791,</t>
  </si>
  <si>
    <t>B11,PPNN,NNNP,122.05,8.325,</t>
  </si>
  <si>
    <t>B11,PPNN,PNNP,40.23,5.517,</t>
  </si>
  <si>
    <t>B11,PPNN,NPNP,46.36,11.328,</t>
  </si>
  <si>
    <t>B11,PPNN,PPNP,1.17,0.162,</t>
  </si>
  <si>
    <t>B11,PPNN,NNPP,17.60,8.026,</t>
  </si>
  <si>
    <t>B11,PPNN,PNPP,38.39,4.991,</t>
  </si>
  <si>
    <t>B11,PPNN,NPPP,46.15,12.776,</t>
  </si>
  <si>
    <t>B11,PPNN,PPPP,0.30,0.132,</t>
  </si>
  <si>
    <t>B11,NNPN,PNPN,104.76,9.720,</t>
  </si>
  <si>
    <t>B11,NNPN,NPPN,170.99,3.680,</t>
  </si>
  <si>
    <t>B11,NNPN,PPPN,142.32,12.434,</t>
  </si>
  <si>
    <t>B11,NNPN,NNNP,21.86,0.122,</t>
  </si>
  <si>
    <t>B11,NNPN,PNNP,103.68,9.731,</t>
  </si>
  <si>
    <t>B11,NNPN,NPNP,169.73,6.146,</t>
  </si>
  <si>
    <t>B11,NNPN,PPNP,145.08,8.590,</t>
  </si>
  <si>
    <t>B11,NNPN,NNPP,126.31,0.351,</t>
  </si>
  <si>
    <t>B11,NNPN,PNPP,105.52,9.081,</t>
  </si>
  <si>
    <t>B11,NNPN,NPPP,169.94,40.564,</t>
  </si>
  <si>
    <t>B11,NNPN,PPPP,144.21,8.792,</t>
  </si>
  <si>
    <t>B11,PNPN,NPPN,84.25,6.757,</t>
  </si>
  <si>
    <t>B11,PNPN,PPPN,37.55,7.963,</t>
  </si>
  <si>
    <t>B11,PNPN,NNNP,82.91,9.570,</t>
  </si>
  <si>
    <t>B11,PNPN,PNNP,1.08,0.325,</t>
  </si>
  <si>
    <t>B11,PNPN,NPNP,85.51,9.331,</t>
  </si>
  <si>
    <t>B11,PNPN,PPNP,40.31,6.654,</t>
  </si>
  <si>
    <t>B11,PNPN,NNPP,21.55,9.664,</t>
  </si>
  <si>
    <t>B11,PNPN,PNPP,0.76,0.140,</t>
  </si>
  <si>
    <t>B11,PNPN,NPPP,85.30,24.124,</t>
  </si>
  <si>
    <t>B11,PNPN,PPPP,39.45,6.567,</t>
  </si>
  <si>
    <t>B11,NPPN,PPPN,46.70,19.833,</t>
  </si>
  <si>
    <t>B11,NPPN,NNNP,167.16,3.725,</t>
  </si>
  <si>
    <t>B11,NPPN,PNNP,85.33,6.740,</t>
  </si>
  <si>
    <t>B11,NPPN,NPNP,1.26,0.373,</t>
  </si>
  <si>
    <t>B11,NPPN,PPNP,43.94,6.613,</t>
  </si>
  <si>
    <t>B11,NPPN,NNPP,62.70,3.584,</t>
  </si>
  <si>
    <t>B11,NPPN,PNPP,83.49,6.734,</t>
  </si>
  <si>
    <t>B11,NPPN,NPPP,1.05,0.504,</t>
  </si>
  <si>
    <t>B11,NPPN,PPPP,44.80,7.555,</t>
  </si>
  <si>
    <t>B11,PPPN,NNNP,120.46,12.597,</t>
  </si>
  <si>
    <t>B11,PPPN,PNNP,38.63,8.895,</t>
  </si>
  <si>
    <t>B11,PPPN,NPNP,47.95,15.667,</t>
  </si>
  <si>
    <t>B11,PPPN,PPNP,2.76,0.980,</t>
  </si>
  <si>
    <t>B11,PPPN,NNPP,16.00,11.914,</t>
  </si>
  <si>
    <t>B11,PPPN,PNPP,36.79,7.693,</t>
  </si>
  <si>
    <t>B11,PPPN,NPPP,47.74,26.012,</t>
  </si>
  <si>
    <t>B11,PPPN,PPPP,1.90,0.722,</t>
  </si>
  <si>
    <t>B11,NNNP,PNNP,81.83,9.573,</t>
  </si>
  <si>
    <t>B11,NNNP,NPNP,168.41,6.254,</t>
  </si>
  <si>
    <t>B11,NNNP,PPNP,123.22,8.664,</t>
  </si>
  <si>
    <t>B11,NNNP,NNPP,104.46,0.319,</t>
  </si>
  <si>
    <t>B11,NNNP,PNPP,83.67,8.956,</t>
  </si>
  <si>
    <t>B11,NNNP,NPPP,168.20,45.783,</t>
  </si>
  <si>
    <t>B11,NNNP,PPPP,122.36,8.870,</t>
  </si>
  <si>
    <t>B11,PNNP,NPNP,86.58,9.281,</t>
  </si>
  <si>
    <t>B11,PNNP,PPNP,41.39,7.193,</t>
  </si>
  <si>
    <t>B11,PNNP,NNPP,22.63,9.692,</t>
  </si>
  <si>
    <t>B11,PNNP,PNPP,1.84,0.328,</t>
  </si>
  <si>
    <t>B11,PNNP,NPPP,86.38,23.403,</t>
  </si>
  <si>
    <t>B11,PNNP,PPPP,40.53,7.134,</t>
  </si>
  <si>
    <t>B11,NPNP,PPNP,45.19,8.424,</t>
  </si>
  <si>
    <t>B11,NPNP,NNPP,63.96,5.961,</t>
  </si>
  <si>
    <t>B11,NPNP,PNPP,84.75,9.207,</t>
  </si>
  <si>
    <t>B11,NPNP,NPPP,0.21,0.173,</t>
  </si>
  <si>
    <t>B11,NPNP,PPPP,46.06,9.232,</t>
  </si>
  <si>
    <t>B11,PPNP,NNPP,18.77,8.342,</t>
  </si>
  <si>
    <t>B11,PPNP,PNPP,39.55,6.431,</t>
  </si>
  <si>
    <t>B11,PPNP,NPPP,44.98,9.380,</t>
  </si>
  <si>
    <t>B11,PPNP,PPPP,0.86,0.237,</t>
  </si>
  <si>
    <t>B11,NNPP,PNPP,20.79,9.017,</t>
  </si>
  <si>
    <t>B11,NNPP,NPPP,63.75,35.220,</t>
  </si>
  <si>
    <t>B11,NNPP,PPPP,17.90,8.525,</t>
  </si>
  <si>
    <t>B11,PNPP,NPPP,84.54,22.362,</t>
  </si>
  <si>
    <t>B11,PNPP,PPPP,38.69,6.350,</t>
  </si>
  <si>
    <t>B11,NPPP,PPPP,45.85,10.293,</t>
  </si>
  <si>
    <t>B12,NNNN,PNNN,N/A,6.047,</t>
  </si>
  <si>
    <t>B12,NNNN,NPNN,N/A,4.356,</t>
  </si>
  <si>
    <t>B12,NNNN,PPNN,N/A,72.594,</t>
  </si>
  <si>
    <t>B12,NNNN,NNPN,N/A,0.158,</t>
  </si>
  <si>
    <t>B12,NNNN,PNPN,N/A,7.409,</t>
  </si>
  <si>
    <t>B12,NNNN,NPPN,N/A,17.178,</t>
  </si>
  <si>
    <t>B12,NNNN,PPPN,N/A,54.170,</t>
  </si>
  <si>
    <t>B12,NNNN,NNNP,N/A,0.306,</t>
  </si>
  <si>
    <t>B12,NNNN,PNNP,N/A,7.229,</t>
  </si>
  <si>
    <t>B12,NNNN,NPNP,N/A,4.088,</t>
  </si>
  <si>
    <t>B12,NNNN,PPNP,N/A,4.474,</t>
  </si>
  <si>
    <t>B12,NNNN,NNPP,N/A,0.118,</t>
  </si>
  <si>
    <t>B12,NNNN,PNPP,N/A,7.309,</t>
  </si>
  <si>
    <t>B12,NNNN,PPPP,N/A,6.725,</t>
  </si>
  <si>
    <t>B12,PNNN,NPNN,86.99,6.569,</t>
  </si>
  <si>
    <t>B12,PNNN,PPNN,13.33,3.795,</t>
  </si>
  <si>
    <t>B12,PNNN,NNPN,114.39,6.023,</t>
  </si>
  <si>
    <t>B12,PNNN,PNPN,0.28,0.059,</t>
  </si>
  <si>
    <t>B12,PNNN,NPPN,90.17,7.213,</t>
  </si>
  <si>
    <t>B12,PNNN,PPPN,12.23,2.603,</t>
  </si>
  <si>
    <t>B12,PNNN,NNNP,70.83,6.023,</t>
  </si>
  <si>
    <t>B12,PNNN,PNNP,0.49,0.078,</t>
  </si>
  <si>
    <t>B12,PNNN,NPNP,86.59,6.512,</t>
  </si>
  <si>
    <t>B12,PNNN,PPNP,13.33,3.886,</t>
  </si>
  <si>
    <t>B12,PNNN,NNPP,39.80,5.976,</t>
  </si>
  <si>
    <t>B12,PNNN,PNPP,0.12,0.118,</t>
  </si>
  <si>
    <t>B12,PNNN,PPPP,13.58,3.774,</t>
  </si>
  <si>
    <t>B12,NPNN,PPNN,73.67,78.757,</t>
  </si>
  <si>
    <t>B12,NPNN,NNPN,158.62,4.488,</t>
  </si>
  <si>
    <t>B12,NPNN,PNPN,87.27,8.262,</t>
  </si>
  <si>
    <t>B12,NPNN,NPPN,3.17,0.995,</t>
  </si>
  <si>
    <t>B12,NPNN,PPPN,74.77,70.259,</t>
  </si>
  <si>
    <t>B12,NPNN,NNNP,157.82,4.569,</t>
  </si>
  <si>
    <t>B12,NPNN,PNNP,87.48,7.954,</t>
  </si>
  <si>
    <t>B12,NPNN,NPNP,0.40,0.122,</t>
  </si>
  <si>
    <t>B12,NPNN,PPNP,73.67,4.572,</t>
  </si>
  <si>
    <t>B12,NPNN,NNPP,126.79,4.573,</t>
  </si>
  <si>
    <t>B12,NPNN,PNPP,87.11,8.060,</t>
  </si>
  <si>
    <t>B12,NPNN,PPPP,73.41,6.795,</t>
  </si>
  <si>
    <t>B12,PPNN,NNPN,127.72,69.226,</t>
  </si>
  <si>
    <t>B12,PPNN,PNPN,13.61,4.280,</t>
  </si>
  <si>
    <t>B12,PPNN,NPPN,76.84,2944.432,</t>
  </si>
  <si>
    <t>B12,PPNN,PPPN,1.10,791.897,</t>
  </si>
  <si>
    <t>B12,PPNN,NNNP,84.15,72.549,</t>
  </si>
  <si>
    <t>B12,PPNN,PNNP,13.82,4.729,</t>
  </si>
  <si>
    <t>B12,PPNN,NPNP,73.26,66.874,</t>
  </si>
  <si>
    <t>B12,PPNN,PPNP,0.00,0.933,</t>
  </si>
  <si>
    <t>B12,PPNN,NNPP,53.12,68.281,</t>
  </si>
  <si>
    <t>B12,PPNN,PNPP,13.44,4.617,</t>
  </si>
  <si>
    <t>B12,PPNN,PPPP,0.26,1.137,</t>
  </si>
  <si>
    <t>B12,NNPN,PNPN,114.11,7.366,</t>
  </si>
  <si>
    <t>B12,NNPN,NPPN,155.44,18.125,</t>
  </si>
  <si>
    <t>B12,NNPN,PPPN,126.62,51.593,</t>
  </si>
  <si>
    <t>B12,NNPN,NNNP,43.56,0.240,</t>
  </si>
  <si>
    <t>B12,NNPN,PNNP,113.90,7.191,</t>
  </si>
  <si>
    <t>B12,NNPN,NPNP,159.02,4.212,</t>
  </si>
  <si>
    <t>B12,NNPN,PPNP,127.72,4.472,</t>
  </si>
  <si>
    <t>B12,NNPN,NNPP,74.59,0.152,</t>
  </si>
  <si>
    <t>B12,NNPN,PNPP,114.27,7.270,</t>
  </si>
  <si>
    <t>B12,NNPN,PPPP,127.97,6.711,</t>
  </si>
  <si>
    <t>B12,PNPN,NPPN,90.45,9.268,</t>
  </si>
  <si>
    <t>B12,PNPN,PPPN,12.51,3.921,</t>
  </si>
  <si>
    <t>B12,PNPN,NNNP,70.55,7.373,</t>
  </si>
  <si>
    <t>B12,PNPN,PNNP,0.21,0.129,</t>
  </si>
  <si>
    <t>B12,PNPN,NPNP,86.87,8.183,</t>
  </si>
  <si>
    <t>B12,PNPN,PPNP,13.61,3.799,</t>
  </si>
  <si>
    <t>B12,PNPN,NNPP,39.52,7.303,</t>
  </si>
  <si>
    <t>B12,PNPN,PNPP,0.16,0.191,</t>
  </si>
  <si>
    <t>B12,PNPN,PPPP,13.86,3.292,</t>
  </si>
  <si>
    <t>B12,NPPN,PPPN,77.94,2198.573,</t>
  </si>
  <si>
    <t>B12,NPPN,NNNP,160.99,18.817,</t>
  </si>
  <si>
    <t>B12,NPPN,PNNP,90.66,8.851,</t>
  </si>
  <si>
    <t>B12,NPPN,NPNP,3.58,1.211,</t>
  </si>
  <si>
    <t>B12,NPPN,PPNP,76.84,5.007,</t>
  </si>
  <si>
    <t>B12,NPPN,NNPP,129.96,20.208,</t>
  </si>
  <si>
    <t>B12,NPPN,PNPP,90.28,8.966,</t>
  </si>
  <si>
    <t>B12,NPPN,PPPP,76.58,7.659,</t>
  </si>
  <si>
    <t>B12,PPPN,NNNP,83.05,54.000,</t>
  </si>
  <si>
    <t>B12,PPPN,PNNP,12.72,3.346,</t>
  </si>
  <si>
    <t>B12,PPPN,NPNP,74.36,59.544,</t>
  </si>
  <si>
    <t>B12,PPPN,PPNP,1.10,0.577,</t>
  </si>
  <si>
    <t>B12,PPPN,NNPP,52.02,50.714,</t>
  </si>
  <si>
    <t>B12,PPPN,PNPP,12.34,3.257,</t>
  </si>
  <si>
    <t>B12,PPPN,PPPP,1.36,1.141,</t>
  </si>
  <si>
    <t>B12,NNNP,PNNP,70.34,7.197,</t>
  </si>
  <si>
    <t>B12,NNNP,NPNP,157.41,4.293,</t>
  </si>
  <si>
    <t>B12,NNNP,PPNP,84.15,4.468,</t>
  </si>
  <si>
    <t>B12,NNNP,NNPP,31.03,0.217,</t>
  </si>
  <si>
    <t>B12,NNNP,PNPP,70.71,7.277,</t>
  </si>
  <si>
    <t>B12,NNNP,PPPP,84.41,6.719,</t>
  </si>
  <si>
    <t>B12,PNNP,NPNP,87.08,7.882,</t>
  </si>
  <si>
    <t>B12,PNNP,PPNP,13.82,5.131,</t>
  </si>
  <si>
    <t>B12,PNNP,NNPP,39.31,7.131,</t>
  </si>
  <si>
    <t>B12,PNNP,PNPP,0.37,0.072,</t>
  </si>
  <si>
    <t>B12,PNNP,PPPP,14.07,4.715,</t>
  </si>
  <si>
    <t>B12,NPNP,PPNP,73.26,4.499,</t>
  </si>
  <si>
    <t>B12,NPNP,NNPP,126.38,4.289,</t>
  </si>
  <si>
    <t>B12,NPNP,PNPP,86.70,7.979,</t>
  </si>
  <si>
    <t>B12,NPNP,PPPP,73.01,6.657,</t>
  </si>
  <si>
    <t>B12,PPNP,NNPP,53.12,4.447,</t>
  </si>
  <si>
    <t>B12,PPNP,PNPP,13.44,5.334,</t>
  </si>
  <si>
    <t>B12,PPNP,PPPP,0.26,0.108,</t>
  </si>
  <si>
    <t>B12,NNPP,PNPP,39.68,7.212,</t>
  </si>
  <si>
    <t>B12,NNPP,PPPP,53.38,6.672,</t>
  </si>
  <si>
    <t>B12,PNPP,PPPP,13.70,5.205,</t>
  </si>
  <si>
    <t>C11,NNNN,PNNN,N/A,8.219,</t>
  </si>
  <si>
    <t>C11,NNNN,NPNN,N/A,5.540,</t>
  </si>
  <si>
    <t>C11,NNNN,PPNN,N/A,9.753,</t>
  </si>
  <si>
    <t>C11,NNNN,NNPN,N/A,0.374,</t>
  </si>
  <si>
    <t>C11,NNNN,PNPN,N/A,10.379,</t>
  </si>
  <si>
    <t>C11,NNNN,PPPN,N/A,3.073,</t>
  </si>
  <si>
    <t>C11,NNNN,NNNP,N/A,0.112,</t>
  </si>
  <si>
    <t>C11,NNNN,PNNP,N/A,52.210,</t>
  </si>
  <si>
    <t>C11,NNNN,NPNP,N/A,6.368,</t>
  </si>
  <si>
    <t>C11,NNNN,NNPP,N/A,0.409,</t>
  </si>
  <si>
    <t>C11,NNNN,PNPP,N/A,7.113,</t>
  </si>
  <si>
    <t>C11,NNNN,NPPP,N/A,8.571,</t>
  </si>
  <si>
    <t>C11,NNNN,PPPP,N/A,5.745,</t>
  </si>
  <si>
    <t>C11,PNNN,NPNN,88.41,8.130,</t>
  </si>
  <si>
    <t>C11,PNNN,PPNN,43.93,11.699,</t>
  </si>
  <si>
    <t>C11,PNNN,NNPN,94.42,8.435,</t>
  </si>
  <si>
    <t>C11,PNNN,PNPN,2.67,0.823,</t>
  </si>
  <si>
    <t>C11,PNNN,PPPN,44.97,3.450,</t>
  </si>
  <si>
    <t>C11,PNNN,NNNP,99.90,8.200,</t>
  </si>
  <si>
    <t>C11,PNNN,PNNP,36.03,6.838,</t>
  </si>
  <si>
    <t>C11,PNNN,NPNP,88.47,9.187,</t>
  </si>
  <si>
    <t>C11,PNNN,NNPP,72.36,6.564,</t>
  </si>
  <si>
    <t>C11,PNNN,PNPP,2.53,0.510,</t>
  </si>
  <si>
    <t>C11,PNNN,NPPP,95.73,5.296,</t>
  </si>
  <si>
    <t>C11,PNNN,PPPP,45.71,5.366,</t>
  </si>
  <si>
    <t>C11,NPNN,PPNN,44.48,8.902,</t>
  </si>
  <si>
    <t>C11,NPNN,NNPN,6.01,5.012,</t>
  </si>
  <si>
    <t>C11,NPNN,PNPN,85.74,9.356,</t>
  </si>
  <si>
    <t>C11,NPNN,PPPN,43.44,3.942,</t>
  </si>
  <si>
    <t>C11,NPNN,NNNP,171.69,5.700,</t>
  </si>
  <si>
    <t>C11,NPNN,PNNP,124.45,11.987,</t>
  </si>
  <si>
    <t>C11,NPNN,NPNP,0.05,0.089,</t>
  </si>
  <si>
    <t>C11,NPNN,NNPP,16.05,4.720,</t>
  </si>
  <si>
    <t>C11,NPNN,PNPP,85.89,7.739,</t>
  </si>
  <si>
    <t>C11,NPNN,NPPP,7.32,0.448,</t>
  </si>
  <si>
    <t>C11,NPNN,PPPP,42.70,6.048,</t>
  </si>
  <si>
    <t>C11,PPNN,NNPN,50.49,9.108,</t>
  </si>
  <si>
    <t>C11,PPNN,PNPN,41.26,13.200,</t>
  </si>
  <si>
    <t>C11,PPNN,PPPN,1.04,0.089,</t>
  </si>
  <si>
    <t>C11,PPNN,NNNP,143.83,9.946,</t>
  </si>
  <si>
    <t>C11,PPNN,PNNP,79.97,19.419,</t>
  </si>
  <si>
    <t>C11,PPNN,NPNP,44.53,10.161,</t>
  </si>
  <si>
    <t>C11,PPNN,NNPP,28.43,7.077,</t>
  </si>
  <si>
    <t>C11,PPNN,PNPP,41.41,10.429,</t>
  </si>
  <si>
    <t>C11,PPNN,NPPP,51.80,2.961,</t>
  </si>
  <si>
    <t>C11,PPNN,PPPP,1.78,0.678,</t>
  </si>
  <si>
    <t>C11,NNPN,PNPN,91.75,10.732,</t>
  </si>
  <si>
    <t>C11,NNPN,PPPN,49.45,2.980,</t>
  </si>
  <si>
    <t>C11,NNPN,NNNP,165.68,0.483,</t>
  </si>
  <si>
    <t>C11,NNPN,PNNP,130.45,32.738,</t>
  </si>
  <si>
    <t>C11,NNPN,NPNP,5.95,5.686,</t>
  </si>
  <si>
    <t>C11,NNPN,NNPP,22.06,0.180,</t>
  </si>
  <si>
    <t>C11,NNPN,PNPP,91.90,7.301,</t>
  </si>
  <si>
    <t>C11,NNPN,NPPP,1.31,7.476,</t>
  </si>
  <si>
    <t>C11,NNPN,PPPP,48.71,5.516,</t>
  </si>
  <si>
    <t>C11,PNPN,PPPN,42.30,3.367,</t>
  </si>
  <si>
    <t>C11,PNPN,NNNP,102.57,10.343,</t>
  </si>
  <si>
    <t>C11,PNPN,PNNP,38.70,9.112,</t>
  </si>
  <si>
    <t>C11,PNPN,NPNP,85.80,10.864,</t>
  </si>
  <si>
    <t>C11,PNPN,NNPP,69.69,7.755,</t>
  </si>
  <si>
    <t>C11,PNPN,PNPP,0.14,0.333,</t>
  </si>
  <si>
    <t>C11,PNPN,NPPP,93.06,5.617,</t>
  </si>
  <si>
    <t>C11,PNPN,PPPP,43.04,5.189,</t>
  </si>
  <si>
    <t>C11,PPPN,NNNP,144.87,3.101,</t>
  </si>
  <si>
    <t>C11,PPPN,PNNP,81.00,4.340,</t>
  </si>
  <si>
    <t>C11,PPPN,NPNP,43.50,4.014,</t>
  </si>
  <si>
    <t>C11,PPPN,NNPP,27.39,2.707,</t>
  </si>
  <si>
    <t>C11,PPPN,PNPP,42.45,2.952,</t>
  </si>
  <si>
    <t>C11,PPPN,NPPP,50.76,2.141,</t>
  </si>
  <si>
    <t>C11,PPPN,PPPP,0.74,0.311,</t>
  </si>
  <si>
    <t>C11,NNNP,PNNP,63.87,65.919,</t>
  </si>
  <si>
    <t>C11,NNNP,NPNP,171.63,6.577,</t>
  </si>
  <si>
    <t>C11,NNNP,NNPP,172.26,0.499,</t>
  </si>
  <si>
    <t>C11,NNNP,PNPP,102.43,7.097,</t>
  </si>
  <si>
    <t>C11,NNNP,NPPP,164.37,8.936,</t>
  </si>
  <si>
    <t>C11,NNNP,PPPP,145.61,5.813,</t>
  </si>
  <si>
    <t>C11,PNNP,NPNP,124.50,14.768,</t>
  </si>
  <si>
    <t>C11,PNNP,NNPP,108.39,61.184,</t>
  </si>
  <si>
    <t>C11,PNNP,PNPP,38.56,6.999,</t>
  </si>
  <si>
    <t>C11,PNNP,NPPP,131.76,11.523,</t>
  </si>
  <si>
    <t>C11,PNNP,PPPP,81.74,8.008,</t>
  </si>
  <si>
    <t>C11,NPNP,NNPP,16.11,5.315,</t>
  </si>
  <si>
    <t>C11,NPNP,PNPP,85.94,8.771,</t>
  </si>
  <si>
    <t>C11,NPNP,NPPP,7.26,0.464,</t>
  </si>
  <si>
    <t>C11,NPNP,PPPP,42.76,6.024,</t>
  </si>
  <si>
    <t>C11,NNPP,PNPP,69.84,5.688,</t>
  </si>
  <si>
    <t>C11,NNPP,NPPP,23.37,7.088,</t>
  </si>
  <si>
    <t>C11,NNPP,PPPP,26.65,4.795,</t>
  </si>
  <si>
    <t>C11,PNPP,NPPP,93.21,5.102,</t>
  </si>
  <si>
    <t>C11,PNPP,PPPP,43.18,4.654,</t>
  </si>
  <si>
    <t>C11,NPPP,PPPP,50.02,2.632,</t>
  </si>
  <si>
    <t>C12,NNNN,PNNN,N/A,2.725,</t>
  </si>
  <si>
    <t>C12,NNNN,NPNN,N/A,5.098,</t>
  </si>
  <si>
    <t>C12,NNNN,PPNN,N/A,3.240,</t>
  </si>
  <si>
    <t>C12,NNNN,NNPN,N/A,0.022,</t>
  </si>
  <si>
    <t>C12,NNNN,PNPN,N/A,9.555,</t>
  </si>
  <si>
    <t>C12,NNNN,PPPN,N/A,5.488,</t>
  </si>
  <si>
    <t>C12,NNNN,NNNP,N/A,0.152,</t>
  </si>
  <si>
    <t>C12,NNNN,NPNP,N/A,5.170,</t>
  </si>
  <si>
    <t>C12,NNNN,NNPP,N/A,0.176,</t>
  </si>
  <si>
    <t>C12,NNNN,PNPP,N/A,11.775,</t>
  </si>
  <si>
    <t>C12,NNNN,NPPP,N/A,4.848,</t>
  </si>
  <si>
    <t>C12,NNNN,PPPP,N/A,7.805,</t>
  </si>
  <si>
    <t>C12,PNNN,NPNN,85.18,4.179,</t>
  </si>
  <si>
    <t>C12,PNNN,PPNN,40.30,1.814,</t>
  </si>
  <si>
    <t>C12,PNNN,NNPN,79.11,2.732,</t>
  </si>
  <si>
    <t>C12,PNNN,PNPN,1.03,0.294,</t>
  </si>
  <si>
    <t>C12,PNNN,PPPN,41.53,2.955,</t>
  </si>
  <si>
    <t>C12,PNNN,NNNP,55.98,2.704,</t>
  </si>
  <si>
    <t>C12,PNNN,NPNP,85.29,4.188,</t>
  </si>
  <si>
    <t>C12,PNNN,NNPP,44.79,2.680,</t>
  </si>
  <si>
    <t>C12,PNNN,PNPP,0.45,0.199,</t>
  </si>
  <si>
    <t>C12,PNNN,NPPP,84.59,4.159,</t>
  </si>
  <si>
    <t>C12,PNNN,PPPP,42.57,3.698,</t>
  </si>
  <si>
    <t>C12,NPNN,PPNN,44.88,6.551,</t>
  </si>
  <si>
    <t>C12,NPNN,NNPN,6.08,5.205,</t>
  </si>
  <si>
    <t>C12,NPNN,PNPN,86.22,8.078,</t>
  </si>
  <si>
    <t>C12,NPNN,PPPN,43.65,4.804,</t>
  </si>
  <si>
    <t>C12,NPNN,NNNP,141.16,5.181,</t>
  </si>
  <si>
    <t>C12,NPNN,NPNP,0.11,0.015,</t>
  </si>
  <si>
    <t>C12,NPNN,NNPP,129.97,5.177,</t>
  </si>
  <si>
    <t>C12,NPNN,PNPP,85.63,8.207,</t>
  </si>
  <si>
    <t>C12,NPNN,NPPP,0.59,0.208,</t>
  </si>
  <si>
    <t>C12,NPNN,PPPP,42.61,8.450,</t>
  </si>
  <si>
    <t>C12,PPNN,NNPN,38.81,3.296,</t>
  </si>
  <si>
    <t>C12,PPNN,PNPN,41.33,2.168,</t>
  </si>
  <si>
    <t>C12,PPNN,PPPN,1.23,0.156,</t>
  </si>
  <si>
    <t>C12,PPNN,NNNP,96.28,3.235,</t>
  </si>
  <si>
    <t>C12,PPNN,NPNP,44.99,6.412,</t>
  </si>
  <si>
    <t>C12,PPNN,NNPP,85.09,3.237,</t>
  </si>
  <si>
    <t>C12,PPNN,PNPP,40.75,2.088,</t>
  </si>
  <si>
    <t>C12,PPNN,NPPP,44.29,7.197,</t>
  </si>
  <si>
    <t>C12,PPNN,PPPP,2.27,0.361,</t>
  </si>
  <si>
    <t>C12,NNPN,PNPN,80.14,9.622,</t>
  </si>
  <si>
    <t>C12,NNPN,PPPN,37.57,5.639,</t>
  </si>
  <si>
    <t>C12,NNPN,NNNP,135.08,0.165,</t>
  </si>
  <si>
    <t>C12,NNPN,NPNP,6.19,5.280,</t>
  </si>
  <si>
    <t>C12,NNPN,NNPP,123.89,0.180,</t>
  </si>
  <si>
    <t>C12,NNPN,PNPP,79.56,11.900,</t>
  </si>
  <si>
    <t>C12,NNPN,NPPP,5.48,4.940,</t>
  </si>
  <si>
    <t>C12,NNPN,PPPP,36.54,8.098,</t>
  </si>
  <si>
    <t>C12,PNPN,PPPN,42.57,3.578,</t>
  </si>
  <si>
    <t>C12,PNPN,NNNP,54.94,9.508,</t>
  </si>
  <si>
    <t>C12,PNPN,NPNP,86.33,8.111,</t>
  </si>
  <si>
    <t>C12,PNPN,NNPP,43.75,9.306,</t>
  </si>
  <si>
    <t>C12,PNPN,PNPP,0.58,0.284,</t>
  </si>
  <si>
    <t>C12,PNPN,NPPP,85.62,7.531,</t>
  </si>
  <si>
    <t>C12,PNPN,PPPP,43.60,4.640,</t>
  </si>
  <si>
    <t>C12,PPPN,NNNP,97.51,5.502,</t>
  </si>
  <si>
    <t>C12,PPPN,NPNP,43.76,4.733,</t>
  </si>
  <si>
    <t>C12,PPPN,NNPP,86.32,5.520,</t>
  </si>
  <si>
    <t>C12,PPPN,PNPP,41.98,3.529,</t>
  </si>
  <si>
    <t>C12,PPPN,NPPP,43.06,4.690,</t>
  </si>
  <si>
    <t>C12,PPPN,PPPP,1.04,0.276,</t>
  </si>
  <si>
    <t>C12,NNNP,NPNP,141.27,5.255,</t>
  </si>
  <si>
    <t>C12,NNNP,NNPP,11.19,0.060,</t>
  </si>
  <si>
    <t>C12,NNNP,PNPP,55.53,11.736,</t>
  </si>
  <si>
    <t>C12,NNNP,NPPP,140.57,4.921,</t>
  </si>
  <si>
    <t>C12,NNNP,PPPP,98.55,7.822,</t>
  </si>
  <si>
    <t>C12,NPNP,NNPP,130.08,5.250,</t>
  </si>
  <si>
    <t>C12,NPNP,PNPP,85.74,8.247,</t>
  </si>
  <si>
    <t>C12,NPNP,NPPP,0.70,0.217,</t>
  </si>
  <si>
    <t>C12,NPNP,PPPP,42.72,8.222,</t>
  </si>
  <si>
    <t>C12,NNPP,PNPP,44.34,11.431,</t>
  </si>
  <si>
    <t>C12,NNPP,NPPP,129.38,4.918,</t>
  </si>
  <si>
    <t>C12,NNPP,PPPP,87.36,7.862,</t>
  </si>
  <si>
    <t>C12,PNPP,NPPP,85.04,7.583,</t>
  </si>
  <si>
    <t>C12,PNPP,PPPP,43.02,4.625,</t>
  </si>
  <si>
    <t>C12,NPPP,PPPP,42.02,8.466,</t>
  </si>
  <si>
    <t>D11,NNNN,PNNN,N/A,11.033,</t>
  </si>
  <si>
    <t>D11,NNNN,NPNN,N/A,7.098,</t>
  </si>
  <si>
    <t>D11,NNNN,PPNN,N/A,19.061,</t>
  </si>
  <si>
    <t>D11,NNNN,NNPN,N/A,0.330,</t>
  </si>
  <si>
    <t>D11,NNNN,PNPN,N/A,8.628,</t>
  </si>
  <si>
    <t>D11,NNNN,PPPN,N/A,4.977,</t>
  </si>
  <si>
    <t>D11,NNNN,NNNP,N/A,0.122,</t>
  </si>
  <si>
    <t>D11,NNNN,NPNP,N/A,5.389,</t>
  </si>
  <si>
    <t>D11,NNNN,NNPP,N/A,0.367,</t>
  </si>
  <si>
    <t>D11,NNNN,PNPP,N/A,9.258,</t>
  </si>
  <si>
    <t>D11,NNNN,NPPP,N/A,6.783,</t>
  </si>
  <si>
    <t>D11,NNNN,PPPP,N/A,8.182,</t>
  </si>
  <si>
    <t>D11,PNNN,NPNN,87.98,11.162,</t>
  </si>
  <si>
    <t>D11,PNNN,PPNN,44.34,32.472,</t>
  </si>
  <si>
    <t>D11,PNNN,NNPN,95.19,11.343,</t>
  </si>
  <si>
    <t>D11,PNNN,PNPN,1.85,0.482,</t>
  </si>
  <si>
    <t>D11,PNNN,PPPN,47.54,6.557,</t>
  </si>
  <si>
    <t>D11,PNNN,NNNP,92.34,11.141,</t>
  </si>
  <si>
    <t>D11,PNNN,NPNP,87.81,9.075,</t>
  </si>
  <si>
    <t>D11,PNNN,NNPP,87.82,11.186,</t>
  </si>
  <si>
    <t>D11,PNNN,PNPP,2.14,0.548,</t>
  </si>
  <si>
    <t>D11,PNNN,NPPP,87.94,10.412,</t>
  </si>
  <si>
    <t>D11,PNNN,PPPP,44.91,7.212,</t>
  </si>
  <si>
    <t>D11,NPNN,PPNN,43.64,11.623,</t>
  </si>
  <si>
    <t>D11,NPNN,NNPN,7.21,6.977,</t>
  </si>
  <si>
    <t>D11,NPNN,PNPN,86.13,9.713,</t>
  </si>
  <si>
    <t>D11,NPNN,PPPN,40.43,4.300,</t>
  </si>
  <si>
    <t>D11,NPNN,NNNP,179.68,7.337,</t>
  </si>
  <si>
    <t>D11,NPNN,NPNP,0.16,0.126,</t>
  </si>
  <si>
    <t>D11,NPNN,NNPP,0.16,6.469,</t>
  </si>
  <si>
    <t>D11,NPNN,PNPP,85.83,9.802,</t>
  </si>
  <si>
    <t>D11,NPNN,NPPP,0.04,0.096,</t>
  </si>
  <si>
    <t>D11,NPNN,PPPP,43.07,8.648,</t>
  </si>
  <si>
    <t>D11,PPNN,NNPN,50.85,19.426,</t>
  </si>
  <si>
    <t>D11,PPNN,PNPN,42.49,20.449,</t>
  </si>
  <si>
    <t>D11,PPNN,PPPN,3.20,0.531,</t>
  </si>
  <si>
    <t>D11,PPNN,NNNP,136.68,19.834,</t>
  </si>
  <si>
    <t>D11,PPNN,NPNP,43.47,11.336,</t>
  </si>
  <si>
    <t>D11,PPNN,NNPP,43.47,17.773,</t>
  </si>
  <si>
    <t>D11,PPNN,PNPP,42.20,22.828,</t>
  </si>
  <si>
    <t>D11,PPNN,NPPP,43.60,11.298,</t>
  </si>
  <si>
    <t>D11,PPNN,PPPP,0.57,0.392,</t>
  </si>
  <si>
    <t>D11,NNPN,PNPN,93.34,8.850,</t>
  </si>
  <si>
    <t>D11,NNPN,PPPN,47.64,4.972,</t>
  </si>
  <si>
    <t>D11,NNPN,NNNP,172.47,0.478,</t>
  </si>
  <si>
    <t>D11,NNPN,NPNP,7.37,5.301,</t>
  </si>
  <si>
    <t>D11,NNPN,NNPP,7.37,0.110,</t>
  </si>
  <si>
    <t>D11,NNPN,PNPP,93.04,9.507,</t>
  </si>
  <si>
    <t>D11,NNPN,NPPP,7.25,6.670,</t>
  </si>
  <si>
    <t>D11,NNPN,PPPP,50.28,8.243,</t>
  </si>
  <si>
    <t>D11,PNPN,PPPN,45.69,5.491,</t>
  </si>
  <si>
    <t>D11,PNPN,NNNP,94.19,8.701,</t>
  </si>
  <si>
    <t>D11,PNPN,NPNP,85.96,8.019,</t>
  </si>
  <si>
    <t>D11,PNPN,NNPP,85.97,8.747,</t>
  </si>
  <si>
    <t>D11,PNPN,PNPP,0.29,0.065,</t>
  </si>
  <si>
    <t>D11,PNPN,NPPP,86.09,9.132,</t>
  </si>
  <si>
    <t>D11,PNPN,PPPP,43.06,6.175,</t>
  </si>
  <si>
    <t>D11,PPPN,NNNP,139.88,5.047,</t>
  </si>
  <si>
    <t>D11,PPPN,NPNP,40.27,4.409,</t>
  </si>
  <si>
    <t>D11,PPPN,NNPP,40.27,4.823,</t>
  </si>
  <si>
    <t>D11,PPPN,PNPP,45.40,5.550,</t>
  </si>
  <si>
    <t>D11,PPPN,NPPP,40.40,4.279,</t>
  </si>
  <si>
    <t>D11,PPPN,PPPP,2.63,0.302,</t>
  </si>
  <si>
    <t>D11,NNNP,NPNP,179.84,5.529,</t>
  </si>
  <si>
    <t>D11,NNNP,NNPP,179.84,0.492,</t>
  </si>
  <si>
    <t>D11,NNNP,PNPP,94.48,9.345,</t>
  </si>
  <si>
    <t>D11,NNNP,NPPP,179.72,6.997,</t>
  </si>
  <si>
    <t>D11,NNNP,PPPP,137.25,8.336,</t>
  </si>
  <si>
    <t>D11,NPNP,NNPP,0.00,5.006,</t>
  </si>
  <si>
    <t>D11,NPNP,PNPP,85.67,8.066,</t>
  </si>
  <si>
    <t>D11,NPNP,NPPP,0.13,0.044,</t>
  </si>
  <si>
    <t>D11,NPNP,PPPP,42.90,8.860,</t>
  </si>
  <si>
    <t>D11,NNPP,PNPP,85.67,9.386,</t>
  </si>
  <si>
    <t>D11,NNPP,NPPP,0.13,6.212,</t>
  </si>
  <si>
    <t>D11,NNPP,PPPP,42.91,7.896,</t>
  </si>
  <si>
    <t>D11,PNPP,NPPP,85.80,9.201,</t>
  </si>
  <si>
    <t>D11,PNPP,PPPP,42.77,6.323,</t>
  </si>
  <si>
    <t>D11,NPPP,PPPP,43.03,8.450,</t>
  </si>
  <si>
    <t>D12,NNNN,NPNN,N/A,5.269,</t>
  </si>
  <si>
    <t>D12,NNNN,PPNN,N/A,21.896,</t>
  </si>
  <si>
    <t>D12,NNNN,NNPN,N/A,0.105,</t>
  </si>
  <si>
    <t>D12,NNNN,PNPN,N/A,9.633,</t>
  </si>
  <si>
    <t>D12,NNNN,PPPN,N/A,6.313,</t>
  </si>
  <si>
    <t>D12,NNNN,NNNP,N/A,0.488,</t>
  </si>
  <si>
    <t>D12,NNNN,NPNP,N/A,5.825,</t>
  </si>
  <si>
    <t>D12,NNNN,NNPP,N/A,0.409,</t>
  </si>
  <si>
    <t>D12,NNNN,PNPP,N/A,11.213,</t>
  </si>
  <si>
    <t>D12,NNNN,NPPP,N/A,5.534,</t>
  </si>
  <si>
    <t>D12,NNNN,PPPP,N/A,8.456,</t>
  </si>
  <si>
    <t>D12,NPNN,PPNN,44.00,14.264,</t>
  </si>
  <si>
    <t>D12,NPNN,NNPN,124.18,5.446,</t>
  </si>
  <si>
    <t>D12,NPNN,PNPN,87.73,8.208,</t>
  </si>
  <si>
    <t>D12,NPNN,PPPN,37.63,3.191,</t>
  </si>
  <si>
    <t>D12,NPNN,NNNP,161.86,5.812,</t>
  </si>
  <si>
    <t>D12,NPNN,NPNP,0.76,0.238,</t>
  </si>
  <si>
    <t>D12,NPNN,NNPP,75.97,5.502,</t>
  </si>
  <si>
    <t>D12,NPNN,PNPP,88.14,8.897,</t>
  </si>
  <si>
    <t>D12,NPNN,NPPP,2.30,0.293,</t>
  </si>
  <si>
    <t>D12,NPNN,PPPP,43.61,8.463,</t>
  </si>
  <si>
    <t>D12,PPNN,NNPN,168.18,23.366,</t>
  </si>
  <si>
    <t>D12,PPNN,PNPN,43.74,9.107,</t>
  </si>
  <si>
    <t>D12,PPNN,PPPN,6.37,0.845,</t>
  </si>
  <si>
    <t>D12,PPNN,NNNP,117.86,23.916,</t>
  </si>
  <si>
    <t>D12,PPNN,NPNP,43.24,17.644,</t>
  </si>
  <si>
    <t>D12,PPNN,NNPP,31.98,22.416,</t>
  </si>
  <si>
    <t>D12,PPNN,PNPP,44.14,10.338,</t>
  </si>
  <si>
    <t>D12,PPNN,NPPP,41.70,19.698,</t>
  </si>
  <si>
    <t>D12,PPNN,PPPP,0.39,0.823,</t>
  </si>
  <si>
    <t>D12,NNPN,PNPN,148.08,9.699,</t>
  </si>
  <si>
    <t>D12,NNPN,PPPN,161.81,6.452,</t>
  </si>
  <si>
    <t>D12,NNPN,NNNP,73.96,0.515,</t>
  </si>
  <si>
    <t>D12,NNPN,NPNP,124.94,6.054,</t>
  </si>
  <si>
    <t>D12,NNPN,NNPP,159.84,0.515,</t>
  </si>
  <si>
    <t>D12,NNPN,PNPP,147.68,11.296,</t>
  </si>
  <si>
    <t>D12,NNPN,NPPP,126.48,5.742,</t>
  </si>
  <si>
    <t>D12,NNPN,PPPP,167.79,8.670,</t>
  </si>
  <si>
    <t>D12,PNPN,PPPN,50.10,4.896,</t>
  </si>
  <si>
    <t>D12,PNPN,NNNP,74.13,9.577,</t>
  </si>
  <si>
    <t>D12,PNPN,NPNP,86.97,9.306,</t>
  </si>
  <si>
    <t>D12,PNPN,NNPP,11.76,9.776,</t>
  </si>
  <si>
    <t>D12,PNPN,PNPP,0.41,0.113,</t>
  </si>
  <si>
    <t>D12,PNPN,NPPP,85.43,8.592,</t>
  </si>
  <si>
    <t>D12,PNPN,PPPP,44.12,5.066,</t>
  </si>
  <si>
    <t>D12,PPPN,NNNP,124.23,6.689,</t>
  </si>
  <si>
    <t>D12,PPPN,NPNP,36.87,3.198,</t>
  </si>
  <si>
    <t>D12,PPPN,NNPP,38.35,6.368,</t>
  </si>
  <si>
    <t>D12,PPPN,PNPP,50.51,5.214,</t>
  </si>
  <si>
    <t>D12,PPPN,NPPP,35.33,3.314,</t>
  </si>
  <si>
    <t>D12,PPPN,PPPP,5.98,0.499,</t>
  </si>
  <si>
    <t>D12,NNNP,NPNP,161.10,6.505,</t>
  </si>
  <si>
    <t>D12,NNNP,NNPP,85.88,0.553,</t>
  </si>
  <si>
    <t>D12,NNNP,PNPP,73.72,11.155,</t>
  </si>
  <si>
    <t>D12,NNNP,NPPP,159.56,6.144,</t>
  </si>
  <si>
    <t>D12,NNNP,PPPP,118.25,8.778,</t>
  </si>
  <si>
    <t>D12,NPNP,NNPP,75.22,6.131,</t>
  </si>
  <si>
    <t>D12,NPNP,PNPP,87.38,10.265,</t>
  </si>
  <si>
    <t>D12,NPNP,NPPP,1.54,1.029,</t>
  </si>
  <si>
    <t>D12,NPNP,PPPP,42.85,8.486,</t>
  </si>
  <si>
    <t>D12,NNPP,PNPP,12.16,11.457,</t>
  </si>
  <si>
    <t>D12,NNPP,NPPP,73.68,5.792,</t>
  </si>
  <si>
    <t>D12,NNPP,PPPP,32.36,8.476,</t>
  </si>
  <si>
    <t>D12,PNPP,NPPP,85.84,9.399,</t>
  </si>
  <si>
    <t>D12,PNPP,PPPP,44.53,5.383,</t>
  </si>
  <si>
    <t>D12,NPPP,PPPP,41.31,9.706,</t>
  </si>
  <si>
    <t>E11,NN,PN,N/A,0.063,</t>
  </si>
  <si>
    <t>E11,NN,NP,N/A,0.128,</t>
  </si>
  <si>
    <t>E11,NN,PP,N/A,0.233,</t>
  </si>
  <si>
    <t>E11,PN,NP,40.97,0.103,</t>
  </si>
  <si>
    <t>E11,PN,PP,42.15,0.204,</t>
  </si>
  <si>
    <t>E11,NP,PP,1.18,0.097,</t>
  </si>
  <si>
    <t>E12,NNNN,PNNN,N/A,13.496,</t>
  </si>
  <si>
    <t>E12,NNNN,NPNN,N/A,5.025,</t>
  </si>
  <si>
    <t>E12,NNNN,PPNN,N/A,6.641,</t>
  </si>
  <si>
    <t>E12,NNNN,NNPN,N/A,0.085,</t>
  </si>
  <si>
    <t>E12,NNNN,PNPN,N/A,6.708,</t>
  </si>
  <si>
    <t>E12,NNNN,NPPN,N/A,12.778,</t>
  </si>
  <si>
    <t>E12,NNNN,PPPN,N/A,10.692,</t>
  </si>
  <si>
    <t>E12,NNNN,NNNP,N/A,0.208,</t>
  </si>
  <si>
    <t>E12,NNNN,NPNP,N/A,5.036,</t>
  </si>
  <si>
    <t>E12,NNNN,PPNP,N/A,13.253,</t>
  </si>
  <si>
    <t>E12,NNNN,NNPP,N/A,0.084,</t>
  </si>
  <si>
    <t>E12,NNNN,PNPP,N/A,9.278,</t>
  </si>
  <si>
    <t>E12,NNNN,NPPP,N/A,4.296,</t>
  </si>
  <si>
    <t>E12,NNNN,PPPP,N/A,8.851,</t>
  </si>
  <si>
    <t>E12,PNNN,NPNN,89.63,15.733,</t>
  </si>
  <si>
    <t>E12,PNNN,PPNN,25.62,8.289,</t>
  </si>
  <si>
    <t>E12,PNNN,NNPN,132.26,14.057,</t>
  </si>
  <si>
    <t>E12,PNNN,PNPN,1.13,0.178,</t>
  </si>
  <si>
    <t>E12,PNNN,NPPN,88.41,19.812,</t>
  </si>
  <si>
    <t>E12,PNNN,PPPN,23.57,4.839,</t>
  </si>
  <si>
    <t>E12,PNNN,NNNP,82.26,13.621,</t>
  </si>
  <si>
    <t>E12,PNNN,NPNP,88.73,16.162,</t>
  </si>
  <si>
    <t>E12,PNNN,PPNP,23.79,7.047,</t>
  </si>
  <si>
    <t>E12,PNNN,NNPP,163.10,13.127,</t>
  </si>
  <si>
    <t>E12,PNNN,PNPP,1.16,0.335,</t>
  </si>
  <si>
    <t>E12,PNNN,NPPP,86.84,16.332,</t>
  </si>
  <si>
    <t>E12,PNNN,PPPP,25.34,5.718,</t>
  </si>
  <si>
    <t>E12,NPNN,PPNN,64.01,7.141,</t>
  </si>
  <si>
    <t>E12,NPNN,NNPN,138.11,5.046,</t>
  </si>
  <si>
    <t>E12,NPNN,PNPN,88.50,7.402,</t>
  </si>
  <si>
    <t>E12,NPNN,NPPN,1.22,2.197,</t>
  </si>
  <si>
    <t>E12,NPNN,PPPN,66.07,10.675,</t>
  </si>
  <si>
    <t>E12,NPNN,NNNP,171.89,5.314,</t>
  </si>
  <si>
    <t>E12,NPNN,NPNP,0.90,0.129,</t>
  </si>
  <si>
    <t>E12,NPNN,PPNP,65.84,11.348,</t>
  </si>
  <si>
    <t>E12,NPNN,NNPP,73.47,5.096,</t>
  </si>
  <si>
    <t>E12,NPNN,PNPP,88.48,10.346,</t>
  </si>
  <si>
    <t>E12,NPNN,NPPP,2.79,0.332,</t>
  </si>
  <si>
    <t>E12,NPNN,PPPP,64.30,9.039,</t>
  </si>
  <si>
    <t>E12,PPNN,NNPN,157.88,6.765,</t>
  </si>
  <si>
    <t>E12,PPNN,PNPN,24.49,4.998,</t>
  </si>
  <si>
    <t>E12,PPNN,NPPN,62.79,7.471,</t>
  </si>
  <si>
    <t>E12,PPNN,PPPN,2.05,0.353,</t>
  </si>
  <si>
    <t>E12,PPNN,NNNP,107.88,6.771,</t>
  </si>
  <si>
    <t>E12,PPNN,NPNP,63.11,6.773,</t>
  </si>
  <si>
    <t>E12,PPNN,PPNP,1.83,0.395,</t>
  </si>
  <si>
    <t>E12,PPNN,NNPP,137.48,6.638,</t>
  </si>
  <si>
    <t>E12,PPNN,PNPP,24.46,6.238,</t>
  </si>
  <si>
    <t>E12,PPNN,NPPP,61.22,7.015,</t>
  </si>
  <si>
    <t>E12,PPNN,PPPP,0.28,0.254,</t>
  </si>
  <si>
    <t>E12,NNPN,PNPN,133.39,6.853,</t>
  </si>
  <si>
    <t>E12,NNPN,NPPN,139.33,12.816,</t>
  </si>
  <si>
    <t>E12,NNPN,PPPN,155.82,10.999,</t>
  </si>
  <si>
    <t>E12,NNPN,NNNP,50.00,0.204,</t>
  </si>
  <si>
    <t>E12,NNPN,NPNP,139.01,5.058,</t>
  </si>
  <si>
    <t>E12,NNPN,PPNP,156.05,13.728,</t>
  </si>
  <si>
    <t>E12,NNPN,NNPP,64.64,0.082,</t>
  </si>
  <si>
    <t>E12,NNPN,PNPP,133.42,9.560,</t>
  </si>
  <si>
    <t>E12,NNPN,NPPP,140.90,4.316,</t>
  </si>
  <si>
    <t>E12,NNPN,PPPP,157.59,9.052,</t>
  </si>
  <si>
    <t>E12,PNPN,NPPN,87.28,7.883,</t>
  </si>
  <si>
    <t>E12,PNPN,PPPN,22.44,3.406,</t>
  </si>
  <si>
    <t>E12,PNPN,NNNP,83.39,6.747,</t>
  </si>
  <si>
    <t>E12,PNPN,NPNP,87.60,7.441,</t>
  </si>
  <si>
    <t>E12,PNPN,PPNP,22.66,4.189,</t>
  </si>
  <si>
    <t>E12,PNPN,NNPP,161.97,6.627,</t>
  </si>
  <si>
    <t>E12,PNPN,PNPP,0.03,0.216,</t>
  </si>
  <si>
    <t>E12,PNPN,NPPP,85.71,7.573,</t>
  </si>
  <si>
    <t>E12,PNPN,PPPP,24.21,4.414,</t>
  </si>
  <si>
    <t>E12,NPPN,PPPN,64.85,12.473,</t>
  </si>
  <si>
    <t>E12,NPPN,NNNP,170.67,15.248,</t>
  </si>
  <si>
    <t>E12,NPPN,NPNP,0.32,2.099,</t>
  </si>
  <si>
    <t>E12,NPPN,PPNP,64.62,14.141,</t>
  </si>
  <si>
    <t>E12,NPPN,NNPP,74.69,13.581,</t>
  </si>
  <si>
    <t>E12,NPPN,PNPP,87.25,11.785,</t>
  </si>
  <si>
    <t>E12,NPPN,NPPP,1.57,2.057,</t>
  </si>
  <si>
    <t>E12,NPPN,PPPP,63.08,10.103,</t>
  </si>
  <si>
    <t>E12,PPPN,NNNP,105.82,11.006,</t>
  </si>
  <si>
    <t>E12,PPPN,NPNP,65.17,10.043,</t>
  </si>
  <si>
    <t>E12,PPPN,PPNP,0.22,0.064,</t>
  </si>
  <si>
    <t>E12,PPPN,NNPP,139.54,10.651,</t>
  </si>
  <si>
    <t>E12,PPPN,PNPP,22.41,4.272,</t>
  </si>
  <si>
    <t>E12,PPPN,NPPP,63.27,10.346,</t>
  </si>
  <si>
    <t>E12,PPPN,PPPP,1.77,0.329,</t>
  </si>
  <si>
    <t>E12,NNNP,NPNP,170.99,5.338,</t>
  </si>
  <si>
    <t>E12,NNNP,PPNP,106.05,13.795,</t>
  </si>
  <si>
    <t>E12,NNNP,NNPP,114.64,0.270,</t>
  </si>
  <si>
    <t>E12,NNNP,PNPP,83.42,9.354,</t>
  </si>
  <si>
    <t>E12,NNNP,NPPP,169.10,4.503,</t>
  </si>
  <si>
    <t>E12,NNNP,PPPP,107.60,9.067,</t>
  </si>
  <si>
    <t>E12,NPNP,PPNP,64.94,10.662,</t>
  </si>
  <si>
    <t>E12,NPNP,NNPP,74.37,5.111,</t>
  </si>
  <si>
    <t>E12,NPNP,PNPP,87.57,10.495,</t>
  </si>
  <si>
    <t>E12,NPNP,NPPP,1.89,0.368,</t>
  </si>
  <si>
    <t>E12,NPNP,PPPP,63.39,8.525,</t>
  </si>
  <si>
    <t>E12,PPNP,NNPP,139.32,13.174,</t>
  </si>
  <si>
    <t>E12,PPNP,PNPP,22.63,6.356,</t>
  </si>
  <si>
    <t>E12,PPNP,NPPP,63.05,10.881,</t>
  </si>
  <si>
    <t>E12,PPNP,PPPP,1.55,0.468,</t>
  </si>
  <si>
    <t>E12,NNPP,PNPP,161.95,9.108,</t>
  </si>
  <si>
    <t>E12,NNPP,NPPP,76.26,4.345,</t>
  </si>
  <si>
    <t>E12,NNPP,PPPP,137.77,8.837,</t>
  </si>
  <si>
    <t>E12,PNPP,NPPP,85.68,10.615,</t>
  </si>
  <si>
    <t>E12,PNPP,PPPP,24.18,5.197,</t>
  </si>
  <si>
    <t>E12,NPPP,PPPP,61.50,8.638,</t>
  </si>
  <si>
    <t>F11,NN,PN,N/A,0.153,</t>
  </si>
  <si>
    <t>F11,NN,NP,N/A,0.259,</t>
  </si>
  <si>
    <t>F11,NN,PP,N/A,0.261,</t>
  </si>
  <si>
    <t>F11,PN,NP,14.92,0.130,</t>
  </si>
  <si>
    <t>F11,PN,PP,11.01,0.122,</t>
  </si>
  <si>
    <t>F11,NP,PP,3.90,0.056,</t>
  </si>
  <si>
    <t>F12,NNNN,NPNN,N/A,5.229,</t>
  </si>
  <si>
    <t>F12,NNNN,PPNN,N/A,5.199,</t>
  </si>
  <si>
    <t>F12,NNNN,NNPN,N/A,0.094,</t>
  </si>
  <si>
    <t>F12,NNNN,PNPN,N/A,7.613,</t>
  </si>
  <si>
    <t>F12,NNNN,NPPN,N/A,12.225,</t>
  </si>
  <si>
    <t>F12,NNNN,PPPN,N/A,11.774,</t>
  </si>
  <si>
    <t>F12,NNNN,NNNP,N/A,0.161,</t>
  </si>
  <si>
    <t>F12,NNNN,NPNP,N/A,5.413,</t>
  </si>
  <si>
    <t>F12,NNNN,NNPP,N/A,0.026,</t>
  </si>
  <si>
    <t>F12,NNNN,PNPP,N/A,8.515,</t>
  </si>
  <si>
    <t>F12,NNNN,NPPP,N/A,5.612,</t>
  </si>
  <si>
    <t>F12,NNNN,PPPP,N/A,8.396,</t>
  </si>
  <si>
    <t>F12,NPNN,PPNN,62.05,8.734,</t>
  </si>
  <si>
    <t>F12,NPNN,NNPN,43.57,5.369,</t>
  </si>
  <si>
    <t>F12,NPNN,PNPN,88.97,8.607,</t>
  </si>
  <si>
    <t>F12,NPNN,NPPN,3.48,1.085,</t>
  </si>
  <si>
    <t>F12,NPNN,PPPN,64.69,10.801,</t>
  </si>
  <si>
    <t>F12,NPNN,NNNP,174.96,5.272,</t>
  </si>
  <si>
    <t>F12,NPNN,NPNP,0.31,0.219,</t>
  </si>
  <si>
    <t>F12,NPNN,NNPP,178.47,5.173,</t>
  </si>
  <si>
    <t>F12,NPNN,PNPP,88.59,9.811,</t>
  </si>
  <si>
    <t>F12,NPNN,NPPP,1.91,0.220,</t>
  </si>
  <si>
    <t>F12,NPNN,PPPP,64.45,8.502,</t>
  </si>
  <si>
    <t>F12,PPNN,NNPN,105.62,5.298,</t>
  </si>
  <si>
    <t>F12,PPNN,PNPN,26.91,3.309,</t>
  </si>
  <si>
    <t>F12,PPNN,NPPN,65.53,8.840,</t>
  </si>
  <si>
    <t>F12,PPNN,PPPN,2.64,0.675,</t>
  </si>
  <si>
    <t>F12,PPNN,NNNP,122.99,5.285,</t>
  </si>
  <si>
    <t>F12,PPNN,NPNP,61.74,7.725,</t>
  </si>
  <si>
    <t>F12,PPNN,NNPP,116.42,5.206,</t>
  </si>
  <si>
    <t>F12,PPNN,PNPP,26.54,3.147,</t>
  </si>
  <si>
    <t>F12,PPNN,NPPP,60.14,9.141,</t>
  </si>
  <si>
    <t>F12,PPNN,PPPP,2.39,0.941,</t>
  </si>
  <si>
    <t>F12,NNPN,PNPN,132.53,7.757,</t>
  </si>
  <si>
    <t>F12,NNPN,NPPN,40.09,13.273,</t>
  </si>
  <si>
    <t>F12,NNPN,PPPN,108.26,12.171,</t>
  </si>
  <si>
    <t>F12,NNPN,NNNP,131.39,0.226,</t>
  </si>
  <si>
    <t>F12,NNPN,NPNP,43.88,5.569,</t>
  </si>
  <si>
    <t>F12,NNPN,NNPP,137.96,0.109,</t>
  </si>
  <si>
    <t>F12,NNPN,PNPP,132.15,8.708,</t>
  </si>
  <si>
    <t>F12,NNPN,NPPP,45.48,5.772,</t>
  </si>
  <si>
    <t>F12,NNPN,PPPP,108.01,8.580,</t>
  </si>
  <si>
    <t>F12,PNPN,NPPN,92.44,9.361,</t>
  </si>
  <si>
    <t>F12,PNPN,PPPN,24.27,3.741,</t>
  </si>
  <si>
    <t>F12,PNPN,NNNP,96.07,7.807,</t>
  </si>
  <si>
    <t>F12,PNPN,NPNP,88.66,8.992,</t>
  </si>
  <si>
    <t>F12,PNPN,NNPP,89.50,7.673,</t>
  </si>
  <si>
    <t>F12,PNPN,PNPP,0.38,0.347,</t>
  </si>
  <si>
    <t>F12,PNPN,NPPP,87.06,8.858,</t>
  </si>
  <si>
    <t>F12,PNPN,PPPP,24.52,4.719,</t>
  </si>
  <si>
    <t>F12,NPPN,PPPN,68.17,13.037,</t>
  </si>
  <si>
    <t>F12,NPPN,NNNP,171.48,12.105,</t>
  </si>
  <si>
    <t>F12,NPPN,NPNP,3.79,0.834,</t>
  </si>
  <si>
    <t>F12,NPPN,NNPP,178.05,11.817,</t>
  </si>
  <si>
    <t>F12,NPPN,PNPP,92.07,10.952,</t>
  </si>
  <si>
    <t>F12,NPPN,NPPP,5.39,1.489,</t>
  </si>
  <si>
    <t>F12,NPPN,PPPP,67.92,9.685,</t>
  </si>
  <si>
    <t>F12,PPPN,NNNP,120.35,12.273,</t>
  </si>
  <si>
    <t>F12,PPPN,NPNP,64.39,9.984,</t>
  </si>
  <si>
    <t>F12,PPPN,NNPP,113.78,11.833,</t>
  </si>
  <si>
    <t>F12,PPPN,PNPP,23.89,4.378,</t>
  </si>
  <si>
    <t>F12,PPPN,NPPP,62.78,10.929,</t>
  </si>
  <si>
    <t>F12,PPPN,PPPP,0.25,0.702,</t>
  </si>
  <si>
    <t>F12,NNNP,NPNP,175.27,5.457,</t>
  </si>
  <si>
    <t>F12,NNNP,NNPP,6.57,0.131,</t>
  </si>
  <si>
    <t>F12,NNNP,PNPP,96.45,8.773,</t>
  </si>
  <si>
    <t>F12,NNNP,NPPP,176.87,5.659,</t>
  </si>
  <si>
    <t>F12,NNNP,PPPP,120.60,8.619,</t>
  </si>
  <si>
    <t>F12,NPNP,NNPP,178.16,5.349,</t>
  </si>
  <si>
    <t>F12,NPNP,PNPP,88.28,10.449,</t>
  </si>
  <si>
    <t>F12,NPNP,NPPP,1.60,0.356,</t>
  </si>
  <si>
    <t>F12,NPNP,PPPP,64.14,7.910,</t>
  </si>
  <si>
    <t>F12,NNPP,PNPP,89.88,8.594,</t>
  </si>
  <si>
    <t>F12,NNPP,NPPP,176.56,5.549,</t>
  </si>
  <si>
    <t>F12,NNPP,PPPP,114.02,8.422,</t>
  </si>
  <si>
    <t>F12,PNPP,NPPP,86.68,10.173,</t>
  </si>
  <si>
    <t>F12,PNPP,PPPP,24.14,4.793,</t>
  </si>
  <si>
    <t>F12,NPPP,PPPP,62.53,8.539,</t>
  </si>
  <si>
    <t>G11,NN,PN,N/A,3.552,</t>
  </si>
  <si>
    <t>G11,NN,NP,N/A,8.965,</t>
  </si>
  <si>
    <t>G11,NN,PP,N/A,7.712,</t>
  </si>
  <si>
    <t>G11,PN,NP,96.62,10.195,</t>
  </si>
  <si>
    <t>G11,PN,PP,65.46,8.309,</t>
  </si>
  <si>
    <t>G11,NP,PP,31.16,5.966,</t>
  </si>
  <si>
    <t>G12,NN,PN,N/A,3.885,</t>
  </si>
  <si>
    <t>G12,NN,NP,N/A,6.555,</t>
  </si>
  <si>
    <t>G12,NN,PP,N/A,5.362,</t>
  </si>
  <si>
    <t>G12,PN,NP,101.50,8.757,</t>
  </si>
  <si>
    <t>G12,PN,PP,45.12,6.336,</t>
  </si>
  <si>
    <t>G12,NP,PP,56.39,6.105,</t>
  </si>
  <si>
    <t>H11,NN,PN,N/A,4.962,</t>
  </si>
  <si>
    <t>H11,NN,NP,N/A,4.141,</t>
  </si>
  <si>
    <t>H11,NN,PP,N/A,4.768,</t>
  </si>
  <si>
    <t>H11,PN,NP,113.57,7.964,</t>
  </si>
  <si>
    <t>H11,PN,PP,17.04,4.061,</t>
  </si>
  <si>
    <t>H11,NP,PP,96.53,6.492,</t>
  </si>
  <si>
    <t>H12,NN,PN,N/A,3.575,</t>
  </si>
  <si>
    <t>H12,NN,NP,N/A,7.993,</t>
  </si>
  <si>
    <t>H12,NN,PP,N/A,6.824,</t>
  </si>
  <si>
    <t>H12,PN,NP,97.17,9.417,</t>
  </si>
  <si>
    <t>H12,PN,PP,63.96,7.416,</t>
  </si>
  <si>
    <t>H12,NP,PP,33.21,6.191,</t>
  </si>
  <si>
    <t>gDNA 8E5-ec</t>
  </si>
  <si>
    <t>gDNA 8E5</t>
  </si>
  <si>
    <t>gDNA 8E5-envr</t>
  </si>
  <si>
    <t xml:space="preserve">4 color  assay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</si>
</sst>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22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4" fillId="2" borderId="2" xfId="0" applyFont="1" applyFill="1" applyBorder="1"/>
    <xf numFmtId="0" fontId="0" fillId="2" borderId="2" xfId="0" applyFill="1" applyBorder="1"/>
    <xf numFmtId="0" fontId="3" fillId="2" borderId="2" xfId="0" applyFont="1" applyFill="1" applyBorder="1"/>
    <xf numFmtId="0" fontId="0" fillId="0" borderId="2" xfId="0" applyBorder="1"/>
    <xf numFmtId="0" fontId="6" fillId="0" borderId="0" xfId="0" applyFont="1"/>
    <xf numFmtId="0" fontId="7" fillId="0" borderId="1" xfId="0" applyFont="1" applyBorder="1" applyAlignment="1">
      <alignment horizontal="left" vertical="center"/>
    </xf>
    <xf numFmtId="4" fontId="8" fillId="0" borderId="1" xfId="0" applyNumberFormat="1" applyFont="1" applyBorder="1"/>
    <xf numFmtId="4" fontId="7" fillId="0" borderId="1" xfId="0" applyNumberFormat="1" applyFont="1" applyBorder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11" fillId="0" borderId="0" xfId="0" applyFont="1"/>
    <xf numFmtId="4" fontId="8" fillId="0" borderId="12" xfId="0" applyNumberFormat="1" applyFont="1" applyBorder="1"/>
    <xf numFmtId="4" fontId="8" fillId="0" borderId="14" xfId="0" applyNumberFormat="1" applyFont="1" applyBorder="1"/>
    <xf numFmtId="4" fontId="8" fillId="0" borderId="18" xfId="0" applyNumberFormat="1" applyFont="1" applyBorder="1"/>
    <xf numFmtId="0" fontId="0" fillId="0" borderId="19" xfId="0" applyBorder="1"/>
    <xf numFmtId="4" fontId="8" fillId="0" borderId="23" xfId="0" applyNumberFormat="1" applyFont="1" applyBorder="1"/>
    <xf numFmtId="0" fontId="0" fillId="0" borderId="24" xfId="0" applyBorder="1"/>
    <xf numFmtId="0" fontId="0" fillId="0" borderId="25" xfId="0" applyBorder="1"/>
    <xf numFmtId="0" fontId="12" fillId="0" borderId="0" xfId="0" applyFont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4" fontId="0" fillId="0" borderId="0" xfId="0" applyNumberFormat="1"/>
    <xf numFmtId="0" fontId="0" fillId="4" borderId="0" xfId="0" applyFill="1"/>
    <xf numFmtId="4" fontId="0" fillId="0" borderId="32" xfId="0" applyNumberFormat="1" applyBorder="1"/>
    <xf numFmtId="4" fontId="0" fillId="0" borderId="33" xfId="0" applyNumberFormat="1" applyBorder="1"/>
    <xf numFmtId="4" fontId="0" fillId="0" borderId="34" xfId="0" applyNumberFormat="1" applyBorder="1"/>
    <xf numFmtId="4" fontId="8" fillId="0" borderId="35" xfId="0" applyNumberFormat="1" applyFont="1" applyBorder="1"/>
    <xf numFmtId="4" fontId="8" fillId="0" borderId="36" xfId="0" applyNumberFormat="1" applyFont="1" applyBorder="1"/>
    <xf numFmtId="4" fontId="8" fillId="0" borderId="37" xfId="0" applyNumberFormat="1" applyFont="1" applyBorder="1"/>
    <xf numFmtId="4" fontId="8" fillId="0" borderId="38" xfId="0" applyNumberFormat="1" applyFont="1" applyBorder="1"/>
    <xf numFmtId="0" fontId="0" fillId="0" borderId="39" xfId="0" applyBorder="1"/>
    <xf numFmtId="0" fontId="1" fillId="0" borderId="1" xfId="0" applyFont="1" applyBorder="1" applyAlignment="1">
      <alignment horizontal="left" vertical="center"/>
    </xf>
    <xf numFmtId="4" fontId="2" fillId="0" borderId="1" xfId="0" applyNumberFormat="1" applyFont="1" applyBorder="1"/>
    <xf numFmtId="4" fontId="1" fillId="0" borderId="1" xfId="0" applyNumberFormat="1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right" vertical="center"/>
    </xf>
    <xf numFmtId="0" fontId="1" fillId="0" borderId="12" xfId="0" applyFont="1" applyBorder="1" applyAlignment="1">
      <alignment horizontal="left" vertical="center"/>
    </xf>
    <xf numFmtId="4" fontId="2" fillId="0" borderId="12" xfId="0" applyNumberFormat="1" applyFont="1" applyBorder="1"/>
    <xf numFmtId="1" fontId="1" fillId="0" borderId="12" xfId="0" applyNumberFormat="1" applyFont="1" applyBorder="1" applyAlignment="1">
      <alignment horizontal="right" vertical="center"/>
    </xf>
    <xf numFmtId="0" fontId="1" fillId="0" borderId="14" xfId="0" applyFont="1" applyBorder="1" applyAlignment="1">
      <alignment horizontal="left" vertical="center"/>
    </xf>
    <xf numFmtId="4" fontId="2" fillId="0" borderId="14" xfId="0" applyNumberFormat="1" applyFont="1" applyBorder="1"/>
    <xf numFmtId="1" fontId="1" fillId="0" borderId="14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4" fontId="2" fillId="0" borderId="18" xfId="0" applyNumberFormat="1" applyFont="1" applyBorder="1"/>
    <xf numFmtId="1" fontId="1" fillId="0" borderId="18" xfId="0" applyNumberFormat="1" applyFont="1" applyBorder="1" applyAlignment="1">
      <alignment horizontal="right" vertical="center"/>
    </xf>
    <xf numFmtId="4" fontId="0" fillId="0" borderId="19" xfId="0" applyNumberFormat="1" applyBorder="1"/>
    <xf numFmtId="0" fontId="1" fillId="0" borderId="3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4" fontId="2" fillId="0" borderId="23" xfId="0" applyNumberFormat="1" applyFont="1" applyBorder="1"/>
    <xf numFmtId="1" fontId="1" fillId="0" borderId="23" xfId="0" applyNumberFormat="1" applyFont="1" applyBorder="1" applyAlignment="1">
      <alignment horizontal="right" vertical="center"/>
    </xf>
    <xf numFmtId="0" fontId="13" fillId="4" borderId="0" xfId="0" applyFont="1" applyFill="1"/>
    <xf numFmtId="0" fontId="10" fillId="4" borderId="0" xfId="0" applyFont="1" applyFill="1"/>
    <xf numFmtId="0" fontId="10" fillId="4" borderId="0" xfId="0" applyFont="1" applyFill="1" applyAlignment="1">
      <alignment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4" borderId="5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" fontId="0" fillId="0" borderId="2" xfId="0" applyNumberFormat="1" applyBorder="1"/>
    <xf numFmtId="0" fontId="0" fillId="0" borderId="4" xfId="0" applyBorder="1"/>
    <xf numFmtId="0" fontId="9" fillId="0" borderId="0" xfId="0" applyFont="1"/>
    <xf numFmtId="0" fontId="5" fillId="0" borderId="0" xfId="0" applyFont="1"/>
    <xf numFmtId="0" fontId="1" fillId="0" borderId="8" xfId="0" applyFont="1" applyBorder="1" applyAlignment="1">
      <alignment horizontal="left" vertical="center"/>
    </xf>
    <xf numFmtId="0" fontId="0" fillId="0" borderId="20" xfId="0" applyBorder="1"/>
    <xf numFmtId="0" fontId="0" fillId="0" borderId="15" xfId="0" applyBorder="1"/>
    <xf numFmtId="0" fontId="2" fillId="0" borderId="1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0" borderId="8" xfId="0" applyBorder="1"/>
    <xf numFmtId="0" fontId="0" fillId="0" borderId="21" xfId="0" applyBorder="1"/>
    <xf numFmtId="0" fontId="0" fillId="0" borderId="26" xfId="0" applyBorder="1"/>
    <xf numFmtId="0" fontId="0" fillId="0" borderId="28" xfId="0" applyBorder="1"/>
    <xf numFmtId="0" fontId="0" fillId="0" borderId="40" xfId="0" applyBorder="1"/>
    <xf numFmtId="0" fontId="0" fillId="0" borderId="16" xfId="0" applyBorder="1"/>
    <xf numFmtId="0" fontId="0" fillId="0" borderId="13" xfId="0" applyBorder="1"/>
    <xf numFmtId="0" fontId="0" fillId="0" borderId="29" xfId="0" applyBorder="1"/>
    <xf numFmtId="0" fontId="0" fillId="0" borderId="10" xfId="0" applyBorder="1"/>
    <xf numFmtId="0" fontId="0" fillId="0" borderId="27" xfId="0" applyBorder="1"/>
    <xf numFmtId="0" fontId="10" fillId="4" borderId="10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10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10"/>
  <sheetViews>
    <sheetView workbookViewId="0">
      <selection activeCell="C152" sqref="C152"/>
    </sheetView>
  </sheetViews>
  <sheetFormatPr baseColWidth="10" defaultColWidth="9.1640625" defaultRowHeight="15" x14ac:dyDescent="0.2"/>
  <cols>
    <col min="1" max="1" width="15.1640625" customWidth="1"/>
    <col min="2" max="2" width="14.33203125" customWidth="1"/>
    <col min="3" max="3" width="17.83203125" bestFit="1" customWidth="1"/>
  </cols>
  <sheetData>
    <row r="1" spans="1:4" x14ac:dyDescent="0.2">
      <c r="D1" t="s">
        <v>52</v>
      </c>
    </row>
    <row r="2" spans="1:4" x14ac:dyDescent="0.2">
      <c r="D2" t="s">
        <v>53</v>
      </c>
    </row>
    <row r="3" spans="1:4" x14ac:dyDescent="0.2">
      <c r="D3" t="s">
        <v>54</v>
      </c>
    </row>
    <row r="5" spans="1:4" s="2" customFormat="1" ht="24" x14ac:dyDescent="0.3">
      <c r="A5" s="1" t="s">
        <v>57</v>
      </c>
      <c r="B5" s="1" t="s">
        <v>55</v>
      </c>
      <c r="C5" s="1" t="s">
        <v>55</v>
      </c>
      <c r="D5" s="3" t="s">
        <v>56</v>
      </c>
    </row>
    <row r="6" spans="1:4" x14ac:dyDescent="0.2">
      <c r="A6">
        <f>INT(B6)</f>
        <v>13758</v>
      </c>
      <c r="B6" t="str">
        <f>RIGHT(C6,5)</f>
        <v>13758</v>
      </c>
      <c r="C6" t="str">
        <f>LEFT(D6,17)</f>
        <v>A11,0,0,0,0,13758</v>
      </c>
      <c r="D6" t="s">
        <v>321</v>
      </c>
    </row>
    <row r="7" spans="1:4" x14ac:dyDescent="0.2">
      <c r="A7">
        <f t="shared" ref="A7:A70" si="0">INT(B7)</f>
        <v>14</v>
      </c>
      <c r="B7" t="str">
        <f t="shared" ref="B7:B35" si="1">RIGHT(C7,5)</f>
        <v>14,54</v>
      </c>
      <c r="C7" t="str">
        <f t="shared" ref="C7:C70" si="2">LEFT(D7,17)</f>
        <v>A11,1,0,0,0,14,54</v>
      </c>
      <c r="D7" t="s">
        <v>322</v>
      </c>
    </row>
    <row r="8" spans="1:4" x14ac:dyDescent="0.2">
      <c r="A8">
        <f t="shared" si="0"/>
        <v>143</v>
      </c>
      <c r="B8" t="str">
        <f t="shared" si="1"/>
        <v>143,7</v>
      </c>
      <c r="C8" t="str">
        <f t="shared" si="2"/>
        <v>A11,0,1,0,0,143,7</v>
      </c>
      <c r="D8" t="s">
        <v>323</v>
      </c>
    </row>
    <row r="9" spans="1:4" x14ac:dyDescent="0.2">
      <c r="A9">
        <f t="shared" si="0"/>
        <v>5</v>
      </c>
      <c r="B9" t="str">
        <f t="shared" si="1"/>
        <v>5,601</v>
      </c>
      <c r="C9" t="str">
        <f t="shared" si="2"/>
        <v>A11,1,1,0,0,5,601</v>
      </c>
      <c r="D9" t="s">
        <v>324</v>
      </c>
    </row>
    <row r="10" spans="1:4" x14ac:dyDescent="0.2">
      <c r="A10">
        <f t="shared" si="0"/>
        <v>42</v>
      </c>
      <c r="B10" t="str">
        <f t="shared" si="1"/>
        <v>42,52</v>
      </c>
      <c r="C10" t="str">
        <f t="shared" si="2"/>
        <v>A11,0,0,1,0,42,52</v>
      </c>
      <c r="D10" t="s">
        <v>325</v>
      </c>
    </row>
    <row r="11" spans="1:4" x14ac:dyDescent="0.2">
      <c r="A11">
        <f t="shared" si="0"/>
        <v>43</v>
      </c>
      <c r="B11" t="str">
        <f t="shared" si="1"/>
        <v>43,55</v>
      </c>
      <c r="C11" t="str">
        <f t="shared" si="2"/>
        <v>A11,1,0,1,0,43,55</v>
      </c>
      <c r="D11" t="s">
        <v>326</v>
      </c>
    </row>
    <row r="12" spans="1:4" x14ac:dyDescent="0.2">
      <c r="A12">
        <f t="shared" si="0"/>
        <v>6</v>
      </c>
      <c r="B12" t="str">
        <f t="shared" si="1"/>
        <v>6,549</v>
      </c>
      <c r="C12" t="str">
        <f t="shared" si="2"/>
        <v>A11,1,1,1,0,6,549</v>
      </c>
      <c r="D12" t="s">
        <v>327</v>
      </c>
    </row>
    <row r="13" spans="1:4" x14ac:dyDescent="0.2">
      <c r="A13">
        <f t="shared" si="0"/>
        <v>55</v>
      </c>
      <c r="B13" t="str">
        <f t="shared" si="1"/>
        <v>55,51</v>
      </c>
      <c r="C13" t="str">
        <f t="shared" si="2"/>
        <v>A11,0,0,0,1,55,51</v>
      </c>
      <c r="D13" t="s">
        <v>328</v>
      </c>
    </row>
    <row r="14" spans="1:4" x14ac:dyDescent="0.2">
      <c r="A14">
        <f t="shared" si="0"/>
        <v>12</v>
      </c>
      <c r="B14" t="str">
        <f t="shared" si="1"/>
        <v>12,56</v>
      </c>
      <c r="C14" t="str">
        <f t="shared" si="2"/>
        <v>A11,1,0,0,1,12,56</v>
      </c>
      <c r="D14" t="s">
        <v>329</v>
      </c>
    </row>
    <row r="15" spans="1:4" x14ac:dyDescent="0.2">
      <c r="A15">
        <f t="shared" si="0"/>
        <v>17</v>
      </c>
      <c r="B15" t="str">
        <f t="shared" si="1"/>
        <v>17,82</v>
      </c>
      <c r="C15" t="str">
        <f t="shared" si="2"/>
        <v>A11,0,1,0,1,17,82</v>
      </c>
      <c r="D15" t="s">
        <v>330</v>
      </c>
    </row>
    <row r="16" spans="1:4" x14ac:dyDescent="0.2">
      <c r="A16">
        <f t="shared" si="0"/>
        <v>7</v>
      </c>
      <c r="B16" t="str">
        <f t="shared" si="1"/>
        <v>7,575</v>
      </c>
      <c r="C16" t="str">
        <f t="shared" si="2"/>
        <v>A11,1,1,0,1,7,575</v>
      </c>
      <c r="D16" t="s">
        <v>331</v>
      </c>
    </row>
    <row r="17" spans="1:4" x14ac:dyDescent="0.2">
      <c r="A17">
        <f t="shared" si="0"/>
        <v>1</v>
      </c>
      <c r="B17" t="str">
        <f t="shared" si="1"/>
        <v>1,430</v>
      </c>
      <c r="C17" t="str">
        <f t="shared" si="2"/>
        <v>A11,0,0,1,1,1,430</v>
      </c>
      <c r="D17" t="s">
        <v>332</v>
      </c>
    </row>
    <row r="18" spans="1:4" x14ac:dyDescent="0.2">
      <c r="A18">
        <f t="shared" si="0"/>
        <v>73</v>
      </c>
      <c r="B18" t="str">
        <f t="shared" si="1"/>
        <v>73,54</v>
      </c>
      <c r="C18" t="str">
        <f t="shared" si="2"/>
        <v>A11,1,0,1,1,73,54</v>
      </c>
      <c r="D18" t="s">
        <v>333</v>
      </c>
    </row>
    <row r="19" spans="1:4" x14ac:dyDescent="0.2">
      <c r="A19">
        <f t="shared" si="0"/>
        <v>211</v>
      </c>
      <c r="B19" t="str">
        <f t="shared" si="1"/>
        <v>211,5</v>
      </c>
      <c r="C19" t="str">
        <f t="shared" si="2"/>
        <v>A11,1,1,1,1,211,5</v>
      </c>
      <c r="D19" t="s">
        <v>334</v>
      </c>
    </row>
    <row r="20" spans="1:4" x14ac:dyDescent="0.2">
      <c r="A20">
        <f t="shared" si="0"/>
        <v>15915</v>
      </c>
      <c r="B20" t="str">
        <f t="shared" si="1"/>
        <v>15915</v>
      </c>
      <c r="C20" t="str">
        <f t="shared" si="2"/>
        <v>A12,0,0,0,0,15915</v>
      </c>
      <c r="D20" t="s">
        <v>335</v>
      </c>
    </row>
    <row r="21" spans="1:4" x14ac:dyDescent="0.2">
      <c r="A21">
        <f t="shared" si="0"/>
        <v>19</v>
      </c>
      <c r="B21" t="str">
        <f t="shared" si="1"/>
        <v>19,66</v>
      </c>
      <c r="C21" t="str">
        <f t="shared" si="2"/>
        <v>A12,1,0,0,0,19,66</v>
      </c>
      <c r="D21" t="s">
        <v>336</v>
      </c>
    </row>
    <row r="22" spans="1:4" x14ac:dyDescent="0.2">
      <c r="A22">
        <f t="shared" si="0"/>
        <v>174</v>
      </c>
      <c r="B22" t="str">
        <f t="shared" si="1"/>
        <v>174,7</v>
      </c>
      <c r="C22" t="str">
        <f t="shared" si="2"/>
        <v>A12,0,1,0,0,174,7</v>
      </c>
      <c r="D22" t="s">
        <v>337</v>
      </c>
    </row>
    <row r="23" spans="1:4" x14ac:dyDescent="0.2">
      <c r="A23">
        <f t="shared" si="0"/>
        <v>1</v>
      </c>
      <c r="B23" t="str">
        <f t="shared" si="1"/>
        <v>1,618</v>
      </c>
      <c r="C23" t="str">
        <f t="shared" si="2"/>
        <v>A12,1,1,0,0,1,618</v>
      </c>
      <c r="D23" t="s">
        <v>338</v>
      </c>
    </row>
    <row r="24" spans="1:4" x14ac:dyDescent="0.2">
      <c r="A24">
        <f t="shared" si="0"/>
        <v>32</v>
      </c>
      <c r="B24" t="str">
        <f t="shared" si="1"/>
        <v>32,66</v>
      </c>
      <c r="C24" t="str">
        <f t="shared" si="2"/>
        <v>A12,0,0,1,0,32,66</v>
      </c>
      <c r="D24" t="s">
        <v>339</v>
      </c>
    </row>
    <row r="25" spans="1:4" x14ac:dyDescent="0.2">
      <c r="A25">
        <f t="shared" si="0"/>
        <v>45</v>
      </c>
      <c r="B25" t="str">
        <f t="shared" si="1"/>
        <v>45,64</v>
      </c>
      <c r="C25" t="str">
        <f t="shared" si="2"/>
        <v>A12,1,0,1,0,45,64</v>
      </c>
      <c r="D25" t="s">
        <v>340</v>
      </c>
    </row>
    <row r="26" spans="1:4" x14ac:dyDescent="0.2">
      <c r="A26">
        <f t="shared" si="0"/>
        <v>42</v>
      </c>
      <c r="B26" t="str">
        <f t="shared" si="1"/>
        <v>42,66</v>
      </c>
      <c r="C26" t="str">
        <f t="shared" si="2"/>
        <v>A12,0,0,0,1,42,66</v>
      </c>
      <c r="D26" t="s">
        <v>341</v>
      </c>
    </row>
    <row r="27" spans="1:4" x14ac:dyDescent="0.2">
      <c r="A27">
        <f t="shared" si="0"/>
        <v>14</v>
      </c>
      <c r="B27" t="str">
        <f t="shared" si="1"/>
        <v>14,64</v>
      </c>
      <c r="C27" t="str">
        <f t="shared" si="2"/>
        <v>A12,1,0,0,1,14,64</v>
      </c>
      <c r="D27" t="s">
        <v>342</v>
      </c>
    </row>
    <row r="28" spans="1:4" x14ac:dyDescent="0.2">
      <c r="A28">
        <f t="shared" si="0"/>
        <v>7</v>
      </c>
      <c r="B28" t="str">
        <f t="shared" si="1"/>
        <v>7,754</v>
      </c>
      <c r="C28" t="str">
        <f t="shared" si="2"/>
        <v>A12,0,1,0,1,7,754</v>
      </c>
      <c r="D28" t="s">
        <v>343</v>
      </c>
    </row>
    <row r="29" spans="1:4" x14ac:dyDescent="0.2">
      <c r="A29">
        <f t="shared" si="0"/>
        <v>3</v>
      </c>
      <c r="B29" t="str">
        <f t="shared" si="1"/>
        <v>3,655</v>
      </c>
      <c r="C29" t="str">
        <f t="shared" si="2"/>
        <v>A12,1,1,0,1,3,655</v>
      </c>
      <c r="D29" t="s">
        <v>344</v>
      </c>
    </row>
    <row r="30" spans="1:4" x14ac:dyDescent="0.2">
      <c r="A30">
        <f t="shared" si="0"/>
        <v>2</v>
      </c>
      <c r="B30" t="str">
        <f t="shared" si="1"/>
        <v>2,731</v>
      </c>
      <c r="C30" t="str">
        <f t="shared" si="2"/>
        <v>A12,0,0,1,1,2,731</v>
      </c>
      <c r="D30" t="s">
        <v>345</v>
      </c>
    </row>
    <row r="31" spans="1:4" x14ac:dyDescent="0.2">
      <c r="A31">
        <f t="shared" si="0"/>
        <v>67</v>
      </c>
      <c r="B31" t="str">
        <f t="shared" si="1"/>
        <v>67,64</v>
      </c>
      <c r="C31" t="str">
        <f t="shared" si="2"/>
        <v>A12,1,0,1,1,67,64</v>
      </c>
      <c r="D31" t="s">
        <v>346</v>
      </c>
    </row>
    <row r="32" spans="1:4" x14ac:dyDescent="0.2">
      <c r="A32">
        <f t="shared" si="0"/>
        <v>1</v>
      </c>
      <c r="B32" t="str">
        <f t="shared" si="1"/>
        <v>1,717</v>
      </c>
      <c r="C32" t="str">
        <f t="shared" si="2"/>
        <v>A12,0,1,1,1,1,717</v>
      </c>
      <c r="D32" t="s">
        <v>347</v>
      </c>
    </row>
    <row r="33" spans="1:4" x14ac:dyDescent="0.2">
      <c r="A33">
        <f t="shared" si="0"/>
        <v>188</v>
      </c>
      <c r="B33" t="str">
        <f t="shared" si="1"/>
        <v>188,6</v>
      </c>
      <c r="C33" t="str">
        <f t="shared" si="2"/>
        <v>A12,1,1,1,1,188,6</v>
      </c>
      <c r="D33" t="s">
        <v>348</v>
      </c>
    </row>
    <row r="34" spans="1:4" x14ac:dyDescent="0.2">
      <c r="A34">
        <f t="shared" si="0"/>
        <v>14302</v>
      </c>
      <c r="B34" t="str">
        <f t="shared" si="1"/>
        <v>14302</v>
      </c>
      <c r="C34" t="str">
        <f t="shared" si="2"/>
        <v>B11,0,0,0,0,14302</v>
      </c>
      <c r="D34" t="s">
        <v>349</v>
      </c>
    </row>
    <row r="35" spans="1:4" x14ac:dyDescent="0.2">
      <c r="A35">
        <f t="shared" si="0"/>
        <v>11</v>
      </c>
      <c r="B35" t="str">
        <f t="shared" si="1"/>
        <v>11,54</v>
      </c>
      <c r="C35" t="str">
        <f t="shared" si="2"/>
        <v>B11,1,0,0,0,11,54</v>
      </c>
      <c r="D35" t="s">
        <v>350</v>
      </c>
    </row>
    <row r="36" spans="1:4" x14ac:dyDescent="0.2">
      <c r="A36">
        <f t="shared" si="0"/>
        <v>143</v>
      </c>
      <c r="B36" t="str">
        <f>RIGHT(C36,5)</f>
        <v>143,7</v>
      </c>
      <c r="C36" t="str">
        <f t="shared" si="2"/>
        <v>B11,0,1,0,0,143,7</v>
      </c>
      <c r="D36" t="s">
        <v>351</v>
      </c>
    </row>
    <row r="37" spans="1:4" x14ac:dyDescent="0.2">
      <c r="A37">
        <f t="shared" si="0"/>
        <v>6</v>
      </c>
      <c r="B37" t="str">
        <f t="shared" ref="B37:B58" si="3">RIGHT(C37,5)</f>
        <v>6,572</v>
      </c>
      <c r="C37" t="str">
        <f t="shared" si="2"/>
        <v>B11,1,1,0,0,6,572</v>
      </c>
      <c r="D37" t="s">
        <v>352</v>
      </c>
    </row>
    <row r="38" spans="1:4" x14ac:dyDescent="0.2">
      <c r="A38">
        <f t="shared" si="0"/>
        <v>37</v>
      </c>
      <c r="B38" t="str">
        <f t="shared" si="3"/>
        <v>37,52</v>
      </c>
      <c r="C38" t="str">
        <f t="shared" si="2"/>
        <v>B11,0,0,1,0,37,52</v>
      </c>
      <c r="D38" t="s">
        <v>353</v>
      </c>
    </row>
    <row r="39" spans="1:4" x14ac:dyDescent="0.2">
      <c r="A39">
        <f t="shared" si="0"/>
        <v>50</v>
      </c>
      <c r="B39" t="str">
        <f t="shared" si="3"/>
        <v>50,54</v>
      </c>
      <c r="C39" t="str">
        <f t="shared" si="2"/>
        <v>B11,1,0,1,0,50,54</v>
      </c>
      <c r="D39" t="s">
        <v>354</v>
      </c>
    </row>
    <row r="40" spans="1:4" x14ac:dyDescent="0.2">
      <c r="A40">
        <f t="shared" si="0"/>
        <v>2</v>
      </c>
      <c r="B40" t="str">
        <f t="shared" si="3"/>
        <v>2,824</v>
      </c>
      <c r="C40" t="str">
        <f t="shared" si="2"/>
        <v>B11,0,1,1,0,2,824</v>
      </c>
      <c r="D40" t="s">
        <v>355</v>
      </c>
    </row>
    <row r="41" spans="1:4" x14ac:dyDescent="0.2">
      <c r="A41">
        <f t="shared" si="0"/>
        <v>5</v>
      </c>
      <c r="B41" t="str">
        <f t="shared" si="3"/>
        <v>5,514</v>
      </c>
      <c r="C41" t="str">
        <f t="shared" si="2"/>
        <v>B11,1,1,1,0,5,514</v>
      </c>
      <c r="D41" t="s">
        <v>356</v>
      </c>
    </row>
    <row r="42" spans="1:4" x14ac:dyDescent="0.2">
      <c r="A42">
        <f t="shared" si="0"/>
        <v>52</v>
      </c>
      <c r="B42" t="str">
        <f t="shared" si="3"/>
        <v>52,53</v>
      </c>
      <c r="C42" t="str">
        <f t="shared" si="2"/>
        <v>B11,0,0,0,1,52,53</v>
      </c>
      <c r="D42" t="s">
        <v>357</v>
      </c>
    </row>
    <row r="43" spans="1:4" x14ac:dyDescent="0.2">
      <c r="A43">
        <f t="shared" si="0"/>
        <v>14</v>
      </c>
      <c r="B43" t="str">
        <f t="shared" si="3"/>
        <v>14,54</v>
      </c>
      <c r="C43" t="str">
        <f t="shared" si="2"/>
        <v>B11,1,0,0,1,14,54</v>
      </c>
      <c r="D43" t="s">
        <v>358</v>
      </c>
    </row>
    <row r="44" spans="1:4" x14ac:dyDescent="0.2">
      <c r="A44">
        <f t="shared" si="0"/>
        <v>19</v>
      </c>
      <c r="B44" t="str">
        <f t="shared" si="3"/>
        <v>19,76</v>
      </c>
      <c r="C44" t="str">
        <f t="shared" si="2"/>
        <v>B11,0,1,0,1,19,76</v>
      </c>
      <c r="D44" t="s">
        <v>359</v>
      </c>
    </row>
    <row r="45" spans="1:4" x14ac:dyDescent="0.2">
      <c r="A45">
        <f t="shared" si="0"/>
        <v>12</v>
      </c>
      <c r="B45" t="str">
        <f t="shared" si="3"/>
        <v>12,57</v>
      </c>
      <c r="C45" t="str">
        <f t="shared" si="2"/>
        <v>B11,1,1,0,1,12,57</v>
      </c>
      <c r="D45" t="s">
        <v>360</v>
      </c>
    </row>
    <row r="46" spans="1:4" x14ac:dyDescent="0.2">
      <c r="A46">
        <f t="shared" si="0"/>
        <v>2</v>
      </c>
      <c r="B46" t="str">
        <f t="shared" si="3"/>
        <v>2,584</v>
      </c>
      <c r="C46" t="str">
        <f t="shared" si="2"/>
        <v>B11,0,0,1,1,2,584</v>
      </c>
      <c r="D46" t="s">
        <v>361</v>
      </c>
    </row>
    <row r="47" spans="1:4" x14ac:dyDescent="0.2">
      <c r="A47">
        <f t="shared" si="0"/>
        <v>82</v>
      </c>
      <c r="B47" t="str">
        <f t="shared" si="3"/>
        <v>82,55</v>
      </c>
      <c r="C47" t="str">
        <f t="shared" si="2"/>
        <v>B11,1,0,1,1,82,55</v>
      </c>
      <c r="D47" t="s">
        <v>362</v>
      </c>
    </row>
    <row r="48" spans="1:4" x14ac:dyDescent="0.2">
      <c r="A48">
        <f t="shared" si="0"/>
        <v>1</v>
      </c>
      <c r="B48" t="str">
        <f t="shared" si="3"/>
        <v>1,776</v>
      </c>
      <c r="C48" t="str">
        <f t="shared" si="2"/>
        <v>B11,0,1,1,1,1,776</v>
      </c>
      <c r="D48" t="s">
        <v>363</v>
      </c>
    </row>
    <row r="49" spans="1:4" x14ac:dyDescent="0.2">
      <c r="A49">
        <f t="shared" si="0"/>
        <v>255</v>
      </c>
      <c r="B49" t="str">
        <f t="shared" si="3"/>
        <v>255,5</v>
      </c>
      <c r="C49" t="str">
        <f t="shared" si="2"/>
        <v>B11,1,1,1,1,255,5</v>
      </c>
      <c r="D49" t="s">
        <v>364</v>
      </c>
    </row>
    <row r="50" spans="1:4" x14ac:dyDescent="0.2">
      <c r="A50">
        <f t="shared" si="0"/>
        <v>15254</v>
      </c>
      <c r="B50" t="str">
        <f t="shared" si="3"/>
        <v>15254</v>
      </c>
      <c r="C50" t="str">
        <f t="shared" si="2"/>
        <v>B12,0,0,0,0,15254</v>
      </c>
      <c r="D50" t="s">
        <v>365</v>
      </c>
    </row>
    <row r="51" spans="1:4" x14ac:dyDescent="0.2">
      <c r="A51">
        <f t="shared" si="0"/>
        <v>32</v>
      </c>
      <c r="B51" t="str">
        <f t="shared" si="3"/>
        <v>32,57</v>
      </c>
      <c r="C51" t="str">
        <f t="shared" si="2"/>
        <v>B12,1,0,0,0,32,57</v>
      </c>
      <c r="D51" t="s">
        <v>366</v>
      </c>
    </row>
    <row r="52" spans="1:4" x14ac:dyDescent="0.2">
      <c r="A52">
        <f t="shared" si="0"/>
        <v>164</v>
      </c>
      <c r="B52" t="str">
        <f t="shared" si="3"/>
        <v>164,6</v>
      </c>
      <c r="C52" t="str">
        <f t="shared" si="2"/>
        <v>B12,0,1,0,0,164,6</v>
      </c>
      <c r="D52" t="s">
        <v>367</v>
      </c>
    </row>
    <row r="53" spans="1:4" x14ac:dyDescent="0.2">
      <c r="A53">
        <f t="shared" si="0"/>
        <v>1</v>
      </c>
      <c r="B53" t="str">
        <f t="shared" si="3"/>
        <v>1,649</v>
      </c>
      <c r="C53" t="str">
        <f t="shared" si="2"/>
        <v>B12,1,1,0,0,1,649</v>
      </c>
      <c r="D53" t="s">
        <v>368</v>
      </c>
    </row>
    <row r="54" spans="1:4" x14ac:dyDescent="0.2">
      <c r="A54">
        <f t="shared" si="0"/>
        <v>48</v>
      </c>
      <c r="B54" t="str">
        <f t="shared" si="3"/>
        <v>48,59</v>
      </c>
      <c r="C54" t="str">
        <f t="shared" si="2"/>
        <v>B12,0,0,1,0,48,59</v>
      </c>
      <c r="D54" t="s">
        <v>369</v>
      </c>
    </row>
    <row r="55" spans="1:4" x14ac:dyDescent="0.2">
      <c r="A55">
        <f t="shared" si="0"/>
        <v>31</v>
      </c>
      <c r="B55" t="str">
        <f t="shared" si="3"/>
        <v>31,56</v>
      </c>
      <c r="C55" t="str">
        <f t="shared" si="2"/>
        <v>B12,1,0,1,0,31,56</v>
      </c>
      <c r="D55" t="s">
        <v>370</v>
      </c>
    </row>
    <row r="56" spans="1:4" x14ac:dyDescent="0.2">
      <c r="A56">
        <f t="shared" si="0"/>
        <v>1</v>
      </c>
      <c r="B56" t="str">
        <f t="shared" si="3"/>
        <v>1,606</v>
      </c>
      <c r="C56" t="str">
        <f t="shared" si="2"/>
        <v>B12,0,1,1,0,1,606</v>
      </c>
      <c r="D56" t="s">
        <v>371</v>
      </c>
    </row>
    <row r="57" spans="1:4" x14ac:dyDescent="0.2">
      <c r="A57">
        <f t="shared" si="0"/>
        <v>1</v>
      </c>
      <c r="B57" t="str">
        <f t="shared" si="3"/>
        <v>1,497</v>
      </c>
      <c r="C57" t="str">
        <f t="shared" si="2"/>
        <v>B12,1,1,1,0,1,497</v>
      </c>
      <c r="D57" t="s">
        <v>372</v>
      </c>
    </row>
    <row r="58" spans="1:4" x14ac:dyDescent="0.2">
      <c r="A58">
        <f t="shared" si="0"/>
        <v>69</v>
      </c>
      <c r="B58" t="str">
        <f t="shared" si="3"/>
        <v>69,62</v>
      </c>
      <c r="C58" t="str">
        <f t="shared" si="2"/>
        <v>B12,0,0,0,1,69,62</v>
      </c>
      <c r="D58" t="s">
        <v>373</v>
      </c>
    </row>
    <row r="59" spans="1:4" x14ac:dyDescent="0.2">
      <c r="A59">
        <f t="shared" si="0"/>
        <v>20</v>
      </c>
      <c r="B59" t="str">
        <f t="shared" ref="B59:B80" si="4">RIGHT(C59,5)</f>
        <v>20,58</v>
      </c>
      <c r="C59" t="str">
        <f t="shared" si="2"/>
        <v>B12,1,0,0,1,20,58</v>
      </c>
      <c r="D59" t="s">
        <v>374</v>
      </c>
    </row>
    <row r="60" spans="1:4" x14ac:dyDescent="0.2">
      <c r="A60">
        <f t="shared" si="0"/>
        <v>24</v>
      </c>
      <c r="B60" t="str">
        <f t="shared" si="4"/>
        <v>24,68</v>
      </c>
      <c r="C60" t="str">
        <f t="shared" si="2"/>
        <v>B12,0,1,0,1,24,68</v>
      </c>
      <c r="D60" t="s">
        <v>375</v>
      </c>
    </row>
    <row r="61" spans="1:4" x14ac:dyDescent="0.2">
      <c r="A61">
        <f t="shared" si="0"/>
        <v>5</v>
      </c>
      <c r="B61" t="str">
        <f t="shared" si="4"/>
        <v>5,554</v>
      </c>
      <c r="C61" t="str">
        <f t="shared" si="2"/>
        <v>B12,1,1,0,1,5,554</v>
      </c>
      <c r="D61" t="s">
        <v>376</v>
      </c>
    </row>
    <row r="62" spans="1:4" x14ac:dyDescent="0.2">
      <c r="A62">
        <f t="shared" si="0"/>
        <v>5</v>
      </c>
      <c r="B62" t="str">
        <f t="shared" si="4"/>
        <v>5,619</v>
      </c>
      <c r="C62" t="str">
        <f t="shared" si="2"/>
        <v>B12,0,0,1,1,5,619</v>
      </c>
      <c r="D62" t="s">
        <v>377</v>
      </c>
    </row>
    <row r="63" spans="1:4" x14ac:dyDescent="0.2">
      <c r="A63">
        <f t="shared" si="0"/>
        <v>84</v>
      </c>
      <c r="B63" t="str">
        <f t="shared" si="4"/>
        <v>84,59</v>
      </c>
      <c r="C63" t="str">
        <f t="shared" si="2"/>
        <v>B12,1,0,1,1,84,59</v>
      </c>
      <c r="D63" t="s">
        <v>378</v>
      </c>
    </row>
    <row r="64" spans="1:4" x14ac:dyDescent="0.2">
      <c r="A64">
        <f t="shared" si="0"/>
        <v>207</v>
      </c>
      <c r="B64" t="str">
        <f t="shared" si="4"/>
        <v>207,5</v>
      </c>
      <c r="C64" t="str">
        <f t="shared" si="2"/>
        <v>B12,1,1,1,1,207,5</v>
      </c>
      <c r="D64" t="s">
        <v>379</v>
      </c>
    </row>
    <row r="65" spans="1:4" x14ac:dyDescent="0.2">
      <c r="A65">
        <f t="shared" si="0"/>
        <v>10205</v>
      </c>
      <c r="B65" t="str">
        <f t="shared" si="4"/>
        <v>10205</v>
      </c>
      <c r="C65" t="str">
        <f t="shared" si="2"/>
        <v>C11,0,0,0,0,10205</v>
      </c>
      <c r="D65" t="s">
        <v>380</v>
      </c>
    </row>
    <row r="66" spans="1:4" x14ac:dyDescent="0.2">
      <c r="A66">
        <f t="shared" si="0"/>
        <v>29</v>
      </c>
      <c r="B66" t="str">
        <f t="shared" si="4"/>
        <v>29,45</v>
      </c>
      <c r="C66" t="str">
        <f t="shared" si="2"/>
        <v>C11,1,0,0,0,29,45</v>
      </c>
      <c r="D66" t="s">
        <v>381</v>
      </c>
    </row>
    <row r="67" spans="1:4" x14ac:dyDescent="0.2">
      <c r="A67">
        <f t="shared" si="0"/>
        <v>126</v>
      </c>
      <c r="B67" t="str">
        <f t="shared" si="4"/>
        <v>126,3</v>
      </c>
      <c r="C67" t="str">
        <f t="shared" si="2"/>
        <v>C11,0,1,0,0,126,3</v>
      </c>
      <c r="D67" t="s">
        <v>382</v>
      </c>
    </row>
    <row r="68" spans="1:4" x14ac:dyDescent="0.2">
      <c r="A68">
        <f t="shared" si="0"/>
        <v>3</v>
      </c>
      <c r="B68" t="str">
        <f t="shared" si="4"/>
        <v>3,377</v>
      </c>
      <c r="C68" t="str">
        <f t="shared" si="2"/>
        <v>C11,1,1,0,0,3,377</v>
      </c>
      <c r="D68" t="s">
        <v>383</v>
      </c>
    </row>
    <row r="69" spans="1:4" x14ac:dyDescent="0.2">
      <c r="A69">
        <f t="shared" si="0"/>
        <v>26</v>
      </c>
      <c r="B69" t="str">
        <f t="shared" si="4"/>
        <v>26,22</v>
      </c>
      <c r="C69" t="str">
        <f t="shared" si="2"/>
        <v>C11,0,0,1,0,26,22</v>
      </c>
      <c r="D69" t="s">
        <v>384</v>
      </c>
    </row>
    <row r="70" spans="1:4" x14ac:dyDescent="0.2">
      <c r="A70">
        <f t="shared" si="0"/>
        <v>23</v>
      </c>
      <c r="B70" t="str">
        <f t="shared" si="4"/>
        <v>23,44</v>
      </c>
      <c r="C70" t="str">
        <f t="shared" si="2"/>
        <v>C11,1,0,1,0,23,44</v>
      </c>
      <c r="D70" t="s">
        <v>385</v>
      </c>
    </row>
    <row r="71" spans="1:4" x14ac:dyDescent="0.2">
      <c r="A71">
        <f t="shared" ref="A71:A134" si="5">INT(B71)</f>
        <v>10</v>
      </c>
      <c r="B71" t="str">
        <f t="shared" si="4"/>
        <v>10,37</v>
      </c>
      <c r="C71" t="str">
        <f t="shared" ref="C71:C134" si="6">LEFT(D71,17)</f>
        <v>C11,1,1,1,0,10,37</v>
      </c>
      <c r="D71" t="s">
        <v>386</v>
      </c>
    </row>
    <row r="72" spans="1:4" x14ac:dyDescent="0.2">
      <c r="A72">
        <f t="shared" si="5"/>
        <v>40</v>
      </c>
      <c r="B72" t="str">
        <f t="shared" si="4"/>
        <v>40,22</v>
      </c>
      <c r="C72" t="str">
        <f t="shared" si="6"/>
        <v>C11,0,0,0,1,40,22</v>
      </c>
      <c r="D72" t="s">
        <v>387</v>
      </c>
    </row>
    <row r="73" spans="1:4" x14ac:dyDescent="0.2">
      <c r="A73">
        <f t="shared" si="5"/>
        <v>1</v>
      </c>
      <c r="B73" t="str">
        <f t="shared" si="4"/>
        <v>1,296</v>
      </c>
      <c r="C73" t="str">
        <f t="shared" si="6"/>
        <v>C11,1,0,0,1,1,296</v>
      </c>
      <c r="D73" t="s">
        <v>388</v>
      </c>
    </row>
    <row r="74" spans="1:4" x14ac:dyDescent="0.2">
      <c r="A74">
        <f t="shared" si="5"/>
        <v>10</v>
      </c>
      <c r="B74" t="str">
        <f t="shared" si="4"/>
        <v>10,37</v>
      </c>
      <c r="C74" t="str">
        <f t="shared" si="6"/>
        <v>C11,0,1,0,1,10,37</v>
      </c>
      <c r="D74" t="s">
        <v>389</v>
      </c>
    </row>
    <row r="75" spans="1:4" x14ac:dyDescent="0.2">
      <c r="A75">
        <f t="shared" si="5"/>
        <v>12</v>
      </c>
      <c r="B75" t="str">
        <f t="shared" si="4"/>
        <v>12,28</v>
      </c>
      <c r="C75" t="str">
        <f t="shared" si="6"/>
        <v>C11,0,0,1,1,12,28</v>
      </c>
      <c r="D75" t="s">
        <v>390</v>
      </c>
    </row>
    <row r="76" spans="1:4" x14ac:dyDescent="0.2">
      <c r="A76">
        <f t="shared" si="5"/>
        <v>73</v>
      </c>
      <c r="B76" t="str">
        <f t="shared" si="4"/>
        <v>73,41</v>
      </c>
      <c r="C76" t="str">
        <f t="shared" si="6"/>
        <v>C11,1,0,1,1,73,41</v>
      </c>
      <c r="D76" t="s">
        <v>391</v>
      </c>
    </row>
    <row r="77" spans="1:4" x14ac:dyDescent="0.2">
      <c r="A77">
        <v>4</v>
      </c>
      <c r="B77" t="str">
        <f t="shared" si="4"/>
        <v>4,-14</v>
      </c>
      <c r="C77" t="str">
        <f t="shared" si="6"/>
        <v>C11,0,1,1,1,4,-14</v>
      </c>
      <c r="D77" t="s">
        <v>392</v>
      </c>
    </row>
    <row r="78" spans="1:4" x14ac:dyDescent="0.2">
      <c r="A78">
        <f t="shared" si="5"/>
        <v>147</v>
      </c>
      <c r="B78" t="str">
        <f t="shared" si="4"/>
        <v>147,4</v>
      </c>
      <c r="C78" t="str">
        <f t="shared" si="6"/>
        <v>C11,1,1,1,1,147,4</v>
      </c>
      <c r="D78" t="s">
        <v>393</v>
      </c>
    </row>
    <row r="79" spans="1:4" x14ac:dyDescent="0.2">
      <c r="A79">
        <f t="shared" si="5"/>
        <v>15824</v>
      </c>
      <c r="B79" t="str">
        <f t="shared" si="4"/>
        <v>15824</v>
      </c>
      <c r="C79" t="str">
        <f t="shared" si="6"/>
        <v>C12,0,0,0,0,15824</v>
      </c>
      <c r="D79" t="s">
        <v>394</v>
      </c>
    </row>
    <row r="80" spans="1:4" x14ac:dyDescent="0.2">
      <c r="A80">
        <f t="shared" si="5"/>
        <v>7</v>
      </c>
      <c r="B80" t="str">
        <f t="shared" si="4"/>
        <v>7,107</v>
      </c>
      <c r="C80" t="str">
        <f t="shared" si="6"/>
        <v>C12,1,0,0,0,7,107</v>
      </c>
      <c r="D80" t="s">
        <v>395</v>
      </c>
    </row>
    <row r="81" spans="1:4" x14ac:dyDescent="0.2">
      <c r="A81">
        <f t="shared" si="5"/>
        <v>190</v>
      </c>
      <c r="B81" t="str">
        <f>RIGHT(C81,5)</f>
        <v>190,5</v>
      </c>
      <c r="C81" t="str">
        <f t="shared" si="6"/>
        <v>C12,0,1,0,0,190,5</v>
      </c>
      <c r="D81" t="s">
        <v>396</v>
      </c>
    </row>
    <row r="82" spans="1:4" x14ac:dyDescent="0.2">
      <c r="A82">
        <f t="shared" si="5"/>
        <v>3</v>
      </c>
      <c r="B82" t="str">
        <f t="shared" ref="B82:B136" si="7">RIGHT(C82,5)</f>
        <v>3,106</v>
      </c>
      <c r="C82" t="str">
        <f t="shared" si="6"/>
        <v>C12,1,1,0,0,3,106</v>
      </c>
      <c r="D82" t="s">
        <v>397</v>
      </c>
    </row>
    <row r="83" spans="1:4" x14ac:dyDescent="0.2">
      <c r="A83" t="e">
        <f t="shared" si="5"/>
        <v>#VALUE!</v>
      </c>
      <c r="B83" t="str">
        <f t="shared" si="7"/>
        <v>29,-8</v>
      </c>
      <c r="C83" t="str">
        <f t="shared" si="6"/>
        <v>C12,0,0,1,0,29,-8</v>
      </c>
      <c r="D83" t="s">
        <v>398</v>
      </c>
    </row>
    <row r="84" spans="1:4" x14ac:dyDescent="0.2">
      <c r="A84">
        <f t="shared" si="5"/>
        <v>81</v>
      </c>
      <c r="B84" t="str">
        <f t="shared" si="7"/>
        <v>81,12</v>
      </c>
      <c r="C84" t="str">
        <f t="shared" si="6"/>
        <v>C12,1,0,1,0,81,12</v>
      </c>
      <c r="D84" t="s">
        <v>399</v>
      </c>
    </row>
    <row r="85" spans="1:4" x14ac:dyDescent="0.2">
      <c r="A85">
        <f t="shared" si="5"/>
        <v>9</v>
      </c>
      <c r="B85" t="str">
        <f t="shared" si="7"/>
        <v>9,111</v>
      </c>
      <c r="C85" t="str">
        <f t="shared" si="6"/>
        <v>C12,1,1,1,0,9,111</v>
      </c>
      <c r="D85" t="s">
        <v>400</v>
      </c>
    </row>
    <row r="86" spans="1:4" x14ac:dyDescent="0.2">
      <c r="A86" t="e">
        <f t="shared" si="5"/>
        <v>#VALUE!</v>
      </c>
      <c r="B86" t="str">
        <f t="shared" si="7"/>
        <v>61,1.</v>
      </c>
      <c r="C86" t="str">
        <f t="shared" si="6"/>
        <v>C12,0,0,0,1,61,1.</v>
      </c>
      <c r="D86" t="s">
        <v>401</v>
      </c>
    </row>
    <row r="87" spans="1:4" x14ac:dyDescent="0.2">
      <c r="A87">
        <f t="shared" si="5"/>
        <v>18</v>
      </c>
      <c r="B87" t="str">
        <f t="shared" si="7"/>
        <v>18,56</v>
      </c>
      <c r="C87" t="str">
        <f t="shared" si="6"/>
        <v>C12,0,1,0,1,18,56</v>
      </c>
      <c r="D87" t="s">
        <v>402</v>
      </c>
    </row>
    <row r="88" spans="1:4" x14ac:dyDescent="0.2">
      <c r="A88" t="e">
        <f t="shared" si="5"/>
        <v>#VALUE!</v>
      </c>
      <c r="B88" t="str">
        <f t="shared" si="7"/>
        <v>15,4.</v>
      </c>
      <c r="C88" t="str">
        <f t="shared" si="6"/>
        <v>C12,0,0,1,1,15,4.</v>
      </c>
      <c r="D88" t="s">
        <v>403</v>
      </c>
    </row>
    <row r="89" spans="1:4" x14ac:dyDescent="0.2">
      <c r="A89">
        <f t="shared" si="5"/>
        <v>90</v>
      </c>
      <c r="B89" t="str">
        <f t="shared" si="7"/>
        <v>90,11</v>
      </c>
      <c r="C89" t="str">
        <f t="shared" si="6"/>
        <v>C12,1,0,1,1,90,11</v>
      </c>
      <c r="D89" t="s">
        <v>404</v>
      </c>
    </row>
    <row r="90" spans="1:4" x14ac:dyDescent="0.2">
      <c r="A90" t="e">
        <f t="shared" si="5"/>
        <v>#VALUE!</v>
      </c>
      <c r="B90" t="str">
        <f t="shared" si="7"/>
        <v>9,76.</v>
      </c>
      <c r="C90" t="str">
        <f t="shared" si="6"/>
        <v>C12,0,1,1,1,9,76.</v>
      </c>
      <c r="D90" t="s">
        <v>405</v>
      </c>
    </row>
    <row r="91" spans="1:4" x14ac:dyDescent="0.2">
      <c r="A91">
        <f t="shared" si="5"/>
        <v>252</v>
      </c>
      <c r="B91" t="str">
        <f t="shared" si="7"/>
        <v>252,1</v>
      </c>
      <c r="C91" t="str">
        <f t="shared" si="6"/>
        <v>C12,1,1,1,1,252,1</v>
      </c>
      <c r="D91" t="s">
        <v>406</v>
      </c>
    </row>
    <row r="92" spans="1:4" x14ac:dyDescent="0.2">
      <c r="A92">
        <f t="shared" si="5"/>
        <v>13150</v>
      </c>
      <c r="B92" t="str">
        <f t="shared" si="7"/>
        <v>13150</v>
      </c>
      <c r="C92" t="str">
        <f t="shared" si="6"/>
        <v>D11,0,0,0,0,13150</v>
      </c>
      <c r="D92" t="s">
        <v>407</v>
      </c>
    </row>
    <row r="93" spans="1:4" x14ac:dyDescent="0.2">
      <c r="A93">
        <f t="shared" si="5"/>
        <v>36</v>
      </c>
      <c r="B93" t="str">
        <f t="shared" si="7"/>
        <v>36,47</v>
      </c>
      <c r="C93" t="str">
        <f t="shared" si="6"/>
        <v>D11,1,0,0,0,36,47</v>
      </c>
      <c r="D93" t="s">
        <v>408</v>
      </c>
    </row>
    <row r="94" spans="1:4" x14ac:dyDescent="0.2">
      <c r="A94">
        <f t="shared" si="5"/>
        <v>124</v>
      </c>
      <c r="B94" t="str">
        <f t="shared" si="7"/>
        <v>124,4</v>
      </c>
      <c r="C94" t="str">
        <f t="shared" si="6"/>
        <v>D11,0,1,0,0,124,4</v>
      </c>
      <c r="D94" t="s">
        <v>409</v>
      </c>
    </row>
    <row r="95" spans="1:4" x14ac:dyDescent="0.2">
      <c r="A95">
        <f t="shared" si="5"/>
        <v>2</v>
      </c>
      <c r="B95" t="str">
        <f t="shared" si="7"/>
        <v>2,470</v>
      </c>
      <c r="C95" t="str">
        <f t="shared" si="6"/>
        <v>D11,1,1,0,0,2,470</v>
      </c>
      <c r="D95" t="s">
        <v>410</v>
      </c>
    </row>
    <row r="96" spans="1:4" x14ac:dyDescent="0.2">
      <c r="A96">
        <f t="shared" si="5"/>
        <v>23</v>
      </c>
      <c r="B96" t="str">
        <f t="shared" si="7"/>
        <v>23,22</v>
      </c>
      <c r="C96" t="str">
        <f t="shared" si="6"/>
        <v>D11,0,0,1,0,23,22</v>
      </c>
      <c r="D96" t="s">
        <v>411</v>
      </c>
    </row>
    <row r="97" spans="1:4" x14ac:dyDescent="0.2">
      <c r="A97">
        <f t="shared" si="5"/>
        <v>42</v>
      </c>
      <c r="B97" t="str">
        <f t="shared" si="7"/>
        <v>42,44</v>
      </c>
      <c r="C97" t="str">
        <f t="shared" si="6"/>
        <v>D11,1,0,1,0,42,44</v>
      </c>
      <c r="D97" t="s">
        <v>412</v>
      </c>
    </row>
    <row r="98" spans="1:4" x14ac:dyDescent="0.2">
      <c r="A98">
        <f t="shared" si="5"/>
        <v>4</v>
      </c>
      <c r="B98" t="str">
        <f t="shared" si="7"/>
        <v>4,406</v>
      </c>
      <c r="C98" t="str">
        <f t="shared" si="6"/>
        <v>D11,1,1,1,0,4,406</v>
      </c>
      <c r="D98" t="s">
        <v>413</v>
      </c>
    </row>
    <row r="99" spans="1:4" x14ac:dyDescent="0.2">
      <c r="A99">
        <f t="shared" si="5"/>
        <v>58</v>
      </c>
      <c r="B99" t="str">
        <f t="shared" si="7"/>
        <v>58,23</v>
      </c>
      <c r="C99" t="str">
        <f t="shared" si="6"/>
        <v>D11,0,0,0,1,58,23</v>
      </c>
      <c r="D99" t="s">
        <v>414</v>
      </c>
    </row>
    <row r="100" spans="1:4" x14ac:dyDescent="0.2">
      <c r="A100">
        <f t="shared" si="5"/>
        <v>15</v>
      </c>
      <c r="B100" t="str">
        <f t="shared" si="7"/>
        <v>15,44</v>
      </c>
      <c r="C100" t="str">
        <f t="shared" si="6"/>
        <v>D11,0,1,0,1,15,44</v>
      </c>
      <c r="D100" t="s">
        <v>415</v>
      </c>
    </row>
    <row r="101" spans="1:4" x14ac:dyDescent="0.2">
      <c r="A101">
        <f t="shared" si="5"/>
        <v>10</v>
      </c>
      <c r="B101" t="str">
        <f t="shared" si="7"/>
        <v>10,23</v>
      </c>
      <c r="C101" t="str">
        <f t="shared" si="6"/>
        <v>D11,0,0,1,1,10,23</v>
      </c>
      <c r="D101" t="s">
        <v>416</v>
      </c>
    </row>
    <row r="102" spans="1:4" x14ac:dyDescent="0.2">
      <c r="A102">
        <f t="shared" si="5"/>
        <v>58</v>
      </c>
      <c r="B102" t="str">
        <f t="shared" si="7"/>
        <v>58,44</v>
      </c>
      <c r="C102" t="str">
        <f t="shared" si="6"/>
        <v>D11,1,0,1,1,58,44</v>
      </c>
      <c r="D102" t="s">
        <v>417</v>
      </c>
    </row>
    <row r="103" spans="1:4" x14ac:dyDescent="0.2">
      <c r="A103">
        <f t="shared" si="5"/>
        <v>6</v>
      </c>
      <c r="B103" t="str">
        <f t="shared" si="7"/>
        <v>6,430</v>
      </c>
      <c r="C103" t="str">
        <f t="shared" si="6"/>
        <v>D11,0,1,1,1,6,430</v>
      </c>
      <c r="D103" t="s">
        <v>418</v>
      </c>
    </row>
    <row r="104" spans="1:4" x14ac:dyDescent="0.2">
      <c r="A104">
        <f t="shared" si="5"/>
        <v>188</v>
      </c>
      <c r="B104" t="str">
        <f t="shared" si="7"/>
        <v>188,4</v>
      </c>
      <c r="C104" t="str">
        <f t="shared" si="6"/>
        <v>D11,1,1,1,1,188,4</v>
      </c>
      <c r="D104" t="s">
        <v>419</v>
      </c>
    </row>
    <row r="105" spans="1:4" x14ac:dyDescent="0.2">
      <c r="A105">
        <f t="shared" si="5"/>
        <v>15650</v>
      </c>
      <c r="B105" t="str">
        <f t="shared" si="7"/>
        <v>15650</v>
      </c>
      <c r="C105" t="str">
        <f t="shared" si="6"/>
        <v>D12,0,0,0,0,15650</v>
      </c>
      <c r="D105" t="s">
        <v>420</v>
      </c>
    </row>
    <row r="106" spans="1:4" x14ac:dyDescent="0.2">
      <c r="A106">
        <f t="shared" si="5"/>
        <v>148</v>
      </c>
      <c r="B106" t="str">
        <f t="shared" si="7"/>
        <v>148,1</v>
      </c>
      <c r="C106" t="str">
        <f t="shared" si="6"/>
        <v>D12,0,1,0,0,148,1</v>
      </c>
      <c r="D106" t="s">
        <v>421</v>
      </c>
    </row>
    <row r="107" spans="1:4" x14ac:dyDescent="0.2">
      <c r="A107">
        <f t="shared" si="5"/>
        <v>3</v>
      </c>
      <c r="B107" t="str">
        <f t="shared" si="7"/>
        <v>3,999</v>
      </c>
      <c r="C107" t="str">
        <f t="shared" si="6"/>
        <v>D12,1,1,0,0,3,999</v>
      </c>
      <c r="D107" t="s">
        <v>422</v>
      </c>
    </row>
    <row r="108" spans="1:4" x14ac:dyDescent="0.2">
      <c r="A108" t="e">
        <f t="shared" si="5"/>
        <v>#VALUE!</v>
      </c>
      <c r="B108" t="str">
        <f t="shared" si="7"/>
        <v>28,-3</v>
      </c>
      <c r="C108" t="str">
        <f t="shared" si="6"/>
        <v>D12,0,0,1,0,28,-3</v>
      </c>
      <c r="D108" t="s">
        <v>423</v>
      </c>
    </row>
    <row r="109" spans="1:4" x14ac:dyDescent="0.2">
      <c r="A109">
        <f t="shared" si="5"/>
        <v>86</v>
      </c>
      <c r="B109" t="str">
        <f t="shared" si="7"/>
        <v>86,11</v>
      </c>
      <c r="C109" t="str">
        <f t="shared" si="6"/>
        <v>D12,1,0,1,0,86,11</v>
      </c>
      <c r="D109" t="s">
        <v>424</v>
      </c>
    </row>
    <row r="110" spans="1:4" x14ac:dyDescent="0.2">
      <c r="A110">
        <f t="shared" si="5"/>
        <v>6</v>
      </c>
      <c r="B110" t="str">
        <f t="shared" si="7"/>
        <v>6,941</v>
      </c>
      <c r="C110" t="str">
        <f t="shared" si="6"/>
        <v>D12,1,1,1,0,6,941</v>
      </c>
      <c r="D110" t="s">
        <v>425</v>
      </c>
    </row>
    <row r="111" spans="1:4" x14ac:dyDescent="0.2">
      <c r="A111" t="e">
        <f t="shared" si="5"/>
        <v>#VALUE!</v>
      </c>
      <c r="B111" t="str">
        <f t="shared" si="7"/>
        <v>48,-1</v>
      </c>
      <c r="C111" t="str">
        <f t="shared" si="6"/>
        <v>D12,0,0,0,1,48,-1</v>
      </c>
      <c r="D111" t="s">
        <v>426</v>
      </c>
    </row>
    <row r="112" spans="1:4" x14ac:dyDescent="0.2">
      <c r="A112">
        <f t="shared" si="5"/>
        <v>23</v>
      </c>
      <c r="B112" t="str">
        <f t="shared" si="7"/>
        <v>23,28</v>
      </c>
      <c r="C112" t="str">
        <f t="shared" si="6"/>
        <v>D12,0,1,0,1,23,28</v>
      </c>
      <c r="D112" t="s">
        <v>427</v>
      </c>
    </row>
    <row r="113" spans="1:4" x14ac:dyDescent="0.2">
      <c r="A113" t="e">
        <f t="shared" si="5"/>
        <v>#VALUE!</v>
      </c>
      <c r="B113" t="str">
        <f t="shared" si="7"/>
        <v>8,-11</v>
      </c>
      <c r="C113" t="str">
        <f t="shared" si="6"/>
        <v>D12,0,0,1,1,8,-11</v>
      </c>
      <c r="D113" t="s">
        <v>428</v>
      </c>
    </row>
    <row r="114" spans="1:4" x14ac:dyDescent="0.2">
      <c r="A114">
        <f t="shared" si="5"/>
        <v>93</v>
      </c>
      <c r="B114" t="str">
        <f t="shared" si="7"/>
        <v>93,10</v>
      </c>
      <c r="C114" t="str">
        <f t="shared" si="6"/>
        <v>D12,1,0,1,1,93,10</v>
      </c>
      <c r="D114" t="s">
        <v>429</v>
      </c>
    </row>
    <row r="115" spans="1:4" x14ac:dyDescent="0.2">
      <c r="A115" t="e">
        <f t="shared" si="5"/>
        <v>#VALUE!</v>
      </c>
      <c r="B115" t="str">
        <f t="shared" si="7"/>
        <v>4,57.</v>
      </c>
      <c r="C115" t="str">
        <f t="shared" si="6"/>
        <v>D12,0,1,1,1,4,57.</v>
      </c>
      <c r="D115" t="s">
        <v>430</v>
      </c>
    </row>
    <row r="116" spans="1:4" x14ac:dyDescent="0.2">
      <c r="A116">
        <f t="shared" si="5"/>
        <v>234</v>
      </c>
      <c r="B116" t="str">
        <f t="shared" si="7"/>
        <v>234,1</v>
      </c>
      <c r="C116" t="str">
        <f t="shared" si="6"/>
        <v>D12,1,1,1,1,234,1</v>
      </c>
      <c r="D116" t="s">
        <v>431</v>
      </c>
    </row>
    <row r="117" spans="1:4" x14ac:dyDescent="0.2">
      <c r="A117" t="e">
        <f t="shared" si="5"/>
        <v>#VALUE!</v>
      </c>
      <c r="B117" t="str">
        <f t="shared" si="7"/>
        <v>70,7.</v>
      </c>
      <c r="C117" t="str">
        <f t="shared" si="6"/>
        <v>E11,0,0,,,8370,7.</v>
      </c>
      <c r="D117" t="s">
        <v>432</v>
      </c>
    </row>
    <row r="118" spans="1:4" x14ac:dyDescent="0.2">
      <c r="A118" t="e">
        <f t="shared" si="5"/>
        <v>#VALUE!</v>
      </c>
      <c r="B118" t="str">
        <f t="shared" si="7"/>
        <v>,4.31</v>
      </c>
      <c r="C118" t="str">
        <f t="shared" si="6"/>
        <v>E11,1,0,,,49,4.31</v>
      </c>
      <c r="D118" t="s">
        <v>433</v>
      </c>
    </row>
    <row r="119" spans="1:4" x14ac:dyDescent="0.2">
      <c r="A119" t="e">
        <f t="shared" si="5"/>
        <v>#VALUE!</v>
      </c>
      <c r="B119" t="str">
        <f t="shared" si="7"/>
        <v>,7.88</v>
      </c>
      <c r="C119" t="str">
        <f t="shared" si="6"/>
        <v>E11,0,1,,,42,7.88</v>
      </c>
      <c r="D119" t="s">
        <v>434</v>
      </c>
    </row>
    <row r="120" spans="1:4" x14ac:dyDescent="0.2">
      <c r="A120" t="e">
        <f t="shared" si="5"/>
        <v>#VALUE!</v>
      </c>
      <c r="B120" t="str">
        <f t="shared" si="7"/>
        <v>9,8.6</v>
      </c>
      <c r="C120" t="str">
        <f t="shared" si="6"/>
        <v>E11,1,1,,,169,8.6</v>
      </c>
      <c r="D120" t="s">
        <v>435</v>
      </c>
    </row>
    <row r="121" spans="1:4" x14ac:dyDescent="0.2">
      <c r="A121">
        <f t="shared" si="5"/>
        <v>14797</v>
      </c>
      <c r="B121" t="str">
        <f t="shared" si="7"/>
        <v>14797</v>
      </c>
      <c r="C121" t="str">
        <f t="shared" si="6"/>
        <v>E12,0,0,0,0,14797</v>
      </c>
      <c r="D121" t="s">
        <v>436</v>
      </c>
    </row>
    <row r="122" spans="1:4" x14ac:dyDescent="0.2">
      <c r="A122">
        <f t="shared" si="5"/>
        <v>5</v>
      </c>
      <c r="B122" t="str">
        <f t="shared" si="7"/>
        <v>5,338</v>
      </c>
      <c r="C122" t="str">
        <f t="shared" si="6"/>
        <v>E12,1,0,0,0,5,338</v>
      </c>
      <c r="D122" t="s">
        <v>437</v>
      </c>
    </row>
    <row r="123" spans="1:4" x14ac:dyDescent="0.2">
      <c r="A123">
        <f t="shared" si="5"/>
        <v>178</v>
      </c>
      <c r="B123" t="str">
        <f t="shared" si="7"/>
        <v>178,3</v>
      </c>
      <c r="C123" t="str">
        <f t="shared" si="6"/>
        <v>E12,0,1,0,0,178,3</v>
      </c>
      <c r="D123" t="s">
        <v>438</v>
      </c>
    </row>
    <row r="124" spans="1:4" x14ac:dyDescent="0.2">
      <c r="A124">
        <f t="shared" si="5"/>
        <v>5</v>
      </c>
      <c r="B124" t="str">
        <f t="shared" si="7"/>
        <v>5,291</v>
      </c>
      <c r="C124" t="str">
        <f t="shared" si="6"/>
        <v>E12,1,1,0,0,5,291</v>
      </c>
      <c r="D124" t="s">
        <v>439</v>
      </c>
    </row>
    <row r="125" spans="1:4" x14ac:dyDescent="0.2">
      <c r="A125">
        <f t="shared" si="5"/>
        <v>29</v>
      </c>
      <c r="B125" t="str">
        <f t="shared" si="7"/>
        <v>29,26</v>
      </c>
      <c r="C125" t="str">
        <f t="shared" si="6"/>
        <v>E12,0,0,1,0,29,26</v>
      </c>
      <c r="D125" t="s">
        <v>440</v>
      </c>
    </row>
    <row r="126" spans="1:4" x14ac:dyDescent="0.2">
      <c r="A126">
        <f t="shared" si="5"/>
        <v>91</v>
      </c>
      <c r="B126" t="str">
        <f t="shared" si="7"/>
        <v>91,34</v>
      </c>
      <c r="C126" t="str">
        <f t="shared" si="6"/>
        <v>E12,1,0,1,0,91,34</v>
      </c>
      <c r="D126" t="s">
        <v>441</v>
      </c>
    </row>
    <row r="127" spans="1:4" x14ac:dyDescent="0.2">
      <c r="A127">
        <f t="shared" si="5"/>
        <v>1</v>
      </c>
      <c r="B127" t="str">
        <f t="shared" si="7"/>
        <v>1,317</v>
      </c>
      <c r="C127" t="str">
        <f t="shared" si="6"/>
        <v>E12,0,1,1,0,1,317</v>
      </c>
      <c r="D127" t="s">
        <v>442</v>
      </c>
    </row>
    <row r="128" spans="1:4" x14ac:dyDescent="0.2">
      <c r="A128">
        <f t="shared" si="5"/>
        <v>9</v>
      </c>
      <c r="B128" t="str">
        <f t="shared" si="7"/>
        <v>9,299</v>
      </c>
      <c r="C128" t="str">
        <f t="shared" si="6"/>
        <v>E12,1,1,1,0,9,299</v>
      </c>
      <c r="D128" t="s">
        <v>443</v>
      </c>
    </row>
    <row r="129" spans="1:4" x14ac:dyDescent="0.2">
      <c r="A129">
        <f t="shared" si="5"/>
        <v>57</v>
      </c>
      <c r="B129" t="str">
        <f t="shared" si="7"/>
        <v>57,28</v>
      </c>
      <c r="C129" t="str">
        <f t="shared" si="6"/>
        <v>E12,0,0,0,1,57,28</v>
      </c>
      <c r="D129" t="s">
        <v>444</v>
      </c>
    </row>
    <row r="130" spans="1:4" x14ac:dyDescent="0.2">
      <c r="A130">
        <f t="shared" si="5"/>
        <v>18</v>
      </c>
      <c r="B130" t="str">
        <f t="shared" si="7"/>
        <v>18,32</v>
      </c>
      <c r="C130" t="str">
        <f t="shared" si="6"/>
        <v>E12,0,1,0,1,18,32</v>
      </c>
      <c r="D130" t="s">
        <v>445</v>
      </c>
    </row>
    <row r="131" spans="1:4" x14ac:dyDescent="0.2">
      <c r="A131">
        <f t="shared" si="5"/>
        <v>2</v>
      </c>
      <c r="B131" t="str">
        <f t="shared" si="7"/>
        <v>2,297</v>
      </c>
      <c r="C131" t="str">
        <f t="shared" si="6"/>
        <v>E12,1,1,0,1,2,297</v>
      </c>
      <c r="D131" t="s">
        <v>446</v>
      </c>
    </row>
    <row r="132" spans="1:4" x14ac:dyDescent="0.2">
      <c r="A132">
        <f t="shared" si="5"/>
        <v>13</v>
      </c>
      <c r="B132" t="str">
        <f t="shared" si="7"/>
        <v>13,26</v>
      </c>
      <c r="C132" t="str">
        <f t="shared" si="6"/>
        <v>E12,0,0,1,1,13,26</v>
      </c>
      <c r="D132" t="s">
        <v>447</v>
      </c>
    </row>
    <row r="133" spans="1:4" x14ac:dyDescent="0.2">
      <c r="A133">
        <f t="shared" si="5"/>
        <v>84</v>
      </c>
      <c r="B133" t="str">
        <f t="shared" si="7"/>
        <v>84,32</v>
      </c>
      <c r="C133" t="str">
        <f t="shared" si="6"/>
        <v>E12,1,0,1,1,84,32</v>
      </c>
      <c r="D133" t="s">
        <v>448</v>
      </c>
    </row>
    <row r="134" spans="1:4" x14ac:dyDescent="0.2">
      <c r="A134">
        <f t="shared" si="5"/>
        <v>6</v>
      </c>
      <c r="B134" t="str">
        <f t="shared" si="7"/>
        <v>6,381</v>
      </c>
      <c r="C134" t="str">
        <f t="shared" si="6"/>
        <v>E12,0,1,1,1,6,381</v>
      </c>
      <c r="D134" t="s">
        <v>449</v>
      </c>
    </row>
    <row r="135" spans="1:4" x14ac:dyDescent="0.2">
      <c r="A135">
        <f t="shared" ref="A135:A198" si="8">INT(B135)</f>
        <v>221</v>
      </c>
      <c r="B135" t="str">
        <f t="shared" si="7"/>
        <v>221,3</v>
      </c>
      <c r="C135" t="str">
        <f t="shared" ref="C135:C198" si="9">LEFT(D135,17)</f>
        <v>E12,1,1,1,1,221,3</v>
      </c>
      <c r="D135" t="s">
        <v>450</v>
      </c>
    </row>
    <row r="136" spans="1:4" x14ac:dyDescent="0.2">
      <c r="A136" t="e">
        <f t="shared" si="8"/>
        <v>#VALUE!</v>
      </c>
      <c r="B136" t="str">
        <f t="shared" si="7"/>
        <v>11,7.</v>
      </c>
      <c r="C136" t="str">
        <f t="shared" si="9"/>
        <v>F11,0,0,,,7111,7.</v>
      </c>
      <c r="D136" t="s">
        <v>451</v>
      </c>
    </row>
    <row r="137" spans="1:4" x14ac:dyDescent="0.2">
      <c r="A137" t="e">
        <f t="shared" si="8"/>
        <v>#VALUE!</v>
      </c>
      <c r="B137" t="str">
        <f t="shared" ref="B137:B161" si="10">RIGHT(C137,5)</f>
        <v>,5.52</v>
      </c>
      <c r="C137" t="str">
        <f t="shared" si="9"/>
        <v>F11,1,0,,,32,5.52</v>
      </c>
      <c r="D137" t="s">
        <v>452</v>
      </c>
    </row>
    <row r="138" spans="1:4" x14ac:dyDescent="0.2">
      <c r="A138" t="e">
        <f t="shared" si="8"/>
        <v>#VALUE!</v>
      </c>
      <c r="B138" t="str">
        <f t="shared" si="10"/>
        <v>,11.8</v>
      </c>
      <c r="C138" t="str">
        <f t="shared" si="9"/>
        <v>F11,0,1,,,51,11.8</v>
      </c>
      <c r="D138" t="s">
        <v>453</v>
      </c>
    </row>
    <row r="139" spans="1:4" x14ac:dyDescent="0.2">
      <c r="A139" t="e">
        <f t="shared" si="8"/>
        <v>#VALUE!</v>
      </c>
      <c r="B139" t="str">
        <f t="shared" si="10"/>
        <v>0,9.7</v>
      </c>
      <c r="C139" t="str">
        <f t="shared" si="9"/>
        <v>F11,1,1,,,130,9.7</v>
      </c>
      <c r="D139" t="s">
        <v>454</v>
      </c>
    </row>
    <row r="140" spans="1:4" x14ac:dyDescent="0.2">
      <c r="A140">
        <f t="shared" si="8"/>
        <v>13687</v>
      </c>
      <c r="B140" t="str">
        <f t="shared" si="10"/>
        <v>13687</v>
      </c>
      <c r="C140" t="str">
        <f t="shared" si="9"/>
        <v>F12,0,0,0,0,13687</v>
      </c>
      <c r="D140" t="s">
        <v>455</v>
      </c>
    </row>
    <row r="141" spans="1:4" x14ac:dyDescent="0.2">
      <c r="A141">
        <f t="shared" si="8"/>
        <v>166</v>
      </c>
      <c r="B141" t="str">
        <f t="shared" si="10"/>
        <v>166,3</v>
      </c>
      <c r="C141" t="str">
        <f t="shared" si="9"/>
        <v>F12,0,1,0,0,166,3</v>
      </c>
      <c r="D141" t="s">
        <v>456</v>
      </c>
    </row>
    <row r="142" spans="1:4" x14ac:dyDescent="0.2">
      <c r="A142">
        <f t="shared" si="8"/>
        <v>3</v>
      </c>
      <c r="B142" t="str">
        <f t="shared" si="10"/>
        <v>3,246</v>
      </c>
      <c r="C142" t="str">
        <f t="shared" si="9"/>
        <v>F12,1,1,0,0,3,246</v>
      </c>
      <c r="D142" t="s">
        <v>457</v>
      </c>
    </row>
    <row r="143" spans="1:4" x14ac:dyDescent="0.2">
      <c r="A143">
        <f t="shared" si="8"/>
        <v>21</v>
      </c>
      <c r="B143" t="str">
        <f t="shared" si="10"/>
        <v>21,27</v>
      </c>
      <c r="C143" t="str">
        <f t="shared" si="9"/>
        <v>F12,0,0,1,0,21,27</v>
      </c>
      <c r="D143" t="s">
        <v>458</v>
      </c>
    </row>
    <row r="144" spans="1:4" x14ac:dyDescent="0.2">
      <c r="A144">
        <f t="shared" si="8"/>
        <v>74</v>
      </c>
      <c r="B144" t="str">
        <f t="shared" si="10"/>
        <v>74,34</v>
      </c>
      <c r="C144" t="str">
        <f t="shared" si="9"/>
        <v>F12,1,0,1,0,74,34</v>
      </c>
      <c r="D144" t="s">
        <v>459</v>
      </c>
    </row>
    <row r="145" spans="1:4" x14ac:dyDescent="0.2">
      <c r="A145">
        <f t="shared" si="8"/>
        <v>2</v>
      </c>
      <c r="B145" t="str">
        <f t="shared" si="10"/>
        <v>2,241</v>
      </c>
      <c r="C145" t="str">
        <f t="shared" si="9"/>
        <v>F12,0,1,1,0,2,241</v>
      </c>
      <c r="D145" t="s">
        <v>460</v>
      </c>
    </row>
    <row r="146" spans="1:4" x14ac:dyDescent="0.2">
      <c r="A146">
        <f t="shared" si="8"/>
        <v>7</v>
      </c>
      <c r="B146" t="str">
        <f t="shared" si="10"/>
        <v>7,274</v>
      </c>
      <c r="C146" t="str">
        <f t="shared" si="9"/>
        <v>F12,1,1,1,0,7,274</v>
      </c>
      <c r="D146" t="s">
        <v>461</v>
      </c>
    </row>
    <row r="147" spans="1:4" x14ac:dyDescent="0.2">
      <c r="A147">
        <f t="shared" si="8"/>
        <v>57</v>
      </c>
      <c r="B147" t="str">
        <f t="shared" si="10"/>
        <v>57,28</v>
      </c>
      <c r="C147" t="str">
        <f t="shared" si="9"/>
        <v>F12,0,0,0,1,57,28</v>
      </c>
      <c r="D147" t="s">
        <v>462</v>
      </c>
    </row>
    <row r="148" spans="1:4" x14ac:dyDescent="0.2">
      <c r="A148">
        <f t="shared" si="8"/>
        <v>10</v>
      </c>
      <c r="B148" t="str">
        <f t="shared" si="10"/>
        <v>10,31</v>
      </c>
      <c r="C148" t="str">
        <f t="shared" si="9"/>
        <v>F12,0,1,0,1,10,31</v>
      </c>
      <c r="D148" t="s">
        <v>463</v>
      </c>
    </row>
    <row r="149" spans="1:4" x14ac:dyDescent="0.2">
      <c r="A149">
        <f t="shared" si="8"/>
        <v>19</v>
      </c>
      <c r="B149" t="str">
        <f t="shared" si="10"/>
        <v>19,28</v>
      </c>
      <c r="C149" t="str">
        <f t="shared" si="9"/>
        <v>F12,0,0,1,1,19,28</v>
      </c>
      <c r="D149" t="s">
        <v>464</v>
      </c>
    </row>
    <row r="150" spans="1:4" x14ac:dyDescent="0.2">
      <c r="A150">
        <f t="shared" si="8"/>
        <v>80</v>
      </c>
      <c r="B150" t="str">
        <f t="shared" si="10"/>
        <v>80,31</v>
      </c>
      <c r="C150" t="str">
        <f t="shared" si="9"/>
        <v>F12,1,0,1,1,80,31</v>
      </c>
      <c r="D150" t="s">
        <v>465</v>
      </c>
    </row>
    <row r="151" spans="1:4" x14ac:dyDescent="0.2">
      <c r="A151">
        <f t="shared" si="8"/>
        <v>9</v>
      </c>
      <c r="B151" t="str">
        <f t="shared" si="10"/>
        <v>9,354</v>
      </c>
      <c r="C151" t="str">
        <f t="shared" si="9"/>
        <v>F12,0,1,1,1,9,354</v>
      </c>
      <c r="D151" t="s">
        <v>466</v>
      </c>
    </row>
    <row r="152" spans="1:4" x14ac:dyDescent="0.2">
      <c r="A152">
        <f t="shared" si="8"/>
        <v>203</v>
      </c>
      <c r="B152" t="str">
        <f t="shared" si="10"/>
        <v>203,3</v>
      </c>
      <c r="C152" t="str">
        <f t="shared" si="9"/>
        <v>F12,1,1,1,1,203,3</v>
      </c>
      <c r="D152" t="s">
        <v>467</v>
      </c>
    </row>
    <row r="153" spans="1:4" x14ac:dyDescent="0.2">
      <c r="A153">
        <f t="shared" si="8"/>
        <v>48</v>
      </c>
      <c r="B153" t="str">
        <f t="shared" si="10"/>
        <v>48,18</v>
      </c>
      <c r="C153" t="str">
        <f t="shared" si="9"/>
        <v>G11,0,0,,,9148,18</v>
      </c>
      <c r="D153" t="s">
        <v>468</v>
      </c>
    </row>
    <row r="154" spans="1:4" x14ac:dyDescent="0.2">
      <c r="A154">
        <f t="shared" si="8"/>
        <v>6</v>
      </c>
      <c r="B154" t="str">
        <f t="shared" si="10"/>
        <v>6,516</v>
      </c>
      <c r="C154" t="str">
        <f t="shared" si="9"/>
        <v>G11,1,0,,,336,516</v>
      </c>
      <c r="D154" t="s">
        <v>469</v>
      </c>
    </row>
    <row r="155" spans="1:4" x14ac:dyDescent="0.2">
      <c r="A155">
        <f t="shared" si="8"/>
        <v>0</v>
      </c>
      <c r="B155" t="str">
        <f t="shared" si="10"/>
        <v>0,802</v>
      </c>
      <c r="C155" t="str">
        <f t="shared" si="9"/>
        <v>G11,0,1,,,220,802</v>
      </c>
      <c r="D155" t="s">
        <v>470</v>
      </c>
    </row>
    <row r="156" spans="1:4" x14ac:dyDescent="0.2">
      <c r="A156">
        <f t="shared" si="8"/>
        <v>8</v>
      </c>
      <c r="B156" t="str">
        <f t="shared" si="10"/>
        <v>8,549</v>
      </c>
      <c r="C156" t="str">
        <f t="shared" si="9"/>
        <v>G11,1,1,,,418,549</v>
      </c>
      <c r="D156" t="s">
        <v>471</v>
      </c>
    </row>
    <row r="157" spans="1:4" x14ac:dyDescent="0.2">
      <c r="A157">
        <f t="shared" si="8"/>
        <v>553</v>
      </c>
      <c r="B157" t="str">
        <f t="shared" si="10"/>
        <v>553,1</v>
      </c>
      <c r="C157" t="str">
        <f t="shared" si="9"/>
        <v>G12,0,0,,,12553,1</v>
      </c>
      <c r="D157" t="s">
        <v>472</v>
      </c>
    </row>
    <row r="158" spans="1:4" x14ac:dyDescent="0.2">
      <c r="A158">
        <f t="shared" si="8"/>
        <v>5</v>
      </c>
      <c r="B158" t="str">
        <f t="shared" si="10"/>
        <v>5,505</v>
      </c>
      <c r="C158" t="str">
        <f t="shared" si="9"/>
        <v>G12,1,0,,,465,505</v>
      </c>
      <c r="D158" t="s">
        <v>473</v>
      </c>
    </row>
    <row r="159" spans="1:4" x14ac:dyDescent="0.2">
      <c r="A159">
        <f t="shared" si="8"/>
        <v>4</v>
      </c>
      <c r="B159" t="str">
        <f t="shared" si="10"/>
        <v>4,546</v>
      </c>
      <c r="C159" t="str">
        <f t="shared" si="9"/>
        <v>G12,0,1,,,314,546</v>
      </c>
      <c r="D159" t="s">
        <v>474</v>
      </c>
    </row>
    <row r="160" spans="1:4" x14ac:dyDescent="0.2">
      <c r="A160">
        <f t="shared" si="8"/>
        <v>4</v>
      </c>
      <c r="B160" t="str">
        <f t="shared" si="10"/>
        <v>4,510</v>
      </c>
      <c r="C160" t="str">
        <f t="shared" si="9"/>
        <v>G12,1,1,,,624,510</v>
      </c>
      <c r="D160" t="s">
        <v>475</v>
      </c>
    </row>
    <row r="161" spans="1:4" x14ac:dyDescent="0.2">
      <c r="A161">
        <f t="shared" si="8"/>
        <v>25</v>
      </c>
      <c r="B161" t="str">
        <f t="shared" si="10"/>
        <v>25,10</v>
      </c>
      <c r="C161" t="str">
        <f t="shared" si="9"/>
        <v>H11,0,0,,,7225,10</v>
      </c>
      <c r="D161" t="s">
        <v>476</v>
      </c>
    </row>
    <row r="162" spans="1:4" x14ac:dyDescent="0.2">
      <c r="A162">
        <f t="shared" si="8"/>
        <v>3</v>
      </c>
      <c r="B162" t="str">
        <f t="shared" ref="B162:B189" si="11">RIGHT(C162,5)</f>
        <v>3,548</v>
      </c>
      <c r="C162" t="str">
        <f t="shared" si="9"/>
        <v>H11,1,0,,,223,548</v>
      </c>
      <c r="D162" t="s">
        <v>477</v>
      </c>
    </row>
    <row r="163" spans="1:4" x14ac:dyDescent="0.2">
      <c r="A163">
        <f t="shared" si="8"/>
        <v>1</v>
      </c>
      <c r="B163" t="str">
        <f t="shared" si="11"/>
        <v>1,515</v>
      </c>
      <c r="C163" t="str">
        <f t="shared" si="9"/>
        <v>H11,0,1,,,171,515</v>
      </c>
      <c r="D163" t="s">
        <v>478</v>
      </c>
    </row>
    <row r="164" spans="1:4" x14ac:dyDescent="0.2">
      <c r="A164">
        <f t="shared" si="8"/>
        <v>5</v>
      </c>
      <c r="B164" t="str">
        <f t="shared" si="11"/>
        <v>5,541</v>
      </c>
      <c r="C164" t="str">
        <f t="shared" si="9"/>
        <v>H11,1,1,,,315,541</v>
      </c>
      <c r="D164" t="s">
        <v>479</v>
      </c>
    </row>
    <row r="165" spans="1:4" x14ac:dyDescent="0.2">
      <c r="A165">
        <f t="shared" si="8"/>
        <v>31</v>
      </c>
      <c r="B165" t="str">
        <f t="shared" si="11"/>
        <v>31,18</v>
      </c>
      <c r="C165" t="str">
        <f t="shared" si="9"/>
        <v>H12,0,0,,,6731,18</v>
      </c>
      <c r="D165" t="s">
        <v>480</v>
      </c>
    </row>
    <row r="166" spans="1:4" x14ac:dyDescent="0.2">
      <c r="A166">
        <f t="shared" si="8"/>
        <v>7</v>
      </c>
      <c r="B166" t="str">
        <f t="shared" si="11"/>
        <v>7,566</v>
      </c>
      <c r="C166" t="str">
        <f t="shared" si="9"/>
        <v>H12,1,0,,,257,566</v>
      </c>
      <c r="D166" t="s">
        <v>481</v>
      </c>
    </row>
    <row r="167" spans="1:4" x14ac:dyDescent="0.2">
      <c r="A167">
        <f t="shared" si="8"/>
        <v>6</v>
      </c>
      <c r="B167" t="str">
        <f t="shared" si="11"/>
        <v>6,729</v>
      </c>
      <c r="C167" t="str">
        <f t="shared" si="9"/>
        <v>H12,0,1,,,186,729</v>
      </c>
      <c r="D167" t="s">
        <v>482</v>
      </c>
    </row>
    <row r="168" spans="1:4" x14ac:dyDescent="0.2">
      <c r="A168">
        <f t="shared" si="8"/>
        <v>5</v>
      </c>
      <c r="B168" t="str">
        <f t="shared" si="11"/>
        <v>5,582</v>
      </c>
      <c r="C168" t="str">
        <f t="shared" si="9"/>
        <v>H12,1,1,,,295,582</v>
      </c>
      <c r="D168" t="s">
        <v>483</v>
      </c>
    </row>
    <row r="169" spans="1:4" x14ac:dyDescent="0.2">
      <c r="A169" t="e">
        <f t="shared" si="8"/>
        <v>#VALUE!</v>
      </c>
      <c r="B169" t="str">
        <f t="shared" si="11"/>
        <v/>
      </c>
      <c r="C169" t="str">
        <f t="shared" si="9"/>
        <v/>
      </c>
    </row>
    <row r="170" spans="1:4" x14ac:dyDescent="0.2">
      <c r="A170" t="e">
        <f t="shared" si="8"/>
        <v>#VALUE!</v>
      </c>
      <c r="B170" t="str">
        <f t="shared" si="11"/>
        <v/>
      </c>
      <c r="C170" t="str">
        <f t="shared" si="9"/>
        <v/>
      </c>
    </row>
    <row r="171" spans="1:4" x14ac:dyDescent="0.2">
      <c r="A171" t="e">
        <f t="shared" si="8"/>
        <v>#VALUE!</v>
      </c>
      <c r="B171" t="str">
        <f t="shared" si="11"/>
        <v xml:space="preserve"> 1,Cl</v>
      </c>
      <c r="C171" t="str">
        <f t="shared" si="9"/>
        <v>Well,Cluster 1,Cl</v>
      </c>
      <c r="D171" t="s">
        <v>70</v>
      </c>
    </row>
    <row r="172" spans="1:4" x14ac:dyDescent="0.2">
      <c r="A172" t="e">
        <f t="shared" si="8"/>
        <v>#VALUE!</v>
      </c>
      <c r="B172" t="str">
        <f t="shared" si="11"/>
        <v>N,N/A</v>
      </c>
      <c r="C172" t="str">
        <f t="shared" si="9"/>
        <v>A11,NNNN,PNNN,N/A</v>
      </c>
      <c r="D172" t="s">
        <v>484</v>
      </c>
    </row>
    <row r="173" spans="1:4" x14ac:dyDescent="0.2">
      <c r="A173" t="e">
        <f t="shared" si="8"/>
        <v>#VALUE!</v>
      </c>
      <c r="B173" t="str">
        <f t="shared" si="11"/>
        <v>N,N/A</v>
      </c>
      <c r="C173" t="str">
        <f t="shared" si="9"/>
        <v>A11,NNNN,NPNN,N/A</v>
      </c>
      <c r="D173" t="s">
        <v>485</v>
      </c>
    </row>
    <row r="174" spans="1:4" x14ac:dyDescent="0.2">
      <c r="A174" t="e">
        <f t="shared" si="8"/>
        <v>#VALUE!</v>
      </c>
      <c r="B174" t="str">
        <f t="shared" si="11"/>
        <v>N,N/A</v>
      </c>
      <c r="C174" t="str">
        <f t="shared" si="9"/>
        <v>A11,NNNN,PPNN,N/A</v>
      </c>
      <c r="D174" t="s">
        <v>486</v>
      </c>
    </row>
    <row r="175" spans="1:4" x14ac:dyDescent="0.2">
      <c r="A175" t="e">
        <f t="shared" si="8"/>
        <v>#VALUE!</v>
      </c>
      <c r="B175" t="str">
        <f t="shared" si="11"/>
        <v>N,N/A</v>
      </c>
      <c r="C175" t="str">
        <f t="shared" si="9"/>
        <v>A11,NNNN,NNPN,N/A</v>
      </c>
      <c r="D175" t="s">
        <v>487</v>
      </c>
    </row>
    <row r="176" spans="1:4" x14ac:dyDescent="0.2">
      <c r="A176" t="e">
        <f t="shared" si="8"/>
        <v>#VALUE!</v>
      </c>
      <c r="B176" t="str">
        <f t="shared" si="11"/>
        <v>N,N/A</v>
      </c>
      <c r="C176" t="str">
        <f t="shared" si="9"/>
        <v>A11,NNNN,PNPN,N/A</v>
      </c>
      <c r="D176" t="s">
        <v>488</v>
      </c>
    </row>
    <row r="177" spans="1:4" x14ac:dyDescent="0.2">
      <c r="A177" t="e">
        <f t="shared" si="8"/>
        <v>#VALUE!</v>
      </c>
      <c r="B177" t="str">
        <f t="shared" si="11"/>
        <v>N,N/A</v>
      </c>
      <c r="C177" t="str">
        <f t="shared" si="9"/>
        <v>A11,NNNN,PPPN,N/A</v>
      </c>
      <c r="D177" t="s">
        <v>489</v>
      </c>
    </row>
    <row r="178" spans="1:4" x14ac:dyDescent="0.2">
      <c r="A178" t="e">
        <f t="shared" si="8"/>
        <v>#VALUE!</v>
      </c>
      <c r="B178" t="str">
        <f t="shared" si="11"/>
        <v>P,N/A</v>
      </c>
      <c r="C178" t="str">
        <f t="shared" si="9"/>
        <v>A11,NNNN,NNNP,N/A</v>
      </c>
      <c r="D178" t="s">
        <v>490</v>
      </c>
    </row>
    <row r="179" spans="1:4" x14ac:dyDescent="0.2">
      <c r="A179" t="e">
        <f t="shared" si="8"/>
        <v>#VALUE!</v>
      </c>
      <c r="B179" t="str">
        <f t="shared" si="11"/>
        <v>P,N/A</v>
      </c>
      <c r="C179" t="str">
        <f t="shared" si="9"/>
        <v>A11,NNNN,PNNP,N/A</v>
      </c>
      <c r="D179" t="s">
        <v>491</v>
      </c>
    </row>
    <row r="180" spans="1:4" x14ac:dyDescent="0.2">
      <c r="A180" t="e">
        <f t="shared" si="8"/>
        <v>#VALUE!</v>
      </c>
      <c r="B180" t="str">
        <f t="shared" si="11"/>
        <v>P,N/A</v>
      </c>
      <c r="C180" t="str">
        <f t="shared" si="9"/>
        <v>A11,NNNN,NPNP,N/A</v>
      </c>
      <c r="D180" t="s">
        <v>492</v>
      </c>
    </row>
    <row r="181" spans="1:4" x14ac:dyDescent="0.2">
      <c r="A181" t="e">
        <f t="shared" si="8"/>
        <v>#VALUE!</v>
      </c>
      <c r="B181" t="str">
        <f t="shared" si="11"/>
        <v>P,N/A</v>
      </c>
      <c r="C181" t="str">
        <f t="shared" si="9"/>
        <v>A11,NNNN,PPNP,N/A</v>
      </c>
      <c r="D181" t="s">
        <v>493</v>
      </c>
    </row>
    <row r="182" spans="1:4" x14ac:dyDescent="0.2">
      <c r="A182" t="e">
        <f t="shared" si="8"/>
        <v>#VALUE!</v>
      </c>
      <c r="B182" t="str">
        <f t="shared" si="11"/>
        <v>P,N/A</v>
      </c>
      <c r="C182" t="str">
        <f t="shared" si="9"/>
        <v>A11,NNNN,NNPP,N/A</v>
      </c>
      <c r="D182" t="s">
        <v>494</v>
      </c>
    </row>
    <row r="183" spans="1:4" x14ac:dyDescent="0.2">
      <c r="A183" t="e">
        <f t="shared" si="8"/>
        <v>#VALUE!</v>
      </c>
      <c r="B183" t="str">
        <f t="shared" si="11"/>
        <v>P,N/A</v>
      </c>
      <c r="C183" t="str">
        <f t="shared" si="9"/>
        <v>A11,NNNN,PNPP,N/A</v>
      </c>
      <c r="D183" t="s">
        <v>495</v>
      </c>
    </row>
    <row r="184" spans="1:4" x14ac:dyDescent="0.2">
      <c r="A184" t="e">
        <f t="shared" si="8"/>
        <v>#VALUE!</v>
      </c>
      <c r="B184" t="str">
        <f t="shared" si="11"/>
        <v>P,N/A</v>
      </c>
      <c r="C184" t="str">
        <f t="shared" si="9"/>
        <v>A11,NNNN,PPPP,N/A</v>
      </c>
      <c r="D184" t="s">
        <v>496</v>
      </c>
    </row>
    <row r="185" spans="1:4" x14ac:dyDescent="0.2">
      <c r="A185" t="e">
        <f t="shared" si="8"/>
        <v>#VALUE!</v>
      </c>
      <c r="B185" t="str">
        <f t="shared" si="11"/>
        <v>N,86.</v>
      </c>
      <c r="C185" t="str">
        <f t="shared" si="9"/>
        <v>A11,PNNN,NPNN,86.</v>
      </c>
      <c r="D185" t="s">
        <v>497</v>
      </c>
    </row>
    <row r="186" spans="1:4" x14ac:dyDescent="0.2">
      <c r="A186" t="e">
        <f t="shared" si="8"/>
        <v>#VALUE!</v>
      </c>
      <c r="B186" t="str">
        <f t="shared" si="11"/>
        <v>N,40.</v>
      </c>
      <c r="C186" t="str">
        <f t="shared" si="9"/>
        <v>A11,PNNN,PPNN,40.</v>
      </c>
      <c r="D186" t="s">
        <v>498</v>
      </c>
    </row>
    <row r="187" spans="1:4" x14ac:dyDescent="0.2">
      <c r="A187" t="e">
        <f t="shared" si="8"/>
        <v>#VALUE!</v>
      </c>
      <c r="B187" t="str">
        <f t="shared" si="11"/>
        <v>N,88.</v>
      </c>
      <c r="C187" t="str">
        <f t="shared" si="9"/>
        <v>A11,PNNN,NNPN,88.</v>
      </c>
      <c r="D187" t="s">
        <v>499</v>
      </c>
    </row>
    <row r="188" spans="1:4" x14ac:dyDescent="0.2">
      <c r="A188" t="e">
        <f t="shared" si="8"/>
        <v>#VALUE!</v>
      </c>
      <c r="B188" t="str">
        <f t="shared" si="11"/>
        <v>N,1.2</v>
      </c>
      <c r="C188" t="str">
        <f t="shared" si="9"/>
        <v>A11,PNNN,PNPN,1.2</v>
      </c>
      <c r="D188" t="s">
        <v>500</v>
      </c>
    </row>
    <row r="189" spans="1:4" x14ac:dyDescent="0.2">
      <c r="A189" t="e">
        <f t="shared" si="8"/>
        <v>#VALUE!</v>
      </c>
      <c r="B189" t="str">
        <f t="shared" si="11"/>
        <v>N,39.</v>
      </c>
      <c r="C189" t="str">
        <f t="shared" si="9"/>
        <v>A11,PNNN,PPPN,39.</v>
      </c>
      <c r="D189" t="s">
        <v>501</v>
      </c>
    </row>
    <row r="190" spans="1:4" x14ac:dyDescent="0.2">
      <c r="A190" t="e">
        <f t="shared" si="8"/>
        <v>#VALUE!</v>
      </c>
      <c r="B190" t="str">
        <f t="shared" ref="B190" si="12">RIGHT(C190,5)</f>
        <v>P,117</v>
      </c>
      <c r="C190" t="str">
        <f t="shared" si="9"/>
        <v>A11,PNNN,NNNP,117</v>
      </c>
      <c r="D190" t="s">
        <v>502</v>
      </c>
    </row>
    <row r="191" spans="1:4" x14ac:dyDescent="0.2">
      <c r="A191" t="e">
        <f t="shared" si="8"/>
        <v>#VALUE!</v>
      </c>
      <c r="B191" t="str">
        <f t="shared" ref="B191:B220" si="13">RIGHT(C191,6)</f>
        <v>NP,1.2</v>
      </c>
      <c r="C191" t="str">
        <f t="shared" si="9"/>
        <v>A11,PNNN,PNNP,1.2</v>
      </c>
      <c r="D191" t="s">
        <v>503</v>
      </c>
    </row>
    <row r="192" spans="1:4" x14ac:dyDescent="0.2">
      <c r="A192" t="e">
        <f t="shared" si="8"/>
        <v>#VALUE!</v>
      </c>
      <c r="B192" t="str">
        <f t="shared" si="13"/>
        <v>NP,85.</v>
      </c>
      <c r="C192" t="str">
        <f t="shared" si="9"/>
        <v>A11,PNNN,NPNP,85.</v>
      </c>
      <c r="D192" t="s">
        <v>504</v>
      </c>
    </row>
    <row r="193" spans="1:4" x14ac:dyDescent="0.2">
      <c r="A193" t="e">
        <f t="shared" si="8"/>
        <v>#VALUE!</v>
      </c>
      <c r="B193" t="str">
        <f t="shared" si="13"/>
        <v>NP,40.</v>
      </c>
      <c r="C193" t="str">
        <f t="shared" si="9"/>
        <v>A11,PNNN,PPNP,40.</v>
      </c>
      <c r="D193" t="s">
        <v>505</v>
      </c>
    </row>
    <row r="194" spans="1:4" x14ac:dyDescent="0.2">
      <c r="A194" t="e">
        <f t="shared" si="8"/>
        <v>#VALUE!</v>
      </c>
      <c r="B194" t="str">
        <f t="shared" si="13"/>
        <v>PP,162</v>
      </c>
      <c r="C194" t="str">
        <f t="shared" si="9"/>
        <v>A11,PNNN,NNPP,162</v>
      </c>
      <c r="D194" t="s">
        <v>506</v>
      </c>
    </row>
    <row r="195" spans="1:4" x14ac:dyDescent="0.2">
      <c r="A195" t="e">
        <f t="shared" si="8"/>
        <v>#VALUE!</v>
      </c>
      <c r="B195" t="str">
        <f t="shared" si="13"/>
        <v>PP,1.5</v>
      </c>
      <c r="C195" t="str">
        <f t="shared" si="9"/>
        <v>A11,PNNN,PNPP,1.5</v>
      </c>
      <c r="D195" t="s">
        <v>507</v>
      </c>
    </row>
    <row r="196" spans="1:4" x14ac:dyDescent="0.2">
      <c r="A196" t="e">
        <f t="shared" si="8"/>
        <v>#VALUE!</v>
      </c>
      <c r="B196" t="str">
        <f t="shared" si="13"/>
        <v>PP,39.</v>
      </c>
      <c r="C196" t="str">
        <f t="shared" si="9"/>
        <v>A11,PNNN,PPPP,39.</v>
      </c>
      <c r="D196" t="s">
        <v>508</v>
      </c>
    </row>
    <row r="197" spans="1:4" x14ac:dyDescent="0.2">
      <c r="A197" t="e">
        <f t="shared" si="8"/>
        <v>#VALUE!</v>
      </c>
      <c r="B197" t="str">
        <f t="shared" si="13"/>
        <v>NN,45.</v>
      </c>
      <c r="C197" t="str">
        <f t="shared" si="9"/>
        <v>A11,NPNN,PPNN,45.</v>
      </c>
      <c r="D197" t="s">
        <v>509</v>
      </c>
    </row>
    <row r="198" spans="1:4" x14ac:dyDescent="0.2">
      <c r="A198" t="e">
        <f t="shared" si="8"/>
        <v>#VALUE!</v>
      </c>
      <c r="B198" t="str">
        <f t="shared" si="13"/>
        <v>PN,174</v>
      </c>
      <c r="C198" t="str">
        <f t="shared" si="9"/>
        <v>A11,NPNN,NNPN,174</v>
      </c>
      <c r="D198" t="s">
        <v>510</v>
      </c>
    </row>
    <row r="199" spans="1:4" x14ac:dyDescent="0.2">
      <c r="A199" t="e">
        <f t="shared" ref="A199:A262" si="14">INT(B199)</f>
        <v>#VALUE!</v>
      </c>
      <c r="B199" t="str">
        <f t="shared" si="13"/>
        <v>PN,85.</v>
      </c>
      <c r="C199" t="str">
        <f t="shared" ref="C199:C262" si="15">LEFT(D199,17)</f>
        <v>A11,NPNN,PNPN,85.</v>
      </c>
      <c r="D199" t="s">
        <v>511</v>
      </c>
    </row>
    <row r="200" spans="1:4" x14ac:dyDescent="0.2">
      <c r="A200" t="e">
        <f t="shared" si="14"/>
        <v>#VALUE!</v>
      </c>
      <c r="B200" t="str">
        <f>RIGHT(C200,5)</f>
        <v>PN,46</v>
      </c>
      <c r="C200" t="str">
        <f>LEFT(D200,16)</f>
        <v>A11,NPNN,PPPN,46</v>
      </c>
      <c r="D200" t="s">
        <v>512</v>
      </c>
    </row>
    <row r="201" spans="1:4" x14ac:dyDescent="0.2">
      <c r="A201" t="e">
        <f t="shared" si="14"/>
        <v>#VALUE!</v>
      </c>
      <c r="B201" t="str">
        <f>RIGHT(C201,5)</f>
        <v>P,155</v>
      </c>
      <c r="C201" t="str">
        <f t="shared" si="15"/>
        <v>A11,NPNN,NNNP,155</v>
      </c>
      <c r="D201" t="s">
        <v>513</v>
      </c>
    </row>
    <row r="202" spans="1:4" x14ac:dyDescent="0.2">
      <c r="A202" t="e">
        <f t="shared" si="14"/>
        <v>#VALUE!</v>
      </c>
      <c r="B202" t="str">
        <f t="shared" si="13"/>
        <v>NP,85.</v>
      </c>
      <c r="C202" t="str">
        <f t="shared" si="15"/>
        <v>A11,NPNN,PNNP,85.</v>
      </c>
      <c r="D202" t="s">
        <v>514</v>
      </c>
    </row>
    <row r="203" spans="1:4" x14ac:dyDescent="0.2">
      <c r="A203" t="e">
        <f t="shared" si="14"/>
        <v>#VALUE!</v>
      </c>
      <c r="B203" t="str">
        <f t="shared" si="13"/>
        <v>NP,0.4</v>
      </c>
      <c r="C203" t="str">
        <f t="shared" si="15"/>
        <v>A11,NPNN,NPNP,0.4</v>
      </c>
      <c r="D203" t="s">
        <v>515</v>
      </c>
    </row>
    <row r="204" spans="1:4" x14ac:dyDescent="0.2">
      <c r="A204" t="e">
        <f t="shared" si="14"/>
        <v>#VALUE!</v>
      </c>
      <c r="B204" t="str">
        <f t="shared" si="13"/>
        <v>NP,46.</v>
      </c>
      <c r="C204" t="str">
        <f t="shared" si="15"/>
        <v>A11,NPNN,PPNP,46.</v>
      </c>
      <c r="D204" t="s">
        <v>516</v>
      </c>
    </row>
    <row r="205" spans="1:4" x14ac:dyDescent="0.2">
      <c r="A205" t="e">
        <f t="shared" si="14"/>
        <v>#VALUE!</v>
      </c>
      <c r="B205" t="str">
        <f>RIGHT(C205,5)</f>
        <v>PP,11</v>
      </c>
      <c r="C205" t="str">
        <f>LEFT(D205,16)</f>
        <v>A11,NPNN,NNPP,11</v>
      </c>
      <c r="D205" t="s">
        <v>517</v>
      </c>
    </row>
    <row r="206" spans="1:4" x14ac:dyDescent="0.2">
      <c r="A206" t="e">
        <f t="shared" si="14"/>
        <v>#VALUE!</v>
      </c>
      <c r="B206" t="str">
        <f t="shared" si="13"/>
        <v>PP,84.</v>
      </c>
      <c r="C206" t="str">
        <f t="shared" si="15"/>
        <v>A11,NPNN,PNPP,84.</v>
      </c>
      <c r="D206" t="s">
        <v>518</v>
      </c>
    </row>
    <row r="207" spans="1:4" x14ac:dyDescent="0.2">
      <c r="A207" t="e">
        <f t="shared" si="14"/>
        <v>#VALUE!</v>
      </c>
      <c r="B207" t="str">
        <f>RIGHT(C207,5)</f>
        <v>PP,46</v>
      </c>
      <c r="C207" t="str">
        <f>LEFT(D207,16)</f>
        <v>A11,NPNN,PPPP,46</v>
      </c>
      <c r="D207" t="s">
        <v>519</v>
      </c>
    </row>
    <row r="208" spans="1:4" x14ac:dyDescent="0.2">
      <c r="A208" t="e">
        <f t="shared" si="14"/>
        <v>#VALUE!</v>
      </c>
      <c r="B208" t="str">
        <f t="shared" si="13"/>
        <v>PN,129</v>
      </c>
      <c r="C208" t="str">
        <f t="shared" si="15"/>
        <v>A11,PPNN,NNPN,129</v>
      </c>
      <c r="D208" t="s">
        <v>520</v>
      </c>
    </row>
    <row r="209" spans="1:4" x14ac:dyDescent="0.2">
      <c r="A209" t="e">
        <f t="shared" si="14"/>
        <v>#VALUE!</v>
      </c>
      <c r="B209" t="str">
        <f>RIGHT(C209,5)</f>
        <v>N,39.</v>
      </c>
      <c r="C209" t="str">
        <f t="shared" si="15"/>
        <v>A11,PPNN,PNPN,39.</v>
      </c>
      <c r="D209" t="s">
        <v>521</v>
      </c>
    </row>
    <row r="210" spans="1:4" x14ac:dyDescent="0.2">
      <c r="A210" t="e">
        <f t="shared" si="14"/>
        <v>#VALUE!</v>
      </c>
      <c r="B210" t="str">
        <f t="shared" ref="B210:B211" si="16">RIGHT(C210,5)</f>
        <v>N,1.6</v>
      </c>
      <c r="C210" t="str">
        <f t="shared" si="15"/>
        <v>A11,PPNN,PPPN,1.6</v>
      </c>
      <c r="D210" t="s">
        <v>522</v>
      </c>
    </row>
    <row r="211" spans="1:4" x14ac:dyDescent="0.2">
      <c r="A211" t="e">
        <f t="shared" si="14"/>
        <v>#VALUE!</v>
      </c>
      <c r="B211" t="str">
        <f t="shared" si="16"/>
        <v>P,158</v>
      </c>
      <c r="C211" t="str">
        <f t="shared" si="15"/>
        <v>A11,PPNN,NNNP,158</v>
      </c>
      <c r="D211" t="s">
        <v>523</v>
      </c>
    </row>
    <row r="212" spans="1:4" x14ac:dyDescent="0.2">
      <c r="A212" t="e">
        <f t="shared" si="14"/>
        <v>#VALUE!</v>
      </c>
      <c r="B212" t="str">
        <f t="shared" si="13"/>
        <v>NP,39.</v>
      </c>
      <c r="C212" t="str">
        <f t="shared" si="15"/>
        <v>A11,PPNN,PNNP,39.</v>
      </c>
      <c r="D212" t="s">
        <v>524</v>
      </c>
    </row>
    <row r="213" spans="1:4" x14ac:dyDescent="0.2">
      <c r="A213" t="e">
        <f t="shared" si="14"/>
        <v>#VALUE!</v>
      </c>
      <c r="B213" t="str">
        <f t="shared" si="13"/>
        <v>NP,44.</v>
      </c>
      <c r="C213" t="str">
        <f t="shared" si="15"/>
        <v>A11,PPNN,NPNP,44.</v>
      </c>
      <c r="D213" t="s">
        <v>525</v>
      </c>
    </row>
    <row r="214" spans="1:4" x14ac:dyDescent="0.2">
      <c r="A214" t="e">
        <f t="shared" si="14"/>
        <v>#VALUE!</v>
      </c>
      <c r="B214" t="str">
        <f t="shared" si="13"/>
        <v>NP,0.7</v>
      </c>
      <c r="C214" t="str">
        <f t="shared" si="15"/>
        <v>A11,PPNN,PPNP,0.7</v>
      </c>
      <c r="D214" t="s">
        <v>526</v>
      </c>
    </row>
    <row r="215" spans="1:4" x14ac:dyDescent="0.2">
      <c r="A215" t="e">
        <f t="shared" si="14"/>
        <v>#VALUE!</v>
      </c>
      <c r="B215" t="str">
        <f t="shared" si="13"/>
        <v>PP,156</v>
      </c>
      <c r="C215" t="str">
        <f t="shared" si="15"/>
        <v>A11,PPNN,NNPP,156</v>
      </c>
      <c r="D215" t="s">
        <v>527</v>
      </c>
    </row>
    <row r="216" spans="1:4" x14ac:dyDescent="0.2">
      <c r="A216" t="e">
        <f t="shared" si="14"/>
        <v>#VALUE!</v>
      </c>
      <c r="B216" t="str">
        <f t="shared" si="13"/>
        <v>PP,39.</v>
      </c>
      <c r="C216" t="str">
        <f t="shared" si="15"/>
        <v>A11,PPNN,PNPP,39.</v>
      </c>
      <c r="D216" t="s">
        <v>528</v>
      </c>
    </row>
    <row r="217" spans="1:4" x14ac:dyDescent="0.2">
      <c r="A217" t="e">
        <f t="shared" si="14"/>
        <v>#VALUE!</v>
      </c>
      <c r="B217" t="str">
        <f t="shared" si="13"/>
        <v>PP,1.0</v>
      </c>
      <c r="C217" t="str">
        <f t="shared" si="15"/>
        <v>A11,PPNN,PPPP,1.0</v>
      </c>
      <c r="D217" t="s">
        <v>529</v>
      </c>
    </row>
    <row r="218" spans="1:4" x14ac:dyDescent="0.2">
      <c r="A218" t="e">
        <f t="shared" si="14"/>
        <v>#VALUE!</v>
      </c>
      <c r="B218" t="str">
        <f t="shared" si="13"/>
        <v>PN,89.</v>
      </c>
      <c r="C218" t="str">
        <f t="shared" si="15"/>
        <v>A11,NNPN,PNPN,89.</v>
      </c>
      <c r="D218" t="s">
        <v>530</v>
      </c>
    </row>
    <row r="219" spans="1:4" x14ac:dyDescent="0.2">
      <c r="A219" t="e">
        <f t="shared" si="14"/>
        <v>#VALUE!</v>
      </c>
      <c r="B219" t="str">
        <f t="shared" si="13"/>
        <v>PN,127</v>
      </c>
      <c r="C219" t="str">
        <f t="shared" si="15"/>
        <v>A11,NNPN,PPPN,127</v>
      </c>
      <c r="D219" t="s">
        <v>531</v>
      </c>
    </row>
    <row r="220" spans="1:4" x14ac:dyDescent="0.2">
      <c r="A220" t="e">
        <f t="shared" si="14"/>
        <v>#VALUE!</v>
      </c>
      <c r="B220" t="str">
        <f t="shared" si="13"/>
        <v>NP,29.</v>
      </c>
      <c r="C220" t="str">
        <f t="shared" si="15"/>
        <v>A11,NNPN,NNNP,29.</v>
      </c>
      <c r="D220" t="s">
        <v>532</v>
      </c>
    </row>
    <row r="221" spans="1:4" x14ac:dyDescent="0.2">
      <c r="A221" t="e">
        <f t="shared" si="14"/>
        <v>#VALUE!</v>
      </c>
      <c r="B221" t="str">
        <f>RIGHT(C221,5)</f>
        <v>NP,89</v>
      </c>
      <c r="C221" t="str">
        <f>LEFT(D221,16)</f>
        <v>A11,NNPN,PNNP,89</v>
      </c>
      <c r="D221" t="s">
        <v>533</v>
      </c>
    </row>
    <row r="222" spans="1:4" x14ac:dyDescent="0.2">
      <c r="A222" t="e">
        <f t="shared" si="14"/>
        <v>#VALUE!</v>
      </c>
      <c r="B222" t="str">
        <f>RIGHT(C222,5)</f>
        <v>PNP,1</v>
      </c>
      <c r="C222" t="str">
        <f>LEFT(D222,15)</f>
        <v>A11,NNPN,NPNP,1</v>
      </c>
      <c r="D222" t="s">
        <v>534</v>
      </c>
    </row>
    <row r="223" spans="1:4" x14ac:dyDescent="0.2">
      <c r="A223" t="e">
        <f t="shared" si="14"/>
        <v>#VALUE!</v>
      </c>
      <c r="B223" t="str">
        <f>RIGHT(C223,5)</f>
        <v>PNP,1</v>
      </c>
      <c r="C223" t="str">
        <f>LEFT(D223,15)</f>
        <v>A11,NNPN,PPNP,1</v>
      </c>
      <c r="D223" t="s">
        <v>535</v>
      </c>
    </row>
    <row r="224" spans="1:4" x14ac:dyDescent="0.2">
      <c r="A224" t="e">
        <f t="shared" si="14"/>
        <v>#VALUE!</v>
      </c>
      <c r="B224" t="str">
        <f t="shared" ref="B224:B230" si="17">RIGHT(C224,5)</f>
        <v>NPP,7</v>
      </c>
      <c r="C224" t="str">
        <f t="shared" ref="C224:C229" si="18">LEFT(D224,15)</f>
        <v>A11,NNPN,NNPP,7</v>
      </c>
      <c r="D224" t="s">
        <v>536</v>
      </c>
    </row>
    <row r="225" spans="1:4" x14ac:dyDescent="0.2">
      <c r="A225" t="e">
        <f t="shared" si="14"/>
        <v>#VALUE!</v>
      </c>
      <c r="B225" t="str">
        <f t="shared" si="17"/>
        <v>NPP,9</v>
      </c>
      <c r="C225" t="str">
        <f t="shared" si="18"/>
        <v>A11,NNPN,PNPP,9</v>
      </c>
      <c r="D225" t="s">
        <v>537</v>
      </c>
    </row>
    <row r="226" spans="1:4" x14ac:dyDescent="0.2">
      <c r="A226" t="e">
        <f t="shared" si="14"/>
        <v>#VALUE!</v>
      </c>
      <c r="B226" t="str">
        <f t="shared" si="17"/>
        <v>PPP,1</v>
      </c>
      <c r="C226" t="str">
        <f t="shared" si="18"/>
        <v>A11,NNPN,PPPP,1</v>
      </c>
      <c r="D226" t="s">
        <v>538</v>
      </c>
    </row>
    <row r="227" spans="1:4" x14ac:dyDescent="0.2">
      <c r="A227" t="e">
        <f t="shared" si="14"/>
        <v>#VALUE!</v>
      </c>
      <c r="B227" t="str">
        <f t="shared" si="17"/>
        <v>PPN,3</v>
      </c>
      <c r="C227" t="str">
        <f t="shared" si="18"/>
        <v>A11,PNPN,PPPN,3</v>
      </c>
      <c r="D227" t="s">
        <v>539</v>
      </c>
    </row>
    <row r="228" spans="1:4" x14ac:dyDescent="0.2">
      <c r="A228" t="e">
        <f t="shared" si="14"/>
        <v>#VALUE!</v>
      </c>
      <c r="B228" t="str">
        <f t="shared" si="17"/>
        <v>NNP,1</v>
      </c>
      <c r="C228" t="str">
        <f t="shared" si="18"/>
        <v>A11,PNPN,NNNP,1</v>
      </c>
      <c r="D228" t="s">
        <v>540</v>
      </c>
    </row>
    <row r="229" spans="1:4" x14ac:dyDescent="0.2">
      <c r="A229" t="e">
        <f t="shared" si="14"/>
        <v>#VALUE!</v>
      </c>
      <c r="B229" t="str">
        <f t="shared" si="17"/>
        <v>NNP,0</v>
      </c>
      <c r="C229" t="str">
        <f t="shared" si="18"/>
        <v>A11,PNPN,PNNP,0</v>
      </c>
      <c r="D229" t="s">
        <v>541</v>
      </c>
    </row>
    <row r="230" spans="1:4" x14ac:dyDescent="0.2">
      <c r="A230" t="e">
        <f t="shared" si="14"/>
        <v>#VALUE!</v>
      </c>
      <c r="B230" t="str">
        <f t="shared" si="17"/>
        <v>P,84.</v>
      </c>
      <c r="C230" t="str">
        <f t="shared" si="15"/>
        <v>A11,PNPN,NPNP,84.</v>
      </c>
      <c r="D230" t="s">
        <v>542</v>
      </c>
    </row>
    <row r="231" spans="1:4" x14ac:dyDescent="0.2">
      <c r="A231" t="e">
        <f t="shared" si="14"/>
        <v>#VALUE!</v>
      </c>
      <c r="B231" t="str">
        <f t="shared" ref="B231:B288" si="19">RIGHT(C231,6)</f>
        <v>NP,38.</v>
      </c>
      <c r="C231" t="str">
        <f t="shared" si="15"/>
        <v>A11,PNPN,PPNP,38.</v>
      </c>
      <c r="D231" t="s">
        <v>543</v>
      </c>
    </row>
    <row r="232" spans="1:4" x14ac:dyDescent="0.2">
      <c r="A232" t="e">
        <f t="shared" si="14"/>
        <v>#VALUE!</v>
      </c>
      <c r="B232" t="str">
        <f t="shared" si="19"/>
        <v>PP,164</v>
      </c>
      <c r="C232" t="str">
        <f t="shared" si="15"/>
        <v>A11,PNPN,NNPP,164</v>
      </c>
      <c r="D232" t="s">
        <v>544</v>
      </c>
    </row>
    <row r="233" spans="1:4" x14ac:dyDescent="0.2">
      <c r="A233" t="e">
        <f t="shared" si="14"/>
        <v>#VALUE!</v>
      </c>
      <c r="B233" t="str">
        <f t="shared" si="19"/>
        <v>PP,0.2</v>
      </c>
      <c r="C233" t="str">
        <f t="shared" si="15"/>
        <v>A11,PNPN,PNPP,0.2</v>
      </c>
      <c r="D233" t="s">
        <v>545</v>
      </c>
    </row>
    <row r="234" spans="1:4" x14ac:dyDescent="0.2">
      <c r="A234" t="e">
        <f t="shared" si="14"/>
        <v>#VALUE!</v>
      </c>
      <c r="B234" t="str">
        <f t="shared" si="19"/>
        <v>PP,38.</v>
      </c>
      <c r="C234" t="str">
        <f t="shared" si="15"/>
        <v>A11,PNPN,PPPP,38.</v>
      </c>
      <c r="D234" t="s">
        <v>546</v>
      </c>
    </row>
    <row r="235" spans="1:4" x14ac:dyDescent="0.2">
      <c r="A235" t="e">
        <f t="shared" si="14"/>
        <v>#VALUE!</v>
      </c>
      <c r="B235" t="str">
        <f t="shared" si="19"/>
        <v>NP,157</v>
      </c>
      <c r="C235" t="str">
        <f t="shared" si="15"/>
        <v>A11,PPPN,NNNP,157</v>
      </c>
      <c r="D235" t="s">
        <v>547</v>
      </c>
    </row>
    <row r="236" spans="1:4" x14ac:dyDescent="0.2">
      <c r="A236" t="e">
        <f t="shared" si="14"/>
        <v>#VALUE!</v>
      </c>
      <c r="B236" t="str">
        <f t="shared" si="19"/>
        <v>NP,38.</v>
      </c>
      <c r="C236" t="str">
        <f t="shared" si="15"/>
        <v>A11,PPPN,PNNP,38.</v>
      </c>
      <c r="D236" t="s">
        <v>548</v>
      </c>
    </row>
    <row r="237" spans="1:4" x14ac:dyDescent="0.2">
      <c r="A237" t="e">
        <f t="shared" si="14"/>
        <v>#VALUE!</v>
      </c>
      <c r="B237" t="str">
        <f t="shared" si="19"/>
        <v>NP,46.</v>
      </c>
      <c r="C237" t="str">
        <f t="shared" si="15"/>
        <v>A11,PPPN,NPNP,46.</v>
      </c>
      <c r="D237" t="s">
        <v>549</v>
      </c>
    </row>
    <row r="238" spans="1:4" x14ac:dyDescent="0.2">
      <c r="A238" t="e">
        <f t="shared" si="14"/>
        <v>#VALUE!</v>
      </c>
      <c r="B238" t="str">
        <f t="shared" si="19"/>
        <v>NP,0.9</v>
      </c>
      <c r="C238" t="str">
        <f t="shared" si="15"/>
        <v>A11,PPPN,PPNP,0.9</v>
      </c>
      <c r="D238" t="s">
        <v>550</v>
      </c>
    </row>
    <row r="239" spans="1:4" x14ac:dyDescent="0.2">
      <c r="A239" t="e">
        <f t="shared" si="14"/>
        <v>#VALUE!</v>
      </c>
      <c r="B239" t="str">
        <f t="shared" si="19"/>
        <v>PP,157</v>
      </c>
      <c r="C239" t="str">
        <f t="shared" si="15"/>
        <v>A11,PPPN,NNPP,157</v>
      </c>
      <c r="D239" t="s">
        <v>551</v>
      </c>
    </row>
    <row r="240" spans="1:4" x14ac:dyDescent="0.2">
      <c r="A240" t="e">
        <f t="shared" si="14"/>
        <v>#VALUE!</v>
      </c>
      <c r="B240" t="str">
        <f>RIGHT(C240,5)</f>
        <v>NPP,3</v>
      </c>
      <c r="C240" t="str">
        <f>LEFT(D240,15)</f>
        <v>A11,PPPN,PNPP,3</v>
      </c>
      <c r="D240" t="s">
        <v>552</v>
      </c>
    </row>
    <row r="241" spans="1:4" x14ac:dyDescent="0.2">
      <c r="A241" t="e">
        <f t="shared" si="14"/>
        <v>#VALUE!</v>
      </c>
      <c r="B241" t="str">
        <f t="shared" ref="B241:B247" si="20">RIGHT(C241,5)</f>
        <v>PPP,0</v>
      </c>
      <c r="C241" t="str">
        <f t="shared" ref="C241:C247" si="21">LEFT(D241,15)</f>
        <v>A11,PPPN,PPPP,0</v>
      </c>
      <c r="D241" t="s">
        <v>553</v>
      </c>
    </row>
    <row r="242" spans="1:4" x14ac:dyDescent="0.2">
      <c r="A242" t="e">
        <f t="shared" si="14"/>
        <v>#VALUE!</v>
      </c>
      <c r="B242" t="str">
        <f t="shared" si="20"/>
        <v>NNP,1</v>
      </c>
      <c r="C242" t="str">
        <f t="shared" si="21"/>
        <v>A11,NNNP,PNNP,1</v>
      </c>
      <c r="D242" t="s">
        <v>554</v>
      </c>
    </row>
    <row r="243" spans="1:4" x14ac:dyDescent="0.2">
      <c r="A243" t="e">
        <f t="shared" si="14"/>
        <v>#VALUE!</v>
      </c>
      <c r="B243" t="str">
        <f t="shared" si="20"/>
        <v>PNP,1</v>
      </c>
      <c r="C243" t="str">
        <f t="shared" si="21"/>
        <v>A11,NNNP,NPNP,1</v>
      </c>
      <c r="D243" t="s">
        <v>555</v>
      </c>
    </row>
    <row r="244" spans="1:4" x14ac:dyDescent="0.2">
      <c r="A244" t="e">
        <f t="shared" si="14"/>
        <v>#VALUE!</v>
      </c>
      <c r="B244" t="str">
        <f t="shared" si="20"/>
        <v>PNP,1</v>
      </c>
      <c r="C244" t="str">
        <f t="shared" si="21"/>
        <v>A11,NNNP,PPNP,1</v>
      </c>
      <c r="D244" t="s">
        <v>556</v>
      </c>
    </row>
    <row r="245" spans="1:4" x14ac:dyDescent="0.2">
      <c r="A245" t="e">
        <f t="shared" si="14"/>
        <v>#VALUE!</v>
      </c>
      <c r="B245" t="str">
        <f t="shared" si="20"/>
        <v>NPP,4</v>
      </c>
      <c r="C245" t="str">
        <f t="shared" si="21"/>
        <v>A11,NNNP,NNPP,4</v>
      </c>
      <c r="D245" t="s">
        <v>557</v>
      </c>
    </row>
    <row r="246" spans="1:4" x14ac:dyDescent="0.2">
      <c r="A246" t="e">
        <f t="shared" si="14"/>
        <v>#VALUE!</v>
      </c>
      <c r="B246" t="str">
        <f t="shared" si="20"/>
        <v>NPP,1</v>
      </c>
      <c r="C246" t="str">
        <f t="shared" si="21"/>
        <v>A11,NNNP,PNPP,1</v>
      </c>
      <c r="D246" t="s">
        <v>558</v>
      </c>
    </row>
    <row r="247" spans="1:4" x14ac:dyDescent="0.2">
      <c r="A247" t="e">
        <f t="shared" si="14"/>
        <v>#VALUE!</v>
      </c>
      <c r="B247" t="str">
        <f t="shared" si="20"/>
        <v>PPP,1</v>
      </c>
      <c r="C247" t="str">
        <f t="shared" si="21"/>
        <v>A11,NNNP,PPPP,1</v>
      </c>
      <c r="D247" t="s">
        <v>559</v>
      </c>
    </row>
    <row r="248" spans="1:4" x14ac:dyDescent="0.2">
      <c r="A248" t="e">
        <f t="shared" si="14"/>
        <v>#VALUE!</v>
      </c>
      <c r="B248" t="str">
        <f t="shared" si="19"/>
        <v>NP,84.</v>
      </c>
      <c r="C248" t="str">
        <f t="shared" si="15"/>
        <v>A11,PNNP,NPNP,84.</v>
      </c>
      <c r="D248" t="s">
        <v>560</v>
      </c>
    </row>
    <row r="249" spans="1:4" x14ac:dyDescent="0.2">
      <c r="A249" t="e">
        <f t="shared" si="14"/>
        <v>#VALUE!</v>
      </c>
      <c r="B249" t="str">
        <f t="shared" si="19"/>
        <v>NP,38.</v>
      </c>
      <c r="C249" t="str">
        <f t="shared" si="15"/>
        <v>A11,PNNP,PPNP,38.</v>
      </c>
      <c r="D249" t="s">
        <v>561</v>
      </c>
    </row>
    <row r="250" spans="1:4" x14ac:dyDescent="0.2">
      <c r="A250" t="e">
        <f t="shared" si="14"/>
        <v>#VALUE!</v>
      </c>
      <c r="B250" t="str">
        <f t="shared" si="19"/>
        <v>PP,164</v>
      </c>
      <c r="C250" t="str">
        <f t="shared" si="15"/>
        <v>A11,PNNP,NNPP,164</v>
      </c>
      <c r="D250" t="s">
        <v>562</v>
      </c>
    </row>
    <row r="251" spans="1:4" x14ac:dyDescent="0.2">
      <c r="A251" t="e">
        <f t="shared" si="14"/>
        <v>#VALUE!</v>
      </c>
      <c r="B251" t="str">
        <f t="shared" si="19"/>
        <v>PP,0.2</v>
      </c>
      <c r="C251" t="str">
        <f t="shared" si="15"/>
        <v>A11,PNNP,PNPP,0.2</v>
      </c>
      <c r="D251" t="s">
        <v>563</v>
      </c>
    </row>
    <row r="252" spans="1:4" x14ac:dyDescent="0.2">
      <c r="A252" t="e">
        <f t="shared" si="14"/>
        <v>#VALUE!</v>
      </c>
      <c r="B252" t="str">
        <f t="shared" si="19"/>
        <v>PP,38.</v>
      </c>
      <c r="C252" t="str">
        <f t="shared" si="15"/>
        <v>A11,PNNP,PPPP,38.</v>
      </c>
      <c r="D252" t="s">
        <v>564</v>
      </c>
    </row>
    <row r="253" spans="1:4" x14ac:dyDescent="0.2">
      <c r="A253" t="e">
        <f t="shared" si="14"/>
        <v>#VALUE!</v>
      </c>
      <c r="B253" t="str">
        <f t="shared" si="19"/>
        <v>NP,45.</v>
      </c>
      <c r="C253" t="str">
        <f t="shared" si="15"/>
        <v>A11,NPNP,PPNP,45.</v>
      </c>
      <c r="D253" t="s">
        <v>565</v>
      </c>
    </row>
    <row r="254" spans="1:4" x14ac:dyDescent="0.2">
      <c r="A254" t="e">
        <f t="shared" si="14"/>
        <v>#VALUE!</v>
      </c>
      <c r="B254" t="str">
        <f t="shared" si="19"/>
        <v>PP,111</v>
      </c>
      <c r="C254" t="str">
        <f t="shared" si="15"/>
        <v>A11,NPNP,NNPP,111</v>
      </c>
      <c r="D254" t="s">
        <v>566</v>
      </c>
    </row>
    <row r="255" spans="1:4" x14ac:dyDescent="0.2">
      <c r="A255" t="e">
        <f t="shared" si="14"/>
        <v>#VALUE!</v>
      </c>
      <c r="B255" t="str">
        <f t="shared" si="19"/>
        <v>PP,84.</v>
      </c>
      <c r="C255" t="str">
        <f t="shared" si="15"/>
        <v>A11,NPNP,PNPP,84.</v>
      </c>
      <c r="D255" t="s">
        <v>567</v>
      </c>
    </row>
    <row r="256" spans="1:4" x14ac:dyDescent="0.2">
      <c r="A256" t="e">
        <f t="shared" si="14"/>
        <v>#VALUE!</v>
      </c>
      <c r="B256" t="str">
        <f t="shared" si="19"/>
        <v>PP,45.</v>
      </c>
      <c r="C256" t="str">
        <f t="shared" si="15"/>
        <v>A11,NPNP,PPPP,45.</v>
      </c>
      <c r="D256" t="s">
        <v>568</v>
      </c>
    </row>
    <row r="257" spans="1:4" x14ac:dyDescent="0.2">
      <c r="A257" t="e">
        <f t="shared" si="14"/>
        <v>#VALUE!</v>
      </c>
      <c r="B257" t="str">
        <f t="shared" si="19"/>
        <v>PP,157</v>
      </c>
      <c r="C257" t="str">
        <f t="shared" si="15"/>
        <v>A11,PPNP,NNPP,157</v>
      </c>
      <c r="D257" t="s">
        <v>569</v>
      </c>
    </row>
    <row r="258" spans="1:4" x14ac:dyDescent="0.2">
      <c r="A258" t="e">
        <f t="shared" si="14"/>
        <v>#VALUE!</v>
      </c>
      <c r="B258" t="str">
        <f t="shared" si="19"/>
        <v>PP,38.</v>
      </c>
      <c r="C258" t="str">
        <f t="shared" si="15"/>
        <v>A11,PPNP,PNPP,38.</v>
      </c>
      <c r="D258" t="s">
        <v>570</v>
      </c>
    </row>
    <row r="259" spans="1:4" x14ac:dyDescent="0.2">
      <c r="A259" t="e">
        <f t="shared" si="14"/>
        <v>#VALUE!</v>
      </c>
      <c r="B259" t="str">
        <f t="shared" si="19"/>
        <v>PP,0.3</v>
      </c>
      <c r="C259" t="str">
        <f t="shared" si="15"/>
        <v>A11,PPNP,PPPP,0.3</v>
      </c>
      <c r="D259" t="s">
        <v>571</v>
      </c>
    </row>
    <row r="260" spans="1:4" x14ac:dyDescent="0.2">
      <c r="A260" t="e">
        <f t="shared" si="14"/>
        <v>#VALUE!</v>
      </c>
      <c r="B260" t="str">
        <f t="shared" si="19"/>
        <v>PP,164</v>
      </c>
      <c r="C260" t="str">
        <f t="shared" si="15"/>
        <v>A11,NNPP,PNPP,164</v>
      </c>
      <c r="D260" t="s">
        <v>572</v>
      </c>
    </row>
    <row r="261" spans="1:4" x14ac:dyDescent="0.2">
      <c r="A261" t="e">
        <f t="shared" si="14"/>
        <v>#VALUE!</v>
      </c>
      <c r="B261" t="str">
        <f t="shared" si="19"/>
        <v>PP,157</v>
      </c>
      <c r="C261" t="str">
        <f t="shared" si="15"/>
        <v>A11,NNPP,PPPP,157</v>
      </c>
      <c r="D261" t="s">
        <v>573</v>
      </c>
    </row>
    <row r="262" spans="1:4" x14ac:dyDescent="0.2">
      <c r="A262" t="e">
        <f t="shared" si="14"/>
        <v>#VALUE!</v>
      </c>
      <c r="B262" t="str">
        <f t="shared" si="19"/>
        <v>PP,38.</v>
      </c>
      <c r="C262" t="str">
        <f t="shared" si="15"/>
        <v>A11,PNPP,PPPP,38.</v>
      </c>
      <c r="D262" t="s">
        <v>574</v>
      </c>
    </row>
    <row r="263" spans="1:4" x14ac:dyDescent="0.2">
      <c r="A263" t="e">
        <f t="shared" ref="A263:A316" si="22">INT(B263)</f>
        <v>#VALUE!</v>
      </c>
      <c r="B263" t="str">
        <f t="shared" si="19"/>
        <v>NN,N/A</v>
      </c>
      <c r="C263" t="str">
        <f t="shared" ref="C263:C326" si="23">LEFT(D263,17)</f>
        <v>A12,NNNN,PNNN,N/A</v>
      </c>
      <c r="D263" t="s">
        <v>575</v>
      </c>
    </row>
    <row r="264" spans="1:4" x14ac:dyDescent="0.2">
      <c r="A264" t="e">
        <f t="shared" si="22"/>
        <v>#VALUE!</v>
      </c>
      <c r="B264" t="str">
        <f t="shared" si="19"/>
        <v>NN,N/A</v>
      </c>
      <c r="C264" t="str">
        <f t="shared" si="23"/>
        <v>A12,NNNN,NPNN,N/A</v>
      </c>
      <c r="D264" t="s">
        <v>576</v>
      </c>
    </row>
    <row r="265" spans="1:4" x14ac:dyDescent="0.2">
      <c r="A265" t="e">
        <f t="shared" si="22"/>
        <v>#VALUE!</v>
      </c>
      <c r="B265" t="str">
        <f t="shared" si="19"/>
        <v>NN,N/A</v>
      </c>
      <c r="C265" t="str">
        <f t="shared" si="23"/>
        <v>A12,NNNN,PPNN,N/A</v>
      </c>
      <c r="D265" t="s">
        <v>577</v>
      </c>
    </row>
    <row r="266" spans="1:4" x14ac:dyDescent="0.2">
      <c r="A266" t="e">
        <f t="shared" si="22"/>
        <v>#VALUE!</v>
      </c>
      <c r="B266" t="str">
        <f t="shared" si="19"/>
        <v>PN,N/A</v>
      </c>
      <c r="C266" t="str">
        <f t="shared" si="23"/>
        <v>A12,NNNN,NNPN,N/A</v>
      </c>
      <c r="D266" t="s">
        <v>578</v>
      </c>
    </row>
    <row r="267" spans="1:4" x14ac:dyDescent="0.2">
      <c r="A267" t="e">
        <f t="shared" si="22"/>
        <v>#VALUE!</v>
      </c>
      <c r="B267" t="str">
        <f t="shared" si="19"/>
        <v>PN,N/A</v>
      </c>
      <c r="C267" t="str">
        <f t="shared" si="23"/>
        <v>A12,NNNN,PNPN,N/A</v>
      </c>
      <c r="D267" t="s">
        <v>579</v>
      </c>
    </row>
    <row r="268" spans="1:4" x14ac:dyDescent="0.2">
      <c r="A268" t="e">
        <f t="shared" si="22"/>
        <v>#VALUE!</v>
      </c>
      <c r="B268" t="str">
        <f t="shared" si="19"/>
        <v>NP,N/A</v>
      </c>
      <c r="C268" t="str">
        <f t="shared" si="23"/>
        <v>A12,NNNN,NNNP,N/A</v>
      </c>
      <c r="D268" t="s">
        <v>580</v>
      </c>
    </row>
    <row r="269" spans="1:4" x14ac:dyDescent="0.2">
      <c r="A269" t="e">
        <f t="shared" si="22"/>
        <v>#VALUE!</v>
      </c>
      <c r="B269" t="str">
        <f t="shared" si="19"/>
        <v>NP,N/A</v>
      </c>
      <c r="C269" t="str">
        <f t="shared" si="23"/>
        <v>A12,NNNN,PNNP,N/A</v>
      </c>
      <c r="D269" t="s">
        <v>581</v>
      </c>
    </row>
    <row r="270" spans="1:4" x14ac:dyDescent="0.2">
      <c r="A270" t="e">
        <f t="shared" si="22"/>
        <v>#VALUE!</v>
      </c>
      <c r="B270" t="str">
        <f t="shared" si="19"/>
        <v>NP,N/A</v>
      </c>
      <c r="C270" t="str">
        <f t="shared" si="23"/>
        <v>A12,NNNN,NPNP,N/A</v>
      </c>
      <c r="D270" t="s">
        <v>582</v>
      </c>
    </row>
    <row r="271" spans="1:4" x14ac:dyDescent="0.2">
      <c r="A271" t="e">
        <f t="shared" si="22"/>
        <v>#VALUE!</v>
      </c>
      <c r="B271" t="str">
        <f t="shared" si="19"/>
        <v>NP,N/A</v>
      </c>
      <c r="C271" t="str">
        <f t="shared" si="23"/>
        <v>A12,NNNN,PPNP,N/A</v>
      </c>
      <c r="D271" t="s">
        <v>583</v>
      </c>
    </row>
    <row r="272" spans="1:4" x14ac:dyDescent="0.2">
      <c r="A272" t="e">
        <f t="shared" si="22"/>
        <v>#VALUE!</v>
      </c>
      <c r="B272" t="str">
        <f t="shared" si="19"/>
        <v>PP,N/A</v>
      </c>
      <c r="C272" t="str">
        <f t="shared" si="23"/>
        <v>A12,NNNN,NNPP,N/A</v>
      </c>
      <c r="D272" t="s">
        <v>584</v>
      </c>
    </row>
    <row r="273" spans="1:4" x14ac:dyDescent="0.2">
      <c r="A273" t="e">
        <f t="shared" si="22"/>
        <v>#VALUE!</v>
      </c>
      <c r="B273" t="str">
        <f t="shared" si="19"/>
        <v>PP,N/A</v>
      </c>
      <c r="C273" t="str">
        <f t="shared" si="23"/>
        <v>A12,NNNN,PNPP,N/A</v>
      </c>
      <c r="D273" t="s">
        <v>585</v>
      </c>
    </row>
    <row r="274" spans="1:4" x14ac:dyDescent="0.2">
      <c r="A274" t="e">
        <f t="shared" si="22"/>
        <v>#VALUE!</v>
      </c>
      <c r="B274" t="str">
        <f t="shared" si="19"/>
        <v>PP,N/A</v>
      </c>
      <c r="C274" t="str">
        <f t="shared" si="23"/>
        <v>A12,NNNN,NPPP,N/A</v>
      </c>
      <c r="D274" t="s">
        <v>586</v>
      </c>
    </row>
    <row r="275" spans="1:4" x14ac:dyDescent="0.2">
      <c r="A275" t="e">
        <f t="shared" si="22"/>
        <v>#VALUE!</v>
      </c>
      <c r="B275" t="str">
        <f t="shared" si="19"/>
        <v>PP,N/A</v>
      </c>
      <c r="C275" t="str">
        <f t="shared" si="23"/>
        <v>A12,NNNN,PPPP,N/A</v>
      </c>
      <c r="D275" t="s">
        <v>587</v>
      </c>
    </row>
    <row r="276" spans="1:4" x14ac:dyDescent="0.2">
      <c r="A276" t="e">
        <f t="shared" si="22"/>
        <v>#VALUE!</v>
      </c>
      <c r="B276" t="str">
        <f t="shared" si="19"/>
        <v>NN,87.</v>
      </c>
      <c r="C276" t="str">
        <f t="shared" si="23"/>
        <v>A12,PNNN,NPNN,87.</v>
      </c>
      <c r="D276" t="s">
        <v>588</v>
      </c>
    </row>
    <row r="277" spans="1:4" x14ac:dyDescent="0.2">
      <c r="A277" t="e">
        <f t="shared" si="22"/>
        <v>#VALUE!</v>
      </c>
      <c r="B277" t="str">
        <f t="shared" si="19"/>
        <v>NN,14.</v>
      </c>
      <c r="C277" t="str">
        <f t="shared" si="23"/>
        <v>A12,PNNN,PPNN,14.</v>
      </c>
      <c r="D277" t="s">
        <v>589</v>
      </c>
    </row>
    <row r="278" spans="1:4" x14ac:dyDescent="0.2">
      <c r="A278" t="e">
        <f t="shared" si="22"/>
        <v>#VALUE!</v>
      </c>
      <c r="B278" t="str">
        <f t="shared" si="19"/>
        <v>PN,86.</v>
      </c>
      <c r="C278" t="str">
        <f t="shared" si="23"/>
        <v>A12,PNNN,NNPN,86.</v>
      </c>
      <c r="D278" t="s">
        <v>590</v>
      </c>
    </row>
    <row r="279" spans="1:4" x14ac:dyDescent="0.2">
      <c r="A279" t="e">
        <f t="shared" si="22"/>
        <v>#VALUE!</v>
      </c>
      <c r="B279" t="str">
        <f t="shared" si="19"/>
        <v>PN,0.2</v>
      </c>
      <c r="C279" t="str">
        <f t="shared" si="23"/>
        <v>A12,PNNN,PNPN,0.2</v>
      </c>
      <c r="D279" t="s">
        <v>591</v>
      </c>
    </row>
    <row r="280" spans="1:4" x14ac:dyDescent="0.2">
      <c r="A280" t="e">
        <f t="shared" si="22"/>
        <v>#VALUE!</v>
      </c>
      <c r="B280" t="str">
        <f t="shared" si="19"/>
        <v>NP,87.</v>
      </c>
      <c r="C280" t="str">
        <f t="shared" si="23"/>
        <v>A12,PNNN,NNNP,87.</v>
      </c>
      <c r="D280" t="s">
        <v>592</v>
      </c>
    </row>
    <row r="281" spans="1:4" x14ac:dyDescent="0.2">
      <c r="A281" t="e">
        <f t="shared" si="22"/>
        <v>#VALUE!</v>
      </c>
      <c r="B281" t="str">
        <f t="shared" si="19"/>
        <v>NP,0.1</v>
      </c>
      <c r="C281" t="str">
        <f t="shared" si="23"/>
        <v>A12,PNNN,PNNP,0.1</v>
      </c>
      <c r="D281" t="s">
        <v>593</v>
      </c>
    </row>
    <row r="282" spans="1:4" x14ac:dyDescent="0.2">
      <c r="A282" t="e">
        <f t="shared" si="22"/>
        <v>#VALUE!</v>
      </c>
      <c r="B282" t="str">
        <f t="shared" si="19"/>
        <v>NP,86.</v>
      </c>
      <c r="C282" t="str">
        <f t="shared" si="23"/>
        <v>A12,PNNN,NPNP,86.</v>
      </c>
      <c r="D282" t="s">
        <v>594</v>
      </c>
    </row>
    <row r="283" spans="1:4" x14ac:dyDescent="0.2">
      <c r="A283" t="e">
        <f t="shared" si="22"/>
        <v>#VALUE!</v>
      </c>
      <c r="B283" t="str">
        <f t="shared" si="19"/>
        <v>NP,15.</v>
      </c>
      <c r="C283" t="str">
        <f t="shared" si="23"/>
        <v>A12,PNNN,PPNP,15.</v>
      </c>
      <c r="D283" t="s">
        <v>595</v>
      </c>
    </row>
    <row r="284" spans="1:4" x14ac:dyDescent="0.2">
      <c r="A284" t="e">
        <f t="shared" si="22"/>
        <v>#VALUE!</v>
      </c>
      <c r="B284" t="str">
        <f t="shared" si="19"/>
        <v>PP,39.</v>
      </c>
      <c r="C284" t="str">
        <f t="shared" si="23"/>
        <v>A12,PNNN,NNPP,39.</v>
      </c>
      <c r="D284" t="s">
        <v>596</v>
      </c>
    </row>
    <row r="285" spans="1:4" x14ac:dyDescent="0.2">
      <c r="A285" t="e">
        <f t="shared" si="22"/>
        <v>#VALUE!</v>
      </c>
      <c r="B285" t="str">
        <f t="shared" si="19"/>
        <v>PP,0.1</v>
      </c>
      <c r="C285" t="str">
        <f t="shared" si="23"/>
        <v>A12,PNNN,PNPP,0.1</v>
      </c>
      <c r="D285" t="s">
        <v>597</v>
      </c>
    </row>
    <row r="286" spans="1:4" x14ac:dyDescent="0.2">
      <c r="A286" t="e">
        <f t="shared" si="22"/>
        <v>#VALUE!</v>
      </c>
      <c r="B286" t="str">
        <f t="shared" si="19"/>
        <v>PP,87.</v>
      </c>
      <c r="C286" t="str">
        <f t="shared" si="23"/>
        <v>A12,PNNN,NPPP,87.</v>
      </c>
      <c r="D286" t="s">
        <v>598</v>
      </c>
    </row>
    <row r="287" spans="1:4" x14ac:dyDescent="0.2">
      <c r="A287" t="e">
        <f t="shared" si="22"/>
        <v>#VALUE!</v>
      </c>
      <c r="B287" t="str">
        <f t="shared" si="19"/>
        <v>PP,13.</v>
      </c>
      <c r="C287" t="str">
        <f t="shared" si="23"/>
        <v>A12,PNNN,PPPP,13.</v>
      </c>
      <c r="D287" t="s">
        <v>599</v>
      </c>
    </row>
    <row r="288" spans="1:4" x14ac:dyDescent="0.2">
      <c r="A288" t="e">
        <f t="shared" si="22"/>
        <v>#VALUE!</v>
      </c>
      <c r="B288" t="str">
        <f t="shared" si="19"/>
        <v>NN,72.</v>
      </c>
      <c r="C288" t="str">
        <f t="shared" si="23"/>
        <v>A12,NPNN,PPNN,72.</v>
      </c>
      <c r="D288" t="s">
        <v>600</v>
      </c>
    </row>
    <row r="289" spans="1:4" x14ac:dyDescent="0.2">
      <c r="A289" t="e">
        <f t="shared" si="22"/>
        <v>#VALUE!</v>
      </c>
      <c r="B289" t="str">
        <f t="shared" ref="B289:B352" si="24">RIGHT(C289,6)</f>
        <v>PN,1.4</v>
      </c>
      <c r="C289" t="str">
        <f t="shared" si="23"/>
        <v>A12,NPNN,NNPN,1.4</v>
      </c>
      <c r="D289" t="s">
        <v>601</v>
      </c>
    </row>
    <row r="290" spans="1:4" x14ac:dyDescent="0.2">
      <c r="A290" t="e">
        <f t="shared" si="22"/>
        <v>#VALUE!</v>
      </c>
      <c r="B290" t="str">
        <f t="shared" si="24"/>
        <v>PN,87.</v>
      </c>
      <c r="C290" t="str">
        <f t="shared" si="23"/>
        <v>A12,NPNN,PNPN,87.</v>
      </c>
      <c r="D290" t="s">
        <v>602</v>
      </c>
    </row>
    <row r="291" spans="1:4" x14ac:dyDescent="0.2">
      <c r="A291" t="e">
        <f t="shared" si="22"/>
        <v>#VALUE!</v>
      </c>
      <c r="B291" t="str">
        <f t="shared" si="24"/>
        <v>NP,175</v>
      </c>
      <c r="C291" t="str">
        <f t="shared" si="23"/>
        <v>A12,NPNN,NNNP,175</v>
      </c>
      <c r="D291" t="s">
        <v>603</v>
      </c>
    </row>
    <row r="292" spans="1:4" x14ac:dyDescent="0.2">
      <c r="A292" t="e">
        <f t="shared" si="22"/>
        <v>#VALUE!</v>
      </c>
      <c r="B292" t="str">
        <f t="shared" si="24"/>
        <v>NP,87.</v>
      </c>
      <c r="C292" t="str">
        <f t="shared" si="23"/>
        <v>A12,NPNN,PNNP,87.</v>
      </c>
      <c r="D292" t="s">
        <v>604</v>
      </c>
    </row>
    <row r="293" spans="1:4" x14ac:dyDescent="0.2">
      <c r="A293" t="e">
        <f t="shared" si="22"/>
        <v>#VALUE!</v>
      </c>
      <c r="B293" t="str">
        <f t="shared" si="24"/>
        <v>NP,0.9</v>
      </c>
      <c r="C293" t="str">
        <f t="shared" si="23"/>
        <v>A12,NPNN,NPNP,0.9</v>
      </c>
      <c r="D293" t="s">
        <v>605</v>
      </c>
    </row>
    <row r="294" spans="1:4" x14ac:dyDescent="0.2">
      <c r="A294" t="e">
        <f t="shared" si="22"/>
        <v>#VALUE!</v>
      </c>
      <c r="B294" t="str">
        <f t="shared" si="24"/>
        <v>NP,72.</v>
      </c>
      <c r="C294" t="str">
        <f t="shared" si="23"/>
        <v>A12,NPNN,PPNP,72.</v>
      </c>
      <c r="D294" t="s">
        <v>606</v>
      </c>
    </row>
    <row r="295" spans="1:4" x14ac:dyDescent="0.2">
      <c r="A295" t="e">
        <f t="shared" si="22"/>
        <v>#VALUE!</v>
      </c>
      <c r="B295" t="str">
        <f t="shared" si="24"/>
        <v>PP,126</v>
      </c>
      <c r="C295" t="str">
        <f t="shared" si="23"/>
        <v>A12,NPNN,NNPP,126</v>
      </c>
      <c r="D295" t="s">
        <v>607</v>
      </c>
    </row>
    <row r="296" spans="1:4" x14ac:dyDescent="0.2">
      <c r="A296" t="e">
        <f t="shared" si="22"/>
        <v>#VALUE!</v>
      </c>
      <c r="B296" t="str">
        <f t="shared" si="24"/>
        <v>PP,87.</v>
      </c>
      <c r="C296" t="str">
        <f t="shared" si="23"/>
        <v>A12,NPNN,PNPP,87.</v>
      </c>
      <c r="D296" t="s">
        <v>608</v>
      </c>
    </row>
    <row r="297" spans="1:4" x14ac:dyDescent="0.2">
      <c r="A297" t="e">
        <f t="shared" si="22"/>
        <v>#VALUE!</v>
      </c>
      <c r="B297" t="str">
        <f t="shared" si="24"/>
        <v>PP,0.3</v>
      </c>
      <c r="C297" t="str">
        <f t="shared" si="23"/>
        <v>A12,NPNN,NPPP,0.3</v>
      </c>
      <c r="D297" t="s">
        <v>609</v>
      </c>
    </row>
    <row r="298" spans="1:4" x14ac:dyDescent="0.2">
      <c r="A298" t="e">
        <f t="shared" si="22"/>
        <v>#VALUE!</v>
      </c>
      <c r="B298" t="str">
        <f t="shared" si="24"/>
        <v>PP,74.</v>
      </c>
      <c r="C298" t="str">
        <f t="shared" si="23"/>
        <v>A12,NPNN,PPPP,74.</v>
      </c>
      <c r="D298" t="s">
        <v>610</v>
      </c>
    </row>
    <row r="299" spans="1:4" x14ac:dyDescent="0.2">
      <c r="A299" t="e">
        <f t="shared" si="22"/>
        <v>#VALUE!</v>
      </c>
      <c r="B299" t="str">
        <f t="shared" si="24"/>
        <v>PN,71.</v>
      </c>
      <c r="C299" t="str">
        <f t="shared" si="23"/>
        <v>A12,PPNN,NNPN,71.</v>
      </c>
      <c r="D299" t="s">
        <v>611</v>
      </c>
    </row>
    <row r="300" spans="1:4" x14ac:dyDescent="0.2">
      <c r="A300" t="e">
        <f t="shared" si="22"/>
        <v>#VALUE!</v>
      </c>
      <c r="B300" t="str">
        <f t="shared" si="24"/>
        <v>PN,14.</v>
      </c>
      <c r="C300" t="str">
        <f t="shared" si="23"/>
        <v>A12,PPNN,PNPN,14.</v>
      </c>
      <c r="D300" t="s">
        <v>612</v>
      </c>
    </row>
    <row r="301" spans="1:4" x14ac:dyDescent="0.2">
      <c r="A301" t="e">
        <f t="shared" si="22"/>
        <v>#VALUE!</v>
      </c>
      <c r="B301" t="str">
        <f t="shared" si="24"/>
        <v>NP,102</v>
      </c>
      <c r="C301" t="str">
        <f t="shared" si="23"/>
        <v>A12,PPNN,NNNP,102</v>
      </c>
      <c r="D301" t="s">
        <v>613</v>
      </c>
    </row>
    <row r="302" spans="1:4" x14ac:dyDescent="0.2">
      <c r="A302" t="e">
        <f t="shared" si="22"/>
        <v>#VALUE!</v>
      </c>
      <c r="B302" t="str">
        <f t="shared" si="24"/>
        <v>NP,14.</v>
      </c>
      <c r="C302" t="str">
        <f t="shared" si="23"/>
        <v>A12,PPNN,PNNP,14.</v>
      </c>
      <c r="D302" t="s">
        <v>614</v>
      </c>
    </row>
    <row r="303" spans="1:4" x14ac:dyDescent="0.2">
      <c r="A303" t="e">
        <f t="shared" si="22"/>
        <v>#VALUE!</v>
      </c>
      <c r="B303" t="str">
        <f t="shared" si="24"/>
        <v>NP,71.</v>
      </c>
      <c r="C303" t="str">
        <f t="shared" si="23"/>
        <v>A12,PPNN,NPNP,71.</v>
      </c>
      <c r="D303" t="s">
        <v>615</v>
      </c>
    </row>
    <row r="304" spans="1:4" x14ac:dyDescent="0.2">
      <c r="A304" t="e">
        <f t="shared" si="22"/>
        <v>#VALUE!</v>
      </c>
      <c r="B304" t="str">
        <f t="shared" si="24"/>
        <v>NP,0.2</v>
      </c>
      <c r="C304" t="str">
        <f t="shared" si="23"/>
        <v>A12,PPNN,PPNP,0.2</v>
      </c>
      <c r="D304" t="s">
        <v>616</v>
      </c>
    </row>
    <row r="305" spans="1:4" x14ac:dyDescent="0.2">
      <c r="A305" t="e">
        <f t="shared" si="22"/>
        <v>#VALUE!</v>
      </c>
      <c r="B305" t="str">
        <f t="shared" si="24"/>
        <v>PP,54.</v>
      </c>
      <c r="C305" t="str">
        <f t="shared" si="23"/>
        <v>A12,PPNN,NNPP,54.</v>
      </c>
      <c r="D305" t="s">
        <v>617</v>
      </c>
    </row>
    <row r="306" spans="1:4" x14ac:dyDescent="0.2">
      <c r="A306" t="e">
        <f t="shared" si="22"/>
        <v>#VALUE!</v>
      </c>
      <c r="B306" t="str">
        <f t="shared" si="24"/>
        <v>PP,14.</v>
      </c>
      <c r="C306" t="str">
        <f t="shared" si="23"/>
        <v>A12,PPNN,PNPP,14.</v>
      </c>
      <c r="D306" t="s">
        <v>618</v>
      </c>
    </row>
    <row r="307" spans="1:4" x14ac:dyDescent="0.2">
      <c r="A307" t="e">
        <f t="shared" si="22"/>
        <v>#VALUE!</v>
      </c>
      <c r="B307" t="str">
        <f t="shared" si="24"/>
        <v>PP,72.</v>
      </c>
      <c r="C307" t="str">
        <f t="shared" si="23"/>
        <v>A12,PPNN,NPPP,72.</v>
      </c>
      <c r="D307" t="s">
        <v>619</v>
      </c>
    </row>
    <row r="308" spans="1:4" x14ac:dyDescent="0.2">
      <c r="A308" t="e">
        <f t="shared" si="22"/>
        <v>#VALUE!</v>
      </c>
      <c r="B308" t="str">
        <f t="shared" si="24"/>
        <v>PP,1.3</v>
      </c>
      <c r="C308" t="str">
        <f t="shared" si="23"/>
        <v>A12,PPNN,PPPP,1.3</v>
      </c>
      <c r="D308" t="s">
        <v>620</v>
      </c>
    </row>
    <row r="309" spans="1:4" x14ac:dyDescent="0.2">
      <c r="A309" t="e">
        <f t="shared" si="22"/>
        <v>#VALUE!</v>
      </c>
      <c r="B309" t="str">
        <f t="shared" si="24"/>
        <v>PN,85.</v>
      </c>
      <c r="C309" t="str">
        <f t="shared" si="23"/>
        <v>A12,NNPN,PNPN,85.</v>
      </c>
      <c r="D309" t="s">
        <v>621</v>
      </c>
    </row>
    <row r="310" spans="1:4" x14ac:dyDescent="0.2">
      <c r="A310" t="e">
        <f t="shared" si="22"/>
        <v>#VALUE!</v>
      </c>
      <c r="B310" t="str">
        <f t="shared" si="24"/>
        <v>NP,173</v>
      </c>
      <c r="C310" t="str">
        <f t="shared" si="23"/>
        <v>A12,NNPN,NNNP,173</v>
      </c>
      <c r="D310" t="s">
        <v>622</v>
      </c>
    </row>
    <row r="311" spans="1:4" x14ac:dyDescent="0.2">
      <c r="A311" t="e">
        <f t="shared" si="22"/>
        <v>#VALUE!</v>
      </c>
      <c r="B311" t="str">
        <f t="shared" si="24"/>
        <v>NP,86.</v>
      </c>
      <c r="C311" t="str">
        <f t="shared" si="23"/>
        <v>A12,NNPN,PNNP,86.</v>
      </c>
      <c r="D311" t="s">
        <v>623</v>
      </c>
    </row>
    <row r="312" spans="1:4" x14ac:dyDescent="0.2">
      <c r="A312" t="e">
        <f t="shared" si="22"/>
        <v>#VALUE!</v>
      </c>
      <c r="B312" t="str">
        <f t="shared" si="24"/>
        <v>NP,0.5</v>
      </c>
      <c r="C312" t="str">
        <f t="shared" si="23"/>
        <v>A12,NNPN,NPNP,0.5</v>
      </c>
      <c r="D312" t="s">
        <v>624</v>
      </c>
    </row>
    <row r="313" spans="1:4" x14ac:dyDescent="0.2">
      <c r="A313" t="e">
        <f t="shared" si="22"/>
        <v>#VALUE!</v>
      </c>
      <c r="B313" t="str">
        <f t="shared" si="24"/>
        <v>NP,71.</v>
      </c>
      <c r="C313" t="str">
        <f t="shared" si="23"/>
        <v>A12,NNPN,PPNP,71.</v>
      </c>
      <c r="D313" t="s">
        <v>625</v>
      </c>
    </row>
    <row r="314" spans="1:4" x14ac:dyDescent="0.2">
      <c r="A314" t="e">
        <f t="shared" si="22"/>
        <v>#VALUE!</v>
      </c>
      <c r="B314" t="str">
        <f t="shared" si="24"/>
        <v>PP,125</v>
      </c>
      <c r="C314" t="str">
        <f t="shared" si="23"/>
        <v>A12,NNPN,NNPP,125</v>
      </c>
      <c r="D314" t="s">
        <v>626</v>
      </c>
    </row>
    <row r="315" spans="1:4" x14ac:dyDescent="0.2">
      <c r="A315" t="e">
        <f t="shared" si="22"/>
        <v>#VALUE!</v>
      </c>
      <c r="B315" t="str">
        <f t="shared" si="24"/>
        <v>PP,85.</v>
      </c>
      <c r="C315" t="str">
        <f t="shared" si="23"/>
        <v>A12,NNPN,PNPP,85.</v>
      </c>
      <c r="D315" t="s">
        <v>627</v>
      </c>
    </row>
    <row r="316" spans="1:4" x14ac:dyDescent="0.2">
      <c r="A316" t="e">
        <f t="shared" si="22"/>
        <v>#VALUE!</v>
      </c>
      <c r="B316" t="str">
        <f t="shared" si="24"/>
        <v>PP,1.1</v>
      </c>
      <c r="C316" t="str">
        <f t="shared" si="23"/>
        <v>A12,NNPN,NPPP,1.1</v>
      </c>
      <c r="D316" t="s">
        <v>628</v>
      </c>
    </row>
    <row r="317" spans="1:4" x14ac:dyDescent="0.2">
      <c r="A317" t="e">
        <f t="shared" ref="A317:A326" si="25">INT(B317)</f>
        <v>#VALUE!</v>
      </c>
      <c r="B317" t="str">
        <f t="shared" si="24"/>
        <v>PP,72.</v>
      </c>
      <c r="C317" t="str">
        <f t="shared" si="23"/>
        <v>A12,NNPN,PPPP,72.</v>
      </c>
      <c r="D317" t="s">
        <v>629</v>
      </c>
    </row>
    <row r="318" spans="1:4" x14ac:dyDescent="0.2">
      <c r="A318" t="e">
        <f t="shared" si="25"/>
        <v>#VALUE!</v>
      </c>
      <c r="B318" t="str">
        <f t="shared" si="24"/>
        <v>NP,87.</v>
      </c>
      <c r="C318" t="str">
        <f t="shared" si="23"/>
        <v>A12,PNPN,NNNP,87.</v>
      </c>
      <c r="D318" t="s">
        <v>630</v>
      </c>
    </row>
    <row r="319" spans="1:4" x14ac:dyDescent="0.2">
      <c r="A319" t="e">
        <f t="shared" si="25"/>
        <v>#VALUE!</v>
      </c>
      <c r="B319" t="str">
        <f t="shared" si="24"/>
        <v>NP,0.3</v>
      </c>
      <c r="C319" t="str">
        <f t="shared" si="23"/>
        <v>A12,PNPN,PNNP,0.3</v>
      </c>
      <c r="D319" t="s">
        <v>631</v>
      </c>
    </row>
    <row r="320" spans="1:4" x14ac:dyDescent="0.2">
      <c r="A320" t="e">
        <f t="shared" si="25"/>
        <v>#VALUE!</v>
      </c>
      <c r="B320" t="str">
        <f t="shared" si="24"/>
        <v>NP,86.</v>
      </c>
      <c r="C320" t="str">
        <f t="shared" si="23"/>
        <v>A12,PNPN,NPNP,86.</v>
      </c>
      <c r="D320" t="s">
        <v>632</v>
      </c>
    </row>
    <row r="321" spans="1:4" x14ac:dyDescent="0.2">
      <c r="A321" t="e">
        <f t="shared" si="25"/>
        <v>#VALUE!</v>
      </c>
      <c r="B321" t="str">
        <f t="shared" si="24"/>
        <v>NP,14.</v>
      </c>
      <c r="C321" t="str">
        <f t="shared" si="23"/>
        <v>A12,PNPN,PPNP,14.</v>
      </c>
      <c r="D321" t="s">
        <v>633</v>
      </c>
    </row>
    <row r="322" spans="1:4" x14ac:dyDescent="0.2">
      <c r="A322" t="e">
        <f t="shared" si="25"/>
        <v>#VALUE!</v>
      </c>
      <c r="B322" t="str">
        <f t="shared" si="24"/>
        <v>PP,39.</v>
      </c>
      <c r="C322" t="str">
        <f t="shared" si="23"/>
        <v>A12,PNPN,NNPP,39.</v>
      </c>
      <c r="D322" t="s">
        <v>634</v>
      </c>
    </row>
    <row r="323" spans="1:4" x14ac:dyDescent="0.2">
      <c r="A323" t="e">
        <f t="shared" si="25"/>
        <v>#VALUE!</v>
      </c>
      <c r="B323" t="str">
        <f t="shared" si="24"/>
        <v>PP,0.0</v>
      </c>
      <c r="C323" t="str">
        <f t="shared" si="23"/>
        <v>A12,PNPN,PNPP,0.0</v>
      </c>
      <c r="D323" t="s">
        <v>635</v>
      </c>
    </row>
    <row r="324" spans="1:4" x14ac:dyDescent="0.2">
      <c r="A324" t="e">
        <f t="shared" si="25"/>
        <v>#VALUE!</v>
      </c>
      <c r="B324" t="str">
        <f t="shared" si="24"/>
        <v>PP,87.</v>
      </c>
      <c r="C324" t="str">
        <f t="shared" si="23"/>
        <v>A12,PNPN,NPPP,87.</v>
      </c>
      <c r="D324" t="s">
        <v>636</v>
      </c>
    </row>
    <row r="325" spans="1:4" x14ac:dyDescent="0.2">
      <c r="A325" t="e">
        <f t="shared" si="25"/>
        <v>#VALUE!</v>
      </c>
      <c r="B325" t="str">
        <f t="shared" si="24"/>
        <v>PP,13.</v>
      </c>
      <c r="C325" t="str">
        <f t="shared" si="23"/>
        <v>A12,PNPN,PPPP,13.</v>
      </c>
      <c r="D325" t="s">
        <v>637</v>
      </c>
    </row>
    <row r="326" spans="1:4" x14ac:dyDescent="0.2">
      <c r="A326" t="e">
        <f t="shared" si="25"/>
        <v>#VALUE!</v>
      </c>
      <c r="B326" t="str">
        <f t="shared" si="24"/>
        <v>NP,87.</v>
      </c>
      <c r="C326" t="str">
        <f t="shared" si="23"/>
        <v>A12,NNNP,PNNP,87.</v>
      </c>
      <c r="D326" t="s">
        <v>638</v>
      </c>
    </row>
    <row r="327" spans="1:4" x14ac:dyDescent="0.2">
      <c r="A327" t="e">
        <f t="shared" ref="A327:A390" si="26">INT(B327)</f>
        <v>#VALUE!</v>
      </c>
      <c r="B327" t="str">
        <f t="shared" si="24"/>
        <v>NP,174</v>
      </c>
      <c r="C327" t="str">
        <f t="shared" ref="C327:C379" si="27">LEFT(D327,17)</f>
        <v>A12,NNNP,NPNP,174</v>
      </c>
      <c r="D327" t="s">
        <v>639</v>
      </c>
    </row>
    <row r="328" spans="1:4" x14ac:dyDescent="0.2">
      <c r="A328" t="e">
        <f t="shared" si="26"/>
        <v>#VALUE!</v>
      </c>
      <c r="B328" t="str">
        <f t="shared" si="24"/>
        <v>NP,102</v>
      </c>
      <c r="C328" t="str">
        <f t="shared" si="27"/>
        <v>A12,NNNP,PPNP,102</v>
      </c>
      <c r="D328" t="s">
        <v>640</v>
      </c>
    </row>
    <row r="329" spans="1:4" x14ac:dyDescent="0.2">
      <c r="A329" t="e">
        <f t="shared" si="26"/>
        <v>#VALUE!</v>
      </c>
      <c r="B329" t="str">
        <f t="shared" si="24"/>
        <v>PP,48.</v>
      </c>
      <c r="C329" t="str">
        <f t="shared" si="27"/>
        <v>A12,NNNP,NNPP,48.</v>
      </c>
      <c r="D329" t="s">
        <v>641</v>
      </c>
    </row>
    <row r="330" spans="1:4" x14ac:dyDescent="0.2">
      <c r="A330" t="e">
        <f t="shared" si="26"/>
        <v>#VALUE!</v>
      </c>
      <c r="B330" t="str">
        <f t="shared" si="24"/>
        <v>PP,87.</v>
      </c>
      <c r="C330" t="str">
        <f t="shared" si="27"/>
        <v>A12,NNNP,PNPP,87.</v>
      </c>
      <c r="D330" t="s">
        <v>642</v>
      </c>
    </row>
    <row r="331" spans="1:4" x14ac:dyDescent="0.2">
      <c r="A331" t="e">
        <f t="shared" si="26"/>
        <v>#VALUE!</v>
      </c>
      <c r="B331" t="str">
        <f t="shared" si="24"/>
        <v>PP,174</v>
      </c>
      <c r="C331" t="str">
        <f t="shared" si="27"/>
        <v>A12,NNNP,NPPP,174</v>
      </c>
      <c r="D331" t="s">
        <v>643</v>
      </c>
    </row>
    <row r="332" spans="1:4" x14ac:dyDescent="0.2">
      <c r="A332" t="e">
        <f t="shared" si="26"/>
        <v>#VALUE!</v>
      </c>
      <c r="B332" t="str">
        <f t="shared" si="24"/>
        <v>PP,101</v>
      </c>
      <c r="C332" t="str">
        <f t="shared" si="27"/>
        <v>A12,NNNP,PPPP,101</v>
      </c>
      <c r="D332" t="s">
        <v>644</v>
      </c>
    </row>
    <row r="333" spans="1:4" x14ac:dyDescent="0.2">
      <c r="A333" t="e">
        <f t="shared" si="26"/>
        <v>#VALUE!</v>
      </c>
      <c r="B333" t="str">
        <f t="shared" si="24"/>
        <v>NP,86.</v>
      </c>
      <c r="C333" t="str">
        <f t="shared" si="27"/>
        <v>A12,PNNP,NPNP,86.</v>
      </c>
      <c r="D333" t="s">
        <v>645</v>
      </c>
    </row>
    <row r="334" spans="1:4" x14ac:dyDescent="0.2">
      <c r="A334" t="e">
        <f t="shared" si="26"/>
        <v>#VALUE!</v>
      </c>
      <c r="B334" t="str">
        <f t="shared" si="24"/>
        <v>NP,15.</v>
      </c>
      <c r="C334" t="str">
        <f t="shared" si="27"/>
        <v>A12,PNNP,PPNP,15.</v>
      </c>
      <c r="D334" t="s">
        <v>646</v>
      </c>
    </row>
    <row r="335" spans="1:4" x14ac:dyDescent="0.2">
      <c r="A335" t="e">
        <f t="shared" si="26"/>
        <v>#VALUE!</v>
      </c>
      <c r="B335" t="str">
        <f t="shared" si="24"/>
        <v>PP,39.</v>
      </c>
      <c r="C335" t="str">
        <f t="shared" si="27"/>
        <v>A12,PNNP,NNPP,39.</v>
      </c>
      <c r="D335" t="s">
        <v>647</v>
      </c>
    </row>
    <row r="336" spans="1:4" x14ac:dyDescent="0.2">
      <c r="A336" t="e">
        <f t="shared" si="26"/>
        <v>#VALUE!</v>
      </c>
      <c r="B336" t="str">
        <f t="shared" si="24"/>
        <v>PP,0.2</v>
      </c>
      <c r="C336" t="str">
        <f t="shared" si="27"/>
        <v>A12,PNNP,PNPP,0.2</v>
      </c>
      <c r="D336" t="s">
        <v>648</v>
      </c>
    </row>
    <row r="337" spans="1:4" x14ac:dyDescent="0.2">
      <c r="A337" t="e">
        <f t="shared" si="26"/>
        <v>#VALUE!</v>
      </c>
      <c r="B337" t="str">
        <f t="shared" si="24"/>
        <v>PP,87.</v>
      </c>
      <c r="C337" t="str">
        <f t="shared" si="27"/>
        <v>A12,PNNP,NPPP,87.</v>
      </c>
      <c r="D337" t="s">
        <v>649</v>
      </c>
    </row>
    <row r="338" spans="1:4" x14ac:dyDescent="0.2">
      <c r="A338" t="e">
        <f t="shared" si="26"/>
        <v>#VALUE!</v>
      </c>
      <c r="B338" t="str">
        <f t="shared" si="24"/>
        <v>PP,13.</v>
      </c>
      <c r="C338" t="str">
        <f t="shared" si="27"/>
        <v>A12,PNNP,PPPP,13.</v>
      </c>
      <c r="D338" t="s">
        <v>650</v>
      </c>
    </row>
    <row r="339" spans="1:4" x14ac:dyDescent="0.2">
      <c r="A339" t="e">
        <f t="shared" si="26"/>
        <v>#VALUE!</v>
      </c>
      <c r="B339" t="str">
        <f t="shared" si="24"/>
        <v>NP,71.</v>
      </c>
      <c r="C339" t="str">
        <f t="shared" si="27"/>
        <v>A12,NPNP,PPNP,71.</v>
      </c>
      <c r="D339" t="s">
        <v>651</v>
      </c>
    </row>
    <row r="340" spans="1:4" x14ac:dyDescent="0.2">
      <c r="A340" t="e">
        <f t="shared" si="26"/>
        <v>#VALUE!</v>
      </c>
      <c r="B340" t="str">
        <f t="shared" si="24"/>
        <v>PP,125</v>
      </c>
      <c r="C340" t="str">
        <f t="shared" si="27"/>
        <v>A12,NPNP,NNPP,125</v>
      </c>
      <c r="D340" t="s">
        <v>652</v>
      </c>
    </row>
    <row r="341" spans="1:4" x14ac:dyDescent="0.2">
      <c r="A341" t="e">
        <f t="shared" si="26"/>
        <v>#VALUE!</v>
      </c>
      <c r="B341" t="str">
        <f t="shared" si="24"/>
        <v>PP,86.</v>
      </c>
      <c r="C341" t="str">
        <f t="shared" si="27"/>
        <v>A12,NPNP,PNPP,86.</v>
      </c>
      <c r="D341" t="s">
        <v>653</v>
      </c>
    </row>
    <row r="342" spans="1:4" x14ac:dyDescent="0.2">
      <c r="A342" t="e">
        <f t="shared" si="26"/>
        <v>#VALUE!</v>
      </c>
      <c r="B342" t="str">
        <f t="shared" si="24"/>
        <v>PP,0.6</v>
      </c>
      <c r="C342" t="str">
        <f t="shared" si="27"/>
        <v>A12,NPNP,NPPP,0.6</v>
      </c>
      <c r="D342" t="s">
        <v>654</v>
      </c>
    </row>
    <row r="343" spans="1:4" x14ac:dyDescent="0.2">
      <c r="A343" t="e">
        <f t="shared" si="26"/>
        <v>#VALUE!</v>
      </c>
      <c r="B343" t="str">
        <f t="shared" si="24"/>
        <v>PP,73.</v>
      </c>
      <c r="C343" t="str">
        <f t="shared" si="27"/>
        <v>A12,NPNP,PPPP,73.</v>
      </c>
      <c r="D343" t="s">
        <v>655</v>
      </c>
    </row>
    <row r="344" spans="1:4" x14ac:dyDescent="0.2">
      <c r="A344" t="e">
        <f t="shared" si="26"/>
        <v>#VALUE!</v>
      </c>
      <c r="B344" t="str">
        <f t="shared" si="24"/>
        <v>PP,54.</v>
      </c>
      <c r="C344" t="str">
        <f t="shared" si="27"/>
        <v>A12,PPNP,NNPP,54.</v>
      </c>
      <c r="D344" t="s">
        <v>656</v>
      </c>
    </row>
    <row r="345" spans="1:4" x14ac:dyDescent="0.2">
      <c r="A345" t="e">
        <f t="shared" si="26"/>
        <v>#VALUE!</v>
      </c>
      <c r="B345" t="str">
        <f t="shared" si="24"/>
        <v>PP,14.</v>
      </c>
      <c r="C345" t="str">
        <f t="shared" si="27"/>
        <v>A12,PPNP,PNPP,14.</v>
      </c>
      <c r="D345" t="s">
        <v>657</v>
      </c>
    </row>
    <row r="346" spans="1:4" x14ac:dyDescent="0.2">
      <c r="A346" t="e">
        <f t="shared" si="26"/>
        <v>#VALUE!</v>
      </c>
      <c r="B346" t="str">
        <f t="shared" si="24"/>
        <v>PP,72.</v>
      </c>
      <c r="C346" t="str">
        <f t="shared" si="27"/>
        <v>A12,PPNP,NPPP,72.</v>
      </c>
      <c r="D346" t="s">
        <v>658</v>
      </c>
    </row>
    <row r="347" spans="1:4" x14ac:dyDescent="0.2">
      <c r="A347" t="e">
        <f t="shared" si="26"/>
        <v>#VALUE!</v>
      </c>
      <c r="B347" t="str">
        <f t="shared" si="24"/>
        <v>PP,1.5</v>
      </c>
      <c r="C347" t="str">
        <f t="shared" si="27"/>
        <v>A12,PPNP,PPPP,1.5</v>
      </c>
      <c r="D347" t="s">
        <v>659</v>
      </c>
    </row>
    <row r="348" spans="1:4" x14ac:dyDescent="0.2">
      <c r="A348" t="e">
        <f t="shared" si="26"/>
        <v>#VALUE!</v>
      </c>
      <c r="B348" t="str">
        <f t="shared" si="24"/>
        <v>PP,39.</v>
      </c>
      <c r="C348" t="str">
        <f t="shared" si="27"/>
        <v>A12,NNPP,PNPP,39.</v>
      </c>
      <c r="D348" t="s">
        <v>660</v>
      </c>
    </row>
    <row r="349" spans="1:4" x14ac:dyDescent="0.2">
      <c r="A349" t="e">
        <f t="shared" si="26"/>
        <v>#VALUE!</v>
      </c>
      <c r="B349" t="str">
        <f t="shared" si="24"/>
        <v>PP,126</v>
      </c>
      <c r="C349" t="str">
        <f t="shared" si="27"/>
        <v>A12,NNPP,NPPP,126</v>
      </c>
      <c r="D349" t="s">
        <v>661</v>
      </c>
    </row>
    <row r="350" spans="1:4" x14ac:dyDescent="0.2">
      <c r="A350" t="e">
        <f t="shared" si="26"/>
        <v>#VALUE!</v>
      </c>
      <c r="B350" t="str">
        <f t="shared" si="24"/>
        <v>PP,52.</v>
      </c>
      <c r="C350" t="str">
        <f t="shared" si="27"/>
        <v>A12,NNPP,PPPP,52.</v>
      </c>
      <c r="D350" t="s">
        <v>662</v>
      </c>
    </row>
    <row r="351" spans="1:4" x14ac:dyDescent="0.2">
      <c r="A351" t="e">
        <f t="shared" si="26"/>
        <v>#VALUE!</v>
      </c>
      <c r="B351" t="str">
        <f t="shared" si="24"/>
        <v>PP,87.</v>
      </c>
      <c r="C351" t="str">
        <f t="shared" si="27"/>
        <v>A12,PNPP,NPPP,87.</v>
      </c>
      <c r="D351" t="s">
        <v>663</v>
      </c>
    </row>
    <row r="352" spans="1:4" x14ac:dyDescent="0.2">
      <c r="A352" t="e">
        <f t="shared" si="26"/>
        <v>#VALUE!</v>
      </c>
      <c r="B352" t="str">
        <f t="shared" si="24"/>
        <v>PP,13.</v>
      </c>
      <c r="C352" t="str">
        <f t="shared" si="27"/>
        <v>A12,PNPP,PPPP,13.</v>
      </c>
      <c r="D352" t="s">
        <v>664</v>
      </c>
    </row>
    <row r="353" spans="1:4" x14ac:dyDescent="0.2">
      <c r="A353" t="e">
        <f t="shared" si="26"/>
        <v>#VALUE!</v>
      </c>
      <c r="B353" t="str">
        <f t="shared" ref="B353:B416" si="28">RIGHT(C353,6)</f>
        <v>PP,73.</v>
      </c>
      <c r="C353" t="str">
        <f t="shared" si="27"/>
        <v>A12,NPPP,PPPP,73.</v>
      </c>
      <c r="D353" t="s">
        <v>665</v>
      </c>
    </row>
    <row r="354" spans="1:4" x14ac:dyDescent="0.2">
      <c r="A354" t="e">
        <f t="shared" si="26"/>
        <v>#VALUE!</v>
      </c>
      <c r="B354" t="str">
        <f t="shared" si="28"/>
        <v>NN,N/A</v>
      </c>
      <c r="C354" t="str">
        <f t="shared" si="27"/>
        <v>B11,NNNN,PNNN,N/A</v>
      </c>
      <c r="D354" t="s">
        <v>666</v>
      </c>
    </row>
    <row r="355" spans="1:4" x14ac:dyDescent="0.2">
      <c r="A355" t="e">
        <f t="shared" si="26"/>
        <v>#VALUE!</v>
      </c>
      <c r="B355" t="str">
        <f t="shared" si="28"/>
        <v>NN,N/A</v>
      </c>
      <c r="C355" t="str">
        <f t="shared" si="27"/>
        <v>B11,NNNN,NPNN,N/A</v>
      </c>
      <c r="D355" t="s">
        <v>667</v>
      </c>
    </row>
    <row r="356" spans="1:4" x14ac:dyDescent="0.2">
      <c r="A356" t="e">
        <f t="shared" si="26"/>
        <v>#VALUE!</v>
      </c>
      <c r="B356" t="str">
        <f t="shared" si="28"/>
        <v>NN,N/A</v>
      </c>
      <c r="C356" t="str">
        <f t="shared" si="27"/>
        <v>B11,NNNN,PPNN,N/A</v>
      </c>
      <c r="D356" t="s">
        <v>668</v>
      </c>
    </row>
    <row r="357" spans="1:4" x14ac:dyDescent="0.2">
      <c r="A357" t="e">
        <f t="shared" si="26"/>
        <v>#VALUE!</v>
      </c>
      <c r="B357" t="str">
        <f t="shared" si="28"/>
        <v>PN,N/A</v>
      </c>
      <c r="C357" t="str">
        <f t="shared" si="27"/>
        <v>B11,NNNN,NNPN,N/A</v>
      </c>
      <c r="D357" t="s">
        <v>669</v>
      </c>
    </row>
    <row r="358" spans="1:4" x14ac:dyDescent="0.2">
      <c r="A358" t="e">
        <f t="shared" si="26"/>
        <v>#VALUE!</v>
      </c>
      <c r="B358" t="str">
        <f t="shared" si="28"/>
        <v>PN,N/A</v>
      </c>
      <c r="C358" t="str">
        <f t="shared" si="27"/>
        <v>B11,NNNN,PNPN,N/A</v>
      </c>
      <c r="D358" t="s">
        <v>670</v>
      </c>
    </row>
    <row r="359" spans="1:4" x14ac:dyDescent="0.2">
      <c r="A359" t="e">
        <f t="shared" si="26"/>
        <v>#VALUE!</v>
      </c>
      <c r="B359" t="str">
        <f t="shared" si="28"/>
        <v>PN,N/A</v>
      </c>
      <c r="C359" t="str">
        <f t="shared" si="27"/>
        <v>B11,NNNN,NPPN,N/A</v>
      </c>
      <c r="D359" t="s">
        <v>671</v>
      </c>
    </row>
    <row r="360" spans="1:4" x14ac:dyDescent="0.2">
      <c r="A360" t="e">
        <f t="shared" si="26"/>
        <v>#VALUE!</v>
      </c>
      <c r="B360" t="str">
        <f t="shared" si="28"/>
        <v>PN,N/A</v>
      </c>
      <c r="C360" t="str">
        <f t="shared" si="27"/>
        <v>B11,NNNN,PPPN,N/A</v>
      </c>
      <c r="D360" t="s">
        <v>672</v>
      </c>
    </row>
    <row r="361" spans="1:4" x14ac:dyDescent="0.2">
      <c r="A361" t="e">
        <f t="shared" si="26"/>
        <v>#VALUE!</v>
      </c>
      <c r="B361" t="str">
        <f t="shared" si="28"/>
        <v>NP,N/A</v>
      </c>
      <c r="C361" t="str">
        <f t="shared" si="27"/>
        <v>B11,NNNN,NNNP,N/A</v>
      </c>
      <c r="D361" t="s">
        <v>673</v>
      </c>
    </row>
    <row r="362" spans="1:4" x14ac:dyDescent="0.2">
      <c r="A362" t="e">
        <f t="shared" si="26"/>
        <v>#VALUE!</v>
      </c>
      <c r="B362" t="str">
        <f t="shared" si="28"/>
        <v>NP,N/A</v>
      </c>
      <c r="C362" t="str">
        <f t="shared" si="27"/>
        <v>B11,NNNN,PNNP,N/A</v>
      </c>
      <c r="D362" t="s">
        <v>674</v>
      </c>
    </row>
    <row r="363" spans="1:4" x14ac:dyDescent="0.2">
      <c r="A363" t="e">
        <f t="shared" si="26"/>
        <v>#VALUE!</v>
      </c>
      <c r="B363" t="str">
        <f t="shared" si="28"/>
        <v>NP,N/A</v>
      </c>
      <c r="C363" t="str">
        <f t="shared" si="27"/>
        <v>B11,NNNN,NPNP,N/A</v>
      </c>
      <c r="D363" t="s">
        <v>675</v>
      </c>
    </row>
    <row r="364" spans="1:4" x14ac:dyDescent="0.2">
      <c r="A364" t="e">
        <f t="shared" si="26"/>
        <v>#VALUE!</v>
      </c>
      <c r="B364" t="str">
        <f t="shared" si="28"/>
        <v>NP,N/A</v>
      </c>
      <c r="C364" t="str">
        <f t="shared" si="27"/>
        <v>B11,NNNN,PPNP,N/A</v>
      </c>
      <c r="D364" t="s">
        <v>676</v>
      </c>
    </row>
    <row r="365" spans="1:4" x14ac:dyDescent="0.2">
      <c r="A365" t="e">
        <f t="shared" si="26"/>
        <v>#VALUE!</v>
      </c>
      <c r="B365" t="str">
        <f t="shared" si="28"/>
        <v>PP,N/A</v>
      </c>
      <c r="C365" t="str">
        <f t="shared" si="27"/>
        <v>B11,NNNN,NNPP,N/A</v>
      </c>
      <c r="D365" t="s">
        <v>677</v>
      </c>
    </row>
    <row r="366" spans="1:4" x14ac:dyDescent="0.2">
      <c r="A366" t="e">
        <f t="shared" si="26"/>
        <v>#VALUE!</v>
      </c>
      <c r="B366" t="str">
        <f t="shared" si="28"/>
        <v>PP,N/A</v>
      </c>
      <c r="C366" t="str">
        <f t="shared" si="27"/>
        <v>B11,NNNN,PNPP,N/A</v>
      </c>
      <c r="D366" t="s">
        <v>678</v>
      </c>
    </row>
    <row r="367" spans="1:4" x14ac:dyDescent="0.2">
      <c r="A367" t="e">
        <f t="shared" si="26"/>
        <v>#VALUE!</v>
      </c>
      <c r="B367" t="str">
        <f t="shared" si="28"/>
        <v>PP,N/A</v>
      </c>
      <c r="C367" t="str">
        <f t="shared" si="27"/>
        <v>B11,NNNN,NPPP,N/A</v>
      </c>
      <c r="D367" t="s">
        <v>679</v>
      </c>
    </row>
    <row r="368" spans="1:4" x14ac:dyDescent="0.2">
      <c r="A368" t="e">
        <f t="shared" si="26"/>
        <v>#VALUE!</v>
      </c>
      <c r="B368" t="str">
        <f t="shared" si="28"/>
        <v>PP,N/A</v>
      </c>
      <c r="C368" t="str">
        <f t="shared" si="27"/>
        <v>B11,NNNN,PPPP,N/A</v>
      </c>
      <c r="D368" t="s">
        <v>680</v>
      </c>
    </row>
    <row r="369" spans="1:4" x14ac:dyDescent="0.2">
      <c r="A369" t="e">
        <f t="shared" si="26"/>
        <v>#VALUE!</v>
      </c>
      <c r="B369" t="str">
        <f t="shared" si="28"/>
        <v>NN,87.</v>
      </c>
      <c r="C369" t="str">
        <f t="shared" si="27"/>
        <v>B11,PNNN,NPNN,87.</v>
      </c>
      <c r="D369" t="s">
        <v>681</v>
      </c>
    </row>
    <row r="370" spans="1:4" x14ac:dyDescent="0.2">
      <c r="A370" t="e">
        <f t="shared" si="26"/>
        <v>#VALUE!</v>
      </c>
      <c r="B370" t="str">
        <f t="shared" si="28"/>
        <v>NN,40.</v>
      </c>
      <c r="C370" t="str">
        <f t="shared" si="27"/>
        <v>B11,PNNN,PPNN,40.</v>
      </c>
      <c r="D370" t="s">
        <v>682</v>
      </c>
    </row>
    <row r="371" spans="1:4" x14ac:dyDescent="0.2">
      <c r="A371" t="e">
        <f t="shared" si="26"/>
        <v>#VALUE!</v>
      </c>
      <c r="B371" t="str">
        <f t="shared" si="28"/>
        <v>PN,102</v>
      </c>
      <c r="C371" t="str">
        <f t="shared" si="27"/>
        <v>B11,PNNN,NNPN,102</v>
      </c>
      <c r="D371" t="s">
        <v>683</v>
      </c>
    </row>
    <row r="372" spans="1:4" x14ac:dyDescent="0.2">
      <c r="A372" t="e">
        <f t="shared" si="26"/>
        <v>#VALUE!</v>
      </c>
      <c r="B372" t="str">
        <f t="shared" si="28"/>
        <v>PN,1.8</v>
      </c>
      <c r="C372" t="str">
        <f t="shared" si="27"/>
        <v>B11,PNNN,PNPN,1.8</v>
      </c>
      <c r="D372" t="s">
        <v>684</v>
      </c>
    </row>
    <row r="373" spans="1:4" x14ac:dyDescent="0.2">
      <c r="A373" t="e">
        <f t="shared" si="26"/>
        <v>#VALUE!</v>
      </c>
      <c r="B373" t="str">
        <f t="shared" si="28"/>
        <v>PN,86.</v>
      </c>
      <c r="C373" t="str">
        <f t="shared" si="27"/>
        <v>B11,PNNN,NPPN,86.</v>
      </c>
      <c r="D373" t="s">
        <v>685</v>
      </c>
    </row>
    <row r="374" spans="1:4" x14ac:dyDescent="0.2">
      <c r="A374" t="e">
        <f t="shared" si="26"/>
        <v>#VALUE!</v>
      </c>
      <c r="B374" t="str">
        <f t="shared" si="28"/>
        <v>PN,39.</v>
      </c>
      <c r="C374" t="str">
        <f t="shared" si="27"/>
        <v>B11,PNNN,PPPN,39.</v>
      </c>
      <c r="D374" t="s">
        <v>686</v>
      </c>
    </row>
    <row r="375" spans="1:4" x14ac:dyDescent="0.2">
      <c r="A375" t="e">
        <f t="shared" si="26"/>
        <v>#VALUE!</v>
      </c>
      <c r="B375" t="str">
        <f t="shared" si="28"/>
        <v>NP,81.</v>
      </c>
      <c r="C375" t="str">
        <f t="shared" si="27"/>
        <v>B11,PNNN,NNNP,81.</v>
      </c>
      <c r="D375" t="s">
        <v>687</v>
      </c>
    </row>
    <row r="376" spans="1:4" x14ac:dyDescent="0.2">
      <c r="A376" t="e">
        <f t="shared" si="26"/>
        <v>#VALUE!</v>
      </c>
      <c r="B376" t="str">
        <f t="shared" si="28"/>
        <v>NP,0.7</v>
      </c>
      <c r="C376" t="str">
        <f t="shared" si="27"/>
        <v>B11,PNNN,PNNP,0.7</v>
      </c>
      <c r="D376" t="s">
        <v>688</v>
      </c>
    </row>
    <row r="377" spans="1:4" x14ac:dyDescent="0.2">
      <c r="A377" t="e">
        <f t="shared" si="26"/>
        <v>#VALUE!</v>
      </c>
      <c r="B377" t="str">
        <f t="shared" si="28"/>
        <v>NP,87.</v>
      </c>
      <c r="C377" t="str">
        <f t="shared" si="27"/>
        <v>B11,PNNN,NPNP,87.</v>
      </c>
      <c r="D377" t="s">
        <v>689</v>
      </c>
    </row>
    <row r="378" spans="1:4" x14ac:dyDescent="0.2">
      <c r="A378" t="e">
        <f t="shared" si="26"/>
        <v>#VALUE!</v>
      </c>
      <c r="B378" t="str">
        <f t="shared" si="28"/>
        <v>NP,42.</v>
      </c>
      <c r="C378" t="str">
        <f t="shared" si="27"/>
        <v>B11,PNNN,PPNP,42.</v>
      </c>
      <c r="D378" t="s">
        <v>690</v>
      </c>
    </row>
    <row r="379" spans="1:4" x14ac:dyDescent="0.2">
      <c r="A379" t="e">
        <f t="shared" si="26"/>
        <v>#VALUE!</v>
      </c>
      <c r="B379" t="str">
        <f t="shared" si="28"/>
        <v>PP,23.</v>
      </c>
      <c r="C379" t="str">
        <f t="shared" si="27"/>
        <v>B11,PNNN,NNPP,23.</v>
      </c>
      <c r="D379" t="s">
        <v>691</v>
      </c>
    </row>
    <row r="380" spans="1:4" x14ac:dyDescent="0.2">
      <c r="A380" t="e">
        <f t="shared" si="26"/>
        <v>#VALUE!</v>
      </c>
      <c r="B380" t="str">
        <f t="shared" si="28"/>
        <v/>
      </c>
      <c r="D380" t="s">
        <v>692</v>
      </c>
    </row>
    <row r="381" spans="1:4" x14ac:dyDescent="0.2">
      <c r="A381" t="e">
        <f t="shared" si="26"/>
        <v>#VALUE!</v>
      </c>
      <c r="B381" t="str">
        <f t="shared" si="28"/>
        <v/>
      </c>
      <c r="D381" t="s">
        <v>693</v>
      </c>
    </row>
    <row r="382" spans="1:4" x14ac:dyDescent="0.2">
      <c r="A382" t="e">
        <f t="shared" si="26"/>
        <v>#VALUE!</v>
      </c>
      <c r="B382" t="str">
        <f t="shared" si="28"/>
        <v/>
      </c>
      <c r="D382" t="s">
        <v>694</v>
      </c>
    </row>
    <row r="383" spans="1:4" x14ac:dyDescent="0.2">
      <c r="A383" t="e">
        <f t="shared" si="26"/>
        <v>#VALUE!</v>
      </c>
      <c r="B383" t="str">
        <f t="shared" si="28"/>
        <v/>
      </c>
      <c r="D383" t="s">
        <v>695</v>
      </c>
    </row>
    <row r="384" spans="1:4" x14ac:dyDescent="0.2">
      <c r="A384" t="e">
        <f t="shared" si="26"/>
        <v>#VALUE!</v>
      </c>
      <c r="B384" t="str">
        <f t="shared" si="28"/>
        <v/>
      </c>
      <c r="D384" t="s">
        <v>696</v>
      </c>
    </row>
    <row r="385" spans="1:4" x14ac:dyDescent="0.2">
      <c r="A385" t="e">
        <f t="shared" si="26"/>
        <v>#VALUE!</v>
      </c>
      <c r="B385" t="str">
        <f t="shared" si="28"/>
        <v/>
      </c>
      <c r="D385" t="s">
        <v>697</v>
      </c>
    </row>
    <row r="386" spans="1:4" x14ac:dyDescent="0.2">
      <c r="A386" t="e">
        <f t="shared" si="26"/>
        <v>#VALUE!</v>
      </c>
      <c r="B386" t="str">
        <f t="shared" si="28"/>
        <v/>
      </c>
      <c r="D386" t="s">
        <v>698</v>
      </c>
    </row>
    <row r="387" spans="1:4" x14ac:dyDescent="0.2">
      <c r="A387" t="e">
        <f t="shared" si="26"/>
        <v>#VALUE!</v>
      </c>
      <c r="B387" t="str">
        <f t="shared" si="28"/>
        <v/>
      </c>
      <c r="D387" t="s">
        <v>699</v>
      </c>
    </row>
    <row r="388" spans="1:4" x14ac:dyDescent="0.2">
      <c r="A388" t="e">
        <f t="shared" si="26"/>
        <v>#VALUE!</v>
      </c>
      <c r="B388" t="str">
        <f t="shared" si="28"/>
        <v/>
      </c>
      <c r="D388" t="s">
        <v>700</v>
      </c>
    </row>
    <row r="389" spans="1:4" x14ac:dyDescent="0.2">
      <c r="A389" t="e">
        <f t="shared" si="26"/>
        <v>#VALUE!</v>
      </c>
      <c r="B389" t="str">
        <f t="shared" si="28"/>
        <v/>
      </c>
      <c r="D389" t="s">
        <v>701</v>
      </c>
    </row>
    <row r="390" spans="1:4" x14ac:dyDescent="0.2">
      <c r="A390" t="e">
        <f t="shared" si="26"/>
        <v>#VALUE!</v>
      </c>
      <c r="B390" t="str">
        <f t="shared" si="28"/>
        <v/>
      </c>
      <c r="D390" t="s">
        <v>702</v>
      </c>
    </row>
    <row r="391" spans="1:4" x14ac:dyDescent="0.2">
      <c r="A391" t="e">
        <f t="shared" ref="A391:A454" si="29">INT(B391)</f>
        <v>#VALUE!</v>
      </c>
      <c r="B391" t="str">
        <f t="shared" si="28"/>
        <v/>
      </c>
      <c r="D391" t="s">
        <v>703</v>
      </c>
    </row>
    <row r="392" spans="1:4" x14ac:dyDescent="0.2">
      <c r="A392" t="e">
        <f t="shared" si="29"/>
        <v>#VALUE!</v>
      </c>
      <c r="B392" t="str">
        <f t="shared" si="28"/>
        <v/>
      </c>
      <c r="D392" t="s">
        <v>704</v>
      </c>
    </row>
    <row r="393" spans="1:4" x14ac:dyDescent="0.2">
      <c r="A393" t="e">
        <f t="shared" si="29"/>
        <v>#VALUE!</v>
      </c>
      <c r="B393" t="str">
        <f t="shared" si="28"/>
        <v/>
      </c>
      <c r="D393" t="s">
        <v>705</v>
      </c>
    </row>
    <row r="394" spans="1:4" x14ac:dyDescent="0.2">
      <c r="A394" t="e">
        <f t="shared" si="29"/>
        <v>#VALUE!</v>
      </c>
      <c r="B394" t="str">
        <f t="shared" si="28"/>
        <v/>
      </c>
      <c r="D394" t="s">
        <v>706</v>
      </c>
    </row>
    <row r="395" spans="1:4" x14ac:dyDescent="0.2">
      <c r="A395" t="e">
        <f t="shared" si="29"/>
        <v>#VALUE!</v>
      </c>
      <c r="B395" t="str">
        <f t="shared" si="28"/>
        <v/>
      </c>
      <c r="D395" t="s">
        <v>707</v>
      </c>
    </row>
    <row r="396" spans="1:4" x14ac:dyDescent="0.2">
      <c r="A396" t="e">
        <f t="shared" si="29"/>
        <v>#VALUE!</v>
      </c>
      <c r="B396" t="str">
        <f t="shared" si="28"/>
        <v/>
      </c>
      <c r="D396" t="s">
        <v>708</v>
      </c>
    </row>
    <row r="397" spans="1:4" x14ac:dyDescent="0.2">
      <c r="A397" t="e">
        <f t="shared" si="29"/>
        <v>#VALUE!</v>
      </c>
      <c r="B397" t="str">
        <f t="shared" si="28"/>
        <v/>
      </c>
      <c r="D397" t="s">
        <v>709</v>
      </c>
    </row>
    <row r="398" spans="1:4" x14ac:dyDescent="0.2">
      <c r="A398" t="e">
        <f t="shared" si="29"/>
        <v>#VALUE!</v>
      </c>
      <c r="B398" t="str">
        <f t="shared" si="28"/>
        <v/>
      </c>
      <c r="D398" t="s">
        <v>710</v>
      </c>
    </row>
    <row r="399" spans="1:4" x14ac:dyDescent="0.2">
      <c r="A399" t="e">
        <f t="shared" si="29"/>
        <v>#VALUE!</v>
      </c>
      <c r="B399" t="str">
        <f t="shared" si="28"/>
        <v/>
      </c>
      <c r="D399" t="s">
        <v>711</v>
      </c>
    </row>
    <row r="400" spans="1:4" x14ac:dyDescent="0.2">
      <c r="A400" t="e">
        <f t="shared" si="29"/>
        <v>#VALUE!</v>
      </c>
      <c r="B400" t="str">
        <f t="shared" si="28"/>
        <v/>
      </c>
      <c r="D400" t="s">
        <v>712</v>
      </c>
    </row>
    <row r="401" spans="1:4" x14ac:dyDescent="0.2">
      <c r="A401" t="e">
        <f t="shared" si="29"/>
        <v>#VALUE!</v>
      </c>
      <c r="B401" t="str">
        <f t="shared" si="28"/>
        <v/>
      </c>
      <c r="D401" t="s">
        <v>713</v>
      </c>
    </row>
    <row r="402" spans="1:4" x14ac:dyDescent="0.2">
      <c r="A402" t="e">
        <f t="shared" si="29"/>
        <v>#VALUE!</v>
      </c>
      <c r="B402" t="str">
        <f t="shared" si="28"/>
        <v/>
      </c>
      <c r="D402" t="s">
        <v>714</v>
      </c>
    </row>
    <row r="403" spans="1:4" x14ac:dyDescent="0.2">
      <c r="A403" t="e">
        <f t="shared" si="29"/>
        <v>#VALUE!</v>
      </c>
      <c r="B403" t="str">
        <f t="shared" si="28"/>
        <v/>
      </c>
      <c r="D403" t="s">
        <v>715</v>
      </c>
    </row>
    <row r="404" spans="1:4" x14ac:dyDescent="0.2">
      <c r="A404" t="e">
        <f t="shared" si="29"/>
        <v>#VALUE!</v>
      </c>
      <c r="B404" t="str">
        <f t="shared" si="28"/>
        <v/>
      </c>
      <c r="D404" t="s">
        <v>716</v>
      </c>
    </row>
    <row r="405" spans="1:4" x14ac:dyDescent="0.2">
      <c r="A405" t="e">
        <f t="shared" si="29"/>
        <v>#VALUE!</v>
      </c>
      <c r="B405" t="str">
        <f t="shared" si="28"/>
        <v/>
      </c>
      <c r="D405" t="s">
        <v>717</v>
      </c>
    </row>
    <row r="406" spans="1:4" x14ac:dyDescent="0.2">
      <c r="A406" t="e">
        <f t="shared" si="29"/>
        <v>#VALUE!</v>
      </c>
      <c r="B406" t="str">
        <f t="shared" si="28"/>
        <v/>
      </c>
      <c r="D406" t="s">
        <v>718</v>
      </c>
    </row>
    <row r="407" spans="1:4" x14ac:dyDescent="0.2">
      <c r="A407" t="e">
        <f t="shared" si="29"/>
        <v>#VALUE!</v>
      </c>
      <c r="B407" t="str">
        <f t="shared" si="28"/>
        <v/>
      </c>
      <c r="D407" t="s">
        <v>719</v>
      </c>
    </row>
    <row r="408" spans="1:4" x14ac:dyDescent="0.2">
      <c r="A408" t="e">
        <f t="shared" si="29"/>
        <v>#VALUE!</v>
      </c>
      <c r="B408" t="str">
        <f t="shared" si="28"/>
        <v/>
      </c>
      <c r="D408" t="s">
        <v>720</v>
      </c>
    </row>
    <row r="409" spans="1:4" x14ac:dyDescent="0.2">
      <c r="A409" t="e">
        <f t="shared" si="29"/>
        <v>#VALUE!</v>
      </c>
      <c r="B409" t="str">
        <f t="shared" si="28"/>
        <v/>
      </c>
      <c r="D409" t="s">
        <v>721</v>
      </c>
    </row>
    <row r="410" spans="1:4" x14ac:dyDescent="0.2">
      <c r="A410" t="e">
        <f t="shared" si="29"/>
        <v>#VALUE!</v>
      </c>
      <c r="B410" t="str">
        <f t="shared" si="28"/>
        <v/>
      </c>
      <c r="D410" t="s">
        <v>722</v>
      </c>
    </row>
    <row r="411" spans="1:4" x14ac:dyDescent="0.2">
      <c r="A411" t="e">
        <f t="shared" si="29"/>
        <v>#VALUE!</v>
      </c>
      <c r="B411" t="str">
        <f t="shared" si="28"/>
        <v/>
      </c>
      <c r="D411" t="s">
        <v>723</v>
      </c>
    </row>
    <row r="412" spans="1:4" x14ac:dyDescent="0.2">
      <c r="A412" t="e">
        <f t="shared" si="29"/>
        <v>#VALUE!</v>
      </c>
      <c r="B412" t="str">
        <f t="shared" si="28"/>
        <v/>
      </c>
      <c r="D412" t="s">
        <v>724</v>
      </c>
    </row>
    <row r="413" spans="1:4" x14ac:dyDescent="0.2">
      <c r="A413" t="e">
        <f t="shared" si="29"/>
        <v>#VALUE!</v>
      </c>
      <c r="B413" t="str">
        <f t="shared" si="28"/>
        <v/>
      </c>
      <c r="D413" t="s">
        <v>725</v>
      </c>
    </row>
    <row r="414" spans="1:4" x14ac:dyDescent="0.2">
      <c r="A414" t="e">
        <f t="shared" si="29"/>
        <v>#VALUE!</v>
      </c>
      <c r="B414" t="str">
        <f t="shared" si="28"/>
        <v/>
      </c>
      <c r="D414" t="s">
        <v>726</v>
      </c>
    </row>
    <row r="415" spans="1:4" x14ac:dyDescent="0.2">
      <c r="A415" t="e">
        <f t="shared" si="29"/>
        <v>#VALUE!</v>
      </c>
      <c r="B415" t="str">
        <f t="shared" si="28"/>
        <v/>
      </c>
      <c r="D415" t="s">
        <v>727</v>
      </c>
    </row>
    <row r="416" spans="1:4" x14ac:dyDescent="0.2">
      <c r="A416" t="e">
        <f t="shared" si="29"/>
        <v>#VALUE!</v>
      </c>
      <c r="B416" t="str">
        <f t="shared" si="28"/>
        <v/>
      </c>
      <c r="D416" t="s">
        <v>728</v>
      </c>
    </row>
    <row r="417" spans="1:4" x14ac:dyDescent="0.2">
      <c r="A417" t="e">
        <f t="shared" si="29"/>
        <v>#VALUE!</v>
      </c>
      <c r="B417" t="str">
        <f t="shared" ref="B417:B459" si="30">RIGHT(C417,6)</f>
        <v/>
      </c>
      <c r="D417" t="s">
        <v>729</v>
      </c>
    </row>
    <row r="418" spans="1:4" x14ac:dyDescent="0.2">
      <c r="A418" t="e">
        <f t="shared" si="29"/>
        <v>#VALUE!</v>
      </c>
      <c r="B418" t="str">
        <f t="shared" si="30"/>
        <v/>
      </c>
      <c r="D418" t="s">
        <v>730</v>
      </c>
    </row>
    <row r="419" spans="1:4" x14ac:dyDescent="0.2">
      <c r="A419" t="e">
        <f t="shared" si="29"/>
        <v>#VALUE!</v>
      </c>
      <c r="B419" t="str">
        <f t="shared" si="30"/>
        <v/>
      </c>
      <c r="D419" t="s">
        <v>731</v>
      </c>
    </row>
    <row r="420" spans="1:4" x14ac:dyDescent="0.2">
      <c r="A420" t="e">
        <f t="shared" si="29"/>
        <v>#VALUE!</v>
      </c>
      <c r="B420" t="str">
        <f t="shared" si="30"/>
        <v/>
      </c>
      <c r="D420" t="s">
        <v>732</v>
      </c>
    </row>
    <row r="421" spans="1:4" x14ac:dyDescent="0.2">
      <c r="A421" t="e">
        <f t="shared" si="29"/>
        <v>#VALUE!</v>
      </c>
      <c r="B421" t="str">
        <f t="shared" si="30"/>
        <v/>
      </c>
      <c r="D421" t="s">
        <v>733</v>
      </c>
    </row>
    <row r="422" spans="1:4" x14ac:dyDescent="0.2">
      <c r="A422" t="e">
        <f t="shared" si="29"/>
        <v>#VALUE!</v>
      </c>
      <c r="B422" t="str">
        <f t="shared" si="30"/>
        <v/>
      </c>
      <c r="D422" t="s">
        <v>734</v>
      </c>
    </row>
    <row r="423" spans="1:4" x14ac:dyDescent="0.2">
      <c r="A423" t="e">
        <f t="shared" si="29"/>
        <v>#VALUE!</v>
      </c>
      <c r="B423" t="str">
        <f t="shared" si="30"/>
        <v/>
      </c>
      <c r="D423" t="s">
        <v>735</v>
      </c>
    </row>
    <row r="424" spans="1:4" x14ac:dyDescent="0.2">
      <c r="A424" t="e">
        <f t="shared" si="29"/>
        <v>#VALUE!</v>
      </c>
      <c r="B424" t="str">
        <f t="shared" si="30"/>
        <v/>
      </c>
      <c r="D424" t="s">
        <v>736</v>
      </c>
    </row>
    <row r="425" spans="1:4" x14ac:dyDescent="0.2">
      <c r="A425" t="e">
        <f t="shared" si="29"/>
        <v>#VALUE!</v>
      </c>
      <c r="B425" t="str">
        <f t="shared" si="30"/>
        <v/>
      </c>
      <c r="D425" t="s">
        <v>737</v>
      </c>
    </row>
    <row r="426" spans="1:4" x14ac:dyDescent="0.2">
      <c r="A426" t="e">
        <f t="shared" si="29"/>
        <v>#VALUE!</v>
      </c>
      <c r="B426" t="str">
        <f t="shared" si="30"/>
        <v/>
      </c>
      <c r="D426" t="s">
        <v>738</v>
      </c>
    </row>
    <row r="427" spans="1:4" x14ac:dyDescent="0.2">
      <c r="A427" t="e">
        <f t="shared" si="29"/>
        <v>#VALUE!</v>
      </c>
      <c r="B427" t="str">
        <f t="shared" si="30"/>
        <v/>
      </c>
      <c r="D427" t="s">
        <v>739</v>
      </c>
    </row>
    <row r="428" spans="1:4" x14ac:dyDescent="0.2">
      <c r="A428" t="e">
        <f t="shared" si="29"/>
        <v>#VALUE!</v>
      </c>
      <c r="B428" t="str">
        <f t="shared" si="30"/>
        <v/>
      </c>
      <c r="D428" t="s">
        <v>740</v>
      </c>
    </row>
    <row r="429" spans="1:4" x14ac:dyDescent="0.2">
      <c r="A429" t="e">
        <f t="shared" si="29"/>
        <v>#VALUE!</v>
      </c>
      <c r="B429" t="str">
        <f t="shared" si="30"/>
        <v/>
      </c>
      <c r="D429" t="s">
        <v>741</v>
      </c>
    </row>
    <row r="430" spans="1:4" x14ac:dyDescent="0.2">
      <c r="A430" t="e">
        <f t="shared" si="29"/>
        <v>#VALUE!</v>
      </c>
      <c r="B430" t="str">
        <f t="shared" si="30"/>
        <v/>
      </c>
      <c r="D430" t="s">
        <v>742</v>
      </c>
    </row>
    <row r="431" spans="1:4" x14ac:dyDescent="0.2">
      <c r="A431" t="e">
        <f t="shared" si="29"/>
        <v>#VALUE!</v>
      </c>
      <c r="B431" t="str">
        <f t="shared" si="30"/>
        <v/>
      </c>
      <c r="D431" t="s">
        <v>743</v>
      </c>
    </row>
    <row r="432" spans="1:4" x14ac:dyDescent="0.2">
      <c r="A432" t="e">
        <f t="shared" si="29"/>
        <v>#VALUE!</v>
      </c>
      <c r="B432" t="str">
        <f t="shared" si="30"/>
        <v/>
      </c>
      <c r="D432" t="s">
        <v>744</v>
      </c>
    </row>
    <row r="433" spans="1:4" x14ac:dyDescent="0.2">
      <c r="A433" t="e">
        <f t="shared" si="29"/>
        <v>#VALUE!</v>
      </c>
      <c r="B433" t="str">
        <f t="shared" si="30"/>
        <v/>
      </c>
      <c r="D433" t="s">
        <v>745</v>
      </c>
    </row>
    <row r="434" spans="1:4" x14ac:dyDescent="0.2">
      <c r="A434" t="e">
        <f t="shared" si="29"/>
        <v>#VALUE!</v>
      </c>
      <c r="B434" t="str">
        <f t="shared" si="30"/>
        <v/>
      </c>
      <c r="D434" t="s">
        <v>746</v>
      </c>
    </row>
    <row r="435" spans="1:4" x14ac:dyDescent="0.2">
      <c r="A435" t="e">
        <f t="shared" si="29"/>
        <v>#VALUE!</v>
      </c>
      <c r="B435" t="str">
        <f t="shared" si="30"/>
        <v/>
      </c>
      <c r="D435" t="s">
        <v>747</v>
      </c>
    </row>
    <row r="436" spans="1:4" x14ac:dyDescent="0.2">
      <c r="A436" t="e">
        <f t="shared" si="29"/>
        <v>#VALUE!</v>
      </c>
      <c r="B436" t="str">
        <f t="shared" si="30"/>
        <v/>
      </c>
      <c r="D436" t="s">
        <v>748</v>
      </c>
    </row>
    <row r="437" spans="1:4" x14ac:dyDescent="0.2">
      <c r="A437" t="e">
        <f t="shared" si="29"/>
        <v>#VALUE!</v>
      </c>
      <c r="B437" t="str">
        <f t="shared" si="30"/>
        <v/>
      </c>
      <c r="D437" t="s">
        <v>749</v>
      </c>
    </row>
    <row r="438" spans="1:4" x14ac:dyDescent="0.2">
      <c r="A438" t="e">
        <f t="shared" si="29"/>
        <v>#VALUE!</v>
      </c>
      <c r="B438" t="str">
        <f t="shared" si="30"/>
        <v/>
      </c>
      <c r="D438" t="s">
        <v>750</v>
      </c>
    </row>
    <row r="439" spans="1:4" x14ac:dyDescent="0.2">
      <c r="A439" t="e">
        <f t="shared" si="29"/>
        <v>#VALUE!</v>
      </c>
      <c r="B439" t="str">
        <f t="shared" si="30"/>
        <v/>
      </c>
      <c r="D439" t="s">
        <v>751</v>
      </c>
    </row>
    <row r="440" spans="1:4" x14ac:dyDescent="0.2">
      <c r="A440" t="e">
        <f t="shared" si="29"/>
        <v>#VALUE!</v>
      </c>
      <c r="B440" t="str">
        <f t="shared" si="30"/>
        <v/>
      </c>
      <c r="D440" t="s">
        <v>752</v>
      </c>
    </row>
    <row r="441" spans="1:4" x14ac:dyDescent="0.2">
      <c r="A441" t="e">
        <f t="shared" si="29"/>
        <v>#VALUE!</v>
      </c>
      <c r="B441" t="str">
        <f t="shared" si="30"/>
        <v/>
      </c>
      <c r="D441" t="s">
        <v>753</v>
      </c>
    </row>
    <row r="442" spans="1:4" x14ac:dyDescent="0.2">
      <c r="A442" t="e">
        <f t="shared" si="29"/>
        <v>#VALUE!</v>
      </c>
      <c r="B442" t="str">
        <f t="shared" si="30"/>
        <v/>
      </c>
      <c r="D442" t="s">
        <v>754</v>
      </c>
    </row>
    <row r="443" spans="1:4" x14ac:dyDescent="0.2">
      <c r="A443" t="e">
        <f t="shared" si="29"/>
        <v>#VALUE!</v>
      </c>
      <c r="B443" t="str">
        <f t="shared" si="30"/>
        <v/>
      </c>
      <c r="D443" t="s">
        <v>755</v>
      </c>
    </row>
    <row r="444" spans="1:4" x14ac:dyDescent="0.2">
      <c r="A444" t="e">
        <f t="shared" si="29"/>
        <v>#VALUE!</v>
      </c>
      <c r="B444" t="str">
        <f t="shared" si="30"/>
        <v/>
      </c>
      <c r="D444" t="s">
        <v>756</v>
      </c>
    </row>
    <row r="445" spans="1:4" x14ac:dyDescent="0.2">
      <c r="A445" t="e">
        <f t="shared" si="29"/>
        <v>#VALUE!</v>
      </c>
      <c r="B445" t="str">
        <f t="shared" si="30"/>
        <v/>
      </c>
      <c r="D445" t="s">
        <v>757</v>
      </c>
    </row>
    <row r="446" spans="1:4" x14ac:dyDescent="0.2">
      <c r="A446" t="e">
        <f t="shared" si="29"/>
        <v>#VALUE!</v>
      </c>
      <c r="B446" t="str">
        <f t="shared" si="30"/>
        <v/>
      </c>
      <c r="D446" t="s">
        <v>758</v>
      </c>
    </row>
    <row r="447" spans="1:4" x14ac:dyDescent="0.2">
      <c r="A447" t="e">
        <f t="shared" si="29"/>
        <v>#VALUE!</v>
      </c>
      <c r="B447" t="str">
        <f t="shared" si="30"/>
        <v/>
      </c>
      <c r="D447" t="s">
        <v>759</v>
      </c>
    </row>
    <row r="448" spans="1:4" x14ac:dyDescent="0.2">
      <c r="A448" t="e">
        <f t="shared" si="29"/>
        <v>#VALUE!</v>
      </c>
      <c r="B448" t="str">
        <f t="shared" si="30"/>
        <v/>
      </c>
      <c r="D448" t="s">
        <v>760</v>
      </c>
    </row>
    <row r="449" spans="1:4" x14ac:dyDescent="0.2">
      <c r="A449" t="e">
        <f t="shared" si="29"/>
        <v>#VALUE!</v>
      </c>
      <c r="B449" t="str">
        <f t="shared" si="30"/>
        <v/>
      </c>
      <c r="D449" t="s">
        <v>761</v>
      </c>
    </row>
    <row r="450" spans="1:4" x14ac:dyDescent="0.2">
      <c r="A450" t="e">
        <f t="shared" si="29"/>
        <v>#VALUE!</v>
      </c>
      <c r="B450" t="str">
        <f t="shared" si="30"/>
        <v/>
      </c>
      <c r="D450" t="s">
        <v>762</v>
      </c>
    </row>
    <row r="451" spans="1:4" x14ac:dyDescent="0.2">
      <c r="A451" t="e">
        <f t="shared" si="29"/>
        <v>#VALUE!</v>
      </c>
      <c r="B451" t="str">
        <f t="shared" si="30"/>
        <v/>
      </c>
      <c r="D451" t="s">
        <v>763</v>
      </c>
    </row>
    <row r="452" spans="1:4" x14ac:dyDescent="0.2">
      <c r="A452" t="e">
        <f t="shared" si="29"/>
        <v>#VALUE!</v>
      </c>
      <c r="B452" t="str">
        <f t="shared" si="30"/>
        <v/>
      </c>
      <c r="D452" t="s">
        <v>764</v>
      </c>
    </row>
    <row r="453" spans="1:4" x14ac:dyDescent="0.2">
      <c r="A453" t="e">
        <f t="shared" si="29"/>
        <v>#VALUE!</v>
      </c>
      <c r="B453" t="str">
        <f t="shared" si="30"/>
        <v/>
      </c>
      <c r="D453" t="s">
        <v>765</v>
      </c>
    </row>
    <row r="454" spans="1:4" x14ac:dyDescent="0.2">
      <c r="A454" t="e">
        <f t="shared" si="29"/>
        <v>#VALUE!</v>
      </c>
      <c r="B454" t="str">
        <f t="shared" si="30"/>
        <v/>
      </c>
      <c r="D454" t="s">
        <v>766</v>
      </c>
    </row>
    <row r="455" spans="1:4" x14ac:dyDescent="0.2">
      <c r="A455" t="e">
        <f t="shared" ref="A455:A512" si="31">INT(B455)</f>
        <v>#VALUE!</v>
      </c>
      <c r="B455" t="str">
        <f t="shared" si="30"/>
        <v/>
      </c>
      <c r="D455" t="s">
        <v>767</v>
      </c>
    </row>
    <row r="456" spans="1:4" x14ac:dyDescent="0.2">
      <c r="A456" t="e">
        <f t="shared" si="31"/>
        <v>#VALUE!</v>
      </c>
      <c r="B456" t="str">
        <f t="shared" si="30"/>
        <v/>
      </c>
      <c r="D456" t="s">
        <v>768</v>
      </c>
    </row>
    <row r="457" spans="1:4" x14ac:dyDescent="0.2">
      <c r="A457" t="e">
        <f t="shared" si="31"/>
        <v>#VALUE!</v>
      </c>
      <c r="B457" t="str">
        <f t="shared" si="30"/>
        <v/>
      </c>
      <c r="D457" t="s">
        <v>769</v>
      </c>
    </row>
    <row r="458" spans="1:4" x14ac:dyDescent="0.2">
      <c r="A458" t="e">
        <f t="shared" si="31"/>
        <v>#VALUE!</v>
      </c>
      <c r="B458" t="str">
        <f t="shared" si="30"/>
        <v/>
      </c>
      <c r="D458" t="s">
        <v>770</v>
      </c>
    </row>
    <row r="459" spans="1:4" x14ac:dyDescent="0.2">
      <c r="A459" t="e">
        <f t="shared" si="31"/>
        <v>#VALUE!</v>
      </c>
      <c r="B459" t="str">
        <f t="shared" si="30"/>
        <v/>
      </c>
      <c r="D459" t="s">
        <v>771</v>
      </c>
    </row>
    <row r="460" spans="1:4" x14ac:dyDescent="0.2">
      <c r="A460" t="e">
        <f t="shared" si="31"/>
        <v>#VALUE!</v>
      </c>
      <c r="B460" t="str">
        <f t="shared" ref="B460:B518" si="32">RIGHT(C460,5)</f>
        <v/>
      </c>
      <c r="D460" t="s">
        <v>772</v>
      </c>
    </row>
    <row r="461" spans="1:4" x14ac:dyDescent="0.2">
      <c r="A461" t="e">
        <f t="shared" si="31"/>
        <v>#VALUE!</v>
      </c>
      <c r="B461" t="str">
        <f t="shared" si="32"/>
        <v/>
      </c>
      <c r="D461" t="s">
        <v>773</v>
      </c>
    </row>
    <row r="462" spans="1:4" x14ac:dyDescent="0.2">
      <c r="A462" t="e">
        <f t="shared" si="31"/>
        <v>#VALUE!</v>
      </c>
      <c r="B462" t="str">
        <f t="shared" si="32"/>
        <v/>
      </c>
      <c r="D462" t="s">
        <v>774</v>
      </c>
    </row>
    <row r="463" spans="1:4" x14ac:dyDescent="0.2">
      <c r="A463" t="e">
        <f t="shared" si="31"/>
        <v>#VALUE!</v>
      </c>
      <c r="B463" t="str">
        <f t="shared" si="32"/>
        <v/>
      </c>
      <c r="D463" t="s">
        <v>775</v>
      </c>
    </row>
    <row r="464" spans="1:4" x14ac:dyDescent="0.2">
      <c r="A464" t="e">
        <f t="shared" si="31"/>
        <v>#VALUE!</v>
      </c>
      <c r="B464" t="str">
        <f t="shared" si="32"/>
        <v/>
      </c>
      <c r="D464" t="s">
        <v>776</v>
      </c>
    </row>
    <row r="465" spans="1:4" x14ac:dyDescent="0.2">
      <c r="A465" t="e">
        <f t="shared" si="31"/>
        <v>#VALUE!</v>
      </c>
      <c r="B465" t="str">
        <f t="shared" si="32"/>
        <v/>
      </c>
      <c r="D465" t="s">
        <v>777</v>
      </c>
    </row>
    <row r="466" spans="1:4" x14ac:dyDescent="0.2">
      <c r="A466" t="e">
        <f t="shared" si="31"/>
        <v>#VALUE!</v>
      </c>
      <c r="B466" t="str">
        <f t="shared" si="32"/>
        <v/>
      </c>
      <c r="D466" t="s">
        <v>778</v>
      </c>
    </row>
    <row r="467" spans="1:4" x14ac:dyDescent="0.2">
      <c r="A467" t="e">
        <f t="shared" si="31"/>
        <v>#VALUE!</v>
      </c>
      <c r="B467" t="str">
        <f t="shared" si="32"/>
        <v/>
      </c>
      <c r="D467" t="s">
        <v>779</v>
      </c>
    </row>
    <row r="468" spans="1:4" x14ac:dyDescent="0.2">
      <c r="A468" t="e">
        <f t="shared" si="31"/>
        <v>#VALUE!</v>
      </c>
      <c r="B468" t="str">
        <f t="shared" si="32"/>
        <v/>
      </c>
      <c r="D468" t="s">
        <v>780</v>
      </c>
    </row>
    <row r="469" spans="1:4" x14ac:dyDescent="0.2">
      <c r="A469" t="e">
        <f t="shared" si="31"/>
        <v>#VALUE!</v>
      </c>
      <c r="B469" t="str">
        <f t="shared" si="32"/>
        <v/>
      </c>
      <c r="D469" t="s">
        <v>781</v>
      </c>
    </row>
    <row r="470" spans="1:4" x14ac:dyDescent="0.2">
      <c r="A470" t="e">
        <f t="shared" si="31"/>
        <v>#VALUE!</v>
      </c>
      <c r="B470" t="str">
        <f t="shared" si="32"/>
        <v/>
      </c>
      <c r="D470" t="s">
        <v>782</v>
      </c>
    </row>
    <row r="471" spans="1:4" x14ac:dyDescent="0.2">
      <c r="A471" t="e">
        <f t="shared" si="31"/>
        <v>#VALUE!</v>
      </c>
      <c r="B471" t="str">
        <f t="shared" si="32"/>
        <v/>
      </c>
      <c r="D471" t="s">
        <v>783</v>
      </c>
    </row>
    <row r="472" spans="1:4" x14ac:dyDescent="0.2">
      <c r="A472" t="e">
        <f t="shared" si="31"/>
        <v>#VALUE!</v>
      </c>
      <c r="B472" t="str">
        <f t="shared" si="32"/>
        <v/>
      </c>
      <c r="D472" t="s">
        <v>784</v>
      </c>
    </row>
    <row r="473" spans="1:4" x14ac:dyDescent="0.2">
      <c r="A473" t="e">
        <f t="shared" si="31"/>
        <v>#VALUE!</v>
      </c>
      <c r="B473" t="str">
        <f t="shared" si="32"/>
        <v/>
      </c>
      <c r="D473" t="s">
        <v>785</v>
      </c>
    </row>
    <row r="474" spans="1:4" x14ac:dyDescent="0.2">
      <c r="A474" t="e">
        <f t="shared" si="31"/>
        <v>#VALUE!</v>
      </c>
      <c r="B474" t="str">
        <f t="shared" si="32"/>
        <v/>
      </c>
      <c r="D474" t="s">
        <v>786</v>
      </c>
    </row>
    <row r="475" spans="1:4" x14ac:dyDescent="0.2">
      <c r="A475" t="e">
        <f t="shared" si="31"/>
        <v>#VALUE!</v>
      </c>
      <c r="B475" t="str">
        <f t="shared" si="32"/>
        <v/>
      </c>
      <c r="D475" t="s">
        <v>787</v>
      </c>
    </row>
    <row r="476" spans="1:4" x14ac:dyDescent="0.2">
      <c r="A476" t="e">
        <f t="shared" si="31"/>
        <v>#VALUE!</v>
      </c>
      <c r="B476" t="str">
        <f t="shared" si="32"/>
        <v/>
      </c>
      <c r="D476" t="s">
        <v>788</v>
      </c>
    </row>
    <row r="477" spans="1:4" x14ac:dyDescent="0.2">
      <c r="A477" t="e">
        <f t="shared" si="31"/>
        <v>#VALUE!</v>
      </c>
      <c r="B477" t="str">
        <f t="shared" si="32"/>
        <v/>
      </c>
      <c r="D477" t="s">
        <v>789</v>
      </c>
    </row>
    <row r="478" spans="1:4" x14ac:dyDescent="0.2">
      <c r="A478" t="e">
        <f t="shared" si="31"/>
        <v>#VALUE!</v>
      </c>
      <c r="B478" t="str">
        <f t="shared" si="32"/>
        <v/>
      </c>
      <c r="D478" t="s">
        <v>790</v>
      </c>
    </row>
    <row r="479" spans="1:4" x14ac:dyDescent="0.2">
      <c r="A479" t="e">
        <f t="shared" si="31"/>
        <v>#VALUE!</v>
      </c>
      <c r="B479" t="str">
        <f t="shared" si="32"/>
        <v/>
      </c>
      <c r="D479" t="s">
        <v>791</v>
      </c>
    </row>
    <row r="480" spans="1:4" x14ac:dyDescent="0.2">
      <c r="A480" t="e">
        <f t="shared" si="31"/>
        <v>#VALUE!</v>
      </c>
      <c r="B480" t="str">
        <f t="shared" si="32"/>
        <v/>
      </c>
      <c r="D480" t="s">
        <v>792</v>
      </c>
    </row>
    <row r="481" spans="1:4" x14ac:dyDescent="0.2">
      <c r="A481" t="e">
        <f t="shared" si="31"/>
        <v>#VALUE!</v>
      </c>
      <c r="B481" t="str">
        <f t="shared" si="32"/>
        <v/>
      </c>
      <c r="D481" t="s">
        <v>793</v>
      </c>
    </row>
    <row r="482" spans="1:4" x14ac:dyDescent="0.2">
      <c r="A482" t="e">
        <f t="shared" si="31"/>
        <v>#VALUE!</v>
      </c>
      <c r="B482" t="str">
        <f t="shared" si="32"/>
        <v/>
      </c>
      <c r="D482" t="s">
        <v>794</v>
      </c>
    </row>
    <row r="483" spans="1:4" x14ac:dyDescent="0.2">
      <c r="A483" t="e">
        <f t="shared" si="31"/>
        <v>#VALUE!</v>
      </c>
      <c r="B483" t="str">
        <f t="shared" si="32"/>
        <v/>
      </c>
      <c r="D483" t="s">
        <v>795</v>
      </c>
    </row>
    <row r="484" spans="1:4" x14ac:dyDescent="0.2">
      <c r="A484" t="e">
        <f t="shared" si="31"/>
        <v>#VALUE!</v>
      </c>
      <c r="B484" t="str">
        <f t="shared" si="32"/>
        <v/>
      </c>
      <c r="D484" t="s">
        <v>796</v>
      </c>
    </row>
    <row r="485" spans="1:4" x14ac:dyDescent="0.2">
      <c r="A485" t="e">
        <f t="shared" si="31"/>
        <v>#VALUE!</v>
      </c>
      <c r="B485" t="str">
        <f t="shared" si="32"/>
        <v/>
      </c>
      <c r="D485" t="s">
        <v>797</v>
      </c>
    </row>
    <row r="486" spans="1:4" x14ac:dyDescent="0.2">
      <c r="A486" t="e">
        <f t="shared" si="31"/>
        <v>#VALUE!</v>
      </c>
      <c r="B486" t="str">
        <f t="shared" si="32"/>
        <v/>
      </c>
      <c r="D486" t="s">
        <v>798</v>
      </c>
    </row>
    <row r="487" spans="1:4" x14ac:dyDescent="0.2">
      <c r="A487" t="e">
        <f t="shared" si="31"/>
        <v>#VALUE!</v>
      </c>
      <c r="B487" t="str">
        <f t="shared" si="32"/>
        <v/>
      </c>
      <c r="D487" t="s">
        <v>799</v>
      </c>
    </row>
    <row r="488" spans="1:4" x14ac:dyDescent="0.2">
      <c r="A488" t="e">
        <f t="shared" si="31"/>
        <v>#VALUE!</v>
      </c>
      <c r="B488" t="str">
        <f t="shared" si="32"/>
        <v/>
      </c>
      <c r="D488" t="s">
        <v>800</v>
      </c>
    </row>
    <row r="489" spans="1:4" x14ac:dyDescent="0.2">
      <c r="A489" t="e">
        <f t="shared" si="31"/>
        <v>#VALUE!</v>
      </c>
      <c r="B489" t="str">
        <f t="shared" si="32"/>
        <v/>
      </c>
      <c r="D489" t="s">
        <v>801</v>
      </c>
    </row>
    <row r="490" spans="1:4" x14ac:dyDescent="0.2">
      <c r="A490" t="e">
        <f t="shared" si="31"/>
        <v>#VALUE!</v>
      </c>
      <c r="B490" t="str">
        <f t="shared" si="32"/>
        <v/>
      </c>
      <c r="D490" t="s">
        <v>802</v>
      </c>
    </row>
    <row r="491" spans="1:4" x14ac:dyDescent="0.2">
      <c r="A491" t="e">
        <f t="shared" si="31"/>
        <v>#VALUE!</v>
      </c>
      <c r="B491" t="str">
        <f t="shared" si="32"/>
        <v/>
      </c>
      <c r="D491" t="s">
        <v>803</v>
      </c>
    </row>
    <row r="492" spans="1:4" x14ac:dyDescent="0.2">
      <c r="A492" t="e">
        <f t="shared" si="31"/>
        <v>#VALUE!</v>
      </c>
      <c r="B492" t="str">
        <f t="shared" si="32"/>
        <v/>
      </c>
      <c r="D492" t="s">
        <v>804</v>
      </c>
    </row>
    <row r="493" spans="1:4" x14ac:dyDescent="0.2">
      <c r="A493" t="e">
        <f t="shared" si="31"/>
        <v>#VALUE!</v>
      </c>
      <c r="B493" t="str">
        <f t="shared" si="32"/>
        <v/>
      </c>
      <c r="D493" t="s">
        <v>805</v>
      </c>
    </row>
    <row r="494" spans="1:4" x14ac:dyDescent="0.2">
      <c r="A494" t="e">
        <f t="shared" si="31"/>
        <v>#VALUE!</v>
      </c>
      <c r="B494" t="str">
        <f t="shared" si="32"/>
        <v/>
      </c>
      <c r="D494" t="s">
        <v>806</v>
      </c>
    </row>
    <row r="495" spans="1:4" x14ac:dyDescent="0.2">
      <c r="A495" t="e">
        <f t="shared" si="31"/>
        <v>#VALUE!</v>
      </c>
      <c r="B495" t="str">
        <f t="shared" si="32"/>
        <v/>
      </c>
      <c r="D495" t="s">
        <v>807</v>
      </c>
    </row>
    <row r="496" spans="1:4" x14ac:dyDescent="0.2">
      <c r="A496" t="e">
        <f t="shared" si="31"/>
        <v>#VALUE!</v>
      </c>
      <c r="B496" t="str">
        <f t="shared" si="32"/>
        <v/>
      </c>
      <c r="D496" t="s">
        <v>808</v>
      </c>
    </row>
    <row r="497" spans="1:4" x14ac:dyDescent="0.2">
      <c r="A497" t="e">
        <f t="shared" si="31"/>
        <v>#VALUE!</v>
      </c>
      <c r="B497" t="str">
        <f t="shared" si="32"/>
        <v/>
      </c>
      <c r="D497" t="s">
        <v>809</v>
      </c>
    </row>
    <row r="498" spans="1:4" x14ac:dyDescent="0.2">
      <c r="A498" t="e">
        <f t="shared" si="31"/>
        <v>#VALUE!</v>
      </c>
      <c r="B498" t="str">
        <f t="shared" si="32"/>
        <v/>
      </c>
      <c r="D498" t="s">
        <v>810</v>
      </c>
    </row>
    <row r="499" spans="1:4" x14ac:dyDescent="0.2">
      <c r="A499" t="e">
        <f t="shared" si="31"/>
        <v>#VALUE!</v>
      </c>
      <c r="B499" t="str">
        <f t="shared" si="32"/>
        <v/>
      </c>
      <c r="D499" t="s">
        <v>811</v>
      </c>
    </row>
    <row r="500" spans="1:4" x14ac:dyDescent="0.2">
      <c r="A500" t="e">
        <f t="shared" si="31"/>
        <v>#VALUE!</v>
      </c>
      <c r="B500" t="str">
        <f t="shared" si="32"/>
        <v/>
      </c>
      <c r="D500" t="s">
        <v>812</v>
      </c>
    </row>
    <row r="501" spans="1:4" x14ac:dyDescent="0.2">
      <c r="A501" t="e">
        <f t="shared" si="31"/>
        <v>#VALUE!</v>
      </c>
      <c r="B501" t="str">
        <f t="shared" si="32"/>
        <v/>
      </c>
      <c r="D501" t="s">
        <v>813</v>
      </c>
    </row>
    <row r="502" spans="1:4" x14ac:dyDescent="0.2">
      <c r="A502" t="e">
        <f t="shared" si="31"/>
        <v>#VALUE!</v>
      </c>
      <c r="B502" t="str">
        <f t="shared" si="32"/>
        <v/>
      </c>
      <c r="D502" t="s">
        <v>814</v>
      </c>
    </row>
    <row r="503" spans="1:4" x14ac:dyDescent="0.2">
      <c r="A503" t="e">
        <f t="shared" si="31"/>
        <v>#VALUE!</v>
      </c>
      <c r="B503" t="str">
        <f t="shared" si="32"/>
        <v/>
      </c>
      <c r="D503" t="s">
        <v>815</v>
      </c>
    </row>
    <row r="504" spans="1:4" x14ac:dyDescent="0.2">
      <c r="A504" t="e">
        <f t="shared" si="31"/>
        <v>#VALUE!</v>
      </c>
      <c r="B504" t="str">
        <f t="shared" si="32"/>
        <v/>
      </c>
      <c r="D504" t="s">
        <v>816</v>
      </c>
    </row>
    <row r="505" spans="1:4" x14ac:dyDescent="0.2">
      <c r="A505" t="e">
        <f t="shared" si="31"/>
        <v>#VALUE!</v>
      </c>
      <c r="B505" t="str">
        <f t="shared" si="32"/>
        <v/>
      </c>
      <c r="D505" t="s">
        <v>817</v>
      </c>
    </row>
    <row r="506" spans="1:4" x14ac:dyDescent="0.2">
      <c r="A506" t="e">
        <f t="shared" si="31"/>
        <v>#VALUE!</v>
      </c>
      <c r="B506" t="str">
        <f t="shared" si="32"/>
        <v/>
      </c>
      <c r="D506" t="s">
        <v>818</v>
      </c>
    </row>
    <row r="507" spans="1:4" x14ac:dyDescent="0.2">
      <c r="A507" t="e">
        <f t="shared" si="31"/>
        <v>#VALUE!</v>
      </c>
      <c r="B507" t="str">
        <f t="shared" si="32"/>
        <v/>
      </c>
      <c r="D507" t="s">
        <v>819</v>
      </c>
    </row>
    <row r="508" spans="1:4" x14ac:dyDescent="0.2">
      <c r="A508" t="e">
        <f t="shared" si="31"/>
        <v>#VALUE!</v>
      </c>
      <c r="B508" t="str">
        <f t="shared" si="32"/>
        <v/>
      </c>
      <c r="D508" t="s">
        <v>820</v>
      </c>
    </row>
    <row r="509" spans="1:4" x14ac:dyDescent="0.2">
      <c r="A509" t="e">
        <f t="shared" si="31"/>
        <v>#VALUE!</v>
      </c>
      <c r="B509" t="str">
        <f t="shared" si="32"/>
        <v/>
      </c>
      <c r="D509" t="s">
        <v>821</v>
      </c>
    </row>
    <row r="510" spans="1:4" x14ac:dyDescent="0.2">
      <c r="A510" t="e">
        <f t="shared" si="31"/>
        <v>#VALUE!</v>
      </c>
      <c r="B510" t="str">
        <f t="shared" si="32"/>
        <v/>
      </c>
      <c r="D510" t="s">
        <v>822</v>
      </c>
    </row>
    <row r="511" spans="1:4" x14ac:dyDescent="0.2">
      <c r="A511" t="e">
        <f t="shared" si="31"/>
        <v>#VALUE!</v>
      </c>
      <c r="B511" t="str">
        <f t="shared" si="32"/>
        <v/>
      </c>
      <c r="D511" t="s">
        <v>823</v>
      </c>
    </row>
    <row r="512" spans="1:4" x14ac:dyDescent="0.2">
      <c r="A512" t="e">
        <f t="shared" si="31"/>
        <v>#VALUE!</v>
      </c>
      <c r="B512" t="str">
        <f t="shared" si="32"/>
        <v/>
      </c>
      <c r="D512" t="s">
        <v>824</v>
      </c>
    </row>
    <row r="513" spans="2:4" x14ac:dyDescent="0.2">
      <c r="B513" t="str">
        <f t="shared" si="32"/>
        <v/>
      </c>
      <c r="D513" t="s">
        <v>825</v>
      </c>
    </row>
    <row r="514" spans="2:4" x14ac:dyDescent="0.2">
      <c r="B514" t="str">
        <f t="shared" si="32"/>
        <v/>
      </c>
      <c r="D514" t="s">
        <v>826</v>
      </c>
    </row>
    <row r="515" spans="2:4" x14ac:dyDescent="0.2">
      <c r="B515" t="str">
        <f t="shared" si="32"/>
        <v/>
      </c>
      <c r="D515" t="s">
        <v>827</v>
      </c>
    </row>
    <row r="516" spans="2:4" x14ac:dyDescent="0.2">
      <c r="B516" t="str">
        <f t="shared" si="32"/>
        <v/>
      </c>
      <c r="D516" t="s">
        <v>828</v>
      </c>
    </row>
    <row r="517" spans="2:4" x14ac:dyDescent="0.2">
      <c r="B517" t="str">
        <f t="shared" si="32"/>
        <v/>
      </c>
      <c r="D517" t="s">
        <v>829</v>
      </c>
    </row>
    <row r="518" spans="2:4" x14ac:dyDescent="0.2">
      <c r="B518" t="str">
        <f t="shared" si="32"/>
        <v/>
      </c>
      <c r="D518" t="s">
        <v>830</v>
      </c>
    </row>
    <row r="519" spans="2:4" x14ac:dyDescent="0.2">
      <c r="B519" t="str">
        <f t="shared" ref="B519:B582" si="33">RIGHT(C519,5)</f>
        <v/>
      </c>
      <c r="D519" t="s">
        <v>831</v>
      </c>
    </row>
    <row r="520" spans="2:4" x14ac:dyDescent="0.2">
      <c r="B520" t="str">
        <f t="shared" si="33"/>
        <v/>
      </c>
      <c r="D520" t="s">
        <v>832</v>
      </c>
    </row>
    <row r="521" spans="2:4" x14ac:dyDescent="0.2">
      <c r="B521" t="str">
        <f t="shared" si="33"/>
        <v/>
      </c>
      <c r="D521" t="s">
        <v>833</v>
      </c>
    </row>
    <row r="522" spans="2:4" x14ac:dyDescent="0.2">
      <c r="B522" t="str">
        <f t="shared" si="33"/>
        <v/>
      </c>
      <c r="D522" t="s">
        <v>834</v>
      </c>
    </row>
    <row r="523" spans="2:4" x14ac:dyDescent="0.2">
      <c r="B523" t="str">
        <f t="shared" si="33"/>
        <v/>
      </c>
      <c r="D523" t="s">
        <v>835</v>
      </c>
    </row>
    <row r="524" spans="2:4" x14ac:dyDescent="0.2">
      <c r="B524" t="str">
        <f t="shared" si="33"/>
        <v/>
      </c>
      <c r="D524" t="s">
        <v>836</v>
      </c>
    </row>
    <row r="525" spans="2:4" x14ac:dyDescent="0.2">
      <c r="B525" t="str">
        <f t="shared" si="33"/>
        <v/>
      </c>
      <c r="D525" t="s">
        <v>837</v>
      </c>
    </row>
    <row r="526" spans="2:4" x14ac:dyDescent="0.2">
      <c r="B526" t="str">
        <f t="shared" si="33"/>
        <v/>
      </c>
      <c r="D526" t="s">
        <v>838</v>
      </c>
    </row>
    <row r="527" spans="2:4" x14ac:dyDescent="0.2">
      <c r="B527" t="str">
        <f t="shared" si="33"/>
        <v/>
      </c>
      <c r="D527" t="s">
        <v>839</v>
      </c>
    </row>
    <row r="528" spans="2:4" x14ac:dyDescent="0.2">
      <c r="B528" t="str">
        <f t="shared" si="33"/>
        <v/>
      </c>
      <c r="D528" t="s">
        <v>840</v>
      </c>
    </row>
    <row r="529" spans="2:4" x14ac:dyDescent="0.2">
      <c r="B529" t="str">
        <f t="shared" si="33"/>
        <v/>
      </c>
      <c r="D529" t="s">
        <v>841</v>
      </c>
    </row>
    <row r="530" spans="2:4" x14ac:dyDescent="0.2">
      <c r="B530" t="str">
        <f t="shared" si="33"/>
        <v/>
      </c>
      <c r="D530" t="s">
        <v>842</v>
      </c>
    </row>
    <row r="531" spans="2:4" x14ac:dyDescent="0.2">
      <c r="B531" t="str">
        <f t="shared" si="33"/>
        <v/>
      </c>
      <c r="D531" t="s">
        <v>843</v>
      </c>
    </row>
    <row r="532" spans="2:4" x14ac:dyDescent="0.2">
      <c r="B532" t="str">
        <f t="shared" si="33"/>
        <v/>
      </c>
      <c r="D532" t="s">
        <v>844</v>
      </c>
    </row>
    <row r="533" spans="2:4" x14ac:dyDescent="0.2">
      <c r="B533" t="str">
        <f t="shared" si="33"/>
        <v/>
      </c>
      <c r="D533" t="s">
        <v>845</v>
      </c>
    </row>
    <row r="534" spans="2:4" x14ac:dyDescent="0.2">
      <c r="B534" t="str">
        <f t="shared" si="33"/>
        <v/>
      </c>
      <c r="D534" t="s">
        <v>846</v>
      </c>
    </row>
    <row r="535" spans="2:4" x14ac:dyDescent="0.2">
      <c r="B535" t="str">
        <f t="shared" si="33"/>
        <v/>
      </c>
      <c r="D535" t="s">
        <v>847</v>
      </c>
    </row>
    <row r="536" spans="2:4" x14ac:dyDescent="0.2">
      <c r="B536" t="str">
        <f t="shared" si="33"/>
        <v/>
      </c>
      <c r="D536" t="s">
        <v>848</v>
      </c>
    </row>
    <row r="537" spans="2:4" x14ac:dyDescent="0.2">
      <c r="B537" t="str">
        <f t="shared" si="33"/>
        <v/>
      </c>
      <c r="D537" t="s">
        <v>849</v>
      </c>
    </row>
    <row r="538" spans="2:4" x14ac:dyDescent="0.2">
      <c r="B538" t="str">
        <f t="shared" si="33"/>
        <v/>
      </c>
      <c r="D538" t="s">
        <v>850</v>
      </c>
    </row>
    <row r="539" spans="2:4" x14ac:dyDescent="0.2">
      <c r="B539" t="str">
        <f t="shared" si="33"/>
        <v/>
      </c>
      <c r="D539" t="s">
        <v>851</v>
      </c>
    </row>
    <row r="540" spans="2:4" x14ac:dyDescent="0.2">
      <c r="B540" t="str">
        <f t="shared" si="33"/>
        <v/>
      </c>
      <c r="D540" t="s">
        <v>852</v>
      </c>
    </row>
    <row r="541" spans="2:4" x14ac:dyDescent="0.2">
      <c r="B541" t="str">
        <f t="shared" si="33"/>
        <v/>
      </c>
      <c r="D541" t="s">
        <v>853</v>
      </c>
    </row>
    <row r="542" spans="2:4" x14ac:dyDescent="0.2">
      <c r="B542" t="str">
        <f t="shared" si="33"/>
        <v/>
      </c>
      <c r="D542" t="s">
        <v>854</v>
      </c>
    </row>
    <row r="543" spans="2:4" x14ac:dyDescent="0.2">
      <c r="B543" t="str">
        <f t="shared" si="33"/>
        <v/>
      </c>
      <c r="D543" t="s">
        <v>855</v>
      </c>
    </row>
    <row r="544" spans="2:4" x14ac:dyDescent="0.2">
      <c r="B544" t="str">
        <f t="shared" si="33"/>
        <v/>
      </c>
      <c r="D544" t="s">
        <v>856</v>
      </c>
    </row>
    <row r="545" spans="2:4" x14ac:dyDescent="0.2">
      <c r="B545" t="str">
        <f t="shared" si="33"/>
        <v/>
      </c>
      <c r="D545" t="s">
        <v>857</v>
      </c>
    </row>
    <row r="546" spans="2:4" x14ac:dyDescent="0.2">
      <c r="B546" t="str">
        <f t="shared" si="33"/>
        <v/>
      </c>
      <c r="D546" t="s">
        <v>858</v>
      </c>
    </row>
    <row r="547" spans="2:4" x14ac:dyDescent="0.2">
      <c r="B547" t="str">
        <f t="shared" si="33"/>
        <v/>
      </c>
      <c r="D547" t="s">
        <v>859</v>
      </c>
    </row>
    <row r="548" spans="2:4" x14ac:dyDescent="0.2">
      <c r="B548" t="str">
        <f t="shared" si="33"/>
        <v/>
      </c>
      <c r="D548" t="s">
        <v>860</v>
      </c>
    </row>
    <row r="549" spans="2:4" x14ac:dyDescent="0.2">
      <c r="B549" t="str">
        <f t="shared" si="33"/>
        <v/>
      </c>
      <c r="D549" t="s">
        <v>861</v>
      </c>
    </row>
    <row r="550" spans="2:4" x14ac:dyDescent="0.2">
      <c r="B550" t="str">
        <f t="shared" si="33"/>
        <v/>
      </c>
      <c r="D550" t="s">
        <v>862</v>
      </c>
    </row>
    <row r="551" spans="2:4" x14ac:dyDescent="0.2">
      <c r="B551" t="str">
        <f t="shared" si="33"/>
        <v/>
      </c>
      <c r="D551" t="s">
        <v>863</v>
      </c>
    </row>
    <row r="552" spans="2:4" x14ac:dyDescent="0.2">
      <c r="B552" t="str">
        <f t="shared" si="33"/>
        <v/>
      </c>
      <c r="D552" t="s">
        <v>864</v>
      </c>
    </row>
    <row r="553" spans="2:4" x14ac:dyDescent="0.2">
      <c r="B553" t="str">
        <f t="shared" si="33"/>
        <v/>
      </c>
      <c r="D553" t="s">
        <v>865</v>
      </c>
    </row>
    <row r="554" spans="2:4" x14ac:dyDescent="0.2">
      <c r="B554" t="str">
        <f t="shared" si="33"/>
        <v/>
      </c>
      <c r="D554" t="s">
        <v>866</v>
      </c>
    </row>
    <row r="555" spans="2:4" x14ac:dyDescent="0.2">
      <c r="B555" t="str">
        <f t="shared" si="33"/>
        <v/>
      </c>
      <c r="D555" t="s">
        <v>867</v>
      </c>
    </row>
    <row r="556" spans="2:4" x14ac:dyDescent="0.2">
      <c r="B556" t="str">
        <f t="shared" si="33"/>
        <v/>
      </c>
      <c r="D556" t="s">
        <v>868</v>
      </c>
    </row>
    <row r="557" spans="2:4" x14ac:dyDescent="0.2">
      <c r="B557" t="str">
        <f t="shared" si="33"/>
        <v/>
      </c>
      <c r="D557" t="s">
        <v>869</v>
      </c>
    </row>
    <row r="558" spans="2:4" x14ac:dyDescent="0.2">
      <c r="B558" t="str">
        <f t="shared" si="33"/>
        <v/>
      </c>
      <c r="D558" t="s">
        <v>870</v>
      </c>
    </row>
    <row r="559" spans="2:4" x14ac:dyDescent="0.2">
      <c r="B559" t="str">
        <f t="shared" si="33"/>
        <v/>
      </c>
      <c r="D559" t="s">
        <v>871</v>
      </c>
    </row>
    <row r="560" spans="2:4" x14ac:dyDescent="0.2">
      <c r="B560" t="str">
        <f t="shared" si="33"/>
        <v/>
      </c>
      <c r="D560" t="s">
        <v>872</v>
      </c>
    </row>
    <row r="561" spans="2:4" x14ac:dyDescent="0.2">
      <c r="B561" t="str">
        <f t="shared" si="33"/>
        <v/>
      </c>
      <c r="D561" t="s">
        <v>873</v>
      </c>
    </row>
    <row r="562" spans="2:4" x14ac:dyDescent="0.2">
      <c r="B562" t="str">
        <f t="shared" si="33"/>
        <v/>
      </c>
      <c r="D562" t="s">
        <v>874</v>
      </c>
    </row>
    <row r="563" spans="2:4" x14ac:dyDescent="0.2">
      <c r="B563" t="str">
        <f t="shared" si="33"/>
        <v/>
      </c>
      <c r="D563" t="s">
        <v>875</v>
      </c>
    </row>
    <row r="564" spans="2:4" x14ac:dyDescent="0.2">
      <c r="B564" t="str">
        <f t="shared" si="33"/>
        <v/>
      </c>
      <c r="D564" t="s">
        <v>876</v>
      </c>
    </row>
    <row r="565" spans="2:4" x14ac:dyDescent="0.2">
      <c r="B565" t="str">
        <f t="shared" si="33"/>
        <v/>
      </c>
      <c r="D565" t="s">
        <v>877</v>
      </c>
    </row>
    <row r="566" spans="2:4" x14ac:dyDescent="0.2">
      <c r="B566" t="str">
        <f t="shared" si="33"/>
        <v/>
      </c>
      <c r="D566" t="s">
        <v>878</v>
      </c>
    </row>
    <row r="567" spans="2:4" x14ac:dyDescent="0.2">
      <c r="B567" t="str">
        <f t="shared" si="33"/>
        <v/>
      </c>
      <c r="D567" t="s">
        <v>879</v>
      </c>
    </row>
    <row r="568" spans="2:4" x14ac:dyDescent="0.2">
      <c r="B568" t="str">
        <f t="shared" si="33"/>
        <v/>
      </c>
      <c r="D568" t="s">
        <v>880</v>
      </c>
    </row>
    <row r="569" spans="2:4" x14ac:dyDescent="0.2">
      <c r="B569" t="str">
        <f t="shared" si="33"/>
        <v/>
      </c>
      <c r="D569" t="s">
        <v>881</v>
      </c>
    </row>
    <row r="570" spans="2:4" x14ac:dyDescent="0.2">
      <c r="B570" t="str">
        <f t="shared" si="33"/>
        <v/>
      </c>
      <c r="D570" t="s">
        <v>882</v>
      </c>
    </row>
    <row r="571" spans="2:4" x14ac:dyDescent="0.2">
      <c r="B571" t="str">
        <f t="shared" si="33"/>
        <v/>
      </c>
      <c r="D571" t="s">
        <v>883</v>
      </c>
    </row>
    <row r="572" spans="2:4" x14ac:dyDescent="0.2">
      <c r="B572" t="str">
        <f t="shared" si="33"/>
        <v/>
      </c>
      <c r="D572" t="s">
        <v>884</v>
      </c>
    </row>
    <row r="573" spans="2:4" x14ac:dyDescent="0.2">
      <c r="B573" t="str">
        <f t="shared" si="33"/>
        <v/>
      </c>
      <c r="D573" t="s">
        <v>885</v>
      </c>
    </row>
    <row r="574" spans="2:4" x14ac:dyDescent="0.2">
      <c r="B574" t="str">
        <f t="shared" si="33"/>
        <v/>
      </c>
      <c r="D574" t="s">
        <v>886</v>
      </c>
    </row>
    <row r="575" spans="2:4" x14ac:dyDescent="0.2">
      <c r="B575" t="str">
        <f t="shared" si="33"/>
        <v/>
      </c>
      <c r="D575" t="s">
        <v>887</v>
      </c>
    </row>
    <row r="576" spans="2:4" x14ac:dyDescent="0.2">
      <c r="B576" t="str">
        <f t="shared" si="33"/>
        <v/>
      </c>
      <c r="D576" t="s">
        <v>888</v>
      </c>
    </row>
    <row r="577" spans="2:4" x14ac:dyDescent="0.2">
      <c r="B577" t="str">
        <f t="shared" si="33"/>
        <v/>
      </c>
      <c r="D577" t="s">
        <v>889</v>
      </c>
    </row>
    <row r="578" spans="2:4" x14ac:dyDescent="0.2">
      <c r="B578" t="str">
        <f t="shared" si="33"/>
        <v/>
      </c>
      <c r="D578" t="s">
        <v>890</v>
      </c>
    </row>
    <row r="579" spans="2:4" x14ac:dyDescent="0.2">
      <c r="B579" t="str">
        <f t="shared" si="33"/>
        <v/>
      </c>
      <c r="D579" t="s">
        <v>891</v>
      </c>
    </row>
    <row r="580" spans="2:4" x14ac:dyDescent="0.2">
      <c r="B580" t="str">
        <f t="shared" si="33"/>
        <v/>
      </c>
      <c r="D580" t="s">
        <v>892</v>
      </c>
    </row>
    <row r="581" spans="2:4" x14ac:dyDescent="0.2">
      <c r="B581" t="str">
        <f t="shared" si="33"/>
        <v/>
      </c>
      <c r="D581" t="s">
        <v>893</v>
      </c>
    </row>
    <row r="582" spans="2:4" x14ac:dyDescent="0.2">
      <c r="B582" t="str">
        <f t="shared" si="33"/>
        <v/>
      </c>
      <c r="D582" t="s">
        <v>894</v>
      </c>
    </row>
    <row r="583" spans="2:4" x14ac:dyDescent="0.2">
      <c r="B583" t="str">
        <f t="shared" ref="B583:B602" si="34">RIGHT(C583,5)</f>
        <v/>
      </c>
      <c r="D583" t="s">
        <v>895</v>
      </c>
    </row>
    <row r="584" spans="2:4" x14ac:dyDescent="0.2">
      <c r="B584" t="str">
        <f t="shared" si="34"/>
        <v/>
      </c>
      <c r="D584" t="s">
        <v>896</v>
      </c>
    </row>
    <row r="585" spans="2:4" x14ac:dyDescent="0.2">
      <c r="B585" t="str">
        <f t="shared" si="34"/>
        <v/>
      </c>
      <c r="D585" t="s">
        <v>897</v>
      </c>
    </row>
    <row r="586" spans="2:4" x14ac:dyDescent="0.2">
      <c r="B586" t="str">
        <f t="shared" si="34"/>
        <v/>
      </c>
      <c r="D586" t="s">
        <v>898</v>
      </c>
    </row>
    <row r="587" spans="2:4" x14ac:dyDescent="0.2">
      <c r="B587" t="str">
        <f t="shared" si="34"/>
        <v/>
      </c>
      <c r="D587" t="s">
        <v>899</v>
      </c>
    </row>
    <row r="588" spans="2:4" x14ac:dyDescent="0.2">
      <c r="B588" t="str">
        <f t="shared" si="34"/>
        <v/>
      </c>
      <c r="D588" t="s">
        <v>900</v>
      </c>
    </row>
    <row r="589" spans="2:4" x14ac:dyDescent="0.2">
      <c r="B589" t="str">
        <f t="shared" si="34"/>
        <v/>
      </c>
      <c r="D589" t="s">
        <v>901</v>
      </c>
    </row>
    <row r="590" spans="2:4" x14ac:dyDescent="0.2">
      <c r="B590" t="str">
        <f t="shared" si="34"/>
        <v/>
      </c>
      <c r="D590" t="s">
        <v>902</v>
      </c>
    </row>
    <row r="591" spans="2:4" x14ac:dyDescent="0.2">
      <c r="B591" t="str">
        <f t="shared" si="34"/>
        <v/>
      </c>
      <c r="D591" t="s">
        <v>903</v>
      </c>
    </row>
    <row r="592" spans="2:4" x14ac:dyDescent="0.2">
      <c r="B592" t="str">
        <f t="shared" si="34"/>
        <v/>
      </c>
      <c r="D592" t="s">
        <v>904</v>
      </c>
    </row>
    <row r="593" spans="2:4" x14ac:dyDescent="0.2">
      <c r="B593" t="str">
        <f t="shared" si="34"/>
        <v/>
      </c>
      <c r="D593" t="s">
        <v>905</v>
      </c>
    </row>
    <row r="594" spans="2:4" x14ac:dyDescent="0.2">
      <c r="B594" t="str">
        <f t="shared" si="34"/>
        <v/>
      </c>
      <c r="D594" t="s">
        <v>906</v>
      </c>
    </row>
    <row r="595" spans="2:4" x14ac:dyDescent="0.2">
      <c r="B595" t="str">
        <f t="shared" si="34"/>
        <v/>
      </c>
      <c r="D595" t="s">
        <v>907</v>
      </c>
    </row>
    <row r="596" spans="2:4" x14ac:dyDescent="0.2">
      <c r="B596" t="str">
        <f t="shared" si="34"/>
        <v/>
      </c>
      <c r="D596" t="s">
        <v>908</v>
      </c>
    </row>
    <row r="597" spans="2:4" x14ac:dyDescent="0.2">
      <c r="B597" t="str">
        <f t="shared" si="34"/>
        <v/>
      </c>
      <c r="D597" t="s">
        <v>909</v>
      </c>
    </row>
    <row r="598" spans="2:4" x14ac:dyDescent="0.2">
      <c r="B598" t="str">
        <f t="shared" si="34"/>
        <v/>
      </c>
      <c r="D598" t="s">
        <v>910</v>
      </c>
    </row>
    <row r="599" spans="2:4" x14ac:dyDescent="0.2">
      <c r="B599" t="str">
        <f t="shared" si="34"/>
        <v/>
      </c>
      <c r="D599" t="s">
        <v>911</v>
      </c>
    </row>
    <row r="600" spans="2:4" x14ac:dyDescent="0.2">
      <c r="B600" t="str">
        <f t="shared" si="34"/>
        <v/>
      </c>
      <c r="D600" t="s">
        <v>912</v>
      </c>
    </row>
    <row r="601" spans="2:4" x14ac:dyDescent="0.2">
      <c r="B601" t="str">
        <f t="shared" si="34"/>
        <v/>
      </c>
      <c r="D601" t="s">
        <v>913</v>
      </c>
    </row>
    <row r="602" spans="2:4" x14ac:dyDescent="0.2">
      <c r="B602" t="str">
        <f t="shared" si="34"/>
        <v/>
      </c>
      <c r="D602" t="s">
        <v>914</v>
      </c>
    </row>
    <row r="603" spans="2:4" x14ac:dyDescent="0.2">
      <c r="D603" t="s">
        <v>915</v>
      </c>
    </row>
    <row r="604" spans="2:4" x14ac:dyDescent="0.2">
      <c r="D604" t="s">
        <v>916</v>
      </c>
    </row>
    <row r="605" spans="2:4" x14ac:dyDescent="0.2">
      <c r="D605" t="s">
        <v>917</v>
      </c>
    </row>
    <row r="606" spans="2:4" x14ac:dyDescent="0.2">
      <c r="D606" t="s">
        <v>918</v>
      </c>
    </row>
    <row r="607" spans="2:4" x14ac:dyDescent="0.2">
      <c r="D607" t="s">
        <v>919</v>
      </c>
    </row>
    <row r="608" spans="2:4" x14ac:dyDescent="0.2">
      <c r="D608" t="s">
        <v>920</v>
      </c>
    </row>
    <row r="609" spans="4:4" x14ac:dyDescent="0.2">
      <c r="D609" t="s">
        <v>921</v>
      </c>
    </row>
    <row r="610" spans="4:4" x14ac:dyDescent="0.2">
      <c r="D610" t="s">
        <v>922</v>
      </c>
    </row>
    <row r="611" spans="4:4" x14ac:dyDescent="0.2">
      <c r="D611" t="s">
        <v>923</v>
      </c>
    </row>
    <row r="612" spans="4:4" x14ac:dyDescent="0.2">
      <c r="D612" t="s">
        <v>924</v>
      </c>
    </row>
    <row r="613" spans="4:4" x14ac:dyDescent="0.2">
      <c r="D613" t="s">
        <v>925</v>
      </c>
    </row>
    <row r="614" spans="4:4" x14ac:dyDescent="0.2">
      <c r="D614" t="s">
        <v>926</v>
      </c>
    </row>
    <row r="615" spans="4:4" x14ac:dyDescent="0.2">
      <c r="D615" t="s">
        <v>927</v>
      </c>
    </row>
    <row r="616" spans="4:4" x14ac:dyDescent="0.2">
      <c r="D616" t="s">
        <v>928</v>
      </c>
    </row>
    <row r="617" spans="4:4" x14ac:dyDescent="0.2">
      <c r="D617" t="s">
        <v>929</v>
      </c>
    </row>
    <row r="618" spans="4:4" x14ac:dyDescent="0.2">
      <c r="D618" t="s">
        <v>930</v>
      </c>
    </row>
    <row r="619" spans="4:4" x14ac:dyDescent="0.2">
      <c r="D619" t="s">
        <v>931</v>
      </c>
    </row>
    <row r="620" spans="4:4" x14ac:dyDescent="0.2">
      <c r="D620" t="s">
        <v>932</v>
      </c>
    </row>
    <row r="621" spans="4:4" x14ac:dyDescent="0.2">
      <c r="D621" t="s">
        <v>933</v>
      </c>
    </row>
    <row r="622" spans="4:4" x14ac:dyDescent="0.2">
      <c r="D622" t="s">
        <v>934</v>
      </c>
    </row>
    <row r="623" spans="4:4" x14ac:dyDescent="0.2">
      <c r="D623" t="s">
        <v>935</v>
      </c>
    </row>
    <row r="624" spans="4:4" x14ac:dyDescent="0.2">
      <c r="D624" t="s">
        <v>936</v>
      </c>
    </row>
    <row r="625" spans="4:4" x14ac:dyDescent="0.2">
      <c r="D625" t="s">
        <v>937</v>
      </c>
    </row>
    <row r="626" spans="4:4" x14ac:dyDescent="0.2">
      <c r="D626" t="s">
        <v>938</v>
      </c>
    </row>
    <row r="627" spans="4:4" x14ac:dyDescent="0.2">
      <c r="D627" t="s">
        <v>939</v>
      </c>
    </row>
    <row r="628" spans="4:4" x14ac:dyDescent="0.2">
      <c r="D628" t="s">
        <v>940</v>
      </c>
    </row>
    <row r="629" spans="4:4" x14ac:dyDescent="0.2">
      <c r="D629" t="s">
        <v>941</v>
      </c>
    </row>
    <row r="630" spans="4:4" x14ac:dyDescent="0.2">
      <c r="D630" t="s">
        <v>942</v>
      </c>
    </row>
    <row r="631" spans="4:4" x14ac:dyDescent="0.2">
      <c r="D631" t="s">
        <v>943</v>
      </c>
    </row>
    <row r="632" spans="4:4" x14ac:dyDescent="0.2">
      <c r="D632" t="s">
        <v>944</v>
      </c>
    </row>
    <row r="633" spans="4:4" x14ac:dyDescent="0.2">
      <c r="D633" t="s">
        <v>945</v>
      </c>
    </row>
    <row r="634" spans="4:4" x14ac:dyDescent="0.2">
      <c r="D634" t="s">
        <v>946</v>
      </c>
    </row>
    <row r="635" spans="4:4" x14ac:dyDescent="0.2">
      <c r="D635" t="s">
        <v>947</v>
      </c>
    </row>
    <row r="636" spans="4:4" x14ac:dyDescent="0.2">
      <c r="D636" t="s">
        <v>948</v>
      </c>
    </row>
    <row r="637" spans="4:4" x14ac:dyDescent="0.2">
      <c r="D637" t="s">
        <v>949</v>
      </c>
    </row>
    <row r="638" spans="4:4" x14ac:dyDescent="0.2">
      <c r="D638" t="s">
        <v>950</v>
      </c>
    </row>
    <row r="639" spans="4:4" x14ac:dyDescent="0.2">
      <c r="D639" t="s">
        <v>951</v>
      </c>
    </row>
    <row r="640" spans="4:4" x14ac:dyDescent="0.2">
      <c r="D640" t="s">
        <v>952</v>
      </c>
    </row>
    <row r="641" spans="4:4" x14ac:dyDescent="0.2">
      <c r="D641" t="s">
        <v>953</v>
      </c>
    </row>
    <row r="642" spans="4:4" x14ac:dyDescent="0.2">
      <c r="D642" t="s">
        <v>954</v>
      </c>
    </row>
    <row r="643" spans="4:4" x14ac:dyDescent="0.2">
      <c r="D643" t="s">
        <v>955</v>
      </c>
    </row>
    <row r="644" spans="4:4" x14ac:dyDescent="0.2">
      <c r="D644" t="s">
        <v>956</v>
      </c>
    </row>
    <row r="645" spans="4:4" x14ac:dyDescent="0.2">
      <c r="D645" t="s">
        <v>957</v>
      </c>
    </row>
    <row r="646" spans="4:4" x14ac:dyDescent="0.2">
      <c r="D646" t="s">
        <v>958</v>
      </c>
    </row>
    <row r="647" spans="4:4" x14ac:dyDescent="0.2">
      <c r="D647" t="s">
        <v>959</v>
      </c>
    </row>
    <row r="648" spans="4:4" x14ac:dyDescent="0.2">
      <c r="D648" t="s">
        <v>960</v>
      </c>
    </row>
    <row r="649" spans="4:4" x14ac:dyDescent="0.2">
      <c r="D649" t="s">
        <v>961</v>
      </c>
    </row>
    <row r="650" spans="4:4" x14ac:dyDescent="0.2">
      <c r="D650" t="s">
        <v>962</v>
      </c>
    </row>
    <row r="651" spans="4:4" x14ac:dyDescent="0.2">
      <c r="D651" t="s">
        <v>963</v>
      </c>
    </row>
    <row r="652" spans="4:4" x14ac:dyDescent="0.2">
      <c r="D652" t="s">
        <v>964</v>
      </c>
    </row>
    <row r="653" spans="4:4" x14ac:dyDescent="0.2">
      <c r="D653" t="s">
        <v>965</v>
      </c>
    </row>
    <row r="654" spans="4:4" x14ac:dyDescent="0.2">
      <c r="D654" t="s">
        <v>966</v>
      </c>
    </row>
    <row r="655" spans="4:4" x14ac:dyDescent="0.2">
      <c r="D655" t="s">
        <v>967</v>
      </c>
    </row>
    <row r="656" spans="4:4" x14ac:dyDescent="0.2">
      <c r="D656" t="s">
        <v>968</v>
      </c>
    </row>
    <row r="657" spans="4:4" x14ac:dyDescent="0.2">
      <c r="D657" t="s">
        <v>969</v>
      </c>
    </row>
    <row r="658" spans="4:4" x14ac:dyDescent="0.2">
      <c r="D658" t="s">
        <v>970</v>
      </c>
    </row>
    <row r="659" spans="4:4" x14ac:dyDescent="0.2">
      <c r="D659" t="s">
        <v>971</v>
      </c>
    </row>
    <row r="660" spans="4:4" x14ac:dyDescent="0.2">
      <c r="D660" t="s">
        <v>972</v>
      </c>
    </row>
    <row r="661" spans="4:4" x14ac:dyDescent="0.2">
      <c r="D661" t="s">
        <v>973</v>
      </c>
    </row>
    <row r="662" spans="4:4" x14ac:dyDescent="0.2">
      <c r="D662" t="s">
        <v>974</v>
      </c>
    </row>
    <row r="663" spans="4:4" x14ac:dyDescent="0.2">
      <c r="D663" t="s">
        <v>975</v>
      </c>
    </row>
    <row r="664" spans="4:4" x14ac:dyDescent="0.2">
      <c r="D664" t="s">
        <v>976</v>
      </c>
    </row>
    <row r="665" spans="4:4" x14ac:dyDescent="0.2">
      <c r="D665" t="s">
        <v>977</v>
      </c>
    </row>
    <row r="666" spans="4:4" x14ac:dyDescent="0.2">
      <c r="D666" t="s">
        <v>978</v>
      </c>
    </row>
    <row r="667" spans="4:4" x14ac:dyDescent="0.2">
      <c r="D667" t="s">
        <v>979</v>
      </c>
    </row>
    <row r="668" spans="4:4" x14ac:dyDescent="0.2">
      <c r="D668" t="s">
        <v>980</v>
      </c>
    </row>
    <row r="669" spans="4:4" x14ac:dyDescent="0.2">
      <c r="D669" t="s">
        <v>981</v>
      </c>
    </row>
    <row r="670" spans="4:4" x14ac:dyDescent="0.2">
      <c r="D670" t="s">
        <v>982</v>
      </c>
    </row>
    <row r="671" spans="4:4" x14ac:dyDescent="0.2">
      <c r="D671" t="s">
        <v>983</v>
      </c>
    </row>
    <row r="672" spans="4:4" x14ac:dyDescent="0.2">
      <c r="D672" t="s">
        <v>984</v>
      </c>
    </row>
    <row r="673" spans="4:4" x14ac:dyDescent="0.2">
      <c r="D673" t="s">
        <v>985</v>
      </c>
    </row>
    <row r="674" spans="4:4" x14ac:dyDescent="0.2">
      <c r="D674" t="s">
        <v>986</v>
      </c>
    </row>
    <row r="675" spans="4:4" x14ac:dyDescent="0.2">
      <c r="D675" t="s">
        <v>987</v>
      </c>
    </row>
    <row r="676" spans="4:4" x14ac:dyDescent="0.2">
      <c r="D676" t="s">
        <v>988</v>
      </c>
    </row>
    <row r="677" spans="4:4" x14ac:dyDescent="0.2">
      <c r="D677" t="s">
        <v>989</v>
      </c>
    </row>
    <row r="678" spans="4:4" x14ac:dyDescent="0.2">
      <c r="D678" t="s">
        <v>990</v>
      </c>
    </row>
    <row r="679" spans="4:4" x14ac:dyDescent="0.2">
      <c r="D679" t="s">
        <v>991</v>
      </c>
    </row>
    <row r="680" spans="4:4" x14ac:dyDescent="0.2">
      <c r="D680" t="s">
        <v>992</v>
      </c>
    </row>
    <row r="681" spans="4:4" x14ac:dyDescent="0.2">
      <c r="D681" t="s">
        <v>993</v>
      </c>
    </row>
    <row r="682" spans="4:4" x14ac:dyDescent="0.2">
      <c r="D682" t="s">
        <v>994</v>
      </c>
    </row>
    <row r="683" spans="4:4" x14ac:dyDescent="0.2">
      <c r="D683" t="s">
        <v>995</v>
      </c>
    </row>
    <row r="684" spans="4:4" x14ac:dyDescent="0.2">
      <c r="D684" t="s">
        <v>996</v>
      </c>
    </row>
    <row r="685" spans="4:4" x14ac:dyDescent="0.2">
      <c r="D685" t="s">
        <v>997</v>
      </c>
    </row>
    <row r="686" spans="4:4" x14ac:dyDescent="0.2">
      <c r="D686" t="s">
        <v>998</v>
      </c>
    </row>
    <row r="687" spans="4:4" x14ac:dyDescent="0.2">
      <c r="D687" t="s">
        <v>999</v>
      </c>
    </row>
    <row r="688" spans="4:4" x14ac:dyDescent="0.2">
      <c r="D688" t="s">
        <v>1000</v>
      </c>
    </row>
    <row r="689" spans="4:4" x14ac:dyDescent="0.2">
      <c r="D689" t="s">
        <v>1001</v>
      </c>
    </row>
    <row r="690" spans="4:4" x14ac:dyDescent="0.2">
      <c r="D690" t="s">
        <v>1002</v>
      </c>
    </row>
    <row r="691" spans="4:4" x14ac:dyDescent="0.2">
      <c r="D691" t="s">
        <v>1003</v>
      </c>
    </row>
    <row r="692" spans="4:4" x14ac:dyDescent="0.2">
      <c r="D692" t="s">
        <v>1004</v>
      </c>
    </row>
    <row r="693" spans="4:4" x14ac:dyDescent="0.2">
      <c r="D693" t="s">
        <v>1005</v>
      </c>
    </row>
    <row r="694" spans="4:4" x14ac:dyDescent="0.2">
      <c r="D694" t="s">
        <v>1006</v>
      </c>
    </row>
    <row r="695" spans="4:4" x14ac:dyDescent="0.2">
      <c r="D695" t="s">
        <v>1007</v>
      </c>
    </row>
    <row r="696" spans="4:4" x14ac:dyDescent="0.2">
      <c r="D696" t="s">
        <v>1008</v>
      </c>
    </row>
    <row r="697" spans="4:4" x14ac:dyDescent="0.2">
      <c r="D697" t="s">
        <v>1009</v>
      </c>
    </row>
    <row r="698" spans="4:4" x14ac:dyDescent="0.2">
      <c r="D698" t="s">
        <v>1010</v>
      </c>
    </row>
    <row r="699" spans="4:4" x14ac:dyDescent="0.2">
      <c r="D699" t="s">
        <v>1011</v>
      </c>
    </row>
    <row r="700" spans="4:4" x14ac:dyDescent="0.2">
      <c r="D700" t="s">
        <v>1012</v>
      </c>
    </row>
    <row r="701" spans="4:4" x14ac:dyDescent="0.2">
      <c r="D701" t="s">
        <v>1013</v>
      </c>
    </row>
    <row r="702" spans="4:4" x14ac:dyDescent="0.2">
      <c r="D702" t="s">
        <v>1014</v>
      </c>
    </row>
    <row r="703" spans="4:4" x14ac:dyDescent="0.2">
      <c r="D703" t="s">
        <v>1015</v>
      </c>
    </row>
    <row r="704" spans="4:4" x14ac:dyDescent="0.2">
      <c r="D704" t="s">
        <v>1016</v>
      </c>
    </row>
    <row r="705" spans="4:4" x14ac:dyDescent="0.2">
      <c r="D705" t="s">
        <v>1017</v>
      </c>
    </row>
    <row r="706" spans="4:4" x14ac:dyDescent="0.2">
      <c r="D706" t="s">
        <v>1018</v>
      </c>
    </row>
    <row r="707" spans="4:4" x14ac:dyDescent="0.2">
      <c r="D707" t="s">
        <v>1019</v>
      </c>
    </row>
    <row r="708" spans="4:4" x14ac:dyDescent="0.2">
      <c r="D708" t="s">
        <v>1020</v>
      </c>
    </row>
    <row r="709" spans="4:4" x14ac:dyDescent="0.2">
      <c r="D709" t="s">
        <v>1021</v>
      </c>
    </row>
    <row r="710" spans="4:4" x14ac:dyDescent="0.2">
      <c r="D710" t="s">
        <v>1022</v>
      </c>
    </row>
    <row r="711" spans="4:4" x14ac:dyDescent="0.2">
      <c r="D711" t="s">
        <v>1023</v>
      </c>
    </row>
    <row r="712" spans="4:4" x14ac:dyDescent="0.2">
      <c r="D712" t="s">
        <v>1024</v>
      </c>
    </row>
    <row r="713" spans="4:4" x14ac:dyDescent="0.2">
      <c r="D713" t="s">
        <v>1025</v>
      </c>
    </row>
    <row r="714" spans="4:4" x14ac:dyDescent="0.2">
      <c r="D714" t="s">
        <v>1026</v>
      </c>
    </row>
    <row r="715" spans="4:4" x14ac:dyDescent="0.2">
      <c r="D715" t="s">
        <v>1027</v>
      </c>
    </row>
    <row r="716" spans="4:4" x14ac:dyDescent="0.2">
      <c r="D716" t="s">
        <v>1028</v>
      </c>
    </row>
    <row r="717" spans="4:4" x14ac:dyDescent="0.2">
      <c r="D717" t="s">
        <v>1029</v>
      </c>
    </row>
    <row r="718" spans="4:4" x14ac:dyDescent="0.2">
      <c r="D718" t="s">
        <v>1030</v>
      </c>
    </row>
    <row r="719" spans="4:4" x14ac:dyDescent="0.2">
      <c r="D719" t="s">
        <v>1031</v>
      </c>
    </row>
    <row r="720" spans="4:4" x14ac:dyDescent="0.2">
      <c r="D720" t="s">
        <v>1032</v>
      </c>
    </row>
    <row r="721" spans="4:4" x14ac:dyDescent="0.2">
      <c r="D721" t="s">
        <v>1033</v>
      </c>
    </row>
    <row r="722" spans="4:4" x14ac:dyDescent="0.2">
      <c r="D722" t="s">
        <v>1034</v>
      </c>
    </row>
    <row r="723" spans="4:4" x14ac:dyDescent="0.2">
      <c r="D723" t="s">
        <v>1035</v>
      </c>
    </row>
    <row r="724" spans="4:4" x14ac:dyDescent="0.2">
      <c r="D724" t="s">
        <v>1036</v>
      </c>
    </row>
    <row r="725" spans="4:4" x14ac:dyDescent="0.2">
      <c r="D725" t="s">
        <v>1037</v>
      </c>
    </row>
    <row r="726" spans="4:4" x14ac:dyDescent="0.2">
      <c r="D726" t="s">
        <v>1038</v>
      </c>
    </row>
    <row r="727" spans="4:4" x14ac:dyDescent="0.2">
      <c r="D727" t="s">
        <v>1039</v>
      </c>
    </row>
    <row r="728" spans="4:4" x14ac:dyDescent="0.2">
      <c r="D728" t="s">
        <v>1040</v>
      </c>
    </row>
    <row r="729" spans="4:4" x14ac:dyDescent="0.2">
      <c r="D729" t="s">
        <v>1041</v>
      </c>
    </row>
    <row r="730" spans="4:4" x14ac:dyDescent="0.2">
      <c r="D730" t="s">
        <v>1042</v>
      </c>
    </row>
    <row r="731" spans="4:4" x14ac:dyDescent="0.2">
      <c r="D731" t="s">
        <v>1043</v>
      </c>
    </row>
    <row r="732" spans="4:4" x14ac:dyDescent="0.2">
      <c r="D732" t="s">
        <v>1044</v>
      </c>
    </row>
    <row r="733" spans="4:4" x14ac:dyDescent="0.2">
      <c r="D733" t="s">
        <v>1045</v>
      </c>
    </row>
    <row r="734" spans="4:4" x14ac:dyDescent="0.2">
      <c r="D734" t="s">
        <v>1046</v>
      </c>
    </row>
    <row r="735" spans="4:4" x14ac:dyDescent="0.2">
      <c r="D735" t="s">
        <v>1047</v>
      </c>
    </row>
    <row r="736" spans="4:4" x14ac:dyDescent="0.2">
      <c r="D736" t="s">
        <v>1048</v>
      </c>
    </row>
    <row r="737" spans="4:4" x14ac:dyDescent="0.2">
      <c r="D737" t="s">
        <v>1049</v>
      </c>
    </row>
    <row r="738" spans="4:4" x14ac:dyDescent="0.2">
      <c r="D738" t="s">
        <v>1050</v>
      </c>
    </row>
    <row r="739" spans="4:4" x14ac:dyDescent="0.2">
      <c r="D739" t="s">
        <v>1051</v>
      </c>
    </row>
    <row r="740" spans="4:4" x14ac:dyDescent="0.2">
      <c r="D740" t="s">
        <v>1052</v>
      </c>
    </row>
    <row r="741" spans="4:4" x14ac:dyDescent="0.2">
      <c r="D741" t="s">
        <v>1053</v>
      </c>
    </row>
    <row r="742" spans="4:4" x14ac:dyDescent="0.2">
      <c r="D742" t="s">
        <v>1054</v>
      </c>
    </row>
    <row r="743" spans="4:4" x14ac:dyDescent="0.2">
      <c r="D743" t="s">
        <v>1055</v>
      </c>
    </row>
    <row r="744" spans="4:4" x14ac:dyDescent="0.2">
      <c r="D744" t="s">
        <v>1056</v>
      </c>
    </row>
    <row r="745" spans="4:4" x14ac:dyDescent="0.2">
      <c r="D745" t="s">
        <v>1057</v>
      </c>
    </row>
    <row r="746" spans="4:4" x14ac:dyDescent="0.2">
      <c r="D746" t="s">
        <v>1058</v>
      </c>
    </row>
    <row r="747" spans="4:4" x14ac:dyDescent="0.2">
      <c r="D747" t="s">
        <v>1059</v>
      </c>
    </row>
    <row r="748" spans="4:4" x14ac:dyDescent="0.2">
      <c r="D748" t="s">
        <v>1060</v>
      </c>
    </row>
    <row r="749" spans="4:4" x14ac:dyDescent="0.2">
      <c r="D749" t="s">
        <v>1061</v>
      </c>
    </row>
    <row r="750" spans="4:4" x14ac:dyDescent="0.2">
      <c r="D750" t="s">
        <v>1062</v>
      </c>
    </row>
    <row r="751" spans="4:4" x14ac:dyDescent="0.2">
      <c r="D751" t="s">
        <v>1063</v>
      </c>
    </row>
    <row r="752" spans="4:4" x14ac:dyDescent="0.2">
      <c r="D752" t="s">
        <v>1064</v>
      </c>
    </row>
    <row r="753" spans="4:4" x14ac:dyDescent="0.2">
      <c r="D753" t="s">
        <v>1065</v>
      </c>
    </row>
    <row r="754" spans="4:4" x14ac:dyDescent="0.2">
      <c r="D754" t="s">
        <v>1066</v>
      </c>
    </row>
    <row r="755" spans="4:4" x14ac:dyDescent="0.2">
      <c r="D755" t="s">
        <v>1067</v>
      </c>
    </row>
    <row r="756" spans="4:4" x14ac:dyDescent="0.2">
      <c r="D756" t="s">
        <v>1068</v>
      </c>
    </row>
    <row r="757" spans="4:4" x14ac:dyDescent="0.2">
      <c r="D757" t="s">
        <v>1069</v>
      </c>
    </row>
    <row r="758" spans="4:4" x14ac:dyDescent="0.2">
      <c r="D758" t="s">
        <v>1070</v>
      </c>
    </row>
    <row r="759" spans="4:4" x14ac:dyDescent="0.2">
      <c r="D759" t="s">
        <v>1071</v>
      </c>
    </row>
    <row r="760" spans="4:4" x14ac:dyDescent="0.2">
      <c r="D760" t="s">
        <v>1072</v>
      </c>
    </row>
    <row r="761" spans="4:4" x14ac:dyDescent="0.2">
      <c r="D761" t="s">
        <v>1073</v>
      </c>
    </row>
    <row r="762" spans="4:4" x14ac:dyDescent="0.2">
      <c r="D762" t="s">
        <v>1074</v>
      </c>
    </row>
    <row r="763" spans="4:4" x14ac:dyDescent="0.2">
      <c r="D763" t="s">
        <v>1075</v>
      </c>
    </row>
    <row r="764" spans="4:4" x14ac:dyDescent="0.2">
      <c r="D764" t="s">
        <v>1076</v>
      </c>
    </row>
    <row r="765" spans="4:4" x14ac:dyDescent="0.2">
      <c r="D765" t="s">
        <v>1077</v>
      </c>
    </row>
    <row r="766" spans="4:4" x14ac:dyDescent="0.2">
      <c r="D766" t="s">
        <v>1078</v>
      </c>
    </row>
    <row r="767" spans="4:4" x14ac:dyDescent="0.2">
      <c r="D767" t="s">
        <v>1079</v>
      </c>
    </row>
    <row r="768" spans="4:4" x14ac:dyDescent="0.2">
      <c r="D768" t="s">
        <v>1080</v>
      </c>
    </row>
    <row r="769" spans="4:4" x14ac:dyDescent="0.2">
      <c r="D769" t="s">
        <v>1081</v>
      </c>
    </row>
    <row r="770" spans="4:4" x14ac:dyDescent="0.2">
      <c r="D770" t="s">
        <v>1082</v>
      </c>
    </row>
    <row r="771" spans="4:4" x14ac:dyDescent="0.2">
      <c r="D771" t="s">
        <v>1083</v>
      </c>
    </row>
    <row r="772" spans="4:4" x14ac:dyDescent="0.2">
      <c r="D772" t="s">
        <v>1084</v>
      </c>
    </row>
    <row r="773" spans="4:4" x14ac:dyDescent="0.2">
      <c r="D773" t="s">
        <v>1085</v>
      </c>
    </row>
    <row r="774" spans="4:4" x14ac:dyDescent="0.2">
      <c r="D774" t="s">
        <v>1086</v>
      </c>
    </row>
    <row r="775" spans="4:4" x14ac:dyDescent="0.2">
      <c r="D775" t="s">
        <v>1087</v>
      </c>
    </row>
    <row r="776" spans="4:4" x14ac:dyDescent="0.2">
      <c r="D776" t="s">
        <v>1088</v>
      </c>
    </row>
    <row r="777" spans="4:4" x14ac:dyDescent="0.2">
      <c r="D777" t="s">
        <v>1089</v>
      </c>
    </row>
    <row r="778" spans="4:4" x14ac:dyDescent="0.2">
      <c r="D778" t="s">
        <v>1090</v>
      </c>
    </row>
    <row r="779" spans="4:4" x14ac:dyDescent="0.2">
      <c r="D779" t="s">
        <v>1091</v>
      </c>
    </row>
    <row r="780" spans="4:4" x14ac:dyDescent="0.2">
      <c r="D780" t="s">
        <v>1092</v>
      </c>
    </row>
    <row r="781" spans="4:4" x14ac:dyDescent="0.2">
      <c r="D781" t="s">
        <v>1093</v>
      </c>
    </row>
    <row r="782" spans="4:4" x14ac:dyDescent="0.2">
      <c r="D782" t="s">
        <v>1094</v>
      </c>
    </row>
    <row r="783" spans="4:4" x14ac:dyDescent="0.2">
      <c r="D783" t="s">
        <v>1095</v>
      </c>
    </row>
    <row r="784" spans="4:4" x14ac:dyDescent="0.2">
      <c r="D784" t="s">
        <v>1096</v>
      </c>
    </row>
    <row r="785" spans="4:4" x14ac:dyDescent="0.2">
      <c r="D785" t="s">
        <v>1097</v>
      </c>
    </row>
    <row r="786" spans="4:4" x14ac:dyDescent="0.2">
      <c r="D786" t="s">
        <v>1098</v>
      </c>
    </row>
    <row r="787" spans="4:4" x14ac:dyDescent="0.2">
      <c r="D787" t="s">
        <v>1099</v>
      </c>
    </row>
    <row r="788" spans="4:4" x14ac:dyDescent="0.2">
      <c r="D788" t="s">
        <v>1100</v>
      </c>
    </row>
    <row r="789" spans="4:4" x14ac:dyDescent="0.2">
      <c r="D789" t="s">
        <v>1101</v>
      </c>
    </row>
    <row r="790" spans="4:4" x14ac:dyDescent="0.2">
      <c r="D790" t="s">
        <v>1102</v>
      </c>
    </row>
    <row r="791" spans="4:4" x14ac:dyDescent="0.2">
      <c r="D791" t="s">
        <v>1103</v>
      </c>
    </row>
    <row r="792" spans="4:4" x14ac:dyDescent="0.2">
      <c r="D792" t="s">
        <v>1104</v>
      </c>
    </row>
    <row r="793" spans="4:4" x14ac:dyDescent="0.2">
      <c r="D793" t="s">
        <v>1105</v>
      </c>
    </row>
    <row r="794" spans="4:4" x14ac:dyDescent="0.2">
      <c r="D794" t="s">
        <v>1106</v>
      </c>
    </row>
    <row r="795" spans="4:4" x14ac:dyDescent="0.2">
      <c r="D795" t="s">
        <v>1107</v>
      </c>
    </row>
    <row r="796" spans="4:4" x14ac:dyDescent="0.2">
      <c r="D796" t="s">
        <v>1108</v>
      </c>
    </row>
    <row r="797" spans="4:4" x14ac:dyDescent="0.2">
      <c r="D797" t="s">
        <v>1109</v>
      </c>
    </row>
    <row r="798" spans="4:4" x14ac:dyDescent="0.2">
      <c r="D798" t="s">
        <v>1110</v>
      </c>
    </row>
    <row r="799" spans="4:4" x14ac:dyDescent="0.2">
      <c r="D799" t="s">
        <v>1111</v>
      </c>
    </row>
    <row r="800" spans="4:4" x14ac:dyDescent="0.2">
      <c r="D800" t="s">
        <v>1112</v>
      </c>
    </row>
    <row r="801" spans="4:4" x14ac:dyDescent="0.2">
      <c r="D801" t="s">
        <v>1113</v>
      </c>
    </row>
    <row r="802" spans="4:4" x14ac:dyDescent="0.2">
      <c r="D802" t="s">
        <v>1114</v>
      </c>
    </row>
    <row r="803" spans="4:4" x14ac:dyDescent="0.2">
      <c r="D803" t="s">
        <v>1115</v>
      </c>
    </row>
    <row r="804" spans="4:4" x14ac:dyDescent="0.2">
      <c r="D804" t="s">
        <v>1116</v>
      </c>
    </row>
    <row r="805" spans="4:4" x14ac:dyDescent="0.2">
      <c r="D805" t="s">
        <v>1117</v>
      </c>
    </row>
    <row r="806" spans="4:4" x14ac:dyDescent="0.2">
      <c r="D806" t="s">
        <v>1118</v>
      </c>
    </row>
    <row r="807" spans="4:4" x14ac:dyDescent="0.2">
      <c r="D807" t="s">
        <v>1119</v>
      </c>
    </row>
    <row r="808" spans="4:4" x14ac:dyDescent="0.2">
      <c r="D808" t="s">
        <v>1120</v>
      </c>
    </row>
    <row r="809" spans="4:4" x14ac:dyDescent="0.2">
      <c r="D809" t="s">
        <v>1121</v>
      </c>
    </row>
    <row r="810" spans="4:4" x14ac:dyDescent="0.2">
      <c r="D810" t="s">
        <v>1122</v>
      </c>
    </row>
    <row r="811" spans="4:4" x14ac:dyDescent="0.2">
      <c r="D811" t="s">
        <v>1123</v>
      </c>
    </row>
    <row r="812" spans="4:4" x14ac:dyDescent="0.2">
      <c r="D812" t="s">
        <v>1124</v>
      </c>
    </row>
    <row r="813" spans="4:4" x14ac:dyDescent="0.2">
      <c r="D813" t="s">
        <v>1125</v>
      </c>
    </row>
    <row r="814" spans="4:4" x14ac:dyDescent="0.2">
      <c r="D814" t="s">
        <v>1126</v>
      </c>
    </row>
    <row r="815" spans="4:4" x14ac:dyDescent="0.2">
      <c r="D815" t="s">
        <v>1127</v>
      </c>
    </row>
    <row r="816" spans="4:4" x14ac:dyDescent="0.2">
      <c r="D816" t="s">
        <v>1128</v>
      </c>
    </row>
    <row r="817" spans="4:4" x14ac:dyDescent="0.2">
      <c r="D817" t="s">
        <v>1129</v>
      </c>
    </row>
    <row r="818" spans="4:4" x14ac:dyDescent="0.2">
      <c r="D818" t="s">
        <v>1130</v>
      </c>
    </row>
    <row r="819" spans="4:4" x14ac:dyDescent="0.2">
      <c r="D819" t="s">
        <v>1131</v>
      </c>
    </row>
    <row r="820" spans="4:4" x14ac:dyDescent="0.2">
      <c r="D820" t="s">
        <v>1132</v>
      </c>
    </row>
    <row r="821" spans="4:4" x14ac:dyDescent="0.2">
      <c r="D821" t="s">
        <v>1133</v>
      </c>
    </row>
    <row r="822" spans="4:4" x14ac:dyDescent="0.2">
      <c r="D822" t="s">
        <v>1134</v>
      </c>
    </row>
    <row r="823" spans="4:4" x14ac:dyDescent="0.2">
      <c r="D823" t="s">
        <v>1135</v>
      </c>
    </row>
    <row r="824" spans="4:4" x14ac:dyDescent="0.2">
      <c r="D824" t="s">
        <v>1136</v>
      </c>
    </row>
    <row r="825" spans="4:4" x14ac:dyDescent="0.2">
      <c r="D825" t="s">
        <v>1137</v>
      </c>
    </row>
    <row r="826" spans="4:4" x14ac:dyDescent="0.2">
      <c r="D826" t="s">
        <v>1138</v>
      </c>
    </row>
    <row r="827" spans="4:4" x14ac:dyDescent="0.2">
      <c r="D827" t="s">
        <v>1139</v>
      </c>
    </row>
    <row r="828" spans="4:4" x14ac:dyDescent="0.2">
      <c r="D828" t="s">
        <v>1140</v>
      </c>
    </row>
    <row r="829" spans="4:4" x14ac:dyDescent="0.2">
      <c r="D829" t="s">
        <v>1141</v>
      </c>
    </row>
    <row r="830" spans="4:4" x14ac:dyDescent="0.2">
      <c r="D830" t="s">
        <v>1142</v>
      </c>
    </row>
    <row r="831" spans="4:4" x14ac:dyDescent="0.2">
      <c r="D831" t="s">
        <v>1143</v>
      </c>
    </row>
    <row r="832" spans="4:4" x14ac:dyDescent="0.2">
      <c r="D832" t="s">
        <v>1144</v>
      </c>
    </row>
    <row r="833" spans="4:4" x14ac:dyDescent="0.2">
      <c r="D833" t="s">
        <v>1145</v>
      </c>
    </row>
    <row r="834" spans="4:4" x14ac:dyDescent="0.2">
      <c r="D834" t="s">
        <v>1146</v>
      </c>
    </row>
    <row r="835" spans="4:4" x14ac:dyDescent="0.2">
      <c r="D835" t="s">
        <v>1147</v>
      </c>
    </row>
    <row r="836" spans="4:4" x14ac:dyDescent="0.2">
      <c r="D836" t="s">
        <v>1148</v>
      </c>
    </row>
    <row r="837" spans="4:4" x14ac:dyDescent="0.2">
      <c r="D837" t="s">
        <v>1149</v>
      </c>
    </row>
    <row r="838" spans="4:4" x14ac:dyDescent="0.2">
      <c r="D838" t="s">
        <v>1150</v>
      </c>
    </row>
    <row r="839" spans="4:4" x14ac:dyDescent="0.2">
      <c r="D839" t="s">
        <v>1151</v>
      </c>
    </row>
    <row r="840" spans="4:4" x14ac:dyDescent="0.2">
      <c r="D840" t="s">
        <v>1152</v>
      </c>
    </row>
    <row r="841" spans="4:4" x14ac:dyDescent="0.2">
      <c r="D841" t="s">
        <v>1153</v>
      </c>
    </row>
    <row r="842" spans="4:4" x14ac:dyDescent="0.2">
      <c r="D842" t="s">
        <v>1154</v>
      </c>
    </row>
    <row r="843" spans="4:4" x14ac:dyDescent="0.2">
      <c r="D843" t="s">
        <v>1155</v>
      </c>
    </row>
    <row r="844" spans="4:4" x14ac:dyDescent="0.2">
      <c r="D844" t="s">
        <v>1156</v>
      </c>
    </row>
    <row r="845" spans="4:4" x14ac:dyDescent="0.2">
      <c r="D845" t="s">
        <v>1157</v>
      </c>
    </row>
    <row r="846" spans="4:4" x14ac:dyDescent="0.2">
      <c r="D846" t="s">
        <v>1158</v>
      </c>
    </row>
    <row r="847" spans="4:4" x14ac:dyDescent="0.2">
      <c r="D847" t="s">
        <v>1159</v>
      </c>
    </row>
    <row r="848" spans="4:4" x14ac:dyDescent="0.2">
      <c r="D848" t="s">
        <v>1160</v>
      </c>
    </row>
    <row r="849" spans="4:4" x14ac:dyDescent="0.2">
      <c r="D849" t="s">
        <v>1161</v>
      </c>
    </row>
    <row r="850" spans="4:4" x14ac:dyDescent="0.2">
      <c r="D850" t="s">
        <v>1162</v>
      </c>
    </row>
    <row r="851" spans="4:4" x14ac:dyDescent="0.2">
      <c r="D851" t="s">
        <v>1163</v>
      </c>
    </row>
    <row r="852" spans="4:4" x14ac:dyDescent="0.2">
      <c r="D852" t="s">
        <v>1164</v>
      </c>
    </row>
    <row r="853" spans="4:4" x14ac:dyDescent="0.2">
      <c r="D853" t="s">
        <v>1165</v>
      </c>
    </row>
    <row r="854" spans="4:4" x14ac:dyDescent="0.2">
      <c r="D854" t="s">
        <v>1166</v>
      </c>
    </row>
    <row r="855" spans="4:4" x14ac:dyDescent="0.2">
      <c r="D855" t="s">
        <v>1167</v>
      </c>
    </row>
    <row r="856" spans="4:4" x14ac:dyDescent="0.2">
      <c r="D856" t="s">
        <v>1168</v>
      </c>
    </row>
    <row r="857" spans="4:4" x14ac:dyDescent="0.2">
      <c r="D857" t="s">
        <v>1169</v>
      </c>
    </row>
    <row r="858" spans="4:4" x14ac:dyDescent="0.2">
      <c r="D858" t="s">
        <v>1170</v>
      </c>
    </row>
    <row r="859" spans="4:4" x14ac:dyDescent="0.2">
      <c r="D859" t="s">
        <v>1171</v>
      </c>
    </row>
    <row r="860" spans="4:4" x14ac:dyDescent="0.2">
      <c r="D860" t="s">
        <v>1172</v>
      </c>
    </row>
    <row r="861" spans="4:4" x14ac:dyDescent="0.2">
      <c r="D861" t="s">
        <v>1173</v>
      </c>
    </row>
    <row r="862" spans="4:4" x14ac:dyDescent="0.2">
      <c r="D862" t="s">
        <v>1174</v>
      </c>
    </row>
    <row r="863" spans="4:4" x14ac:dyDescent="0.2">
      <c r="D863" t="s">
        <v>1175</v>
      </c>
    </row>
    <row r="864" spans="4:4" x14ac:dyDescent="0.2">
      <c r="D864" t="s">
        <v>1176</v>
      </c>
    </row>
    <row r="865" spans="4:4" x14ac:dyDescent="0.2">
      <c r="D865" t="s">
        <v>1177</v>
      </c>
    </row>
    <row r="866" spans="4:4" x14ac:dyDescent="0.2">
      <c r="D866" t="s">
        <v>1178</v>
      </c>
    </row>
    <row r="867" spans="4:4" x14ac:dyDescent="0.2">
      <c r="D867" t="s">
        <v>1179</v>
      </c>
    </row>
    <row r="868" spans="4:4" x14ac:dyDescent="0.2">
      <c r="D868" t="s">
        <v>1180</v>
      </c>
    </row>
    <row r="869" spans="4:4" x14ac:dyDescent="0.2">
      <c r="D869" t="s">
        <v>1181</v>
      </c>
    </row>
    <row r="870" spans="4:4" x14ac:dyDescent="0.2">
      <c r="D870" t="s">
        <v>1182</v>
      </c>
    </row>
    <row r="871" spans="4:4" x14ac:dyDescent="0.2">
      <c r="D871" t="s">
        <v>1183</v>
      </c>
    </row>
    <row r="872" spans="4:4" x14ac:dyDescent="0.2">
      <c r="D872" t="s">
        <v>1184</v>
      </c>
    </row>
    <row r="873" spans="4:4" x14ac:dyDescent="0.2">
      <c r="D873" t="s">
        <v>1185</v>
      </c>
    </row>
    <row r="874" spans="4:4" x14ac:dyDescent="0.2">
      <c r="D874" t="s">
        <v>1186</v>
      </c>
    </row>
    <row r="875" spans="4:4" x14ac:dyDescent="0.2">
      <c r="D875" t="s">
        <v>1187</v>
      </c>
    </row>
    <row r="876" spans="4:4" x14ac:dyDescent="0.2">
      <c r="D876" t="s">
        <v>1188</v>
      </c>
    </row>
    <row r="877" spans="4:4" x14ac:dyDescent="0.2">
      <c r="D877" t="s">
        <v>1189</v>
      </c>
    </row>
    <row r="878" spans="4:4" x14ac:dyDescent="0.2">
      <c r="D878" t="s">
        <v>1190</v>
      </c>
    </row>
    <row r="879" spans="4:4" x14ac:dyDescent="0.2">
      <c r="D879" t="s">
        <v>1191</v>
      </c>
    </row>
    <row r="880" spans="4:4" x14ac:dyDescent="0.2">
      <c r="D880" t="s">
        <v>1192</v>
      </c>
    </row>
    <row r="881" spans="4:4" x14ac:dyDescent="0.2">
      <c r="D881" t="s">
        <v>1193</v>
      </c>
    </row>
    <row r="882" spans="4:4" x14ac:dyDescent="0.2">
      <c r="D882" t="s">
        <v>1194</v>
      </c>
    </row>
    <row r="883" spans="4:4" x14ac:dyDescent="0.2">
      <c r="D883" t="s">
        <v>1195</v>
      </c>
    </row>
    <row r="884" spans="4:4" x14ac:dyDescent="0.2">
      <c r="D884" t="s">
        <v>1196</v>
      </c>
    </row>
    <row r="885" spans="4:4" x14ac:dyDescent="0.2">
      <c r="D885" t="s">
        <v>1197</v>
      </c>
    </row>
    <row r="886" spans="4:4" x14ac:dyDescent="0.2">
      <c r="D886" t="s">
        <v>1198</v>
      </c>
    </row>
    <row r="887" spans="4:4" x14ac:dyDescent="0.2">
      <c r="D887" t="s">
        <v>1199</v>
      </c>
    </row>
    <row r="888" spans="4:4" x14ac:dyDescent="0.2">
      <c r="D888" t="s">
        <v>1200</v>
      </c>
    </row>
    <row r="889" spans="4:4" x14ac:dyDescent="0.2">
      <c r="D889" t="s">
        <v>1201</v>
      </c>
    </row>
    <row r="890" spans="4:4" x14ac:dyDescent="0.2">
      <c r="D890" t="s">
        <v>1202</v>
      </c>
    </row>
    <row r="891" spans="4:4" x14ac:dyDescent="0.2">
      <c r="D891" t="s">
        <v>1203</v>
      </c>
    </row>
    <row r="892" spans="4:4" x14ac:dyDescent="0.2">
      <c r="D892" t="s">
        <v>1204</v>
      </c>
    </row>
    <row r="893" spans="4:4" x14ac:dyDescent="0.2">
      <c r="D893" t="s">
        <v>1205</v>
      </c>
    </row>
    <row r="894" spans="4:4" x14ac:dyDescent="0.2">
      <c r="D894" t="s">
        <v>1206</v>
      </c>
    </row>
    <row r="895" spans="4:4" x14ac:dyDescent="0.2">
      <c r="D895" t="s">
        <v>1207</v>
      </c>
    </row>
    <row r="896" spans="4:4" x14ac:dyDescent="0.2">
      <c r="D896" t="s">
        <v>1208</v>
      </c>
    </row>
    <row r="897" spans="4:4" x14ac:dyDescent="0.2">
      <c r="D897" t="s">
        <v>1209</v>
      </c>
    </row>
    <row r="898" spans="4:4" x14ac:dyDescent="0.2">
      <c r="D898" t="s">
        <v>1210</v>
      </c>
    </row>
    <row r="899" spans="4:4" x14ac:dyDescent="0.2">
      <c r="D899" t="s">
        <v>1211</v>
      </c>
    </row>
    <row r="900" spans="4:4" x14ac:dyDescent="0.2">
      <c r="D900" t="s">
        <v>1212</v>
      </c>
    </row>
    <row r="901" spans="4:4" x14ac:dyDescent="0.2">
      <c r="D901" t="s">
        <v>1213</v>
      </c>
    </row>
    <row r="902" spans="4:4" x14ac:dyDescent="0.2">
      <c r="D902" t="s">
        <v>1214</v>
      </c>
    </row>
    <row r="903" spans="4:4" x14ac:dyDescent="0.2">
      <c r="D903" t="s">
        <v>1215</v>
      </c>
    </row>
    <row r="904" spans="4:4" x14ac:dyDescent="0.2">
      <c r="D904" t="s">
        <v>1216</v>
      </c>
    </row>
    <row r="905" spans="4:4" x14ac:dyDescent="0.2">
      <c r="D905" t="s">
        <v>1217</v>
      </c>
    </row>
    <row r="906" spans="4:4" x14ac:dyDescent="0.2">
      <c r="D906" t="s">
        <v>1218</v>
      </c>
    </row>
    <row r="907" spans="4:4" x14ac:dyDescent="0.2">
      <c r="D907" t="s">
        <v>1219</v>
      </c>
    </row>
    <row r="908" spans="4:4" x14ac:dyDescent="0.2">
      <c r="D908" t="s">
        <v>1220</v>
      </c>
    </row>
    <row r="909" spans="4:4" x14ac:dyDescent="0.2">
      <c r="D909" t="s">
        <v>1221</v>
      </c>
    </row>
    <row r="910" spans="4:4" x14ac:dyDescent="0.2">
      <c r="D910" t="s">
        <v>1222</v>
      </c>
    </row>
    <row r="911" spans="4:4" x14ac:dyDescent="0.2">
      <c r="D911" t="s">
        <v>1223</v>
      </c>
    </row>
    <row r="912" spans="4:4" x14ac:dyDescent="0.2">
      <c r="D912" t="s">
        <v>1224</v>
      </c>
    </row>
    <row r="913" spans="4:4" x14ac:dyDescent="0.2">
      <c r="D913" t="s">
        <v>1225</v>
      </c>
    </row>
    <row r="914" spans="4:4" x14ac:dyDescent="0.2">
      <c r="D914" t="s">
        <v>1226</v>
      </c>
    </row>
    <row r="915" spans="4:4" x14ac:dyDescent="0.2">
      <c r="D915" t="s">
        <v>1227</v>
      </c>
    </row>
    <row r="916" spans="4:4" x14ac:dyDescent="0.2">
      <c r="D916" t="s">
        <v>1228</v>
      </c>
    </row>
    <row r="917" spans="4:4" x14ac:dyDescent="0.2">
      <c r="D917" t="s">
        <v>1229</v>
      </c>
    </row>
    <row r="918" spans="4:4" x14ac:dyDescent="0.2">
      <c r="D918" t="s">
        <v>1230</v>
      </c>
    </row>
    <row r="919" spans="4:4" x14ac:dyDescent="0.2">
      <c r="D919" t="s">
        <v>1231</v>
      </c>
    </row>
    <row r="920" spans="4:4" x14ac:dyDescent="0.2">
      <c r="D920" t="s">
        <v>1232</v>
      </c>
    </row>
    <row r="921" spans="4:4" x14ac:dyDescent="0.2">
      <c r="D921" t="s">
        <v>1233</v>
      </c>
    </row>
    <row r="922" spans="4:4" x14ac:dyDescent="0.2">
      <c r="D922" t="s">
        <v>1234</v>
      </c>
    </row>
    <row r="923" spans="4:4" x14ac:dyDescent="0.2">
      <c r="D923" t="s">
        <v>1235</v>
      </c>
    </row>
    <row r="924" spans="4:4" x14ac:dyDescent="0.2">
      <c r="D924" t="s">
        <v>1236</v>
      </c>
    </row>
    <row r="925" spans="4:4" x14ac:dyDescent="0.2">
      <c r="D925" t="s">
        <v>1237</v>
      </c>
    </row>
    <row r="926" spans="4:4" x14ac:dyDescent="0.2">
      <c r="D926" t="s">
        <v>1238</v>
      </c>
    </row>
    <row r="927" spans="4:4" x14ac:dyDescent="0.2">
      <c r="D927" t="s">
        <v>1239</v>
      </c>
    </row>
    <row r="928" spans="4:4" x14ac:dyDescent="0.2">
      <c r="D928" t="s">
        <v>1240</v>
      </c>
    </row>
    <row r="929" spans="4:4" x14ac:dyDescent="0.2">
      <c r="D929" t="s">
        <v>1241</v>
      </c>
    </row>
    <row r="930" spans="4:4" x14ac:dyDescent="0.2">
      <c r="D930" t="s">
        <v>1242</v>
      </c>
    </row>
    <row r="931" spans="4:4" x14ac:dyDescent="0.2">
      <c r="D931" t="s">
        <v>1243</v>
      </c>
    </row>
    <row r="932" spans="4:4" x14ac:dyDescent="0.2">
      <c r="D932" t="s">
        <v>1244</v>
      </c>
    </row>
    <row r="933" spans="4:4" x14ac:dyDescent="0.2">
      <c r="D933" t="s">
        <v>1245</v>
      </c>
    </row>
    <row r="934" spans="4:4" x14ac:dyDescent="0.2">
      <c r="D934" t="s">
        <v>1246</v>
      </c>
    </row>
    <row r="935" spans="4:4" x14ac:dyDescent="0.2">
      <c r="D935" t="s">
        <v>1247</v>
      </c>
    </row>
    <row r="936" spans="4:4" x14ac:dyDescent="0.2">
      <c r="D936" t="s">
        <v>1248</v>
      </c>
    </row>
    <row r="937" spans="4:4" x14ac:dyDescent="0.2">
      <c r="D937" t="s">
        <v>1249</v>
      </c>
    </row>
    <row r="938" spans="4:4" x14ac:dyDescent="0.2">
      <c r="D938" t="s">
        <v>1250</v>
      </c>
    </row>
    <row r="939" spans="4:4" x14ac:dyDescent="0.2">
      <c r="D939" t="s">
        <v>1251</v>
      </c>
    </row>
    <row r="940" spans="4:4" x14ac:dyDescent="0.2">
      <c r="D940" t="s">
        <v>1252</v>
      </c>
    </row>
    <row r="941" spans="4:4" x14ac:dyDescent="0.2">
      <c r="D941" t="s">
        <v>1253</v>
      </c>
    </row>
    <row r="942" spans="4:4" x14ac:dyDescent="0.2">
      <c r="D942" t="s">
        <v>1254</v>
      </c>
    </row>
    <row r="943" spans="4:4" x14ac:dyDescent="0.2">
      <c r="D943" t="s">
        <v>1255</v>
      </c>
    </row>
    <row r="944" spans="4:4" x14ac:dyDescent="0.2">
      <c r="D944" t="s">
        <v>1256</v>
      </c>
    </row>
    <row r="945" spans="4:4" x14ac:dyDescent="0.2">
      <c r="D945" t="s">
        <v>1257</v>
      </c>
    </row>
    <row r="946" spans="4:4" x14ac:dyDescent="0.2">
      <c r="D946" t="s">
        <v>1258</v>
      </c>
    </row>
    <row r="947" spans="4:4" x14ac:dyDescent="0.2">
      <c r="D947" t="s">
        <v>1259</v>
      </c>
    </row>
    <row r="948" spans="4:4" x14ac:dyDescent="0.2">
      <c r="D948" t="s">
        <v>1260</v>
      </c>
    </row>
    <row r="949" spans="4:4" x14ac:dyDescent="0.2">
      <c r="D949" t="s">
        <v>1261</v>
      </c>
    </row>
    <row r="950" spans="4:4" x14ac:dyDescent="0.2">
      <c r="D950" t="s">
        <v>1262</v>
      </c>
    </row>
    <row r="951" spans="4:4" x14ac:dyDescent="0.2">
      <c r="D951" t="s">
        <v>1263</v>
      </c>
    </row>
    <row r="952" spans="4:4" x14ac:dyDescent="0.2">
      <c r="D952" t="s">
        <v>1264</v>
      </c>
    </row>
    <row r="953" spans="4:4" x14ac:dyDescent="0.2">
      <c r="D953" t="s">
        <v>1265</v>
      </c>
    </row>
    <row r="954" spans="4:4" x14ac:dyDescent="0.2">
      <c r="D954" t="s">
        <v>1266</v>
      </c>
    </row>
    <row r="955" spans="4:4" x14ac:dyDescent="0.2">
      <c r="D955" t="s">
        <v>1267</v>
      </c>
    </row>
    <row r="956" spans="4:4" x14ac:dyDescent="0.2">
      <c r="D956" t="s">
        <v>1268</v>
      </c>
    </row>
    <row r="957" spans="4:4" x14ac:dyDescent="0.2">
      <c r="D957" t="s">
        <v>1269</v>
      </c>
    </row>
    <row r="958" spans="4:4" x14ac:dyDescent="0.2">
      <c r="D958" t="s">
        <v>1270</v>
      </c>
    </row>
    <row r="959" spans="4:4" x14ac:dyDescent="0.2">
      <c r="D959" t="s">
        <v>1271</v>
      </c>
    </row>
    <row r="960" spans="4:4" x14ac:dyDescent="0.2">
      <c r="D960" t="s">
        <v>1272</v>
      </c>
    </row>
    <row r="961" spans="4:4" x14ac:dyDescent="0.2">
      <c r="D961" t="s">
        <v>1273</v>
      </c>
    </row>
    <row r="962" spans="4:4" x14ac:dyDescent="0.2">
      <c r="D962" t="s">
        <v>1274</v>
      </c>
    </row>
    <row r="963" spans="4:4" x14ac:dyDescent="0.2">
      <c r="D963" t="s">
        <v>1275</v>
      </c>
    </row>
    <row r="964" spans="4:4" x14ac:dyDescent="0.2">
      <c r="D964" t="s">
        <v>1276</v>
      </c>
    </row>
    <row r="965" spans="4:4" x14ac:dyDescent="0.2">
      <c r="D965" t="s">
        <v>1277</v>
      </c>
    </row>
    <row r="966" spans="4:4" x14ac:dyDescent="0.2">
      <c r="D966" t="s">
        <v>1278</v>
      </c>
    </row>
    <row r="967" spans="4:4" x14ac:dyDescent="0.2">
      <c r="D967" t="s">
        <v>1279</v>
      </c>
    </row>
    <row r="968" spans="4:4" x14ac:dyDescent="0.2">
      <c r="D968" t="s">
        <v>1280</v>
      </c>
    </row>
    <row r="969" spans="4:4" x14ac:dyDescent="0.2">
      <c r="D969" t="s">
        <v>1281</v>
      </c>
    </row>
    <row r="970" spans="4:4" x14ac:dyDescent="0.2">
      <c r="D970" t="s">
        <v>1282</v>
      </c>
    </row>
    <row r="971" spans="4:4" x14ac:dyDescent="0.2">
      <c r="D971" t="s">
        <v>1283</v>
      </c>
    </row>
    <row r="972" spans="4:4" x14ac:dyDescent="0.2">
      <c r="D972" t="s">
        <v>1284</v>
      </c>
    </row>
    <row r="973" spans="4:4" x14ac:dyDescent="0.2">
      <c r="D973" t="s">
        <v>1285</v>
      </c>
    </row>
    <row r="974" spans="4:4" x14ac:dyDescent="0.2">
      <c r="D974" t="s">
        <v>1286</v>
      </c>
    </row>
    <row r="975" spans="4:4" x14ac:dyDescent="0.2">
      <c r="D975" t="s">
        <v>1287</v>
      </c>
    </row>
    <row r="976" spans="4:4" x14ac:dyDescent="0.2">
      <c r="D976" t="s">
        <v>1288</v>
      </c>
    </row>
    <row r="977" spans="4:4" x14ac:dyDescent="0.2">
      <c r="D977" t="s">
        <v>1289</v>
      </c>
    </row>
    <row r="978" spans="4:4" x14ac:dyDescent="0.2">
      <c r="D978" t="s">
        <v>1290</v>
      </c>
    </row>
    <row r="979" spans="4:4" x14ac:dyDescent="0.2">
      <c r="D979" t="s">
        <v>1291</v>
      </c>
    </row>
    <row r="980" spans="4:4" x14ac:dyDescent="0.2">
      <c r="D980" t="s">
        <v>1292</v>
      </c>
    </row>
    <row r="981" spans="4:4" x14ac:dyDescent="0.2">
      <c r="D981" t="s">
        <v>1293</v>
      </c>
    </row>
    <row r="982" spans="4:4" x14ac:dyDescent="0.2">
      <c r="D982" t="s">
        <v>1294</v>
      </c>
    </row>
    <row r="983" spans="4:4" x14ac:dyDescent="0.2">
      <c r="D983" t="s">
        <v>1295</v>
      </c>
    </row>
    <row r="984" spans="4:4" x14ac:dyDescent="0.2">
      <c r="D984" t="s">
        <v>1296</v>
      </c>
    </row>
    <row r="985" spans="4:4" x14ac:dyDescent="0.2">
      <c r="D985" t="s">
        <v>1297</v>
      </c>
    </row>
    <row r="986" spans="4:4" x14ac:dyDescent="0.2">
      <c r="D986" t="s">
        <v>1298</v>
      </c>
    </row>
    <row r="987" spans="4:4" x14ac:dyDescent="0.2">
      <c r="D987" t="s">
        <v>1299</v>
      </c>
    </row>
    <row r="988" spans="4:4" x14ac:dyDescent="0.2">
      <c r="D988" t="s">
        <v>1300</v>
      </c>
    </row>
    <row r="989" spans="4:4" x14ac:dyDescent="0.2">
      <c r="D989" t="s">
        <v>1301</v>
      </c>
    </row>
    <row r="990" spans="4:4" x14ac:dyDescent="0.2">
      <c r="D990" t="s">
        <v>1302</v>
      </c>
    </row>
    <row r="991" spans="4:4" x14ac:dyDescent="0.2">
      <c r="D991" t="s">
        <v>1303</v>
      </c>
    </row>
    <row r="992" spans="4:4" x14ac:dyDescent="0.2">
      <c r="D992" t="s">
        <v>1304</v>
      </c>
    </row>
    <row r="993" spans="4:4" x14ac:dyDescent="0.2">
      <c r="D993" t="s">
        <v>1305</v>
      </c>
    </row>
    <row r="994" spans="4:4" x14ac:dyDescent="0.2">
      <c r="D994" t="s">
        <v>1306</v>
      </c>
    </row>
    <row r="995" spans="4:4" x14ac:dyDescent="0.2">
      <c r="D995" t="s">
        <v>1307</v>
      </c>
    </row>
    <row r="996" spans="4:4" x14ac:dyDescent="0.2">
      <c r="D996" t="s">
        <v>1308</v>
      </c>
    </row>
    <row r="997" spans="4:4" x14ac:dyDescent="0.2">
      <c r="D997" t="s">
        <v>1309</v>
      </c>
    </row>
    <row r="998" spans="4:4" x14ac:dyDescent="0.2">
      <c r="D998" t="s">
        <v>1310</v>
      </c>
    </row>
    <row r="999" spans="4:4" x14ac:dyDescent="0.2">
      <c r="D999" t="s">
        <v>1311</v>
      </c>
    </row>
    <row r="1000" spans="4:4" x14ac:dyDescent="0.2">
      <c r="D1000" t="s">
        <v>1312</v>
      </c>
    </row>
    <row r="1001" spans="4:4" x14ac:dyDescent="0.2">
      <c r="D1001" t="s">
        <v>1313</v>
      </c>
    </row>
    <row r="1002" spans="4:4" x14ac:dyDescent="0.2">
      <c r="D1002" t="s">
        <v>1314</v>
      </c>
    </row>
    <row r="1003" spans="4:4" x14ac:dyDescent="0.2">
      <c r="D1003" t="s">
        <v>1315</v>
      </c>
    </row>
    <row r="1004" spans="4:4" x14ac:dyDescent="0.2">
      <c r="D1004" t="s">
        <v>1316</v>
      </c>
    </row>
    <row r="1005" spans="4:4" x14ac:dyDescent="0.2">
      <c r="D1005" t="s">
        <v>1317</v>
      </c>
    </row>
    <row r="1006" spans="4:4" x14ac:dyDescent="0.2">
      <c r="D1006" t="s">
        <v>1318</v>
      </c>
    </row>
    <row r="1007" spans="4:4" x14ac:dyDescent="0.2">
      <c r="D1007" t="s">
        <v>1319</v>
      </c>
    </row>
    <row r="1008" spans="4:4" x14ac:dyDescent="0.2">
      <c r="D1008" t="s">
        <v>1320</v>
      </c>
    </row>
    <row r="1009" spans="4:4" x14ac:dyDescent="0.2">
      <c r="D1009" t="s">
        <v>1321</v>
      </c>
    </row>
    <row r="1010" spans="4:4" x14ac:dyDescent="0.2">
      <c r="D1010" t="s">
        <v>1322</v>
      </c>
    </row>
    <row r="1011" spans="4:4" x14ac:dyDescent="0.2">
      <c r="D1011" t="s">
        <v>1323</v>
      </c>
    </row>
    <row r="1012" spans="4:4" x14ac:dyDescent="0.2">
      <c r="D1012" t="s">
        <v>1324</v>
      </c>
    </row>
    <row r="1013" spans="4:4" x14ac:dyDescent="0.2">
      <c r="D1013" t="s">
        <v>1325</v>
      </c>
    </row>
    <row r="1014" spans="4:4" x14ac:dyDescent="0.2">
      <c r="D1014" t="s">
        <v>1326</v>
      </c>
    </row>
    <row r="1015" spans="4:4" x14ac:dyDescent="0.2">
      <c r="D1015" t="s">
        <v>1327</v>
      </c>
    </row>
    <row r="1016" spans="4:4" x14ac:dyDescent="0.2">
      <c r="D1016" t="s">
        <v>1328</v>
      </c>
    </row>
    <row r="1017" spans="4:4" x14ac:dyDescent="0.2">
      <c r="D1017" t="s">
        <v>1329</v>
      </c>
    </row>
    <row r="1018" spans="4:4" x14ac:dyDescent="0.2">
      <c r="D1018" t="s">
        <v>1330</v>
      </c>
    </row>
    <row r="1019" spans="4:4" x14ac:dyDescent="0.2">
      <c r="D1019" t="s">
        <v>1331</v>
      </c>
    </row>
    <row r="1020" spans="4:4" x14ac:dyDescent="0.2">
      <c r="D1020" t="s">
        <v>1332</v>
      </c>
    </row>
    <row r="1021" spans="4:4" x14ac:dyDescent="0.2">
      <c r="D1021" t="s">
        <v>1333</v>
      </c>
    </row>
    <row r="1022" spans="4:4" x14ac:dyDescent="0.2">
      <c r="D1022" t="s">
        <v>1334</v>
      </c>
    </row>
    <row r="1023" spans="4:4" x14ac:dyDescent="0.2">
      <c r="D1023" t="s">
        <v>1335</v>
      </c>
    </row>
    <row r="1024" spans="4:4" x14ac:dyDescent="0.2">
      <c r="D1024" t="s">
        <v>1336</v>
      </c>
    </row>
    <row r="1025" spans="4:4" x14ac:dyDescent="0.2">
      <c r="D1025" t="s">
        <v>1337</v>
      </c>
    </row>
    <row r="1026" spans="4:4" x14ac:dyDescent="0.2">
      <c r="D1026" t="s">
        <v>1338</v>
      </c>
    </row>
    <row r="1027" spans="4:4" x14ac:dyDescent="0.2">
      <c r="D1027" t="s">
        <v>1339</v>
      </c>
    </row>
    <row r="1028" spans="4:4" x14ac:dyDescent="0.2">
      <c r="D1028" t="s">
        <v>1340</v>
      </c>
    </row>
    <row r="1029" spans="4:4" x14ac:dyDescent="0.2">
      <c r="D1029" t="s">
        <v>1341</v>
      </c>
    </row>
    <row r="1030" spans="4:4" x14ac:dyDescent="0.2">
      <c r="D1030" t="s">
        <v>1342</v>
      </c>
    </row>
    <row r="1031" spans="4:4" x14ac:dyDescent="0.2">
      <c r="D1031" t="s">
        <v>1343</v>
      </c>
    </row>
    <row r="1032" spans="4:4" x14ac:dyDescent="0.2">
      <c r="D1032" t="s">
        <v>1344</v>
      </c>
    </row>
    <row r="1033" spans="4:4" x14ac:dyDescent="0.2">
      <c r="D1033" t="s">
        <v>1345</v>
      </c>
    </row>
    <row r="1034" spans="4:4" x14ac:dyDescent="0.2">
      <c r="D1034" t="s">
        <v>1346</v>
      </c>
    </row>
    <row r="1035" spans="4:4" x14ac:dyDescent="0.2">
      <c r="D1035" t="s">
        <v>1347</v>
      </c>
    </row>
    <row r="1036" spans="4:4" x14ac:dyDescent="0.2">
      <c r="D1036" t="s">
        <v>1348</v>
      </c>
    </row>
    <row r="1037" spans="4:4" x14ac:dyDescent="0.2">
      <c r="D1037" t="s">
        <v>1349</v>
      </c>
    </row>
    <row r="1038" spans="4:4" x14ac:dyDescent="0.2">
      <c r="D1038" t="s">
        <v>1350</v>
      </c>
    </row>
    <row r="1039" spans="4:4" x14ac:dyDescent="0.2">
      <c r="D1039" t="s">
        <v>1351</v>
      </c>
    </row>
    <row r="1040" spans="4:4" x14ac:dyDescent="0.2">
      <c r="D1040" t="s">
        <v>1352</v>
      </c>
    </row>
    <row r="1041" spans="4:4" x14ac:dyDescent="0.2">
      <c r="D1041" t="s">
        <v>1353</v>
      </c>
    </row>
    <row r="1042" spans="4:4" x14ac:dyDescent="0.2">
      <c r="D1042" t="s">
        <v>1354</v>
      </c>
    </row>
    <row r="1043" spans="4:4" x14ac:dyDescent="0.2">
      <c r="D1043" t="s">
        <v>1355</v>
      </c>
    </row>
    <row r="1044" spans="4:4" x14ac:dyDescent="0.2">
      <c r="D1044" t="s">
        <v>1356</v>
      </c>
    </row>
    <row r="1045" spans="4:4" x14ac:dyDescent="0.2">
      <c r="D1045" t="s">
        <v>1357</v>
      </c>
    </row>
    <row r="1046" spans="4:4" x14ac:dyDescent="0.2">
      <c r="D1046" t="s">
        <v>1358</v>
      </c>
    </row>
    <row r="1047" spans="4:4" x14ac:dyDescent="0.2">
      <c r="D1047" t="s">
        <v>1359</v>
      </c>
    </row>
    <row r="1048" spans="4:4" x14ac:dyDescent="0.2">
      <c r="D1048" t="s">
        <v>1360</v>
      </c>
    </row>
    <row r="1049" spans="4:4" x14ac:dyDescent="0.2">
      <c r="D1049" t="s">
        <v>1361</v>
      </c>
    </row>
    <row r="1050" spans="4:4" x14ac:dyDescent="0.2">
      <c r="D1050" t="s">
        <v>1362</v>
      </c>
    </row>
    <row r="1051" spans="4:4" x14ac:dyDescent="0.2">
      <c r="D1051" t="s">
        <v>1363</v>
      </c>
    </row>
    <row r="1052" spans="4:4" x14ac:dyDescent="0.2">
      <c r="D1052" t="s">
        <v>1364</v>
      </c>
    </row>
    <row r="1053" spans="4:4" x14ac:dyDescent="0.2">
      <c r="D1053" t="s">
        <v>1365</v>
      </c>
    </row>
    <row r="1054" spans="4:4" x14ac:dyDescent="0.2">
      <c r="D1054" t="s">
        <v>1366</v>
      </c>
    </row>
    <row r="1055" spans="4:4" x14ac:dyDescent="0.2">
      <c r="D1055" t="s">
        <v>1367</v>
      </c>
    </row>
    <row r="1056" spans="4:4" x14ac:dyDescent="0.2">
      <c r="D1056" t="s">
        <v>1368</v>
      </c>
    </row>
    <row r="1057" spans="4:4" x14ac:dyDescent="0.2">
      <c r="D1057" t="s">
        <v>1369</v>
      </c>
    </row>
    <row r="1058" spans="4:4" x14ac:dyDescent="0.2">
      <c r="D1058" t="s">
        <v>1370</v>
      </c>
    </row>
    <row r="1059" spans="4:4" x14ac:dyDescent="0.2">
      <c r="D1059" t="s">
        <v>1371</v>
      </c>
    </row>
    <row r="1060" spans="4:4" x14ac:dyDescent="0.2">
      <c r="D1060" t="s">
        <v>1372</v>
      </c>
    </row>
    <row r="1061" spans="4:4" x14ac:dyDescent="0.2">
      <c r="D1061" t="s">
        <v>1373</v>
      </c>
    </row>
    <row r="1062" spans="4:4" x14ac:dyDescent="0.2">
      <c r="D1062" t="s">
        <v>1374</v>
      </c>
    </row>
    <row r="1063" spans="4:4" x14ac:dyDescent="0.2">
      <c r="D1063" t="s">
        <v>1375</v>
      </c>
    </row>
    <row r="1064" spans="4:4" x14ac:dyDescent="0.2">
      <c r="D1064" t="s">
        <v>1376</v>
      </c>
    </row>
    <row r="1065" spans="4:4" x14ac:dyDescent="0.2">
      <c r="D1065" t="s">
        <v>1377</v>
      </c>
    </row>
    <row r="1066" spans="4:4" x14ac:dyDescent="0.2">
      <c r="D1066" t="s">
        <v>1378</v>
      </c>
    </row>
    <row r="1067" spans="4:4" x14ac:dyDescent="0.2">
      <c r="D1067" t="s">
        <v>1379</v>
      </c>
    </row>
    <row r="1068" spans="4:4" x14ac:dyDescent="0.2">
      <c r="D1068" t="s">
        <v>1380</v>
      </c>
    </row>
    <row r="1069" spans="4:4" x14ac:dyDescent="0.2">
      <c r="D1069" t="s">
        <v>1381</v>
      </c>
    </row>
    <row r="1070" spans="4:4" x14ac:dyDescent="0.2">
      <c r="D1070" t="s">
        <v>1382</v>
      </c>
    </row>
    <row r="1071" spans="4:4" x14ac:dyDescent="0.2">
      <c r="D1071" t="s">
        <v>1383</v>
      </c>
    </row>
    <row r="1072" spans="4:4" x14ac:dyDescent="0.2">
      <c r="D1072" t="s">
        <v>1384</v>
      </c>
    </row>
    <row r="1073" spans="4:4" x14ac:dyDescent="0.2">
      <c r="D1073" t="s">
        <v>1385</v>
      </c>
    </row>
    <row r="1074" spans="4:4" x14ac:dyDescent="0.2">
      <c r="D1074" t="s">
        <v>1386</v>
      </c>
    </row>
    <row r="1075" spans="4:4" x14ac:dyDescent="0.2">
      <c r="D1075" t="s">
        <v>1387</v>
      </c>
    </row>
    <row r="1076" spans="4:4" x14ac:dyDescent="0.2">
      <c r="D1076" t="s">
        <v>1388</v>
      </c>
    </row>
    <row r="1077" spans="4:4" x14ac:dyDescent="0.2">
      <c r="D1077" t="s">
        <v>1389</v>
      </c>
    </row>
    <row r="1078" spans="4:4" x14ac:dyDescent="0.2">
      <c r="D1078" t="s">
        <v>1390</v>
      </c>
    </row>
    <row r="1079" spans="4:4" x14ac:dyDescent="0.2">
      <c r="D1079" t="s">
        <v>1391</v>
      </c>
    </row>
    <row r="1080" spans="4:4" x14ac:dyDescent="0.2">
      <c r="D1080" t="s">
        <v>1392</v>
      </c>
    </row>
    <row r="1081" spans="4:4" x14ac:dyDescent="0.2">
      <c r="D1081" t="s">
        <v>1393</v>
      </c>
    </row>
    <row r="1082" spans="4:4" x14ac:dyDescent="0.2">
      <c r="D1082" t="s">
        <v>1394</v>
      </c>
    </row>
    <row r="1083" spans="4:4" x14ac:dyDescent="0.2">
      <c r="D1083" t="s">
        <v>1395</v>
      </c>
    </row>
    <row r="1084" spans="4:4" x14ac:dyDescent="0.2">
      <c r="D1084" t="s">
        <v>1396</v>
      </c>
    </row>
    <row r="1085" spans="4:4" x14ac:dyDescent="0.2">
      <c r="D1085" t="s">
        <v>1397</v>
      </c>
    </row>
    <row r="1086" spans="4:4" x14ac:dyDescent="0.2">
      <c r="D1086" t="s">
        <v>1398</v>
      </c>
    </row>
    <row r="1087" spans="4:4" x14ac:dyDescent="0.2">
      <c r="D1087" t="s">
        <v>1399</v>
      </c>
    </row>
    <row r="1088" spans="4:4" x14ac:dyDescent="0.2">
      <c r="D1088" t="s">
        <v>1400</v>
      </c>
    </row>
    <row r="1089" spans="4:4" x14ac:dyDescent="0.2">
      <c r="D1089" t="s">
        <v>1401</v>
      </c>
    </row>
    <row r="1090" spans="4:4" x14ac:dyDescent="0.2">
      <c r="D1090" t="s">
        <v>1402</v>
      </c>
    </row>
    <row r="1091" spans="4:4" x14ac:dyDescent="0.2">
      <c r="D1091" t="s">
        <v>1403</v>
      </c>
    </row>
    <row r="1092" spans="4:4" x14ac:dyDescent="0.2">
      <c r="D1092" t="s">
        <v>1404</v>
      </c>
    </row>
    <row r="1093" spans="4:4" x14ac:dyDescent="0.2">
      <c r="D1093" t="s">
        <v>1405</v>
      </c>
    </row>
    <row r="1094" spans="4:4" x14ac:dyDescent="0.2">
      <c r="D1094" t="s">
        <v>1406</v>
      </c>
    </row>
    <row r="1095" spans="4:4" x14ac:dyDescent="0.2">
      <c r="D1095" t="s">
        <v>1407</v>
      </c>
    </row>
    <row r="1096" spans="4:4" x14ac:dyDescent="0.2">
      <c r="D1096" t="s">
        <v>1408</v>
      </c>
    </row>
    <row r="1097" spans="4:4" x14ac:dyDescent="0.2">
      <c r="D1097" t="s">
        <v>1409</v>
      </c>
    </row>
    <row r="1098" spans="4:4" x14ac:dyDescent="0.2">
      <c r="D1098" t="s">
        <v>1410</v>
      </c>
    </row>
    <row r="1099" spans="4:4" x14ac:dyDescent="0.2">
      <c r="D1099" t="s">
        <v>1411</v>
      </c>
    </row>
    <row r="1100" spans="4:4" x14ac:dyDescent="0.2">
      <c r="D1100" t="s">
        <v>1412</v>
      </c>
    </row>
    <row r="1101" spans="4:4" x14ac:dyDescent="0.2">
      <c r="D1101" t="s">
        <v>1413</v>
      </c>
    </row>
    <row r="1102" spans="4:4" x14ac:dyDescent="0.2">
      <c r="D1102" t="s">
        <v>1414</v>
      </c>
    </row>
    <row r="1103" spans="4:4" x14ac:dyDescent="0.2">
      <c r="D1103" t="s">
        <v>1415</v>
      </c>
    </row>
    <row r="1104" spans="4:4" x14ac:dyDescent="0.2">
      <c r="D1104" t="s">
        <v>1416</v>
      </c>
    </row>
    <row r="1105" spans="4:4" x14ac:dyDescent="0.2">
      <c r="D1105" t="s">
        <v>1417</v>
      </c>
    </row>
    <row r="1106" spans="4:4" x14ac:dyDescent="0.2">
      <c r="D1106" t="s">
        <v>1418</v>
      </c>
    </row>
    <row r="1107" spans="4:4" x14ac:dyDescent="0.2">
      <c r="D1107" t="s">
        <v>1419</v>
      </c>
    </row>
    <row r="1108" spans="4:4" x14ac:dyDescent="0.2">
      <c r="D1108" t="s">
        <v>1420</v>
      </c>
    </row>
    <row r="1109" spans="4:4" x14ac:dyDescent="0.2">
      <c r="D1109" t="s">
        <v>1421</v>
      </c>
    </row>
    <row r="1110" spans="4:4" x14ac:dyDescent="0.2">
      <c r="D1110" t="s">
        <v>1422</v>
      </c>
    </row>
    <row r="1111" spans="4:4" x14ac:dyDescent="0.2">
      <c r="D1111" t="s">
        <v>102</v>
      </c>
    </row>
    <row r="1112" spans="4:4" x14ac:dyDescent="0.2">
      <c r="D1112" t="s">
        <v>103</v>
      </c>
    </row>
    <row r="1113" spans="4:4" x14ac:dyDescent="0.2">
      <c r="D1113" t="s">
        <v>104</v>
      </c>
    </row>
    <row r="1114" spans="4:4" x14ac:dyDescent="0.2">
      <c r="D1114" t="s">
        <v>105</v>
      </c>
    </row>
    <row r="1115" spans="4:4" x14ac:dyDescent="0.2">
      <c r="D1115" t="s">
        <v>106</v>
      </c>
    </row>
    <row r="1116" spans="4:4" x14ac:dyDescent="0.2">
      <c r="D1116" t="s">
        <v>107</v>
      </c>
    </row>
    <row r="1117" spans="4:4" x14ac:dyDescent="0.2">
      <c r="D1117" t="s">
        <v>108</v>
      </c>
    </row>
    <row r="1118" spans="4:4" x14ac:dyDescent="0.2">
      <c r="D1118" t="s">
        <v>109</v>
      </c>
    </row>
    <row r="1119" spans="4:4" x14ac:dyDescent="0.2">
      <c r="D1119" t="s">
        <v>110</v>
      </c>
    </row>
    <row r="1120" spans="4:4" x14ac:dyDescent="0.2">
      <c r="D1120" t="s">
        <v>111</v>
      </c>
    </row>
    <row r="1121" spans="4:4" x14ac:dyDescent="0.2">
      <c r="D1121" t="s">
        <v>112</v>
      </c>
    </row>
    <row r="1122" spans="4:4" x14ac:dyDescent="0.2">
      <c r="D1122" t="s">
        <v>113</v>
      </c>
    </row>
    <row r="1123" spans="4:4" x14ac:dyDescent="0.2">
      <c r="D1123" t="s">
        <v>114</v>
      </c>
    </row>
    <row r="1124" spans="4:4" x14ac:dyDescent="0.2">
      <c r="D1124" t="s">
        <v>115</v>
      </c>
    </row>
    <row r="1125" spans="4:4" x14ac:dyDescent="0.2">
      <c r="D1125" t="s">
        <v>116</v>
      </c>
    </row>
    <row r="1126" spans="4:4" x14ac:dyDescent="0.2">
      <c r="D1126" t="s">
        <v>117</v>
      </c>
    </row>
    <row r="1127" spans="4:4" x14ac:dyDescent="0.2">
      <c r="D1127" t="s">
        <v>118</v>
      </c>
    </row>
    <row r="1128" spans="4:4" x14ac:dyDescent="0.2">
      <c r="D1128" t="s">
        <v>119</v>
      </c>
    </row>
    <row r="1129" spans="4:4" x14ac:dyDescent="0.2">
      <c r="D1129" t="s">
        <v>120</v>
      </c>
    </row>
    <row r="1130" spans="4:4" x14ac:dyDescent="0.2">
      <c r="D1130" t="s">
        <v>121</v>
      </c>
    </row>
    <row r="1131" spans="4:4" x14ac:dyDescent="0.2">
      <c r="D1131" t="s">
        <v>122</v>
      </c>
    </row>
    <row r="1132" spans="4:4" x14ac:dyDescent="0.2">
      <c r="D1132" t="s">
        <v>123</v>
      </c>
    </row>
    <row r="1133" spans="4:4" x14ac:dyDescent="0.2">
      <c r="D1133" t="s">
        <v>124</v>
      </c>
    </row>
    <row r="1134" spans="4:4" x14ac:dyDescent="0.2">
      <c r="D1134" t="s">
        <v>125</v>
      </c>
    </row>
    <row r="1135" spans="4:4" x14ac:dyDescent="0.2">
      <c r="D1135" t="s">
        <v>126</v>
      </c>
    </row>
    <row r="1136" spans="4:4" x14ac:dyDescent="0.2">
      <c r="D1136" t="s">
        <v>127</v>
      </c>
    </row>
    <row r="1137" spans="4:4" x14ac:dyDescent="0.2">
      <c r="D1137" t="s">
        <v>128</v>
      </c>
    </row>
    <row r="1138" spans="4:4" x14ac:dyDescent="0.2">
      <c r="D1138" t="s">
        <v>129</v>
      </c>
    </row>
    <row r="1139" spans="4:4" x14ac:dyDescent="0.2">
      <c r="D1139" t="s">
        <v>130</v>
      </c>
    </row>
    <row r="1140" spans="4:4" x14ac:dyDescent="0.2">
      <c r="D1140" t="s">
        <v>131</v>
      </c>
    </row>
    <row r="1141" spans="4:4" x14ac:dyDescent="0.2">
      <c r="D1141" t="s">
        <v>132</v>
      </c>
    </row>
    <row r="1142" spans="4:4" x14ac:dyDescent="0.2">
      <c r="D1142" t="s">
        <v>133</v>
      </c>
    </row>
    <row r="1143" spans="4:4" x14ac:dyDescent="0.2">
      <c r="D1143" t="s">
        <v>134</v>
      </c>
    </row>
    <row r="1144" spans="4:4" x14ac:dyDescent="0.2">
      <c r="D1144" t="s">
        <v>135</v>
      </c>
    </row>
    <row r="1145" spans="4:4" x14ac:dyDescent="0.2">
      <c r="D1145" t="s">
        <v>136</v>
      </c>
    </row>
    <row r="1146" spans="4:4" x14ac:dyDescent="0.2">
      <c r="D1146" t="s">
        <v>137</v>
      </c>
    </row>
    <row r="1147" spans="4:4" x14ac:dyDescent="0.2">
      <c r="D1147" t="s">
        <v>138</v>
      </c>
    </row>
    <row r="1148" spans="4:4" x14ac:dyDescent="0.2">
      <c r="D1148" t="s">
        <v>139</v>
      </c>
    </row>
    <row r="1149" spans="4:4" x14ac:dyDescent="0.2">
      <c r="D1149" t="s">
        <v>140</v>
      </c>
    </row>
    <row r="1150" spans="4:4" x14ac:dyDescent="0.2">
      <c r="D1150" t="s">
        <v>141</v>
      </c>
    </row>
    <row r="1151" spans="4:4" x14ac:dyDescent="0.2">
      <c r="D1151" t="s">
        <v>142</v>
      </c>
    </row>
    <row r="1152" spans="4:4" x14ac:dyDescent="0.2">
      <c r="D1152" t="s">
        <v>143</v>
      </c>
    </row>
    <row r="1153" spans="4:4" x14ac:dyDescent="0.2">
      <c r="D1153" t="s">
        <v>144</v>
      </c>
    </row>
    <row r="1154" spans="4:4" x14ac:dyDescent="0.2">
      <c r="D1154" t="s">
        <v>145</v>
      </c>
    </row>
    <row r="1155" spans="4:4" x14ac:dyDescent="0.2">
      <c r="D1155" t="s">
        <v>146</v>
      </c>
    </row>
    <row r="1156" spans="4:4" x14ac:dyDescent="0.2">
      <c r="D1156" t="s">
        <v>147</v>
      </c>
    </row>
    <row r="1157" spans="4:4" x14ac:dyDescent="0.2">
      <c r="D1157" t="s">
        <v>148</v>
      </c>
    </row>
    <row r="1158" spans="4:4" x14ac:dyDescent="0.2">
      <c r="D1158" t="s">
        <v>149</v>
      </c>
    </row>
    <row r="1159" spans="4:4" x14ac:dyDescent="0.2">
      <c r="D1159" t="s">
        <v>150</v>
      </c>
    </row>
    <row r="1160" spans="4:4" x14ac:dyDescent="0.2">
      <c r="D1160" t="s">
        <v>151</v>
      </c>
    </row>
    <row r="1161" spans="4:4" x14ac:dyDescent="0.2">
      <c r="D1161" t="s">
        <v>152</v>
      </c>
    </row>
    <row r="1162" spans="4:4" x14ac:dyDescent="0.2">
      <c r="D1162" t="s">
        <v>153</v>
      </c>
    </row>
    <row r="1163" spans="4:4" x14ac:dyDescent="0.2">
      <c r="D1163" t="s">
        <v>154</v>
      </c>
    </row>
    <row r="1164" spans="4:4" x14ac:dyDescent="0.2">
      <c r="D1164" t="s">
        <v>155</v>
      </c>
    </row>
    <row r="1165" spans="4:4" x14ac:dyDescent="0.2">
      <c r="D1165" t="s">
        <v>156</v>
      </c>
    </row>
    <row r="1166" spans="4:4" x14ac:dyDescent="0.2">
      <c r="D1166" t="s">
        <v>157</v>
      </c>
    </row>
    <row r="1167" spans="4:4" x14ac:dyDescent="0.2">
      <c r="D1167" t="s">
        <v>158</v>
      </c>
    </row>
    <row r="1168" spans="4:4" x14ac:dyDescent="0.2">
      <c r="D1168" t="s">
        <v>159</v>
      </c>
    </row>
    <row r="1169" spans="4:4" x14ac:dyDescent="0.2">
      <c r="D1169" t="s">
        <v>160</v>
      </c>
    </row>
    <row r="1170" spans="4:4" x14ac:dyDescent="0.2">
      <c r="D1170" t="s">
        <v>161</v>
      </c>
    </row>
    <row r="1171" spans="4:4" x14ac:dyDescent="0.2">
      <c r="D1171" t="s">
        <v>162</v>
      </c>
    </row>
    <row r="1172" spans="4:4" x14ac:dyDescent="0.2">
      <c r="D1172" t="s">
        <v>163</v>
      </c>
    </row>
    <row r="1173" spans="4:4" x14ac:dyDescent="0.2">
      <c r="D1173" t="s">
        <v>164</v>
      </c>
    </row>
    <row r="1174" spans="4:4" x14ac:dyDescent="0.2">
      <c r="D1174" t="s">
        <v>165</v>
      </c>
    </row>
    <row r="1175" spans="4:4" x14ac:dyDescent="0.2">
      <c r="D1175" t="s">
        <v>166</v>
      </c>
    </row>
    <row r="1176" spans="4:4" x14ac:dyDescent="0.2">
      <c r="D1176" t="s">
        <v>167</v>
      </c>
    </row>
    <row r="1177" spans="4:4" x14ac:dyDescent="0.2">
      <c r="D1177" t="s">
        <v>168</v>
      </c>
    </row>
    <row r="1178" spans="4:4" x14ac:dyDescent="0.2">
      <c r="D1178" t="s">
        <v>169</v>
      </c>
    </row>
    <row r="1179" spans="4:4" x14ac:dyDescent="0.2">
      <c r="D1179" t="s">
        <v>170</v>
      </c>
    </row>
    <row r="1180" spans="4:4" x14ac:dyDescent="0.2">
      <c r="D1180" t="s">
        <v>171</v>
      </c>
    </row>
    <row r="1181" spans="4:4" x14ac:dyDescent="0.2">
      <c r="D1181" t="s">
        <v>172</v>
      </c>
    </row>
    <row r="1182" spans="4:4" x14ac:dyDescent="0.2">
      <c r="D1182" t="s">
        <v>173</v>
      </c>
    </row>
    <row r="1183" spans="4:4" x14ac:dyDescent="0.2">
      <c r="D1183" t="s">
        <v>174</v>
      </c>
    </row>
    <row r="1184" spans="4:4" x14ac:dyDescent="0.2">
      <c r="D1184" t="s">
        <v>175</v>
      </c>
    </row>
    <row r="1185" spans="4:4" x14ac:dyDescent="0.2">
      <c r="D1185" t="s">
        <v>176</v>
      </c>
    </row>
    <row r="1186" spans="4:4" x14ac:dyDescent="0.2">
      <c r="D1186" t="s">
        <v>177</v>
      </c>
    </row>
    <row r="1187" spans="4:4" x14ac:dyDescent="0.2">
      <c r="D1187" t="s">
        <v>178</v>
      </c>
    </row>
    <row r="1188" spans="4:4" x14ac:dyDescent="0.2">
      <c r="D1188" t="s">
        <v>179</v>
      </c>
    </row>
    <row r="1189" spans="4:4" x14ac:dyDescent="0.2">
      <c r="D1189" t="s">
        <v>180</v>
      </c>
    </row>
    <row r="1190" spans="4:4" x14ac:dyDescent="0.2">
      <c r="D1190" t="s">
        <v>181</v>
      </c>
    </row>
    <row r="1191" spans="4:4" x14ac:dyDescent="0.2">
      <c r="D1191" t="s">
        <v>182</v>
      </c>
    </row>
    <row r="1192" spans="4:4" x14ac:dyDescent="0.2">
      <c r="D1192" t="s">
        <v>183</v>
      </c>
    </row>
    <row r="1193" spans="4:4" x14ac:dyDescent="0.2">
      <c r="D1193" t="s">
        <v>184</v>
      </c>
    </row>
    <row r="1194" spans="4:4" x14ac:dyDescent="0.2">
      <c r="D1194" t="s">
        <v>185</v>
      </c>
    </row>
    <row r="1195" spans="4:4" x14ac:dyDescent="0.2">
      <c r="D1195" t="s">
        <v>186</v>
      </c>
    </row>
    <row r="1196" spans="4:4" x14ac:dyDescent="0.2">
      <c r="D1196" t="s">
        <v>187</v>
      </c>
    </row>
    <row r="1197" spans="4:4" x14ac:dyDescent="0.2">
      <c r="D1197" t="s">
        <v>188</v>
      </c>
    </row>
    <row r="1198" spans="4:4" x14ac:dyDescent="0.2">
      <c r="D1198" t="s">
        <v>189</v>
      </c>
    </row>
    <row r="1199" spans="4:4" x14ac:dyDescent="0.2">
      <c r="D1199" t="s">
        <v>190</v>
      </c>
    </row>
    <row r="1200" spans="4:4" x14ac:dyDescent="0.2">
      <c r="D1200" t="s">
        <v>191</v>
      </c>
    </row>
    <row r="1201" spans="4:4" x14ac:dyDescent="0.2">
      <c r="D1201" t="s">
        <v>192</v>
      </c>
    </row>
    <row r="1202" spans="4:4" x14ac:dyDescent="0.2">
      <c r="D1202" t="s">
        <v>193</v>
      </c>
    </row>
    <row r="1203" spans="4:4" x14ac:dyDescent="0.2">
      <c r="D1203" t="s">
        <v>194</v>
      </c>
    </row>
    <row r="1204" spans="4:4" x14ac:dyDescent="0.2">
      <c r="D1204" t="s">
        <v>195</v>
      </c>
    </row>
    <row r="1205" spans="4:4" x14ac:dyDescent="0.2">
      <c r="D1205" t="s">
        <v>196</v>
      </c>
    </row>
    <row r="1206" spans="4:4" x14ac:dyDescent="0.2">
      <c r="D1206" t="s">
        <v>197</v>
      </c>
    </row>
    <row r="1207" spans="4:4" x14ac:dyDescent="0.2">
      <c r="D1207" t="s">
        <v>198</v>
      </c>
    </row>
    <row r="1208" spans="4:4" x14ac:dyDescent="0.2">
      <c r="D1208" t="s">
        <v>199</v>
      </c>
    </row>
    <row r="1209" spans="4:4" x14ac:dyDescent="0.2">
      <c r="D1209" t="s">
        <v>200</v>
      </c>
    </row>
    <row r="1210" spans="4:4" x14ac:dyDescent="0.2">
      <c r="D1210" t="s">
        <v>201</v>
      </c>
    </row>
    <row r="1211" spans="4:4" x14ac:dyDescent="0.2">
      <c r="D1211" t="s">
        <v>202</v>
      </c>
    </row>
    <row r="1212" spans="4:4" x14ac:dyDescent="0.2">
      <c r="D1212" t="s">
        <v>203</v>
      </c>
    </row>
    <row r="1213" spans="4:4" x14ac:dyDescent="0.2">
      <c r="D1213" t="s">
        <v>204</v>
      </c>
    </row>
    <row r="1214" spans="4:4" x14ac:dyDescent="0.2">
      <c r="D1214" t="s">
        <v>205</v>
      </c>
    </row>
    <row r="1215" spans="4:4" x14ac:dyDescent="0.2">
      <c r="D1215" t="s">
        <v>206</v>
      </c>
    </row>
    <row r="1216" spans="4:4" x14ac:dyDescent="0.2">
      <c r="D1216" t="s">
        <v>207</v>
      </c>
    </row>
    <row r="1217" spans="4:4" x14ac:dyDescent="0.2">
      <c r="D1217" t="s">
        <v>208</v>
      </c>
    </row>
    <row r="1218" spans="4:4" x14ac:dyDescent="0.2">
      <c r="D1218" t="s">
        <v>209</v>
      </c>
    </row>
    <row r="1219" spans="4:4" x14ac:dyDescent="0.2">
      <c r="D1219" t="s">
        <v>210</v>
      </c>
    </row>
    <row r="1220" spans="4:4" x14ac:dyDescent="0.2">
      <c r="D1220" t="s">
        <v>211</v>
      </c>
    </row>
    <row r="1221" spans="4:4" x14ac:dyDescent="0.2">
      <c r="D1221" t="s">
        <v>212</v>
      </c>
    </row>
    <row r="1222" spans="4:4" x14ac:dyDescent="0.2">
      <c r="D1222" t="s">
        <v>213</v>
      </c>
    </row>
    <row r="1223" spans="4:4" x14ac:dyDescent="0.2">
      <c r="D1223" t="s">
        <v>214</v>
      </c>
    </row>
    <row r="1224" spans="4:4" x14ac:dyDescent="0.2">
      <c r="D1224" t="s">
        <v>215</v>
      </c>
    </row>
    <row r="1225" spans="4:4" x14ac:dyDescent="0.2">
      <c r="D1225" t="s">
        <v>216</v>
      </c>
    </row>
    <row r="1226" spans="4:4" x14ac:dyDescent="0.2">
      <c r="D1226" t="s">
        <v>217</v>
      </c>
    </row>
    <row r="1227" spans="4:4" x14ac:dyDescent="0.2">
      <c r="D1227" t="s">
        <v>218</v>
      </c>
    </row>
    <row r="1228" spans="4:4" x14ac:dyDescent="0.2">
      <c r="D1228" t="s">
        <v>219</v>
      </c>
    </row>
    <row r="1229" spans="4:4" x14ac:dyDescent="0.2">
      <c r="D1229" t="s">
        <v>220</v>
      </c>
    </row>
    <row r="1230" spans="4:4" x14ac:dyDescent="0.2">
      <c r="D1230" t="s">
        <v>221</v>
      </c>
    </row>
    <row r="1231" spans="4:4" x14ac:dyDescent="0.2">
      <c r="D1231" t="s">
        <v>222</v>
      </c>
    </row>
    <row r="1232" spans="4:4" x14ac:dyDescent="0.2">
      <c r="D1232" t="s">
        <v>223</v>
      </c>
    </row>
    <row r="1233" spans="4:4" x14ac:dyDescent="0.2">
      <c r="D1233" t="s">
        <v>224</v>
      </c>
    </row>
    <row r="1234" spans="4:4" x14ac:dyDescent="0.2">
      <c r="D1234" t="s">
        <v>225</v>
      </c>
    </row>
    <row r="1235" spans="4:4" x14ac:dyDescent="0.2">
      <c r="D1235" t="s">
        <v>226</v>
      </c>
    </row>
    <row r="1236" spans="4:4" x14ac:dyDescent="0.2">
      <c r="D1236" t="s">
        <v>227</v>
      </c>
    </row>
    <row r="1237" spans="4:4" x14ac:dyDescent="0.2">
      <c r="D1237" t="s">
        <v>228</v>
      </c>
    </row>
    <row r="1238" spans="4:4" x14ac:dyDescent="0.2">
      <c r="D1238" t="s">
        <v>229</v>
      </c>
    </row>
    <row r="1239" spans="4:4" x14ac:dyDescent="0.2">
      <c r="D1239" t="s">
        <v>230</v>
      </c>
    </row>
    <row r="1240" spans="4:4" x14ac:dyDescent="0.2">
      <c r="D1240" t="s">
        <v>231</v>
      </c>
    </row>
    <row r="1241" spans="4:4" x14ac:dyDescent="0.2">
      <c r="D1241" t="s">
        <v>232</v>
      </c>
    </row>
    <row r="1242" spans="4:4" x14ac:dyDescent="0.2">
      <c r="D1242" t="s">
        <v>233</v>
      </c>
    </row>
    <row r="1243" spans="4:4" x14ac:dyDescent="0.2">
      <c r="D1243" t="s">
        <v>234</v>
      </c>
    </row>
    <row r="1244" spans="4:4" x14ac:dyDescent="0.2">
      <c r="D1244" t="s">
        <v>235</v>
      </c>
    </row>
    <row r="1245" spans="4:4" x14ac:dyDescent="0.2">
      <c r="D1245" t="s">
        <v>236</v>
      </c>
    </row>
    <row r="1246" spans="4:4" x14ac:dyDescent="0.2">
      <c r="D1246" t="s">
        <v>237</v>
      </c>
    </row>
    <row r="1247" spans="4:4" x14ac:dyDescent="0.2">
      <c r="D1247" t="s">
        <v>238</v>
      </c>
    </row>
    <row r="1248" spans="4:4" x14ac:dyDescent="0.2">
      <c r="D1248" t="s">
        <v>239</v>
      </c>
    </row>
    <row r="1249" spans="4:4" x14ac:dyDescent="0.2">
      <c r="D1249" t="s">
        <v>240</v>
      </c>
    </row>
    <row r="1250" spans="4:4" x14ac:dyDescent="0.2">
      <c r="D1250" t="s">
        <v>241</v>
      </c>
    </row>
    <row r="1251" spans="4:4" x14ac:dyDescent="0.2">
      <c r="D1251" t="s">
        <v>242</v>
      </c>
    </row>
    <row r="1252" spans="4:4" x14ac:dyDescent="0.2">
      <c r="D1252" t="s">
        <v>243</v>
      </c>
    </row>
    <row r="1253" spans="4:4" x14ac:dyDescent="0.2">
      <c r="D1253" t="s">
        <v>244</v>
      </c>
    </row>
    <row r="1254" spans="4:4" x14ac:dyDescent="0.2">
      <c r="D1254" t="s">
        <v>245</v>
      </c>
    </row>
    <row r="1255" spans="4:4" x14ac:dyDescent="0.2">
      <c r="D1255" t="s">
        <v>246</v>
      </c>
    </row>
    <row r="1256" spans="4:4" x14ac:dyDescent="0.2">
      <c r="D1256" t="s">
        <v>247</v>
      </c>
    </row>
    <row r="1257" spans="4:4" x14ac:dyDescent="0.2">
      <c r="D1257" t="s">
        <v>248</v>
      </c>
    </row>
    <row r="1258" spans="4:4" x14ac:dyDescent="0.2">
      <c r="D1258" t="s">
        <v>249</v>
      </c>
    </row>
    <row r="1259" spans="4:4" x14ac:dyDescent="0.2">
      <c r="D1259" t="s">
        <v>250</v>
      </c>
    </row>
    <row r="1260" spans="4:4" x14ac:dyDescent="0.2">
      <c r="D1260" t="s">
        <v>251</v>
      </c>
    </row>
    <row r="1261" spans="4:4" x14ac:dyDescent="0.2">
      <c r="D1261" t="s">
        <v>252</v>
      </c>
    </row>
    <row r="1262" spans="4:4" x14ac:dyDescent="0.2">
      <c r="D1262" t="s">
        <v>253</v>
      </c>
    </row>
    <row r="1263" spans="4:4" x14ac:dyDescent="0.2">
      <c r="D1263" t="s">
        <v>254</v>
      </c>
    </row>
    <row r="1264" spans="4:4" x14ac:dyDescent="0.2">
      <c r="D1264" t="s">
        <v>255</v>
      </c>
    </row>
    <row r="1265" spans="4:4" x14ac:dyDescent="0.2">
      <c r="D1265" t="s">
        <v>256</v>
      </c>
    </row>
    <row r="1266" spans="4:4" x14ac:dyDescent="0.2">
      <c r="D1266" t="s">
        <v>257</v>
      </c>
    </row>
    <row r="1267" spans="4:4" x14ac:dyDescent="0.2">
      <c r="D1267" t="s">
        <v>258</v>
      </c>
    </row>
    <row r="1268" spans="4:4" x14ac:dyDescent="0.2">
      <c r="D1268" t="s">
        <v>259</v>
      </c>
    </row>
    <row r="1269" spans="4:4" x14ac:dyDescent="0.2">
      <c r="D1269" t="s">
        <v>260</v>
      </c>
    </row>
    <row r="1270" spans="4:4" x14ac:dyDescent="0.2">
      <c r="D1270" t="s">
        <v>261</v>
      </c>
    </row>
    <row r="1271" spans="4:4" x14ac:dyDescent="0.2">
      <c r="D1271" t="s">
        <v>262</v>
      </c>
    </row>
    <row r="1272" spans="4:4" x14ac:dyDescent="0.2">
      <c r="D1272" t="s">
        <v>263</v>
      </c>
    </row>
    <row r="1273" spans="4:4" x14ac:dyDescent="0.2">
      <c r="D1273" t="s">
        <v>264</v>
      </c>
    </row>
    <row r="1274" spans="4:4" x14ac:dyDescent="0.2">
      <c r="D1274" t="s">
        <v>265</v>
      </c>
    </row>
    <row r="1275" spans="4:4" x14ac:dyDescent="0.2">
      <c r="D1275" t="s">
        <v>266</v>
      </c>
    </row>
    <row r="1276" spans="4:4" x14ac:dyDescent="0.2">
      <c r="D1276" t="s">
        <v>267</v>
      </c>
    </row>
    <row r="1277" spans="4:4" x14ac:dyDescent="0.2">
      <c r="D1277" t="s">
        <v>268</v>
      </c>
    </row>
    <row r="1278" spans="4:4" x14ac:dyDescent="0.2">
      <c r="D1278" t="s">
        <v>269</v>
      </c>
    </row>
    <row r="1279" spans="4:4" x14ac:dyDescent="0.2">
      <c r="D1279" t="s">
        <v>270</v>
      </c>
    </row>
    <row r="1280" spans="4:4" x14ac:dyDescent="0.2">
      <c r="D1280" t="s">
        <v>271</v>
      </c>
    </row>
    <row r="1281" spans="4:4" x14ac:dyDescent="0.2">
      <c r="D1281" t="s">
        <v>272</v>
      </c>
    </row>
    <row r="1282" spans="4:4" x14ac:dyDescent="0.2">
      <c r="D1282" t="s">
        <v>273</v>
      </c>
    </row>
    <row r="1283" spans="4:4" x14ac:dyDescent="0.2">
      <c r="D1283" t="s">
        <v>274</v>
      </c>
    </row>
    <row r="1284" spans="4:4" x14ac:dyDescent="0.2">
      <c r="D1284" t="s">
        <v>275</v>
      </c>
    </row>
    <row r="1285" spans="4:4" x14ac:dyDescent="0.2">
      <c r="D1285" t="s">
        <v>276</v>
      </c>
    </row>
    <row r="1286" spans="4:4" x14ac:dyDescent="0.2">
      <c r="D1286" t="s">
        <v>277</v>
      </c>
    </row>
    <row r="1287" spans="4:4" x14ac:dyDescent="0.2">
      <c r="D1287" t="s">
        <v>278</v>
      </c>
    </row>
    <row r="1288" spans="4:4" x14ac:dyDescent="0.2">
      <c r="D1288" t="s">
        <v>279</v>
      </c>
    </row>
    <row r="1289" spans="4:4" x14ac:dyDescent="0.2">
      <c r="D1289" t="s">
        <v>280</v>
      </c>
    </row>
    <row r="1290" spans="4:4" x14ac:dyDescent="0.2">
      <c r="D1290" t="s">
        <v>281</v>
      </c>
    </row>
    <row r="1291" spans="4:4" x14ac:dyDescent="0.2">
      <c r="D1291" t="s">
        <v>282</v>
      </c>
    </row>
    <row r="1292" spans="4:4" x14ac:dyDescent="0.2">
      <c r="D1292" t="s">
        <v>283</v>
      </c>
    </row>
    <row r="1293" spans="4:4" x14ac:dyDescent="0.2">
      <c r="D1293" t="s">
        <v>284</v>
      </c>
    </row>
    <row r="1294" spans="4:4" x14ac:dyDescent="0.2">
      <c r="D1294" t="s">
        <v>285</v>
      </c>
    </row>
    <row r="1295" spans="4:4" x14ac:dyDescent="0.2">
      <c r="D1295" t="s">
        <v>286</v>
      </c>
    </row>
    <row r="1296" spans="4:4" x14ac:dyDescent="0.2">
      <c r="D1296" t="s">
        <v>287</v>
      </c>
    </row>
    <row r="1297" spans="4:4" x14ac:dyDescent="0.2">
      <c r="D1297" t="s">
        <v>288</v>
      </c>
    </row>
    <row r="1298" spans="4:4" x14ac:dyDescent="0.2">
      <c r="D1298" t="s">
        <v>289</v>
      </c>
    </row>
    <row r="1299" spans="4:4" x14ac:dyDescent="0.2">
      <c r="D1299" t="s">
        <v>290</v>
      </c>
    </row>
    <row r="1300" spans="4:4" x14ac:dyDescent="0.2">
      <c r="D1300" t="s">
        <v>291</v>
      </c>
    </row>
    <row r="1301" spans="4:4" x14ac:dyDescent="0.2">
      <c r="D1301" t="s">
        <v>292</v>
      </c>
    </row>
    <row r="1302" spans="4:4" x14ac:dyDescent="0.2">
      <c r="D1302" t="s">
        <v>293</v>
      </c>
    </row>
    <row r="1303" spans="4:4" x14ac:dyDescent="0.2">
      <c r="D1303" t="s">
        <v>294</v>
      </c>
    </row>
    <row r="1304" spans="4:4" x14ac:dyDescent="0.2">
      <c r="D1304" t="s">
        <v>295</v>
      </c>
    </row>
    <row r="1305" spans="4:4" x14ac:dyDescent="0.2">
      <c r="D1305" t="s">
        <v>296</v>
      </c>
    </row>
    <row r="1306" spans="4:4" x14ac:dyDescent="0.2">
      <c r="D1306" t="s">
        <v>297</v>
      </c>
    </row>
    <row r="1307" spans="4:4" x14ac:dyDescent="0.2">
      <c r="D1307" t="s">
        <v>298</v>
      </c>
    </row>
    <row r="1308" spans="4:4" x14ac:dyDescent="0.2">
      <c r="D1308" t="s">
        <v>299</v>
      </c>
    </row>
    <row r="1309" spans="4:4" x14ac:dyDescent="0.2">
      <c r="D1309" t="s">
        <v>300</v>
      </c>
    </row>
    <row r="1310" spans="4:4" x14ac:dyDescent="0.2">
      <c r="D1310" t="s">
        <v>301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0"/>
  <sheetViews>
    <sheetView topLeftCell="M1" zoomScaleNormal="100" workbookViewId="0">
      <selection activeCell="Q10" sqref="Q10:AF11"/>
    </sheetView>
  </sheetViews>
  <sheetFormatPr baseColWidth="10" defaultRowHeight="15" x14ac:dyDescent="0.2"/>
  <cols>
    <col min="1" max="1" width="16.83203125" customWidth="1"/>
    <col min="29" max="29" width="11.5" style="11"/>
  </cols>
  <sheetData>
    <row r="1" spans="1:32" x14ac:dyDescent="0.2">
      <c r="A1" t="s">
        <v>51</v>
      </c>
      <c r="B1" t="s">
        <v>1</v>
      </c>
      <c r="C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0" t="s">
        <v>7</v>
      </c>
      <c r="I1" s="10" t="s">
        <v>8</v>
      </c>
      <c r="J1" s="10" t="s">
        <v>10</v>
      </c>
      <c r="K1" s="10" t="s">
        <v>12</v>
      </c>
      <c r="L1" s="10" t="s">
        <v>14</v>
      </c>
      <c r="M1" s="9" t="s">
        <v>16</v>
      </c>
      <c r="P1" t="s">
        <v>51</v>
      </c>
      <c r="Q1" s="9" t="s">
        <v>87</v>
      </c>
      <c r="R1" t="s">
        <v>36</v>
      </c>
      <c r="S1" t="s">
        <v>39</v>
      </c>
      <c r="T1" t="s">
        <v>37</v>
      </c>
      <c r="U1" t="s">
        <v>40</v>
      </c>
      <c r="V1" t="s">
        <v>41</v>
      </c>
      <c r="W1" t="s">
        <v>42</v>
      </c>
      <c r="X1" t="s">
        <v>38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</row>
    <row r="2" spans="1:32" x14ac:dyDescent="0.2">
      <c r="A2" s="9" t="s">
        <v>87</v>
      </c>
      <c r="B2">
        <v>13758</v>
      </c>
      <c r="C2">
        <v>15915</v>
      </c>
      <c r="D2">
        <v>14302</v>
      </c>
      <c r="E2">
        <v>15254</v>
      </c>
      <c r="F2">
        <v>10205</v>
      </c>
      <c r="G2">
        <v>15824</v>
      </c>
      <c r="H2">
        <v>13150</v>
      </c>
      <c r="I2">
        <v>15650</v>
      </c>
      <c r="J2">
        <v>14797</v>
      </c>
      <c r="K2">
        <v>13687</v>
      </c>
      <c r="O2">
        <v>1</v>
      </c>
      <c r="P2" t="s">
        <v>1</v>
      </c>
      <c r="Q2">
        <v>13758</v>
      </c>
      <c r="R2">
        <v>14</v>
      </c>
      <c r="S2">
        <v>143</v>
      </c>
      <c r="T2">
        <v>5</v>
      </c>
      <c r="U2">
        <v>42</v>
      </c>
      <c r="V2">
        <v>43</v>
      </c>
      <c r="W2">
        <v>0</v>
      </c>
      <c r="X2">
        <v>6</v>
      </c>
      <c r="Y2">
        <v>55</v>
      </c>
      <c r="Z2">
        <v>12</v>
      </c>
      <c r="AA2">
        <v>17</v>
      </c>
      <c r="AB2">
        <v>7</v>
      </c>
      <c r="AC2">
        <v>1</v>
      </c>
      <c r="AD2">
        <v>73</v>
      </c>
      <c r="AE2">
        <v>0</v>
      </c>
      <c r="AF2">
        <v>211</v>
      </c>
    </row>
    <row r="3" spans="1:32" x14ac:dyDescent="0.2">
      <c r="A3" t="s">
        <v>36</v>
      </c>
      <c r="B3">
        <v>14</v>
      </c>
      <c r="C3">
        <v>19</v>
      </c>
      <c r="D3">
        <v>11</v>
      </c>
      <c r="E3">
        <v>32</v>
      </c>
      <c r="F3">
        <v>29</v>
      </c>
      <c r="G3">
        <v>7</v>
      </c>
      <c r="H3">
        <v>36</v>
      </c>
      <c r="I3">
        <v>0</v>
      </c>
      <c r="J3">
        <v>5</v>
      </c>
      <c r="K3">
        <v>0</v>
      </c>
      <c r="O3">
        <v>2</v>
      </c>
      <c r="P3" t="s">
        <v>3</v>
      </c>
      <c r="Q3">
        <v>14302</v>
      </c>
      <c r="R3">
        <v>11</v>
      </c>
      <c r="S3">
        <v>143</v>
      </c>
      <c r="T3">
        <v>6</v>
      </c>
      <c r="U3">
        <v>37</v>
      </c>
      <c r="V3">
        <v>50</v>
      </c>
      <c r="W3">
        <v>2</v>
      </c>
      <c r="X3">
        <v>5</v>
      </c>
      <c r="Y3">
        <v>52</v>
      </c>
      <c r="Z3">
        <v>14</v>
      </c>
      <c r="AA3">
        <v>19</v>
      </c>
      <c r="AB3">
        <v>12</v>
      </c>
      <c r="AC3">
        <v>2</v>
      </c>
      <c r="AD3">
        <v>82</v>
      </c>
      <c r="AE3">
        <v>1</v>
      </c>
      <c r="AF3">
        <v>255</v>
      </c>
    </row>
    <row r="4" spans="1:32" x14ac:dyDescent="0.2">
      <c r="A4" t="s">
        <v>39</v>
      </c>
      <c r="B4">
        <v>143</v>
      </c>
      <c r="C4">
        <v>174</v>
      </c>
      <c r="D4">
        <v>143</v>
      </c>
      <c r="E4">
        <v>164</v>
      </c>
      <c r="F4">
        <v>126</v>
      </c>
      <c r="G4">
        <v>190</v>
      </c>
      <c r="H4">
        <v>0</v>
      </c>
      <c r="I4">
        <v>148</v>
      </c>
      <c r="J4">
        <v>178</v>
      </c>
      <c r="K4">
        <v>166</v>
      </c>
      <c r="O4">
        <v>3</v>
      </c>
      <c r="P4" s="4" t="s">
        <v>5</v>
      </c>
      <c r="Q4">
        <v>10205</v>
      </c>
      <c r="R4">
        <v>29</v>
      </c>
      <c r="S4">
        <v>126</v>
      </c>
      <c r="T4">
        <v>3</v>
      </c>
      <c r="U4">
        <v>26</v>
      </c>
      <c r="V4">
        <v>23</v>
      </c>
      <c r="W4">
        <v>0</v>
      </c>
      <c r="X4">
        <v>10</v>
      </c>
      <c r="Y4">
        <v>40</v>
      </c>
      <c r="Z4">
        <v>1</v>
      </c>
      <c r="AA4">
        <v>10</v>
      </c>
      <c r="AB4">
        <v>0</v>
      </c>
      <c r="AC4">
        <v>12</v>
      </c>
      <c r="AD4">
        <v>73</v>
      </c>
      <c r="AE4">
        <v>4</v>
      </c>
      <c r="AF4">
        <v>147</v>
      </c>
    </row>
    <row r="5" spans="1:32" x14ac:dyDescent="0.2">
      <c r="A5" t="s">
        <v>37</v>
      </c>
      <c r="B5">
        <v>5</v>
      </c>
      <c r="C5">
        <v>1</v>
      </c>
      <c r="D5">
        <v>6</v>
      </c>
      <c r="E5">
        <v>1</v>
      </c>
      <c r="F5">
        <v>3</v>
      </c>
      <c r="G5">
        <v>3</v>
      </c>
      <c r="H5">
        <v>124</v>
      </c>
      <c r="I5">
        <v>3</v>
      </c>
      <c r="J5">
        <v>5</v>
      </c>
      <c r="K5">
        <v>3</v>
      </c>
      <c r="O5">
        <v>4</v>
      </c>
      <c r="P5" s="4" t="s">
        <v>7</v>
      </c>
      <c r="Q5">
        <v>13150</v>
      </c>
      <c r="R5">
        <v>36</v>
      </c>
      <c r="S5">
        <v>0</v>
      </c>
      <c r="T5">
        <v>124</v>
      </c>
      <c r="U5">
        <v>2</v>
      </c>
      <c r="V5">
        <v>23</v>
      </c>
      <c r="W5">
        <v>0</v>
      </c>
      <c r="X5">
        <v>42</v>
      </c>
      <c r="Y5">
        <v>4</v>
      </c>
      <c r="Z5">
        <v>0</v>
      </c>
      <c r="AA5">
        <v>58</v>
      </c>
      <c r="AB5">
        <v>15</v>
      </c>
      <c r="AC5">
        <v>10</v>
      </c>
      <c r="AD5">
        <v>58</v>
      </c>
      <c r="AE5">
        <v>6</v>
      </c>
      <c r="AF5">
        <v>188</v>
      </c>
    </row>
    <row r="6" spans="1:32" x14ac:dyDescent="0.2">
      <c r="A6" t="s">
        <v>40</v>
      </c>
      <c r="B6">
        <v>42</v>
      </c>
      <c r="C6">
        <v>32</v>
      </c>
      <c r="D6">
        <v>37</v>
      </c>
      <c r="E6">
        <v>48</v>
      </c>
      <c r="F6">
        <v>26</v>
      </c>
      <c r="G6">
        <v>29</v>
      </c>
      <c r="H6">
        <v>2</v>
      </c>
      <c r="I6">
        <v>28</v>
      </c>
      <c r="J6">
        <v>29</v>
      </c>
      <c r="K6">
        <v>21</v>
      </c>
      <c r="O6">
        <v>5</v>
      </c>
      <c r="P6" s="4" t="s">
        <v>2</v>
      </c>
      <c r="Q6">
        <v>15915</v>
      </c>
      <c r="R6">
        <v>19</v>
      </c>
      <c r="S6">
        <v>174</v>
      </c>
      <c r="T6">
        <v>1</v>
      </c>
      <c r="U6">
        <v>32</v>
      </c>
      <c r="V6">
        <v>45</v>
      </c>
      <c r="W6">
        <v>0</v>
      </c>
      <c r="X6">
        <v>0</v>
      </c>
      <c r="Y6">
        <v>42</v>
      </c>
      <c r="Z6">
        <v>14</v>
      </c>
      <c r="AA6">
        <v>7</v>
      </c>
      <c r="AB6">
        <v>3</v>
      </c>
      <c r="AC6">
        <v>2</v>
      </c>
      <c r="AD6">
        <v>67</v>
      </c>
      <c r="AE6">
        <v>1</v>
      </c>
      <c r="AF6">
        <v>188</v>
      </c>
    </row>
    <row r="7" spans="1:32" x14ac:dyDescent="0.2">
      <c r="A7" t="s">
        <v>41</v>
      </c>
      <c r="B7">
        <v>43</v>
      </c>
      <c r="C7">
        <v>45</v>
      </c>
      <c r="D7">
        <v>50</v>
      </c>
      <c r="E7">
        <v>31</v>
      </c>
      <c r="F7">
        <v>23</v>
      </c>
      <c r="G7">
        <v>81</v>
      </c>
      <c r="H7">
        <v>23</v>
      </c>
      <c r="I7">
        <v>86</v>
      </c>
      <c r="J7">
        <v>91</v>
      </c>
      <c r="K7">
        <v>74</v>
      </c>
      <c r="O7">
        <v>6</v>
      </c>
      <c r="P7" s="4" t="s">
        <v>4</v>
      </c>
      <c r="Q7">
        <v>15254</v>
      </c>
      <c r="R7">
        <v>32</v>
      </c>
      <c r="S7">
        <v>164</v>
      </c>
      <c r="T7">
        <v>1</v>
      </c>
      <c r="U7">
        <v>48</v>
      </c>
      <c r="V7">
        <v>31</v>
      </c>
      <c r="W7">
        <v>1</v>
      </c>
      <c r="X7">
        <v>1</v>
      </c>
      <c r="Y7">
        <v>69</v>
      </c>
      <c r="Z7">
        <v>20</v>
      </c>
      <c r="AA7">
        <v>24</v>
      </c>
      <c r="AB7">
        <v>5</v>
      </c>
      <c r="AC7">
        <v>5</v>
      </c>
      <c r="AD7">
        <v>84</v>
      </c>
      <c r="AE7">
        <v>0</v>
      </c>
      <c r="AF7">
        <v>207</v>
      </c>
    </row>
    <row r="8" spans="1:32" x14ac:dyDescent="0.2">
      <c r="A8" t="s">
        <v>42</v>
      </c>
      <c r="B8">
        <v>0</v>
      </c>
      <c r="C8">
        <v>0</v>
      </c>
      <c r="D8">
        <v>2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2</v>
      </c>
      <c r="O8">
        <v>7</v>
      </c>
      <c r="P8" s="10" t="s">
        <v>6</v>
      </c>
      <c r="Q8">
        <v>15824</v>
      </c>
      <c r="R8">
        <v>7</v>
      </c>
      <c r="S8">
        <v>190</v>
      </c>
      <c r="T8">
        <v>3</v>
      </c>
      <c r="U8">
        <v>29</v>
      </c>
      <c r="V8">
        <v>81</v>
      </c>
      <c r="W8">
        <v>0</v>
      </c>
      <c r="X8">
        <v>9</v>
      </c>
      <c r="Y8">
        <v>61</v>
      </c>
      <c r="Z8">
        <v>0</v>
      </c>
      <c r="AA8">
        <v>18</v>
      </c>
      <c r="AB8">
        <v>0</v>
      </c>
      <c r="AC8">
        <v>15</v>
      </c>
      <c r="AD8">
        <v>90</v>
      </c>
      <c r="AE8">
        <v>9</v>
      </c>
      <c r="AF8">
        <v>252</v>
      </c>
    </row>
    <row r="9" spans="1:32" x14ac:dyDescent="0.2">
      <c r="A9" t="s">
        <v>38</v>
      </c>
      <c r="B9">
        <v>6</v>
      </c>
      <c r="C9">
        <v>0</v>
      </c>
      <c r="D9">
        <v>5</v>
      </c>
      <c r="E9">
        <v>1</v>
      </c>
      <c r="F9">
        <v>10</v>
      </c>
      <c r="G9">
        <v>9</v>
      </c>
      <c r="H9">
        <v>42</v>
      </c>
      <c r="I9">
        <v>6</v>
      </c>
      <c r="J9">
        <v>9</v>
      </c>
      <c r="K9">
        <v>7</v>
      </c>
      <c r="O9">
        <v>8</v>
      </c>
      <c r="P9" s="10" t="s">
        <v>8</v>
      </c>
      <c r="Q9">
        <v>15650</v>
      </c>
      <c r="R9">
        <v>0</v>
      </c>
      <c r="S9">
        <v>148</v>
      </c>
      <c r="T9">
        <v>3</v>
      </c>
      <c r="U9">
        <v>28</v>
      </c>
      <c r="V9">
        <v>86</v>
      </c>
      <c r="W9">
        <v>0</v>
      </c>
      <c r="X9">
        <v>6</v>
      </c>
      <c r="Y9">
        <v>48</v>
      </c>
      <c r="Z9">
        <v>0</v>
      </c>
      <c r="AA9">
        <v>23</v>
      </c>
      <c r="AB9">
        <v>0</v>
      </c>
      <c r="AC9">
        <v>8</v>
      </c>
      <c r="AD9">
        <v>93</v>
      </c>
      <c r="AE9">
        <v>4</v>
      </c>
      <c r="AF9">
        <v>234</v>
      </c>
    </row>
    <row r="10" spans="1:32" x14ac:dyDescent="0.2">
      <c r="A10" t="s">
        <v>43</v>
      </c>
      <c r="B10">
        <v>55</v>
      </c>
      <c r="C10">
        <v>42</v>
      </c>
      <c r="D10">
        <v>52</v>
      </c>
      <c r="E10">
        <v>69</v>
      </c>
      <c r="F10">
        <v>40</v>
      </c>
      <c r="G10">
        <v>61</v>
      </c>
      <c r="H10">
        <v>4</v>
      </c>
      <c r="I10">
        <v>48</v>
      </c>
      <c r="J10">
        <v>57</v>
      </c>
      <c r="K10">
        <v>57</v>
      </c>
      <c r="O10">
        <v>9</v>
      </c>
      <c r="P10" s="10" t="s">
        <v>10</v>
      </c>
      <c r="Q10">
        <v>14797</v>
      </c>
      <c r="R10">
        <v>5</v>
      </c>
      <c r="S10">
        <v>178</v>
      </c>
      <c r="T10">
        <v>5</v>
      </c>
      <c r="U10">
        <v>29</v>
      </c>
      <c r="V10">
        <v>91</v>
      </c>
      <c r="W10">
        <v>1</v>
      </c>
      <c r="X10">
        <v>9</v>
      </c>
      <c r="Y10">
        <v>57</v>
      </c>
      <c r="Z10">
        <v>0</v>
      </c>
      <c r="AA10">
        <v>18</v>
      </c>
      <c r="AB10">
        <v>2</v>
      </c>
      <c r="AC10">
        <v>13</v>
      </c>
      <c r="AD10">
        <v>84</v>
      </c>
      <c r="AE10">
        <v>6</v>
      </c>
      <c r="AF10">
        <v>221</v>
      </c>
    </row>
    <row r="11" spans="1:32" x14ac:dyDescent="0.2">
      <c r="A11" t="s">
        <v>44</v>
      </c>
      <c r="B11">
        <v>12</v>
      </c>
      <c r="C11">
        <v>14</v>
      </c>
      <c r="D11">
        <v>14</v>
      </c>
      <c r="E11">
        <v>20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O11">
        <v>10</v>
      </c>
      <c r="P11" s="10" t="s">
        <v>12</v>
      </c>
      <c r="Q11">
        <v>13687</v>
      </c>
      <c r="R11">
        <v>0</v>
      </c>
      <c r="S11">
        <v>166</v>
      </c>
      <c r="T11">
        <v>3</v>
      </c>
      <c r="U11">
        <v>21</v>
      </c>
      <c r="V11">
        <v>74</v>
      </c>
      <c r="W11">
        <v>2</v>
      </c>
      <c r="X11">
        <v>7</v>
      </c>
      <c r="Y11">
        <v>57</v>
      </c>
      <c r="Z11">
        <v>0</v>
      </c>
      <c r="AA11">
        <v>10</v>
      </c>
      <c r="AB11">
        <v>0</v>
      </c>
      <c r="AC11">
        <v>19</v>
      </c>
      <c r="AD11">
        <v>80</v>
      </c>
      <c r="AE11">
        <v>9</v>
      </c>
      <c r="AF11">
        <v>203</v>
      </c>
    </row>
    <row r="12" spans="1:32" x14ac:dyDescent="0.2">
      <c r="A12" t="s">
        <v>45</v>
      </c>
      <c r="B12">
        <v>17</v>
      </c>
      <c r="C12">
        <v>7</v>
      </c>
      <c r="D12">
        <v>19</v>
      </c>
      <c r="E12">
        <v>24</v>
      </c>
      <c r="F12">
        <v>10</v>
      </c>
      <c r="G12">
        <v>18</v>
      </c>
      <c r="H12">
        <v>58</v>
      </c>
      <c r="I12">
        <v>23</v>
      </c>
      <c r="J12">
        <v>18</v>
      </c>
      <c r="K12">
        <v>10</v>
      </c>
      <c r="P12" s="10" t="s">
        <v>14</v>
      </c>
      <c r="AC12"/>
    </row>
    <row r="13" spans="1:32" x14ac:dyDescent="0.2">
      <c r="A13" t="s">
        <v>46</v>
      </c>
      <c r="B13">
        <v>7</v>
      </c>
      <c r="C13">
        <v>3</v>
      </c>
      <c r="D13">
        <v>12</v>
      </c>
      <c r="E13">
        <v>5</v>
      </c>
      <c r="F13">
        <v>0</v>
      </c>
      <c r="G13">
        <v>0</v>
      </c>
      <c r="H13">
        <v>15</v>
      </c>
      <c r="I13">
        <v>0</v>
      </c>
      <c r="J13">
        <v>2</v>
      </c>
      <c r="K13">
        <v>0</v>
      </c>
      <c r="P13" s="9" t="s">
        <v>16</v>
      </c>
      <c r="AC13"/>
    </row>
    <row r="14" spans="1:32" x14ac:dyDescent="0.2">
      <c r="A14" t="s">
        <v>47</v>
      </c>
      <c r="B14">
        <v>1</v>
      </c>
      <c r="C14">
        <v>2</v>
      </c>
      <c r="D14">
        <v>2</v>
      </c>
      <c r="E14">
        <v>5</v>
      </c>
      <c r="F14">
        <v>12</v>
      </c>
      <c r="G14">
        <v>15</v>
      </c>
      <c r="H14">
        <v>10</v>
      </c>
      <c r="I14">
        <v>8</v>
      </c>
      <c r="J14">
        <v>13</v>
      </c>
      <c r="K14">
        <v>19</v>
      </c>
    </row>
    <row r="15" spans="1:32" x14ac:dyDescent="0.2">
      <c r="A15" t="s">
        <v>48</v>
      </c>
      <c r="B15">
        <v>73</v>
      </c>
      <c r="C15">
        <v>67</v>
      </c>
      <c r="D15">
        <v>82</v>
      </c>
      <c r="E15">
        <v>84</v>
      </c>
      <c r="F15">
        <v>73</v>
      </c>
      <c r="G15">
        <v>90</v>
      </c>
      <c r="H15">
        <v>58</v>
      </c>
      <c r="I15">
        <v>93</v>
      </c>
      <c r="J15">
        <v>84</v>
      </c>
      <c r="K15">
        <v>80</v>
      </c>
    </row>
    <row r="16" spans="1:32" x14ac:dyDescent="0.2">
      <c r="A16" t="s">
        <v>49</v>
      </c>
      <c r="B16">
        <v>0</v>
      </c>
      <c r="C16">
        <v>1</v>
      </c>
      <c r="D16">
        <v>1</v>
      </c>
      <c r="E16">
        <v>0</v>
      </c>
      <c r="F16">
        <v>4</v>
      </c>
      <c r="G16">
        <v>9</v>
      </c>
      <c r="H16">
        <v>6</v>
      </c>
      <c r="I16">
        <v>4</v>
      </c>
      <c r="J16">
        <v>6</v>
      </c>
      <c r="K16">
        <v>9</v>
      </c>
    </row>
    <row r="17" spans="1:11" x14ac:dyDescent="0.2">
      <c r="A17" t="s">
        <v>50</v>
      </c>
      <c r="B17">
        <v>211</v>
      </c>
      <c r="C17">
        <v>188</v>
      </c>
      <c r="D17">
        <v>255</v>
      </c>
      <c r="E17">
        <v>207</v>
      </c>
      <c r="F17">
        <v>147</v>
      </c>
      <c r="G17">
        <v>252</v>
      </c>
      <c r="H17">
        <v>188</v>
      </c>
      <c r="I17">
        <v>234</v>
      </c>
      <c r="J17">
        <v>221</v>
      </c>
      <c r="K17">
        <v>203</v>
      </c>
    </row>
    <row r="30" spans="1:11" x14ac:dyDescent="0.2">
      <c r="A30" t="s">
        <v>89</v>
      </c>
    </row>
  </sheetData>
  <sortState xmlns:xlrd2="http://schemas.microsoft.com/office/spreadsheetml/2017/richdata2" ref="O2:AF13">
    <sortCondition ref="O2"/>
  </sortState>
  <conditionalFormatting sqref="A2:B7">
    <cfRule type="expression" dxfId="99" priority="23">
      <formula>NOT(ISBLANK(A2))</formula>
    </cfRule>
  </conditionalFormatting>
  <conditionalFormatting sqref="A1:M1">
    <cfRule type="expression" dxfId="98" priority="17">
      <formula>NOT(ISBLANK(A1))</formula>
    </cfRule>
  </conditionalFormatting>
  <conditionalFormatting sqref="C2:K17">
    <cfRule type="expression" dxfId="97" priority="4">
      <formula>NOT(ISBLANK(C2))</formula>
    </cfRule>
  </conditionalFormatting>
  <conditionalFormatting sqref="L2:M7 O2:O13 M8:M13 B8:B17 L8:L17 A8:A19 M14:AD32 AE14:XFD1048576 C18:C19 E18:E19 G18:G99 A21:A52 C21:C52 E21:E52 L33:AD1048576 C63:C156 E63:E156 A63:A213 J69:J85 I86:J99 G100:J128 F129:J1048576 C157:E213 A214:E1048576">
    <cfRule type="expression" dxfId="96" priority="40">
      <formula>NOT(ISBLANK(A2))</formula>
    </cfRule>
  </conditionalFormatting>
  <conditionalFormatting sqref="N1:N13">
    <cfRule type="expression" dxfId="95" priority="16">
      <formula>NOT(ISBLANK(N1))</formula>
    </cfRule>
  </conditionalFormatting>
  <conditionalFormatting sqref="P1:XFD13">
    <cfRule type="expression" dxfId="94" priority="1">
      <formula>NOT(ISBLANK(P1))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9"/>
  <sheetViews>
    <sheetView zoomScaleNormal="100" workbookViewId="0">
      <selection activeCell="E6" sqref="E6"/>
    </sheetView>
  </sheetViews>
  <sheetFormatPr baseColWidth="10" defaultRowHeight="15" x14ac:dyDescent="0.2"/>
  <cols>
    <col min="1" max="1" width="6.5" style="31" customWidth="1"/>
    <col min="2" max="2" width="17.33203125" style="31" customWidth="1"/>
    <col min="3" max="3" width="11.6640625" style="31" customWidth="1"/>
    <col min="4" max="4" width="37.5" style="31" customWidth="1"/>
    <col min="5" max="5" width="14.33203125" style="33" customWidth="1"/>
    <col min="6" max="6" width="15.6640625" style="34" customWidth="1"/>
    <col min="7" max="7" width="9.5" style="34" customWidth="1"/>
    <col min="8" max="8" width="10.33203125" style="34" customWidth="1"/>
    <col min="9" max="9" width="10.83203125" style="33" customWidth="1"/>
    <col min="10" max="11" width="10.5" style="33" customWidth="1"/>
    <col min="12" max="12" width="10.1640625" style="33" customWidth="1"/>
    <col min="13" max="13" width="10.83203125" style="8" customWidth="1"/>
    <col min="14" max="15" width="10.5" style="8" customWidth="1"/>
    <col min="16" max="16" width="10.1640625" style="8" customWidth="1"/>
    <col min="17" max="17" width="10.83203125" style="8" customWidth="1"/>
    <col min="18" max="19" width="10.5" style="8" customWidth="1"/>
    <col min="20" max="20" width="10" style="8" customWidth="1"/>
  </cols>
  <sheetData>
    <row r="1" spans="1:22" ht="15.75" customHeight="1" x14ac:dyDescent="0.2">
      <c r="A1" s="31" t="s">
        <v>0</v>
      </c>
      <c r="B1" s="31" t="s">
        <v>17</v>
      </c>
      <c r="C1" s="31" t="s">
        <v>90</v>
      </c>
      <c r="D1" s="31" t="s">
        <v>18</v>
      </c>
      <c r="E1" s="31" t="s">
        <v>26</v>
      </c>
      <c r="F1" s="31" t="s">
        <v>27</v>
      </c>
      <c r="G1" s="31" t="s">
        <v>28</v>
      </c>
      <c r="H1" s="31" t="s">
        <v>29</v>
      </c>
      <c r="I1" s="31" t="s">
        <v>30</v>
      </c>
      <c r="J1" s="31" t="s">
        <v>31</v>
      </c>
      <c r="K1" s="31" t="s">
        <v>32</v>
      </c>
      <c r="L1" s="31" t="s">
        <v>33</v>
      </c>
      <c r="M1" s="6" t="s">
        <v>302</v>
      </c>
      <c r="N1" s="6" t="s">
        <v>303</v>
      </c>
      <c r="O1" s="6" t="s">
        <v>304</v>
      </c>
      <c r="P1" s="6" t="s">
        <v>305</v>
      </c>
      <c r="Q1" s="6" t="s">
        <v>306</v>
      </c>
      <c r="R1" s="6" t="s">
        <v>307</v>
      </c>
      <c r="S1" s="6" t="s">
        <v>308</v>
      </c>
      <c r="T1" s="6" t="s">
        <v>309</v>
      </c>
      <c r="U1" s="20" t="s">
        <v>58</v>
      </c>
      <c r="V1" s="20" t="s">
        <v>88</v>
      </c>
    </row>
    <row r="2" spans="1:22" x14ac:dyDescent="0.2">
      <c r="A2" s="31" t="s">
        <v>2</v>
      </c>
      <c r="B2" s="31" t="s">
        <v>1424</v>
      </c>
      <c r="C2" s="31" t="s">
        <v>91</v>
      </c>
      <c r="D2" s="31" t="s">
        <v>19</v>
      </c>
      <c r="E2" s="32">
        <v>25.940971374511719</v>
      </c>
      <c r="F2" s="34">
        <v>16510</v>
      </c>
      <c r="G2" s="34">
        <v>337</v>
      </c>
      <c r="H2" s="34">
        <v>16173</v>
      </c>
      <c r="I2" s="32">
        <v>192</v>
      </c>
      <c r="J2" s="32">
        <v>145</v>
      </c>
      <c r="K2" s="32">
        <v>182</v>
      </c>
      <c r="L2" s="32">
        <v>15991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>
        <f t="shared" ref="U2:U33" si="0">1/3*F2</f>
        <v>5503.333333333333</v>
      </c>
      <c r="V2" s="21">
        <f t="shared" ref="V2:V33" si="1">SUM(I2:K2,M2:O2,Q2:S2)</f>
        <v>519</v>
      </c>
    </row>
    <row r="3" spans="1:22" x14ac:dyDescent="0.2">
      <c r="A3" s="31" t="s">
        <v>4</v>
      </c>
      <c r="B3" s="31" t="s">
        <v>1424</v>
      </c>
      <c r="C3" s="31" t="s">
        <v>91</v>
      </c>
      <c r="D3" s="31" t="s">
        <v>19</v>
      </c>
      <c r="E3" s="32">
        <v>30.419132232666016</v>
      </c>
      <c r="F3" s="34">
        <v>15946</v>
      </c>
      <c r="G3" s="34">
        <v>381</v>
      </c>
      <c r="H3" s="34">
        <v>15565</v>
      </c>
      <c r="I3" s="32">
        <v>214</v>
      </c>
      <c r="J3" s="32">
        <v>167</v>
      </c>
      <c r="K3" s="32">
        <v>189</v>
      </c>
      <c r="L3" s="32">
        <v>15376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>
        <f t="shared" si="0"/>
        <v>5315.333333333333</v>
      </c>
      <c r="V3" s="21">
        <f t="shared" si="1"/>
        <v>570</v>
      </c>
    </row>
    <row r="4" spans="1:22" x14ac:dyDescent="0.2">
      <c r="A4" s="31" t="s">
        <v>6</v>
      </c>
      <c r="B4" s="31" t="s">
        <v>1424</v>
      </c>
      <c r="C4" s="31" t="s">
        <v>92</v>
      </c>
      <c r="D4" s="31" t="s">
        <v>19</v>
      </c>
      <c r="E4" s="32">
        <v>37.325725555419922</v>
      </c>
      <c r="F4" s="34">
        <v>16588</v>
      </c>
      <c r="G4" s="34">
        <v>485</v>
      </c>
      <c r="H4" s="34">
        <v>16103</v>
      </c>
      <c r="I4" s="32">
        <v>264</v>
      </c>
      <c r="J4" s="32">
        <v>178</v>
      </c>
      <c r="K4" s="32">
        <v>217</v>
      </c>
      <c r="L4" s="32">
        <v>15929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>
        <f t="shared" si="0"/>
        <v>5529.333333333333</v>
      </c>
      <c r="V4" s="21">
        <f t="shared" si="1"/>
        <v>659</v>
      </c>
    </row>
    <row r="5" spans="1:22" x14ac:dyDescent="0.2">
      <c r="A5" s="31" t="s">
        <v>8</v>
      </c>
      <c r="B5" s="31" t="s">
        <v>1424</v>
      </c>
      <c r="C5" s="31" t="s">
        <v>92</v>
      </c>
      <c r="D5" s="31" t="s">
        <v>19</v>
      </c>
      <c r="E5" s="32">
        <v>35.85986328125</v>
      </c>
      <c r="F5" s="34">
        <v>16331</v>
      </c>
      <c r="G5" s="34">
        <v>459</v>
      </c>
      <c r="H5" s="34">
        <v>15872</v>
      </c>
      <c r="I5" s="32">
        <v>243</v>
      </c>
      <c r="J5" s="32">
        <v>179</v>
      </c>
      <c r="K5" s="32">
        <v>175</v>
      </c>
      <c r="L5" s="32">
        <v>15734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>
        <f t="shared" si="0"/>
        <v>5443.6666666666661</v>
      </c>
      <c r="V5" s="21">
        <f t="shared" si="1"/>
        <v>597</v>
      </c>
    </row>
    <row r="6" spans="1:22" x14ac:dyDescent="0.2">
      <c r="A6" s="31" t="s">
        <v>1</v>
      </c>
      <c r="B6" s="31" t="s">
        <v>1423</v>
      </c>
      <c r="C6" s="31" t="s">
        <v>91</v>
      </c>
      <c r="D6" s="31" t="s">
        <v>19</v>
      </c>
      <c r="E6" s="32">
        <v>32.862247467041016</v>
      </c>
      <c r="F6" s="34">
        <v>14387</v>
      </c>
      <c r="G6" s="34">
        <v>371</v>
      </c>
      <c r="H6" s="34">
        <v>14016</v>
      </c>
      <c r="I6" s="32">
        <v>229</v>
      </c>
      <c r="J6" s="32">
        <v>142</v>
      </c>
      <c r="K6" s="32">
        <v>160</v>
      </c>
      <c r="L6" s="32">
        <v>13856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>
        <f t="shared" si="0"/>
        <v>4795.6666666666661</v>
      </c>
      <c r="V6" s="21">
        <f t="shared" si="1"/>
        <v>531</v>
      </c>
    </row>
    <row r="7" spans="1:22" ht="16" thickBot="1" x14ac:dyDescent="0.25">
      <c r="A7" s="31" t="s">
        <v>3</v>
      </c>
      <c r="B7" s="31" t="s">
        <v>1423</v>
      </c>
      <c r="C7" s="31" t="s">
        <v>91</v>
      </c>
      <c r="D7" s="31" t="s">
        <v>19</v>
      </c>
      <c r="E7" s="32">
        <v>37.034912109375</v>
      </c>
      <c r="F7" s="34">
        <v>14993</v>
      </c>
      <c r="G7" s="34">
        <v>435</v>
      </c>
      <c r="H7" s="34">
        <v>14558</v>
      </c>
      <c r="I7" s="32">
        <v>278</v>
      </c>
      <c r="J7" s="32">
        <v>157</v>
      </c>
      <c r="K7" s="32">
        <v>165</v>
      </c>
      <c r="L7" s="32">
        <v>14393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>
        <f t="shared" si="0"/>
        <v>4997.6666666666661</v>
      </c>
      <c r="V7" s="21">
        <f t="shared" si="1"/>
        <v>600</v>
      </c>
    </row>
    <row r="8" spans="1:22" x14ac:dyDescent="0.2">
      <c r="A8" s="31" t="s">
        <v>5</v>
      </c>
      <c r="B8" s="31" t="s">
        <v>1423</v>
      </c>
      <c r="C8" s="31" t="s">
        <v>92</v>
      </c>
      <c r="D8" s="31" t="s">
        <v>19</v>
      </c>
      <c r="E8" s="32">
        <v>35.136421203613281</v>
      </c>
      <c r="F8" s="34">
        <v>10709</v>
      </c>
      <c r="G8" s="34">
        <v>295</v>
      </c>
      <c r="H8" s="34">
        <v>10414</v>
      </c>
      <c r="I8" s="32">
        <v>160</v>
      </c>
      <c r="J8" s="32">
        <v>126</v>
      </c>
      <c r="K8" s="32">
        <v>140</v>
      </c>
      <c r="L8" s="32">
        <v>10283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26">
        <v>0</v>
      </c>
      <c r="U8">
        <f t="shared" si="0"/>
        <v>3569.6666666666665</v>
      </c>
      <c r="V8" s="21">
        <f t="shared" si="1"/>
        <v>426</v>
      </c>
    </row>
    <row r="9" spans="1:22" x14ac:dyDescent="0.2">
      <c r="A9" s="31" t="s">
        <v>7</v>
      </c>
      <c r="B9" s="31" t="s">
        <v>1423</v>
      </c>
      <c r="C9" s="31" t="s">
        <v>92</v>
      </c>
      <c r="D9" s="31" t="s">
        <v>19</v>
      </c>
      <c r="E9" s="32">
        <v>30.727493286132812</v>
      </c>
      <c r="F9" s="34">
        <v>13716</v>
      </c>
      <c r="G9" s="34">
        <v>331</v>
      </c>
      <c r="H9" s="34">
        <v>13385</v>
      </c>
      <c r="I9" s="32">
        <v>194</v>
      </c>
      <c r="J9" s="32">
        <v>136</v>
      </c>
      <c r="K9" s="32">
        <v>145</v>
      </c>
      <c r="L9" s="32">
        <v>13241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27">
        <v>0</v>
      </c>
      <c r="U9">
        <f t="shared" si="0"/>
        <v>4572</v>
      </c>
      <c r="V9" s="21">
        <f t="shared" si="1"/>
        <v>475</v>
      </c>
    </row>
    <row r="10" spans="1:22" x14ac:dyDescent="0.2">
      <c r="A10" s="31" t="s">
        <v>10</v>
      </c>
      <c r="B10" s="31" t="s">
        <v>1425</v>
      </c>
      <c r="C10" s="31" t="s">
        <v>92</v>
      </c>
      <c r="D10" s="31" t="s">
        <v>19</v>
      </c>
      <c r="E10" s="32">
        <v>37.354381561279297</v>
      </c>
      <c r="F10" s="34">
        <v>15516</v>
      </c>
      <c r="G10" s="34">
        <v>454</v>
      </c>
      <c r="H10" s="34">
        <v>15062</v>
      </c>
      <c r="I10" s="32">
        <v>237</v>
      </c>
      <c r="J10" s="32">
        <v>180</v>
      </c>
      <c r="K10" s="32">
        <v>203</v>
      </c>
      <c r="L10" s="32">
        <v>14896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7">
        <v>0</v>
      </c>
      <c r="U10">
        <f t="shared" si="0"/>
        <v>5172</v>
      </c>
      <c r="V10" s="21">
        <f t="shared" si="1"/>
        <v>620</v>
      </c>
    </row>
    <row r="11" spans="1:22" x14ac:dyDescent="0.2">
      <c r="A11" s="31" t="s">
        <v>12</v>
      </c>
      <c r="B11" s="31" t="s">
        <v>1425</v>
      </c>
      <c r="C11" s="31" t="s">
        <v>92</v>
      </c>
      <c r="D11" s="31" t="s">
        <v>19</v>
      </c>
      <c r="E11" s="32">
        <v>36.944911956787109</v>
      </c>
      <c r="F11" s="34">
        <v>14338</v>
      </c>
      <c r="G11" s="34">
        <v>415</v>
      </c>
      <c r="H11" s="34">
        <v>13923</v>
      </c>
      <c r="I11" s="32">
        <v>213</v>
      </c>
      <c r="J11" s="32">
        <v>154</v>
      </c>
      <c r="K11" s="32">
        <v>187</v>
      </c>
      <c r="L11" s="32">
        <v>13784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27">
        <v>0</v>
      </c>
      <c r="U11">
        <f t="shared" si="0"/>
        <v>4779.333333333333</v>
      </c>
      <c r="V11" s="21">
        <f t="shared" si="1"/>
        <v>554</v>
      </c>
    </row>
    <row r="12" spans="1:22" x14ac:dyDescent="0.2">
      <c r="A12" s="31" t="s">
        <v>2</v>
      </c>
      <c r="B12" s="31" t="s">
        <v>1424</v>
      </c>
      <c r="C12" s="31" t="s">
        <v>93</v>
      </c>
      <c r="D12" s="31" t="s">
        <v>22</v>
      </c>
      <c r="E12" s="32">
        <v>24.9302978515625</v>
      </c>
      <c r="F12" s="34">
        <v>16510</v>
      </c>
      <c r="G12" s="34">
        <v>324</v>
      </c>
      <c r="H12" s="34">
        <v>16186</v>
      </c>
      <c r="I12" s="32">
        <v>192</v>
      </c>
      <c r="J12" s="32">
        <v>145</v>
      </c>
      <c r="K12" s="32">
        <v>182</v>
      </c>
      <c r="L12" s="32">
        <v>15991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27">
        <v>0</v>
      </c>
      <c r="U12">
        <f t="shared" si="0"/>
        <v>5503.333333333333</v>
      </c>
      <c r="V12" s="21">
        <f t="shared" si="1"/>
        <v>519</v>
      </c>
    </row>
    <row r="13" spans="1:22" x14ac:dyDescent="0.2">
      <c r="A13" s="31" t="s">
        <v>4</v>
      </c>
      <c r="B13" s="31" t="s">
        <v>1424</v>
      </c>
      <c r="C13" s="31" t="s">
        <v>93</v>
      </c>
      <c r="D13" s="31" t="s">
        <v>22</v>
      </c>
      <c r="E13" s="32">
        <v>33.08880615234375</v>
      </c>
      <c r="F13" s="34">
        <v>15946</v>
      </c>
      <c r="G13" s="34">
        <v>414</v>
      </c>
      <c r="H13" s="34">
        <v>15532</v>
      </c>
      <c r="I13" s="32">
        <v>214</v>
      </c>
      <c r="J13" s="32">
        <v>167</v>
      </c>
      <c r="K13" s="32">
        <v>189</v>
      </c>
      <c r="L13" s="32">
        <v>15376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27">
        <v>0</v>
      </c>
      <c r="U13">
        <f t="shared" si="0"/>
        <v>5315.333333333333</v>
      </c>
      <c r="V13" s="21">
        <f t="shared" si="1"/>
        <v>570</v>
      </c>
    </row>
    <row r="14" spans="1:22" x14ac:dyDescent="0.2">
      <c r="A14" s="31" t="s">
        <v>6</v>
      </c>
      <c r="B14" s="31" t="s">
        <v>1424</v>
      </c>
      <c r="C14" s="31" t="s">
        <v>93</v>
      </c>
      <c r="D14" s="31" t="s">
        <v>22</v>
      </c>
      <c r="E14" s="32">
        <v>34.205059051513672</v>
      </c>
      <c r="F14" s="34">
        <v>16588</v>
      </c>
      <c r="G14" s="34">
        <v>445</v>
      </c>
      <c r="H14" s="34">
        <v>16143</v>
      </c>
      <c r="I14" s="32">
        <v>264</v>
      </c>
      <c r="J14" s="32">
        <v>178</v>
      </c>
      <c r="K14" s="32">
        <v>217</v>
      </c>
      <c r="L14" s="32">
        <v>15929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27">
        <v>0</v>
      </c>
      <c r="U14">
        <f t="shared" si="0"/>
        <v>5529.333333333333</v>
      </c>
      <c r="V14" s="21">
        <f t="shared" si="1"/>
        <v>659</v>
      </c>
    </row>
    <row r="15" spans="1:22" ht="16" thickBot="1" x14ac:dyDescent="0.25">
      <c r="A15" s="31" t="s">
        <v>8</v>
      </c>
      <c r="B15" s="31" t="s">
        <v>1424</v>
      </c>
      <c r="C15" s="31" t="s">
        <v>93</v>
      </c>
      <c r="D15" s="31" t="s">
        <v>22</v>
      </c>
      <c r="E15" s="32">
        <v>31.982576370239258</v>
      </c>
      <c r="F15" s="34">
        <v>16331</v>
      </c>
      <c r="G15" s="34">
        <v>410</v>
      </c>
      <c r="H15" s="34">
        <v>15921</v>
      </c>
      <c r="I15" s="32">
        <v>243</v>
      </c>
      <c r="J15" s="32">
        <v>179</v>
      </c>
      <c r="K15" s="32">
        <v>175</v>
      </c>
      <c r="L15" s="32">
        <v>15734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28">
        <v>0</v>
      </c>
      <c r="U15">
        <f t="shared" si="0"/>
        <v>5443.6666666666661</v>
      </c>
      <c r="V15" s="21">
        <f t="shared" si="1"/>
        <v>597</v>
      </c>
    </row>
    <row r="16" spans="1:22" x14ac:dyDescent="0.2">
      <c r="A16" s="31" t="s">
        <v>1</v>
      </c>
      <c r="B16" s="31" t="s">
        <v>1423</v>
      </c>
      <c r="C16" s="31" t="s">
        <v>93</v>
      </c>
      <c r="D16" s="31" t="s">
        <v>22</v>
      </c>
      <c r="E16" s="32">
        <v>33.311050415039062</v>
      </c>
      <c r="F16" s="34">
        <v>14387</v>
      </c>
      <c r="G16" s="34">
        <v>376</v>
      </c>
      <c r="H16" s="34">
        <v>14011</v>
      </c>
      <c r="I16" s="32">
        <v>229</v>
      </c>
      <c r="J16" s="32">
        <v>142</v>
      </c>
      <c r="K16" s="32">
        <v>160</v>
      </c>
      <c r="L16" s="32">
        <v>13856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>
        <f t="shared" si="0"/>
        <v>4795.6666666666661</v>
      </c>
      <c r="V16" s="21">
        <f t="shared" si="1"/>
        <v>531</v>
      </c>
    </row>
    <row r="17" spans="1:22" x14ac:dyDescent="0.2">
      <c r="A17" s="31" t="s">
        <v>3</v>
      </c>
      <c r="B17" s="31" t="s">
        <v>1423</v>
      </c>
      <c r="C17" s="31" t="s">
        <v>93</v>
      </c>
      <c r="D17" s="31" t="s">
        <v>22</v>
      </c>
      <c r="E17" s="32">
        <v>37.207729339599609</v>
      </c>
      <c r="F17" s="34">
        <v>14993</v>
      </c>
      <c r="G17" s="34">
        <v>437</v>
      </c>
      <c r="H17" s="34">
        <v>14556</v>
      </c>
      <c r="I17" s="32">
        <v>278</v>
      </c>
      <c r="J17" s="32">
        <v>157</v>
      </c>
      <c r="K17" s="32">
        <v>165</v>
      </c>
      <c r="L17" s="32">
        <v>14393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>
        <f t="shared" si="0"/>
        <v>4997.6666666666661</v>
      </c>
      <c r="V17" s="21">
        <f t="shared" si="1"/>
        <v>600</v>
      </c>
    </row>
    <row r="18" spans="1:22" x14ac:dyDescent="0.2">
      <c r="A18" s="31" t="s">
        <v>5</v>
      </c>
      <c r="B18" s="31" t="s">
        <v>1423</v>
      </c>
      <c r="C18" s="31" t="s">
        <v>93</v>
      </c>
      <c r="D18" s="31" t="s">
        <v>22</v>
      </c>
      <c r="E18" s="32">
        <v>34.170505523681641</v>
      </c>
      <c r="F18" s="34">
        <v>10709</v>
      </c>
      <c r="G18" s="34">
        <v>287</v>
      </c>
      <c r="H18" s="34">
        <v>10422</v>
      </c>
      <c r="I18" s="32">
        <v>160</v>
      </c>
      <c r="J18" s="32">
        <v>126</v>
      </c>
      <c r="K18" s="32">
        <v>140</v>
      </c>
      <c r="L18" s="32">
        <v>10283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>
        <f t="shared" si="0"/>
        <v>3569.6666666666665</v>
      </c>
      <c r="V18" s="21">
        <f t="shared" si="1"/>
        <v>426</v>
      </c>
    </row>
    <row r="19" spans="1:22" x14ac:dyDescent="0.2">
      <c r="A19" s="31" t="s">
        <v>7</v>
      </c>
      <c r="B19" s="31" t="s">
        <v>1423</v>
      </c>
      <c r="C19" s="31" t="s">
        <v>93</v>
      </c>
      <c r="D19" s="31" t="s">
        <v>22</v>
      </c>
      <c r="E19" s="32">
        <v>31.103450775146484</v>
      </c>
      <c r="F19" s="34">
        <v>13716</v>
      </c>
      <c r="G19" s="34">
        <v>335</v>
      </c>
      <c r="H19" s="34">
        <v>13381</v>
      </c>
      <c r="I19" s="32">
        <v>194</v>
      </c>
      <c r="J19" s="32">
        <v>136</v>
      </c>
      <c r="K19" s="32">
        <v>145</v>
      </c>
      <c r="L19" s="32">
        <v>13241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>
        <f t="shared" si="0"/>
        <v>4572</v>
      </c>
      <c r="V19" s="21">
        <f t="shared" si="1"/>
        <v>475</v>
      </c>
    </row>
    <row r="20" spans="1:22" x14ac:dyDescent="0.2">
      <c r="A20" s="31" t="s">
        <v>9</v>
      </c>
      <c r="B20" s="31" t="s">
        <v>1423</v>
      </c>
      <c r="C20" s="31" t="s">
        <v>93</v>
      </c>
      <c r="D20" s="31" t="s">
        <v>22</v>
      </c>
      <c r="E20" s="32">
        <v>31.13641357421875</v>
      </c>
      <c r="F20" s="34">
        <v>8630</v>
      </c>
      <c r="G20" s="34">
        <v>211</v>
      </c>
      <c r="H20" s="34">
        <v>8419</v>
      </c>
      <c r="I20" s="32">
        <v>0</v>
      </c>
      <c r="J20" s="32">
        <v>0</v>
      </c>
      <c r="K20" s="32">
        <v>0</v>
      </c>
      <c r="L20" s="32">
        <v>0</v>
      </c>
      <c r="M20" s="29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>
        <f t="shared" si="0"/>
        <v>2876.6666666666665</v>
      </c>
      <c r="V20" s="21">
        <f t="shared" si="1"/>
        <v>0</v>
      </c>
    </row>
    <row r="21" spans="1:22" x14ac:dyDescent="0.2">
      <c r="A21" s="31" t="s">
        <v>11</v>
      </c>
      <c r="B21" s="31" t="s">
        <v>1423</v>
      </c>
      <c r="C21" s="31" t="s">
        <v>93</v>
      </c>
      <c r="D21" s="31" t="s">
        <v>22</v>
      </c>
      <c r="E21" s="32">
        <v>0</v>
      </c>
      <c r="F21" s="34">
        <v>7324</v>
      </c>
      <c r="G21" s="34">
        <v>181</v>
      </c>
      <c r="H21" s="34">
        <v>7143</v>
      </c>
      <c r="I21" s="32">
        <v>0</v>
      </c>
      <c r="J21" s="32">
        <v>0</v>
      </c>
      <c r="K21" s="32">
        <v>0</v>
      </c>
      <c r="L21" s="32">
        <v>0</v>
      </c>
      <c r="M21" s="29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>
        <f t="shared" si="0"/>
        <v>2441.333333333333</v>
      </c>
      <c r="V21" s="21">
        <f t="shared" si="1"/>
        <v>0</v>
      </c>
    </row>
    <row r="22" spans="1:22" x14ac:dyDescent="0.2">
      <c r="A22" s="31" t="s">
        <v>10</v>
      </c>
      <c r="B22" s="31" t="s">
        <v>1425</v>
      </c>
      <c r="C22" s="31" t="s">
        <v>93</v>
      </c>
      <c r="D22" s="31" t="s">
        <v>22</v>
      </c>
      <c r="E22" s="32">
        <v>32.936000823974609</v>
      </c>
      <c r="F22" s="34">
        <v>15516</v>
      </c>
      <c r="G22" s="34">
        <v>401</v>
      </c>
      <c r="H22" s="34">
        <v>15115</v>
      </c>
      <c r="I22" s="32">
        <v>237</v>
      </c>
      <c r="J22" s="32">
        <v>180</v>
      </c>
      <c r="K22" s="32">
        <v>203</v>
      </c>
      <c r="L22" s="32">
        <v>14896</v>
      </c>
      <c r="M22" s="29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>
        <f t="shared" si="0"/>
        <v>5172</v>
      </c>
      <c r="V22" s="21">
        <f t="shared" si="1"/>
        <v>620</v>
      </c>
    </row>
    <row r="23" spans="1:22" x14ac:dyDescent="0.2">
      <c r="A23" s="31" t="s">
        <v>12</v>
      </c>
      <c r="B23" s="31" t="s">
        <v>1425</v>
      </c>
      <c r="C23" s="31" t="s">
        <v>93</v>
      </c>
      <c r="D23" s="31" t="s">
        <v>22</v>
      </c>
      <c r="E23" s="32">
        <v>33.606613159179688</v>
      </c>
      <c r="F23" s="34">
        <v>14338</v>
      </c>
      <c r="G23" s="34">
        <v>378</v>
      </c>
      <c r="H23" s="34">
        <v>13960</v>
      </c>
      <c r="I23" s="32">
        <v>213</v>
      </c>
      <c r="J23" s="32">
        <v>154</v>
      </c>
      <c r="K23" s="32">
        <v>187</v>
      </c>
      <c r="L23" s="32">
        <v>13784</v>
      </c>
      <c r="M23" s="29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>
        <f t="shared" si="0"/>
        <v>4779.333333333333</v>
      </c>
      <c r="V23" s="21">
        <f t="shared" si="1"/>
        <v>554</v>
      </c>
    </row>
    <row r="24" spans="1:22" x14ac:dyDescent="0.2">
      <c r="A24" s="31" t="s">
        <v>2</v>
      </c>
      <c r="B24" s="31" t="s">
        <v>1424</v>
      </c>
      <c r="C24" s="31" t="s">
        <v>92</v>
      </c>
      <c r="D24" s="31" t="s">
        <v>21</v>
      </c>
      <c r="E24" s="32">
        <v>25.785430908203125</v>
      </c>
      <c r="F24" s="34">
        <v>16510</v>
      </c>
      <c r="G24" s="34">
        <v>335</v>
      </c>
      <c r="H24" s="34">
        <v>16175</v>
      </c>
      <c r="I24" s="32">
        <v>192</v>
      </c>
      <c r="J24" s="32">
        <v>145</v>
      </c>
      <c r="K24" s="32">
        <v>182</v>
      </c>
      <c r="L24" s="32">
        <v>15991</v>
      </c>
      <c r="M24" s="29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>
        <f t="shared" si="0"/>
        <v>5503.333333333333</v>
      </c>
      <c r="V24" s="21">
        <f t="shared" si="1"/>
        <v>519</v>
      </c>
    </row>
    <row r="25" spans="1:22" x14ac:dyDescent="0.2">
      <c r="A25" s="31" t="s">
        <v>4</v>
      </c>
      <c r="B25" s="31" t="s">
        <v>1424</v>
      </c>
      <c r="C25" s="31" t="s">
        <v>92</v>
      </c>
      <c r="D25" s="31" t="s">
        <v>21</v>
      </c>
      <c r="E25" s="32">
        <v>30.095918655395508</v>
      </c>
      <c r="F25" s="34">
        <v>15946</v>
      </c>
      <c r="G25" s="34">
        <v>377</v>
      </c>
      <c r="H25" s="34">
        <v>15569</v>
      </c>
      <c r="I25" s="32">
        <v>214</v>
      </c>
      <c r="J25" s="32">
        <v>167</v>
      </c>
      <c r="K25" s="32">
        <v>189</v>
      </c>
      <c r="L25" s="32">
        <v>15376</v>
      </c>
      <c r="M25" s="29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>
        <f t="shared" si="0"/>
        <v>5315.333333333333</v>
      </c>
      <c r="V25" s="21">
        <f t="shared" si="1"/>
        <v>570</v>
      </c>
    </row>
    <row r="26" spans="1:22" x14ac:dyDescent="0.2">
      <c r="A26" s="31" t="s">
        <v>1</v>
      </c>
      <c r="B26" s="31" t="s">
        <v>1423</v>
      </c>
      <c r="C26" s="31" t="s">
        <v>92</v>
      </c>
      <c r="D26" s="31" t="s">
        <v>21</v>
      </c>
      <c r="E26" s="32">
        <v>33.311050415039062</v>
      </c>
      <c r="F26" s="34">
        <v>14387</v>
      </c>
      <c r="G26" s="34">
        <v>376</v>
      </c>
      <c r="H26" s="34">
        <v>14011</v>
      </c>
      <c r="I26" s="32">
        <v>229</v>
      </c>
      <c r="J26" s="32">
        <v>142</v>
      </c>
      <c r="K26" s="32">
        <v>160</v>
      </c>
      <c r="L26" s="32">
        <v>13856</v>
      </c>
      <c r="M26" s="29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>
        <f t="shared" si="0"/>
        <v>4795.6666666666661</v>
      </c>
      <c r="V26" s="21">
        <f t="shared" si="1"/>
        <v>531</v>
      </c>
    </row>
    <row r="27" spans="1:22" x14ac:dyDescent="0.2">
      <c r="A27" s="31" t="s">
        <v>3</v>
      </c>
      <c r="B27" s="31" t="s">
        <v>1423</v>
      </c>
      <c r="C27" s="31" t="s">
        <v>92</v>
      </c>
      <c r="D27" s="31" t="s">
        <v>21</v>
      </c>
      <c r="E27" s="32">
        <v>36.948509216308594</v>
      </c>
      <c r="F27" s="34">
        <v>14993</v>
      </c>
      <c r="G27" s="34">
        <v>434</v>
      </c>
      <c r="H27" s="34">
        <v>14559</v>
      </c>
      <c r="I27" s="32">
        <v>278</v>
      </c>
      <c r="J27" s="32">
        <v>157</v>
      </c>
      <c r="K27" s="32">
        <v>165</v>
      </c>
      <c r="L27" s="32">
        <v>14393</v>
      </c>
      <c r="M27" s="29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>
        <f t="shared" si="0"/>
        <v>4997.6666666666661</v>
      </c>
      <c r="V27" s="21">
        <f t="shared" si="1"/>
        <v>600</v>
      </c>
    </row>
    <row r="28" spans="1:22" x14ac:dyDescent="0.2">
      <c r="A28" s="31" t="s">
        <v>9</v>
      </c>
      <c r="B28" s="31" t="s">
        <v>1423</v>
      </c>
      <c r="C28" s="31" t="s">
        <v>92</v>
      </c>
      <c r="D28" s="31" t="s">
        <v>21</v>
      </c>
      <c r="E28" s="32">
        <v>32.182701110839844</v>
      </c>
      <c r="F28" s="34">
        <v>8630</v>
      </c>
      <c r="G28" s="34">
        <v>218</v>
      </c>
      <c r="H28" s="34">
        <v>8412</v>
      </c>
      <c r="I28" s="32">
        <v>0</v>
      </c>
      <c r="J28" s="32">
        <v>0</v>
      </c>
      <c r="K28" s="32">
        <v>0</v>
      </c>
      <c r="L28" s="32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>
        <f t="shared" si="0"/>
        <v>2876.6666666666665</v>
      </c>
      <c r="V28" s="21">
        <f t="shared" si="1"/>
        <v>0</v>
      </c>
    </row>
    <row r="29" spans="1:22" ht="16" thickBot="1" x14ac:dyDescent="0.25">
      <c r="A29" s="35" t="s">
        <v>11</v>
      </c>
      <c r="B29" s="35" t="s">
        <v>1423</v>
      </c>
      <c r="C29" s="35" t="s">
        <v>92</v>
      </c>
      <c r="D29" s="35" t="s">
        <v>21</v>
      </c>
      <c r="E29" s="36">
        <v>0</v>
      </c>
      <c r="F29" s="37">
        <v>7324</v>
      </c>
      <c r="G29" s="37">
        <v>162</v>
      </c>
      <c r="H29" s="37">
        <v>7162</v>
      </c>
      <c r="I29" s="36">
        <v>0</v>
      </c>
      <c r="J29" s="36">
        <v>0</v>
      </c>
      <c r="K29" s="36">
        <v>0</v>
      </c>
      <c r="L29" s="36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>
        <f t="shared" si="0"/>
        <v>2441.333333333333</v>
      </c>
      <c r="V29" s="21">
        <f t="shared" si="1"/>
        <v>0</v>
      </c>
    </row>
    <row r="30" spans="1:22" s="15" customFormat="1" x14ac:dyDescent="0.2">
      <c r="A30" s="41" t="s">
        <v>13</v>
      </c>
      <c r="B30" s="42" t="s">
        <v>1424</v>
      </c>
      <c r="C30" s="42" t="s">
        <v>94</v>
      </c>
      <c r="D30" s="42" t="s">
        <v>25</v>
      </c>
      <c r="E30" s="43">
        <v>81.893211364746094</v>
      </c>
      <c r="F30" s="44">
        <v>10122</v>
      </c>
      <c r="G30" s="44">
        <v>638</v>
      </c>
      <c r="H30" s="44">
        <v>9484</v>
      </c>
      <c r="I30" s="43">
        <v>418</v>
      </c>
      <c r="J30" s="43">
        <v>336</v>
      </c>
      <c r="K30" s="43">
        <v>220</v>
      </c>
      <c r="L30" s="43">
        <v>9148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5">
        <f t="shared" si="0"/>
        <v>3374</v>
      </c>
      <c r="V30" s="45">
        <f t="shared" si="1"/>
        <v>974</v>
      </c>
    </row>
    <row r="31" spans="1:22" x14ac:dyDescent="0.2">
      <c r="A31" s="46" t="s">
        <v>14</v>
      </c>
      <c r="B31" s="31" t="s">
        <v>1424</v>
      </c>
      <c r="C31" s="31" t="s">
        <v>94</v>
      </c>
      <c r="D31" s="31" t="s">
        <v>25</v>
      </c>
      <c r="E31" s="32">
        <v>87.517616271972656</v>
      </c>
      <c r="F31" s="34">
        <v>13956</v>
      </c>
      <c r="G31" s="34">
        <v>938</v>
      </c>
      <c r="H31" s="34">
        <v>13018</v>
      </c>
      <c r="I31" s="32">
        <v>624</v>
      </c>
      <c r="J31" s="32">
        <v>465</v>
      </c>
      <c r="K31" s="32">
        <v>314</v>
      </c>
      <c r="L31" s="32">
        <v>12553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>
        <f t="shared" si="0"/>
        <v>4652</v>
      </c>
      <c r="V31" s="21">
        <f t="shared" si="1"/>
        <v>1403</v>
      </c>
    </row>
    <row r="32" spans="1:22" x14ac:dyDescent="0.2">
      <c r="A32" s="46" t="s">
        <v>15</v>
      </c>
      <c r="B32" s="31" t="s">
        <v>1424</v>
      </c>
      <c r="C32" s="31" t="s">
        <v>94</v>
      </c>
      <c r="D32" s="31" t="s">
        <v>25</v>
      </c>
      <c r="E32" s="32">
        <v>79.511672973632812</v>
      </c>
      <c r="F32" s="34">
        <v>7934</v>
      </c>
      <c r="G32" s="34">
        <v>486</v>
      </c>
      <c r="H32" s="34">
        <v>7448</v>
      </c>
      <c r="I32" s="32">
        <v>315</v>
      </c>
      <c r="J32" s="32">
        <v>223</v>
      </c>
      <c r="K32" s="32">
        <v>171</v>
      </c>
      <c r="L32" s="32">
        <v>7225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>
        <f t="shared" si="0"/>
        <v>2644.6666666666665</v>
      </c>
      <c r="V32" s="21">
        <f t="shared" si="1"/>
        <v>709</v>
      </c>
    </row>
    <row r="33" spans="1:22" x14ac:dyDescent="0.2">
      <c r="A33" s="46" t="s">
        <v>16</v>
      </c>
      <c r="B33" s="31" t="s">
        <v>1424</v>
      </c>
      <c r="C33" s="31" t="s">
        <v>94</v>
      </c>
      <c r="D33" s="31" t="s">
        <v>25</v>
      </c>
      <c r="E33" s="32">
        <v>83.731735229492188</v>
      </c>
      <c r="F33" s="34">
        <v>7469</v>
      </c>
      <c r="G33" s="34">
        <v>481</v>
      </c>
      <c r="H33" s="34">
        <v>6988</v>
      </c>
      <c r="I33" s="32">
        <v>295</v>
      </c>
      <c r="J33" s="32">
        <v>257</v>
      </c>
      <c r="K33" s="32">
        <v>186</v>
      </c>
      <c r="L33" s="32">
        <v>6731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>
        <f t="shared" si="0"/>
        <v>2489.6666666666665</v>
      </c>
      <c r="V33" s="21">
        <f t="shared" si="1"/>
        <v>738</v>
      </c>
    </row>
    <row r="34" spans="1:22" x14ac:dyDescent="0.2">
      <c r="A34" s="46" t="s">
        <v>13</v>
      </c>
      <c r="B34" s="31" t="s">
        <v>1424</v>
      </c>
      <c r="C34" s="31" t="s">
        <v>91</v>
      </c>
      <c r="D34" s="31" t="s">
        <v>24</v>
      </c>
      <c r="E34" s="32">
        <v>97.373138427734375</v>
      </c>
      <c r="F34" s="34">
        <v>10122</v>
      </c>
      <c r="G34" s="34">
        <v>754</v>
      </c>
      <c r="H34" s="34">
        <v>9368</v>
      </c>
      <c r="I34" s="32">
        <v>418</v>
      </c>
      <c r="J34" s="32">
        <v>336</v>
      </c>
      <c r="K34" s="32">
        <v>220</v>
      </c>
      <c r="L34" s="32">
        <v>9148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>
        <f t="shared" ref="U34:U59" si="2">1/3*F34</f>
        <v>3374</v>
      </c>
      <c r="V34" s="21">
        <f t="shared" ref="V34:V59" si="3">SUM(I34:K34,M34:O34,Q34:S34)</f>
        <v>974</v>
      </c>
    </row>
    <row r="35" spans="1:22" ht="16" thickBot="1" x14ac:dyDescent="0.25">
      <c r="A35" s="46" t="s">
        <v>14</v>
      </c>
      <c r="B35" s="31" t="s">
        <v>1424</v>
      </c>
      <c r="C35" s="31" t="s">
        <v>91</v>
      </c>
      <c r="D35" s="31" t="s">
        <v>24</v>
      </c>
      <c r="E35" s="32">
        <v>102.1932373046875</v>
      </c>
      <c r="F35" s="34">
        <v>13956</v>
      </c>
      <c r="G35" s="34">
        <v>1089</v>
      </c>
      <c r="H35" s="34">
        <v>12867</v>
      </c>
      <c r="I35" s="32">
        <v>624</v>
      </c>
      <c r="J35" s="32">
        <v>465</v>
      </c>
      <c r="K35" s="32">
        <v>314</v>
      </c>
      <c r="L35" s="32">
        <v>12553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>
        <f t="shared" si="2"/>
        <v>4652</v>
      </c>
      <c r="V35" s="21">
        <f t="shared" si="3"/>
        <v>1403</v>
      </c>
    </row>
    <row r="36" spans="1:22" s="15" customFormat="1" x14ac:dyDescent="0.2">
      <c r="A36" s="46" t="s">
        <v>15</v>
      </c>
      <c r="B36" s="31" t="s">
        <v>1424</v>
      </c>
      <c r="C36" s="31" t="s">
        <v>91</v>
      </c>
      <c r="D36" s="31" t="s">
        <v>24</v>
      </c>
      <c r="E36" s="32">
        <v>88.324539184570312</v>
      </c>
      <c r="F36" s="34">
        <v>7934</v>
      </c>
      <c r="G36" s="34">
        <v>538</v>
      </c>
      <c r="H36" s="34">
        <v>7396</v>
      </c>
      <c r="I36" s="32">
        <v>315</v>
      </c>
      <c r="J36" s="32">
        <v>223</v>
      </c>
      <c r="K36" s="32">
        <v>171</v>
      </c>
      <c r="L36" s="32">
        <v>7225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5">
        <f t="shared" si="2"/>
        <v>2644.6666666666665</v>
      </c>
      <c r="V36" s="23">
        <f t="shared" si="3"/>
        <v>709</v>
      </c>
    </row>
    <row r="37" spans="1:22" s="17" customFormat="1" ht="16" thickBot="1" x14ac:dyDescent="0.25">
      <c r="A37" s="47" t="s">
        <v>16</v>
      </c>
      <c r="B37" s="48" t="s">
        <v>1424</v>
      </c>
      <c r="C37" s="48" t="s">
        <v>91</v>
      </c>
      <c r="D37" s="48" t="s">
        <v>24</v>
      </c>
      <c r="E37" s="49">
        <v>96.577316284179688</v>
      </c>
      <c r="F37" s="50">
        <v>7469</v>
      </c>
      <c r="G37" s="50">
        <v>552</v>
      </c>
      <c r="H37" s="50">
        <v>6917</v>
      </c>
      <c r="I37" s="49">
        <v>295</v>
      </c>
      <c r="J37" s="49">
        <v>257</v>
      </c>
      <c r="K37" s="49">
        <v>186</v>
      </c>
      <c r="L37" s="49">
        <v>6731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7">
        <f t="shared" si="2"/>
        <v>2489.6666666666665</v>
      </c>
      <c r="V37" s="25">
        <f t="shared" si="3"/>
        <v>738</v>
      </c>
    </row>
    <row r="38" spans="1:22" s="22" customFormat="1" x14ac:dyDescent="0.2">
      <c r="A38" s="38" t="s">
        <v>2</v>
      </c>
      <c r="B38" s="38" t="s">
        <v>1424</v>
      </c>
      <c r="C38" s="38" t="s">
        <v>94</v>
      </c>
      <c r="D38" s="38" t="s">
        <v>20</v>
      </c>
      <c r="E38" s="39">
        <v>28.821958541870117</v>
      </c>
      <c r="F38" s="40">
        <v>16510</v>
      </c>
      <c r="G38" s="40">
        <v>374</v>
      </c>
      <c r="H38" s="40">
        <v>16136</v>
      </c>
      <c r="I38" s="39">
        <v>192</v>
      </c>
      <c r="J38" s="39">
        <v>145</v>
      </c>
      <c r="K38" s="39">
        <v>182</v>
      </c>
      <c r="L38" s="39">
        <v>15991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>
        <f t="shared" si="2"/>
        <v>5503.333333333333</v>
      </c>
      <c r="V38" s="24">
        <f t="shared" si="3"/>
        <v>519</v>
      </c>
    </row>
    <row r="39" spans="1:22" x14ac:dyDescent="0.2">
      <c r="A39" s="31" t="s">
        <v>4</v>
      </c>
      <c r="B39" s="31" t="s">
        <v>1424</v>
      </c>
      <c r="C39" s="31" t="s">
        <v>94</v>
      </c>
      <c r="D39" s="31" t="s">
        <v>20</v>
      </c>
      <c r="E39" s="32">
        <v>32.198284149169922</v>
      </c>
      <c r="F39" s="34">
        <v>15946</v>
      </c>
      <c r="G39" s="34">
        <v>403</v>
      </c>
      <c r="H39" s="34">
        <v>15543</v>
      </c>
      <c r="I39" s="32">
        <v>214</v>
      </c>
      <c r="J39" s="32">
        <v>167</v>
      </c>
      <c r="K39" s="32">
        <v>189</v>
      </c>
      <c r="L39" s="32">
        <v>15376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>
        <f t="shared" si="2"/>
        <v>5315.333333333333</v>
      </c>
      <c r="V39" s="24">
        <f t="shared" si="3"/>
        <v>570</v>
      </c>
    </row>
    <row r="40" spans="1:22" s="22" customFormat="1" x14ac:dyDescent="0.2">
      <c r="A40" s="31" t="s">
        <v>6</v>
      </c>
      <c r="B40" s="31" t="s">
        <v>1424</v>
      </c>
      <c r="C40" s="31" t="s">
        <v>94</v>
      </c>
      <c r="D40" s="31" t="s">
        <v>20</v>
      </c>
      <c r="E40" s="32">
        <v>37.013309478759766</v>
      </c>
      <c r="F40" s="34">
        <v>16588</v>
      </c>
      <c r="G40" s="34">
        <v>481</v>
      </c>
      <c r="H40" s="34">
        <v>16107</v>
      </c>
      <c r="I40" s="32">
        <v>264</v>
      </c>
      <c r="J40" s="32">
        <v>178</v>
      </c>
      <c r="K40" s="32">
        <v>217</v>
      </c>
      <c r="L40" s="32">
        <v>15929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>
        <f t="shared" si="2"/>
        <v>5529.333333333333</v>
      </c>
      <c r="V40" s="24">
        <f t="shared" si="3"/>
        <v>659</v>
      </c>
    </row>
    <row r="41" spans="1:22" x14ac:dyDescent="0.2">
      <c r="A41" s="31" t="s">
        <v>8</v>
      </c>
      <c r="B41" s="31" t="s">
        <v>1424</v>
      </c>
      <c r="C41" s="31" t="s">
        <v>94</v>
      </c>
      <c r="D41" s="31" t="s">
        <v>20</v>
      </c>
      <c r="E41" s="32">
        <v>32.614788055419922</v>
      </c>
      <c r="F41" s="34">
        <v>16331</v>
      </c>
      <c r="G41" s="34">
        <v>418</v>
      </c>
      <c r="H41" s="34">
        <v>15913</v>
      </c>
      <c r="I41" s="32">
        <v>243</v>
      </c>
      <c r="J41" s="32">
        <v>179</v>
      </c>
      <c r="K41" s="32">
        <v>175</v>
      </c>
      <c r="L41" s="32">
        <v>15734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>
        <f t="shared" si="2"/>
        <v>5443.6666666666661</v>
      </c>
      <c r="V41" s="24">
        <f t="shared" si="3"/>
        <v>597</v>
      </c>
    </row>
    <row r="42" spans="1:22" x14ac:dyDescent="0.2">
      <c r="A42" s="31" t="s">
        <v>1</v>
      </c>
      <c r="B42" s="31" t="s">
        <v>1423</v>
      </c>
      <c r="C42" s="31" t="s">
        <v>94</v>
      </c>
      <c r="D42" s="31" t="s">
        <v>20</v>
      </c>
      <c r="E42" s="32">
        <v>34.478691101074219</v>
      </c>
      <c r="F42" s="34">
        <v>14387</v>
      </c>
      <c r="G42" s="34">
        <v>389</v>
      </c>
      <c r="H42" s="34">
        <v>13998</v>
      </c>
      <c r="I42" s="32">
        <v>229</v>
      </c>
      <c r="J42" s="32">
        <v>142</v>
      </c>
      <c r="K42" s="32">
        <v>160</v>
      </c>
      <c r="L42" s="32">
        <v>13856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>
        <f t="shared" si="2"/>
        <v>4795.6666666666661</v>
      </c>
      <c r="V42" s="24">
        <f t="shared" si="3"/>
        <v>531</v>
      </c>
    </row>
    <row r="43" spans="1:22" s="17" customFormat="1" ht="16" thickBot="1" x14ac:dyDescent="0.25">
      <c r="A43" s="31" t="s">
        <v>3</v>
      </c>
      <c r="B43" s="31" t="s">
        <v>1423</v>
      </c>
      <c r="C43" s="31" t="s">
        <v>94</v>
      </c>
      <c r="D43" s="31" t="s">
        <v>20</v>
      </c>
      <c r="E43" s="32">
        <v>37.726329803466797</v>
      </c>
      <c r="F43" s="34">
        <v>14993</v>
      </c>
      <c r="G43" s="34">
        <v>443</v>
      </c>
      <c r="H43" s="34">
        <v>14550</v>
      </c>
      <c r="I43" s="32">
        <v>278</v>
      </c>
      <c r="J43" s="32">
        <v>157</v>
      </c>
      <c r="K43" s="32">
        <v>165</v>
      </c>
      <c r="L43" s="32">
        <v>14393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7">
        <f t="shared" si="2"/>
        <v>4997.6666666666661</v>
      </c>
      <c r="V43" s="25">
        <f t="shared" si="3"/>
        <v>600</v>
      </c>
    </row>
    <row r="44" spans="1:22" x14ac:dyDescent="0.2">
      <c r="A44" s="31" t="s">
        <v>5</v>
      </c>
      <c r="B44" s="31" t="s">
        <v>1423</v>
      </c>
      <c r="C44" s="31" t="s">
        <v>94</v>
      </c>
      <c r="D44" s="31" t="s">
        <v>20</v>
      </c>
      <c r="E44" s="32">
        <v>35.740493774414062</v>
      </c>
      <c r="F44" s="34">
        <v>10709</v>
      </c>
      <c r="G44" s="34">
        <v>300</v>
      </c>
      <c r="H44" s="34">
        <v>10409</v>
      </c>
      <c r="I44" s="32">
        <v>160</v>
      </c>
      <c r="J44" s="32">
        <v>126</v>
      </c>
      <c r="K44" s="32">
        <v>140</v>
      </c>
      <c r="L44" s="32">
        <v>10283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>
        <f t="shared" si="2"/>
        <v>3569.6666666666665</v>
      </c>
      <c r="V44" s="21">
        <f t="shared" si="3"/>
        <v>426</v>
      </c>
    </row>
    <row r="45" spans="1:22" x14ac:dyDescent="0.2">
      <c r="A45" s="31" t="s">
        <v>7</v>
      </c>
      <c r="B45" s="31" t="s">
        <v>1423</v>
      </c>
      <c r="C45" s="31" t="s">
        <v>94</v>
      </c>
      <c r="D45" s="31" t="s">
        <v>20</v>
      </c>
      <c r="E45" s="32">
        <v>31.479522705078125</v>
      </c>
      <c r="F45" s="34">
        <v>13716</v>
      </c>
      <c r="G45" s="34">
        <v>339</v>
      </c>
      <c r="H45" s="34">
        <v>13377</v>
      </c>
      <c r="I45" s="32">
        <v>194</v>
      </c>
      <c r="J45" s="32">
        <v>136</v>
      </c>
      <c r="K45" s="32">
        <v>145</v>
      </c>
      <c r="L45" s="32">
        <v>13241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>
        <f t="shared" si="2"/>
        <v>4572</v>
      </c>
      <c r="V45" s="21">
        <f t="shared" si="3"/>
        <v>475</v>
      </c>
    </row>
    <row r="46" spans="1:22" x14ac:dyDescent="0.2">
      <c r="A46" s="31" t="s">
        <v>10</v>
      </c>
      <c r="B46" s="31" t="s">
        <v>1425</v>
      </c>
      <c r="C46" s="31" t="s">
        <v>94</v>
      </c>
      <c r="D46" s="31" t="s">
        <v>20</v>
      </c>
      <c r="E46" s="32">
        <v>36.185752868652344</v>
      </c>
      <c r="F46" s="34">
        <v>15516</v>
      </c>
      <c r="G46" s="34">
        <v>440</v>
      </c>
      <c r="H46" s="34">
        <v>15076</v>
      </c>
      <c r="I46" s="32">
        <v>237</v>
      </c>
      <c r="J46" s="32">
        <v>180</v>
      </c>
      <c r="K46" s="32">
        <v>203</v>
      </c>
      <c r="L46" s="32">
        <v>14896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>
        <f t="shared" si="2"/>
        <v>5172</v>
      </c>
      <c r="V46" s="21">
        <f t="shared" si="3"/>
        <v>620</v>
      </c>
    </row>
    <row r="47" spans="1:22" x14ac:dyDescent="0.2">
      <c r="A47" s="31" t="s">
        <v>12</v>
      </c>
      <c r="B47" s="31" t="s">
        <v>1425</v>
      </c>
      <c r="C47" s="31" t="s">
        <v>94</v>
      </c>
      <c r="D47" s="31" t="s">
        <v>20</v>
      </c>
      <c r="E47" s="32">
        <v>35.590480804443359</v>
      </c>
      <c r="F47" s="34">
        <v>14338</v>
      </c>
      <c r="G47" s="34">
        <v>400</v>
      </c>
      <c r="H47" s="34">
        <v>13938</v>
      </c>
      <c r="I47" s="32">
        <v>213</v>
      </c>
      <c r="J47" s="32">
        <v>154</v>
      </c>
      <c r="K47" s="32">
        <v>187</v>
      </c>
      <c r="L47" s="32">
        <v>13784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>
        <f t="shared" si="2"/>
        <v>4779.333333333333</v>
      </c>
      <c r="V47" s="21">
        <f t="shared" si="3"/>
        <v>554</v>
      </c>
    </row>
    <row r="48" spans="1:22" x14ac:dyDescent="0.2">
      <c r="A48" s="31" t="s">
        <v>6</v>
      </c>
      <c r="B48" s="31" t="s">
        <v>1424</v>
      </c>
      <c r="C48" s="31" t="s">
        <v>91</v>
      </c>
      <c r="D48" s="31" t="s">
        <v>23</v>
      </c>
      <c r="E48" s="32">
        <v>33.971321105957031</v>
      </c>
      <c r="F48" s="34">
        <v>16588</v>
      </c>
      <c r="G48" s="34">
        <v>442</v>
      </c>
      <c r="H48" s="34">
        <v>16146</v>
      </c>
      <c r="I48" s="32">
        <v>264</v>
      </c>
      <c r="J48" s="32">
        <v>178</v>
      </c>
      <c r="K48" s="32">
        <v>217</v>
      </c>
      <c r="L48" s="32">
        <v>15929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>
        <f t="shared" si="2"/>
        <v>5529.333333333333</v>
      </c>
      <c r="V48" s="21">
        <f t="shared" si="3"/>
        <v>659</v>
      </c>
    </row>
    <row r="49" spans="1:22" x14ac:dyDescent="0.2">
      <c r="A49" s="31" t="s">
        <v>8</v>
      </c>
      <c r="B49" s="31" t="s">
        <v>1424</v>
      </c>
      <c r="C49" s="31" t="s">
        <v>91</v>
      </c>
      <c r="D49" s="31" t="s">
        <v>23</v>
      </c>
      <c r="E49" s="32">
        <v>32.931011199951172</v>
      </c>
      <c r="F49" s="34">
        <v>16331</v>
      </c>
      <c r="G49" s="34">
        <v>422</v>
      </c>
      <c r="H49" s="34">
        <v>15909</v>
      </c>
      <c r="I49" s="32">
        <v>243</v>
      </c>
      <c r="J49" s="32">
        <v>179</v>
      </c>
      <c r="K49" s="32">
        <v>175</v>
      </c>
      <c r="L49" s="32">
        <v>15734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>
        <f t="shared" si="2"/>
        <v>5443.6666666666661</v>
      </c>
      <c r="V49" s="21">
        <f t="shared" si="3"/>
        <v>597</v>
      </c>
    </row>
    <row r="50" spans="1:22" ht="24.75" customHeight="1" x14ac:dyDescent="0.2">
      <c r="A50" s="31" t="s">
        <v>5</v>
      </c>
      <c r="B50" s="31" t="s">
        <v>1423</v>
      </c>
      <c r="C50" s="31" t="s">
        <v>91</v>
      </c>
      <c r="D50" s="31" t="s">
        <v>23</v>
      </c>
      <c r="E50" s="32">
        <v>34.049816131591797</v>
      </c>
      <c r="F50" s="34">
        <v>10709</v>
      </c>
      <c r="G50" s="34">
        <v>286</v>
      </c>
      <c r="H50" s="34">
        <v>10423</v>
      </c>
      <c r="I50" s="32">
        <v>160</v>
      </c>
      <c r="J50" s="32">
        <v>126</v>
      </c>
      <c r="K50" s="32">
        <v>140</v>
      </c>
      <c r="L50" s="32">
        <v>10283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>
        <f t="shared" si="2"/>
        <v>3569.6666666666665</v>
      </c>
      <c r="V50" s="21">
        <f t="shared" si="3"/>
        <v>426</v>
      </c>
    </row>
    <row r="51" spans="1:22" x14ac:dyDescent="0.2">
      <c r="A51" s="31" t="s">
        <v>7</v>
      </c>
      <c r="B51" s="31" t="s">
        <v>1423</v>
      </c>
      <c r="C51" s="31" t="s">
        <v>91</v>
      </c>
      <c r="D51" s="31" t="s">
        <v>23</v>
      </c>
      <c r="E51" s="32">
        <v>30.633520126342773</v>
      </c>
      <c r="F51" s="34">
        <v>13716</v>
      </c>
      <c r="G51" s="34">
        <v>330</v>
      </c>
      <c r="H51" s="34">
        <v>13386</v>
      </c>
      <c r="I51" s="32">
        <v>194</v>
      </c>
      <c r="J51" s="32">
        <v>136</v>
      </c>
      <c r="K51" s="32">
        <v>145</v>
      </c>
      <c r="L51" s="32">
        <v>13241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>
        <f t="shared" si="2"/>
        <v>4572</v>
      </c>
      <c r="V51" s="21">
        <f t="shared" si="3"/>
        <v>475</v>
      </c>
    </row>
    <row r="52" spans="1:22" x14ac:dyDescent="0.2">
      <c r="A52" s="31" t="s">
        <v>10</v>
      </c>
      <c r="B52" s="31" t="s">
        <v>1425</v>
      </c>
      <c r="C52" s="31" t="s">
        <v>91</v>
      </c>
      <c r="D52" s="31" t="s">
        <v>23</v>
      </c>
      <c r="E52" s="32">
        <v>34.268215179443359</v>
      </c>
      <c r="F52" s="34">
        <v>15516</v>
      </c>
      <c r="G52" s="34">
        <v>417</v>
      </c>
      <c r="H52" s="34">
        <v>15099</v>
      </c>
      <c r="I52" s="32">
        <v>237</v>
      </c>
      <c r="J52" s="32">
        <v>180</v>
      </c>
      <c r="K52" s="32">
        <v>203</v>
      </c>
      <c r="L52" s="32">
        <v>14896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>
        <f t="shared" si="2"/>
        <v>5172</v>
      </c>
      <c r="V52" s="21">
        <f t="shared" si="3"/>
        <v>620</v>
      </c>
    </row>
    <row r="53" spans="1:22" x14ac:dyDescent="0.2">
      <c r="A53" s="31" t="s">
        <v>12</v>
      </c>
      <c r="B53" s="31" t="s">
        <v>1425</v>
      </c>
      <c r="C53" s="31" t="s">
        <v>91</v>
      </c>
      <c r="D53" s="31" t="s">
        <v>23</v>
      </c>
      <c r="E53" s="32">
        <v>32.615852355957031</v>
      </c>
      <c r="F53" s="34">
        <v>14338</v>
      </c>
      <c r="G53" s="34">
        <v>367</v>
      </c>
      <c r="H53" s="34">
        <v>13971</v>
      </c>
      <c r="I53" s="32">
        <v>213</v>
      </c>
      <c r="J53" s="32">
        <v>154</v>
      </c>
      <c r="K53" s="32">
        <v>187</v>
      </c>
      <c r="L53" s="32">
        <v>13784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>
        <f t="shared" si="2"/>
        <v>4779.333333333333</v>
      </c>
      <c r="V53" s="21">
        <f t="shared" si="3"/>
        <v>554</v>
      </c>
    </row>
    <row r="54" spans="1:22" x14ac:dyDescent="0.2"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>
        <f t="shared" si="2"/>
        <v>0</v>
      </c>
      <c r="V54" s="21">
        <f t="shared" si="3"/>
        <v>0</v>
      </c>
    </row>
    <row r="55" spans="1:22" x14ac:dyDescent="0.2"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>
        <f t="shared" si="2"/>
        <v>0</v>
      </c>
      <c r="V55" s="21">
        <f t="shared" si="3"/>
        <v>0</v>
      </c>
    </row>
    <row r="56" spans="1:22" x14ac:dyDescent="0.2"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>
        <f t="shared" si="2"/>
        <v>0</v>
      </c>
      <c r="V56" s="21">
        <f t="shared" si="3"/>
        <v>0</v>
      </c>
    </row>
    <row r="57" spans="1:22" x14ac:dyDescent="0.2"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>
        <f t="shared" si="2"/>
        <v>0</v>
      </c>
      <c r="V57" s="21">
        <f t="shared" si="3"/>
        <v>0</v>
      </c>
    </row>
    <row r="58" spans="1:22" x14ac:dyDescent="0.2">
      <c r="U58">
        <f t="shared" si="2"/>
        <v>0</v>
      </c>
      <c r="V58" s="21">
        <f t="shared" si="3"/>
        <v>0</v>
      </c>
    </row>
    <row r="59" spans="1:22" x14ac:dyDescent="0.2">
      <c r="U59">
        <f t="shared" si="2"/>
        <v>0</v>
      </c>
      <c r="V59" s="21">
        <f t="shared" si="3"/>
        <v>0</v>
      </c>
    </row>
  </sheetData>
  <sortState xmlns:xlrd2="http://schemas.microsoft.com/office/spreadsheetml/2017/richdata2" ref="A2:V59">
    <sortCondition ref="D1"/>
  </sortState>
  <conditionalFormatting sqref="F1:F1048576">
    <cfRule type="cellIs" dxfId="93" priority="1" operator="lessThan">
      <formula>10000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28"/>
  <sheetViews>
    <sheetView tabSelected="1" topLeftCell="A45" zoomScale="120" zoomScaleNormal="120" workbookViewId="0">
      <selection activeCell="E57" sqref="E57"/>
    </sheetView>
  </sheetViews>
  <sheetFormatPr baseColWidth="10" defaultColWidth="11.5" defaultRowHeight="15" x14ac:dyDescent="0.2"/>
  <cols>
    <col min="2" max="3" width="16.6640625" customWidth="1"/>
    <col min="5" max="5" width="11.5" customWidth="1"/>
    <col min="15" max="15" width="15.6640625" customWidth="1"/>
    <col min="16" max="16" width="13.83203125" customWidth="1"/>
    <col min="17" max="17" width="13.33203125" customWidth="1"/>
    <col min="20" max="20" width="17.6640625" customWidth="1"/>
    <col min="22" max="22" width="15.1640625" customWidth="1"/>
    <col min="23" max="23" width="15.83203125" customWidth="1"/>
    <col min="24" max="24" width="15.5" customWidth="1"/>
    <col min="28" max="28" width="29.33203125" customWidth="1"/>
    <col min="29" max="29" width="15.83203125" customWidth="1"/>
    <col min="31" max="31" width="18" customWidth="1"/>
    <col min="34" max="34" width="16.83203125" customWidth="1"/>
  </cols>
  <sheetData>
    <row r="1" spans="1:24" ht="16" thickBot="1" x14ac:dyDescent="0.25">
      <c r="A1" s="31" t="s">
        <v>0</v>
      </c>
      <c r="B1" s="31" t="s">
        <v>17</v>
      </c>
      <c r="C1" s="61" t="s">
        <v>310</v>
      </c>
      <c r="D1" s="61" t="s">
        <v>72</v>
      </c>
      <c r="E1" s="31" t="s">
        <v>26</v>
      </c>
      <c r="F1" s="31" t="s">
        <v>27</v>
      </c>
      <c r="G1" s="31" t="s">
        <v>28</v>
      </c>
      <c r="H1" s="31" t="s">
        <v>29</v>
      </c>
      <c r="I1" s="31" t="s">
        <v>30</v>
      </c>
      <c r="J1" s="31" t="s">
        <v>31</v>
      </c>
      <c r="K1" s="31" t="s">
        <v>32</v>
      </c>
      <c r="L1" s="31" t="s">
        <v>33</v>
      </c>
      <c r="M1" s="31" t="s">
        <v>34</v>
      </c>
      <c r="N1" s="62" t="s">
        <v>35</v>
      </c>
      <c r="O1" s="63" t="s">
        <v>65</v>
      </c>
      <c r="P1" s="63" t="s">
        <v>64</v>
      </c>
      <c r="Q1" s="63" t="s">
        <v>63</v>
      </c>
      <c r="R1" s="63" t="s">
        <v>63</v>
      </c>
      <c r="S1" s="63" t="s">
        <v>59</v>
      </c>
      <c r="T1" s="63" t="s">
        <v>60</v>
      </c>
      <c r="U1" s="63" t="s">
        <v>60</v>
      </c>
      <c r="V1" s="4" t="s">
        <v>75</v>
      </c>
      <c r="W1" t="s">
        <v>73</v>
      </c>
      <c r="X1" s="4" t="s">
        <v>74</v>
      </c>
    </row>
    <row r="2" spans="1:24" x14ac:dyDescent="0.2">
      <c r="A2" s="41" t="s">
        <v>13</v>
      </c>
      <c r="B2" s="42" t="s">
        <v>1424</v>
      </c>
      <c r="C2" s="42" t="s">
        <v>94</v>
      </c>
      <c r="D2" s="42" t="s">
        <v>25</v>
      </c>
      <c r="E2" s="43">
        <v>81.893211364746094</v>
      </c>
      <c r="F2" s="44">
        <v>10122</v>
      </c>
      <c r="G2" s="44">
        <v>638</v>
      </c>
      <c r="H2" s="44">
        <v>9484</v>
      </c>
      <c r="I2" s="43">
        <v>418</v>
      </c>
      <c r="J2" s="43">
        <v>336</v>
      </c>
      <c r="K2" s="43">
        <v>220</v>
      </c>
      <c r="L2" s="43">
        <v>9148</v>
      </c>
      <c r="M2" s="14">
        <v>0</v>
      </c>
      <c r="N2" s="14">
        <v>0</v>
      </c>
      <c r="O2" s="4">
        <f t="shared" ref="O2:O9" si="0">1*E2</f>
        <v>81.893211364746094</v>
      </c>
      <c r="P2" s="64">
        <f>AVERAGE(O2:O5)</f>
        <v>83.163558959960938</v>
      </c>
      <c r="Q2" s="14">
        <f>AVERAGE(P6,P2)</f>
        <v>89.640308380126953</v>
      </c>
      <c r="R2" s="4">
        <f t="shared" ref="R2:R9" si="1">ABS($Q$2)</f>
        <v>89.640308380126953</v>
      </c>
      <c r="S2" s="4">
        <f t="shared" ref="S2:S9" si="2">I2/(I2+(J2+K2)/2)</f>
        <v>0.60057471264367812</v>
      </c>
      <c r="T2" s="4">
        <f>AVERAGE(S2:S5)</f>
        <v>0.60066232033273326</v>
      </c>
      <c r="U2" s="4">
        <f t="shared" ref="U2:U9" si="3">ABS($T$2)</f>
        <v>0.60066232033273326</v>
      </c>
      <c r="V2" s="4">
        <f t="shared" ref="V2:V9" si="4">1-U2</f>
        <v>0.39933767966726674</v>
      </c>
      <c r="W2" s="65">
        <f>R2*20</f>
        <v>1792.8061676025391</v>
      </c>
      <c r="X2" s="4">
        <f>W2*4/2</f>
        <v>3585.6123352050781</v>
      </c>
    </row>
    <row r="3" spans="1:24" x14ac:dyDescent="0.2">
      <c r="A3" s="46" t="s">
        <v>14</v>
      </c>
      <c r="B3" s="31" t="s">
        <v>1424</v>
      </c>
      <c r="C3" s="31" t="s">
        <v>94</v>
      </c>
      <c r="D3" s="31" t="s">
        <v>25</v>
      </c>
      <c r="E3" s="32">
        <v>87.517616271972656</v>
      </c>
      <c r="F3" s="34">
        <v>13956</v>
      </c>
      <c r="G3" s="34">
        <v>938</v>
      </c>
      <c r="H3" s="34">
        <v>13018</v>
      </c>
      <c r="I3" s="32">
        <v>624</v>
      </c>
      <c r="J3" s="32">
        <v>465</v>
      </c>
      <c r="K3" s="32">
        <v>314</v>
      </c>
      <c r="L3" s="32">
        <v>12553</v>
      </c>
      <c r="M3" s="7">
        <v>0</v>
      </c>
      <c r="N3" s="7">
        <v>0</v>
      </c>
      <c r="O3" s="4">
        <f t="shared" si="0"/>
        <v>87.517616271972656</v>
      </c>
      <c r="P3" s="64" t="s">
        <v>71</v>
      </c>
      <c r="Q3" s="7"/>
      <c r="R3" s="4">
        <f t="shared" si="1"/>
        <v>89.640308380126953</v>
      </c>
      <c r="S3" s="4">
        <f t="shared" si="2"/>
        <v>0.61568820917612233</v>
      </c>
      <c r="T3" s="64" t="s">
        <v>71</v>
      </c>
      <c r="U3" s="4">
        <f t="shared" si="3"/>
        <v>0.60066232033273326</v>
      </c>
      <c r="V3" s="4">
        <f t="shared" si="4"/>
        <v>0.39933767966726674</v>
      </c>
      <c r="W3" s="65">
        <f t="shared" ref="W3:W9" si="5">R3*20</f>
        <v>1792.8061676025391</v>
      </c>
      <c r="X3" s="4">
        <f t="shared" ref="X3:X5" si="6">W3*4/2</f>
        <v>3585.6123352050781</v>
      </c>
    </row>
    <row r="4" spans="1:24" x14ac:dyDescent="0.2">
      <c r="A4" s="46" t="s">
        <v>15</v>
      </c>
      <c r="B4" s="31" t="s">
        <v>1424</v>
      </c>
      <c r="C4" s="31" t="s">
        <v>94</v>
      </c>
      <c r="D4" s="31" t="s">
        <v>25</v>
      </c>
      <c r="E4" s="32">
        <v>79.511672973632812</v>
      </c>
      <c r="F4" s="34">
        <v>7934</v>
      </c>
      <c r="G4" s="34">
        <v>486</v>
      </c>
      <c r="H4" s="34">
        <v>7448</v>
      </c>
      <c r="I4" s="32">
        <v>315</v>
      </c>
      <c r="J4" s="32">
        <v>223</v>
      </c>
      <c r="K4" s="32">
        <v>171</v>
      </c>
      <c r="L4" s="32">
        <v>7225</v>
      </c>
      <c r="M4" s="7">
        <v>0</v>
      </c>
      <c r="N4" s="7">
        <v>0</v>
      </c>
      <c r="O4" s="4">
        <f t="shared" si="0"/>
        <v>79.511672973632812</v>
      </c>
      <c r="P4" s="64">
        <f>_xlfn.STDEV.P(O2:O5)</f>
        <v>2.9253501337168615</v>
      </c>
      <c r="Q4" s="7"/>
      <c r="R4" s="4">
        <f t="shared" si="1"/>
        <v>89.640308380126953</v>
      </c>
      <c r="S4" s="4">
        <f t="shared" si="2"/>
        <v>0.615234375</v>
      </c>
      <c r="T4" s="64">
        <f>_xlfn.STDEV.P(S2:S5)</f>
        <v>1.8089981399731482E-2</v>
      </c>
      <c r="U4" s="4">
        <f t="shared" si="3"/>
        <v>0.60066232033273326</v>
      </c>
      <c r="V4" s="4">
        <f t="shared" si="4"/>
        <v>0.39933767966726674</v>
      </c>
      <c r="W4" s="65">
        <f t="shared" si="5"/>
        <v>1792.8061676025391</v>
      </c>
      <c r="X4" s="4">
        <f t="shared" si="6"/>
        <v>3585.6123352050781</v>
      </c>
    </row>
    <row r="5" spans="1:24" x14ac:dyDescent="0.2">
      <c r="A5" s="46" t="s">
        <v>16</v>
      </c>
      <c r="B5" s="31" t="s">
        <v>1424</v>
      </c>
      <c r="C5" s="31" t="s">
        <v>94</v>
      </c>
      <c r="D5" s="31" t="s">
        <v>25</v>
      </c>
      <c r="E5" s="32">
        <v>83.731735229492188</v>
      </c>
      <c r="F5" s="34">
        <v>7469</v>
      </c>
      <c r="G5" s="34">
        <v>481</v>
      </c>
      <c r="H5" s="34">
        <v>6988</v>
      </c>
      <c r="I5" s="32">
        <v>295</v>
      </c>
      <c r="J5" s="32">
        <v>257</v>
      </c>
      <c r="K5" s="32">
        <v>186</v>
      </c>
      <c r="L5" s="32">
        <v>6731</v>
      </c>
      <c r="M5" s="7">
        <v>0</v>
      </c>
      <c r="N5" s="7">
        <v>0</v>
      </c>
      <c r="O5" s="4">
        <f t="shared" si="0"/>
        <v>83.731735229492188</v>
      </c>
      <c r="P5" s="64"/>
      <c r="Q5" s="7"/>
      <c r="R5" s="4">
        <f t="shared" si="1"/>
        <v>89.640308380126953</v>
      </c>
      <c r="S5" s="4">
        <f t="shared" si="2"/>
        <v>0.57115198451113258</v>
      </c>
      <c r="T5" s="7"/>
      <c r="U5" s="4">
        <f t="shared" si="3"/>
        <v>0.60066232033273326</v>
      </c>
      <c r="V5" s="4">
        <f t="shared" si="4"/>
        <v>0.39933767966726674</v>
      </c>
      <c r="W5" s="65">
        <f t="shared" si="5"/>
        <v>1792.8061676025391</v>
      </c>
      <c r="X5" s="4">
        <f t="shared" si="6"/>
        <v>3585.6123352050781</v>
      </c>
    </row>
    <row r="6" spans="1:24" s="66" customFormat="1" x14ac:dyDescent="0.2">
      <c r="A6" s="46" t="s">
        <v>13</v>
      </c>
      <c r="B6" s="31" t="s">
        <v>1424</v>
      </c>
      <c r="C6" s="31" t="s">
        <v>91</v>
      </c>
      <c r="D6" s="31" t="s">
        <v>24</v>
      </c>
      <c r="E6" s="32">
        <v>97.373138427734375</v>
      </c>
      <c r="F6" s="34">
        <v>10122</v>
      </c>
      <c r="G6" s="34">
        <v>754</v>
      </c>
      <c r="H6" s="34">
        <v>9368</v>
      </c>
      <c r="I6" s="32">
        <v>418</v>
      </c>
      <c r="J6" s="32">
        <v>336</v>
      </c>
      <c r="K6" s="32">
        <v>220</v>
      </c>
      <c r="L6" s="32">
        <v>9148</v>
      </c>
      <c r="M6" s="7">
        <v>0</v>
      </c>
      <c r="N6" s="7">
        <v>0</v>
      </c>
      <c r="O6" s="4">
        <f t="shared" si="0"/>
        <v>97.373138427734375</v>
      </c>
      <c r="P6" s="64">
        <f>AVERAGE(O6:O9)</f>
        <v>96.117057800292969</v>
      </c>
      <c r="Q6" s="7"/>
      <c r="R6" s="4">
        <f t="shared" si="1"/>
        <v>89.640308380126953</v>
      </c>
      <c r="S6" s="4">
        <f t="shared" si="2"/>
        <v>0.60057471264367812</v>
      </c>
      <c r="T6" s="4">
        <f>AVERAGE(S6:S9)</f>
        <v>0.60066232033273326</v>
      </c>
      <c r="U6" s="4">
        <f t="shared" si="3"/>
        <v>0.60066232033273326</v>
      </c>
      <c r="V6" s="4">
        <f t="shared" si="4"/>
        <v>0.39933767966726674</v>
      </c>
      <c r="W6" s="65">
        <f t="shared" si="5"/>
        <v>1792.8061676025391</v>
      </c>
      <c r="X6" s="4"/>
    </row>
    <row r="7" spans="1:24" x14ac:dyDescent="0.2">
      <c r="A7" s="46" t="s">
        <v>14</v>
      </c>
      <c r="B7" s="31" t="s">
        <v>1424</v>
      </c>
      <c r="C7" s="31" t="s">
        <v>91</v>
      </c>
      <c r="D7" s="31" t="s">
        <v>24</v>
      </c>
      <c r="E7" s="32">
        <v>102.1932373046875</v>
      </c>
      <c r="F7" s="34">
        <v>13956</v>
      </c>
      <c r="G7" s="34">
        <v>1089</v>
      </c>
      <c r="H7" s="34">
        <v>12867</v>
      </c>
      <c r="I7" s="32">
        <v>624</v>
      </c>
      <c r="J7" s="32">
        <v>465</v>
      </c>
      <c r="K7" s="32">
        <v>314</v>
      </c>
      <c r="L7" s="32">
        <v>12553</v>
      </c>
      <c r="M7" s="7">
        <v>0</v>
      </c>
      <c r="N7" s="7">
        <v>0</v>
      </c>
      <c r="O7" s="4">
        <f t="shared" si="0"/>
        <v>102.1932373046875</v>
      </c>
      <c r="P7" s="64" t="s">
        <v>71</v>
      </c>
      <c r="Q7" s="7"/>
      <c r="R7" s="4">
        <f t="shared" si="1"/>
        <v>89.640308380126953</v>
      </c>
      <c r="S7" s="4">
        <f>I7/(I7+(J7+K7)/2)</f>
        <v>0.61568820917612233</v>
      </c>
      <c r="T7" s="64" t="s">
        <v>71</v>
      </c>
      <c r="U7" s="4">
        <f t="shared" si="3"/>
        <v>0.60066232033273326</v>
      </c>
      <c r="V7" s="4">
        <f t="shared" si="4"/>
        <v>0.39933767966726674</v>
      </c>
      <c r="W7" s="65">
        <f t="shared" si="5"/>
        <v>1792.8061676025391</v>
      </c>
      <c r="X7" s="4"/>
    </row>
    <row r="8" spans="1:24" x14ac:dyDescent="0.2">
      <c r="A8" s="46" t="s">
        <v>15</v>
      </c>
      <c r="B8" s="31" t="s">
        <v>1424</v>
      </c>
      <c r="C8" s="31" t="s">
        <v>91</v>
      </c>
      <c r="D8" s="31" t="s">
        <v>24</v>
      </c>
      <c r="E8" s="32">
        <v>88.324539184570312</v>
      </c>
      <c r="F8" s="34">
        <v>7934</v>
      </c>
      <c r="G8" s="34">
        <v>538</v>
      </c>
      <c r="H8" s="34">
        <v>7396</v>
      </c>
      <c r="I8" s="32">
        <v>315</v>
      </c>
      <c r="J8" s="32">
        <v>223</v>
      </c>
      <c r="K8" s="32">
        <v>171</v>
      </c>
      <c r="L8" s="32">
        <v>7225</v>
      </c>
      <c r="M8" s="7">
        <v>0</v>
      </c>
      <c r="N8" s="7">
        <v>0</v>
      </c>
      <c r="O8" s="4">
        <f t="shared" si="0"/>
        <v>88.324539184570312</v>
      </c>
      <c r="P8" s="64">
        <f>_xlfn.STDEV.P(O6:O9)</f>
        <v>4.9858018452559767</v>
      </c>
      <c r="Q8" s="7"/>
      <c r="R8" s="4">
        <f t="shared" si="1"/>
        <v>89.640308380126953</v>
      </c>
      <c r="S8" s="4">
        <f t="shared" si="2"/>
        <v>0.615234375</v>
      </c>
      <c r="T8" s="64">
        <f>_xlfn.STDEV.P(S6:S9)</f>
        <v>1.8089981399731482E-2</v>
      </c>
      <c r="U8" s="4">
        <f t="shared" si="3"/>
        <v>0.60066232033273326</v>
      </c>
      <c r="V8" s="4">
        <f t="shared" si="4"/>
        <v>0.39933767966726674</v>
      </c>
      <c r="W8" s="65">
        <f t="shared" si="5"/>
        <v>1792.8061676025391</v>
      </c>
      <c r="X8" s="4"/>
    </row>
    <row r="9" spans="1:24" ht="16" thickBot="1" x14ac:dyDescent="0.25">
      <c r="A9" s="47" t="s">
        <v>16</v>
      </c>
      <c r="B9" s="48" t="s">
        <v>1424</v>
      </c>
      <c r="C9" s="48" t="s">
        <v>91</v>
      </c>
      <c r="D9" s="48" t="s">
        <v>24</v>
      </c>
      <c r="E9" s="49">
        <v>96.577316284179688</v>
      </c>
      <c r="F9" s="50">
        <v>7469</v>
      </c>
      <c r="G9" s="50">
        <v>552</v>
      </c>
      <c r="H9" s="50">
        <v>6917</v>
      </c>
      <c r="I9" s="49">
        <v>295</v>
      </c>
      <c r="J9" s="49">
        <v>257</v>
      </c>
      <c r="K9" s="49">
        <v>186</v>
      </c>
      <c r="L9" s="49">
        <v>6731</v>
      </c>
      <c r="M9" s="16">
        <v>0</v>
      </c>
      <c r="N9" s="16">
        <v>0</v>
      </c>
      <c r="O9" s="4">
        <f t="shared" si="0"/>
        <v>96.577316284179688</v>
      </c>
      <c r="P9" s="16"/>
      <c r="Q9" s="16"/>
      <c r="R9" s="4">
        <f t="shared" si="1"/>
        <v>89.640308380126953</v>
      </c>
      <c r="S9" s="4">
        <f t="shared" si="2"/>
        <v>0.57115198451113258</v>
      </c>
      <c r="T9" s="16"/>
      <c r="U9" s="4">
        <f t="shared" si="3"/>
        <v>0.60066232033273326</v>
      </c>
      <c r="V9" s="4">
        <f t="shared" si="4"/>
        <v>0.39933767966726674</v>
      </c>
      <c r="W9" s="65">
        <f t="shared" si="5"/>
        <v>1792.8061676025391</v>
      </c>
      <c r="X9" s="4"/>
    </row>
    <row r="11" spans="1:24" ht="26" x14ac:dyDescent="0.3">
      <c r="A11" s="67" t="s">
        <v>1426</v>
      </c>
    </row>
    <row r="13" spans="1:24" ht="16" thickBot="1" x14ac:dyDescent="0.25">
      <c r="A13" t="s">
        <v>51</v>
      </c>
      <c r="B13" s="35" t="s">
        <v>17</v>
      </c>
      <c r="C13" s="35" t="s">
        <v>90</v>
      </c>
      <c r="D13" t="s">
        <v>72</v>
      </c>
      <c r="E13" t="s">
        <v>87</v>
      </c>
      <c r="F13" t="s">
        <v>36</v>
      </c>
      <c r="G13" t="s">
        <v>39</v>
      </c>
      <c r="H13" t="s">
        <v>37</v>
      </c>
      <c r="I13" t="s">
        <v>40</v>
      </c>
      <c r="J13" t="s">
        <v>41</v>
      </c>
      <c r="K13" t="s">
        <v>42</v>
      </c>
      <c r="L13" t="s">
        <v>38</v>
      </c>
      <c r="M13" t="s">
        <v>43</v>
      </c>
      <c r="N13" t="s">
        <v>44</v>
      </c>
      <c r="O13" t="s">
        <v>45</v>
      </c>
      <c r="P13" t="s">
        <v>46</v>
      </c>
      <c r="Q13" t="s">
        <v>47</v>
      </c>
      <c r="R13" t="s">
        <v>48</v>
      </c>
      <c r="S13" t="s">
        <v>49</v>
      </c>
      <c r="T13" t="s">
        <v>50</v>
      </c>
      <c r="U13" s="68" t="s">
        <v>63</v>
      </c>
      <c r="V13" s="68" t="s">
        <v>60</v>
      </c>
    </row>
    <row r="14" spans="1:24" s="15" customFormat="1" x14ac:dyDescent="0.2">
      <c r="A14" s="41" t="s">
        <v>2</v>
      </c>
      <c r="B14" s="42" t="s">
        <v>1424</v>
      </c>
      <c r="C14" s="42" t="s">
        <v>91</v>
      </c>
      <c r="D14" s="42" t="s">
        <v>19</v>
      </c>
      <c r="E14">
        <v>15915</v>
      </c>
      <c r="F14">
        <v>19</v>
      </c>
      <c r="G14">
        <v>174</v>
      </c>
      <c r="H14">
        <v>1</v>
      </c>
      <c r="I14">
        <v>32</v>
      </c>
      <c r="J14">
        <v>45</v>
      </c>
      <c r="K14">
        <v>0</v>
      </c>
      <c r="L14">
        <v>0</v>
      </c>
      <c r="M14">
        <v>42</v>
      </c>
      <c r="N14">
        <v>14</v>
      </c>
      <c r="O14">
        <v>7</v>
      </c>
      <c r="P14">
        <v>3</v>
      </c>
      <c r="Q14">
        <v>2</v>
      </c>
      <c r="R14">
        <v>67</v>
      </c>
      <c r="S14">
        <v>1</v>
      </c>
      <c r="T14">
        <v>188</v>
      </c>
      <c r="U14" s="69">
        <f>ABS($Q$2)</f>
        <v>89.640308380126953</v>
      </c>
      <c r="V14" s="69">
        <f>ABS($T$2)</f>
        <v>0.60066232033273326</v>
      </c>
    </row>
    <row r="15" spans="1:24" x14ac:dyDescent="0.2">
      <c r="A15" s="46" t="s">
        <v>4</v>
      </c>
      <c r="B15" s="31" t="s">
        <v>1424</v>
      </c>
      <c r="C15" s="31" t="s">
        <v>91</v>
      </c>
      <c r="D15" s="31" t="s">
        <v>19</v>
      </c>
      <c r="E15">
        <v>15254</v>
      </c>
      <c r="F15">
        <v>32</v>
      </c>
      <c r="G15">
        <v>164</v>
      </c>
      <c r="H15">
        <v>1</v>
      </c>
      <c r="I15">
        <v>48</v>
      </c>
      <c r="J15">
        <v>31</v>
      </c>
      <c r="K15">
        <v>1</v>
      </c>
      <c r="L15">
        <v>1</v>
      </c>
      <c r="M15">
        <v>69</v>
      </c>
      <c r="N15">
        <v>20</v>
      </c>
      <c r="O15">
        <v>24</v>
      </c>
      <c r="P15">
        <v>5</v>
      </c>
      <c r="Q15">
        <v>5</v>
      </c>
      <c r="R15">
        <v>84</v>
      </c>
      <c r="S15">
        <v>0</v>
      </c>
      <c r="T15">
        <v>207</v>
      </c>
      <c r="U15" s="4">
        <f>ABS($Q$2)</f>
        <v>89.640308380126953</v>
      </c>
      <c r="V15" s="4">
        <f>ABS($T$2)</f>
        <v>0.60066232033273326</v>
      </c>
    </row>
    <row r="16" spans="1:24" x14ac:dyDescent="0.2">
      <c r="A16" s="46" t="s">
        <v>6</v>
      </c>
      <c r="B16" s="31" t="s">
        <v>1424</v>
      </c>
      <c r="C16" s="31" t="s">
        <v>92</v>
      </c>
      <c r="D16" s="31" t="s">
        <v>19</v>
      </c>
      <c r="E16">
        <v>15824</v>
      </c>
      <c r="F16">
        <v>7</v>
      </c>
      <c r="G16">
        <v>190</v>
      </c>
      <c r="H16">
        <v>3</v>
      </c>
      <c r="I16">
        <v>29</v>
      </c>
      <c r="J16">
        <v>81</v>
      </c>
      <c r="K16">
        <v>0</v>
      </c>
      <c r="L16">
        <v>9</v>
      </c>
      <c r="M16">
        <v>61</v>
      </c>
      <c r="N16">
        <v>0</v>
      </c>
      <c r="O16">
        <v>18</v>
      </c>
      <c r="P16">
        <v>0</v>
      </c>
      <c r="Q16">
        <v>15</v>
      </c>
      <c r="R16">
        <v>90</v>
      </c>
      <c r="S16">
        <v>9</v>
      </c>
      <c r="T16">
        <v>252</v>
      </c>
      <c r="U16" s="4">
        <f>ABS($Q$2)</f>
        <v>89.640308380126953</v>
      </c>
      <c r="V16" s="4">
        <f>ABS($T$2)</f>
        <v>0.60066232033273326</v>
      </c>
    </row>
    <row r="17" spans="1:22" x14ac:dyDescent="0.2">
      <c r="A17" s="46" t="s">
        <v>8</v>
      </c>
      <c r="B17" s="31" t="s">
        <v>1424</v>
      </c>
      <c r="C17" s="31" t="s">
        <v>92</v>
      </c>
      <c r="D17" s="31" t="s">
        <v>19</v>
      </c>
      <c r="E17">
        <v>15650</v>
      </c>
      <c r="F17">
        <v>0</v>
      </c>
      <c r="G17">
        <v>148</v>
      </c>
      <c r="H17">
        <v>3</v>
      </c>
      <c r="I17">
        <v>28</v>
      </c>
      <c r="J17">
        <v>86</v>
      </c>
      <c r="K17">
        <v>0</v>
      </c>
      <c r="L17">
        <v>6</v>
      </c>
      <c r="M17">
        <v>48</v>
      </c>
      <c r="N17">
        <v>0</v>
      </c>
      <c r="O17">
        <v>23</v>
      </c>
      <c r="P17">
        <v>0</v>
      </c>
      <c r="Q17">
        <v>8</v>
      </c>
      <c r="R17">
        <v>93</v>
      </c>
      <c r="S17">
        <v>4</v>
      </c>
      <c r="T17">
        <v>234</v>
      </c>
      <c r="U17" s="4">
        <f>ABS($Q$2)</f>
        <v>89.640308380126953</v>
      </c>
      <c r="V17" s="4">
        <f>ABS($T$2)</f>
        <v>0.60066232033273326</v>
      </c>
    </row>
    <row r="18" spans="1:22" x14ac:dyDescent="0.2">
      <c r="A18" s="46" t="s">
        <v>1</v>
      </c>
      <c r="B18" s="31" t="s">
        <v>1423</v>
      </c>
      <c r="C18" s="31" t="s">
        <v>91</v>
      </c>
      <c r="D18" s="31" t="s">
        <v>19</v>
      </c>
      <c r="E18">
        <v>13758</v>
      </c>
      <c r="F18">
        <v>14</v>
      </c>
      <c r="G18">
        <v>143</v>
      </c>
      <c r="H18">
        <v>5</v>
      </c>
      <c r="I18">
        <v>42</v>
      </c>
      <c r="J18">
        <v>43</v>
      </c>
      <c r="K18">
        <v>0</v>
      </c>
      <c r="L18">
        <v>6</v>
      </c>
      <c r="M18">
        <v>55</v>
      </c>
      <c r="N18">
        <v>12</v>
      </c>
      <c r="O18">
        <v>17</v>
      </c>
      <c r="P18">
        <v>7</v>
      </c>
      <c r="Q18">
        <v>1</v>
      </c>
      <c r="R18">
        <v>73</v>
      </c>
      <c r="S18">
        <v>0</v>
      </c>
      <c r="T18">
        <v>211</v>
      </c>
      <c r="U18" s="4">
        <f t="shared" ref="U18:U53" si="7">ABS($Q$2)</f>
        <v>89.640308380126953</v>
      </c>
      <c r="V18" s="4">
        <f>ABS($T$6)</f>
        <v>0.60066232033273326</v>
      </c>
    </row>
    <row r="19" spans="1:22" x14ac:dyDescent="0.2">
      <c r="A19" s="46" t="s">
        <v>3</v>
      </c>
      <c r="B19" s="31" t="s">
        <v>1423</v>
      </c>
      <c r="C19" s="31" t="s">
        <v>91</v>
      </c>
      <c r="D19" s="31" t="s">
        <v>19</v>
      </c>
      <c r="E19">
        <v>14302</v>
      </c>
      <c r="F19">
        <v>11</v>
      </c>
      <c r="G19">
        <v>143</v>
      </c>
      <c r="H19">
        <v>6</v>
      </c>
      <c r="I19">
        <v>37</v>
      </c>
      <c r="J19">
        <v>50</v>
      </c>
      <c r="K19">
        <v>2</v>
      </c>
      <c r="L19">
        <v>5</v>
      </c>
      <c r="M19">
        <v>52</v>
      </c>
      <c r="N19">
        <v>14</v>
      </c>
      <c r="O19">
        <v>19</v>
      </c>
      <c r="P19">
        <v>12</v>
      </c>
      <c r="Q19">
        <v>2</v>
      </c>
      <c r="R19">
        <v>82</v>
      </c>
      <c r="S19">
        <v>1</v>
      </c>
      <c r="T19">
        <v>255</v>
      </c>
      <c r="U19" s="4">
        <f t="shared" si="7"/>
        <v>89.640308380126953</v>
      </c>
      <c r="V19" s="4">
        <f>ABS($T$6)</f>
        <v>0.60066232033273326</v>
      </c>
    </row>
    <row r="20" spans="1:22" x14ac:dyDescent="0.2">
      <c r="A20" s="46" t="s">
        <v>5</v>
      </c>
      <c r="B20" s="31" t="s">
        <v>1423</v>
      </c>
      <c r="C20" s="31" t="s">
        <v>92</v>
      </c>
      <c r="D20" s="31" t="s">
        <v>19</v>
      </c>
      <c r="E20">
        <v>10205</v>
      </c>
      <c r="F20">
        <v>29</v>
      </c>
      <c r="G20">
        <v>126</v>
      </c>
      <c r="H20">
        <v>3</v>
      </c>
      <c r="I20">
        <v>26</v>
      </c>
      <c r="J20">
        <v>23</v>
      </c>
      <c r="K20">
        <v>0</v>
      </c>
      <c r="L20">
        <v>10</v>
      </c>
      <c r="M20">
        <v>40</v>
      </c>
      <c r="N20">
        <v>1</v>
      </c>
      <c r="O20">
        <v>10</v>
      </c>
      <c r="P20">
        <v>0</v>
      </c>
      <c r="Q20">
        <v>12</v>
      </c>
      <c r="R20">
        <v>73</v>
      </c>
      <c r="S20">
        <v>4</v>
      </c>
      <c r="T20">
        <v>147</v>
      </c>
      <c r="U20" s="4">
        <f t="shared" si="7"/>
        <v>89.640308380126953</v>
      </c>
      <c r="V20" s="4">
        <f>ABS($T$6)</f>
        <v>0.60066232033273326</v>
      </c>
    </row>
    <row r="21" spans="1:22" x14ac:dyDescent="0.2">
      <c r="A21" s="46" t="s">
        <v>7</v>
      </c>
      <c r="B21" s="31" t="s">
        <v>1423</v>
      </c>
      <c r="C21" s="31" t="s">
        <v>92</v>
      </c>
      <c r="D21" s="31" t="s">
        <v>19</v>
      </c>
      <c r="E21">
        <v>13150</v>
      </c>
      <c r="F21">
        <v>36</v>
      </c>
      <c r="G21">
        <v>0</v>
      </c>
      <c r="H21">
        <v>124</v>
      </c>
      <c r="I21">
        <v>2</v>
      </c>
      <c r="J21">
        <v>23</v>
      </c>
      <c r="K21">
        <v>0</v>
      </c>
      <c r="L21">
        <v>42</v>
      </c>
      <c r="M21">
        <v>4</v>
      </c>
      <c r="N21">
        <v>0</v>
      </c>
      <c r="O21">
        <v>58</v>
      </c>
      <c r="P21">
        <v>15</v>
      </c>
      <c r="Q21">
        <v>10</v>
      </c>
      <c r="R21">
        <v>58</v>
      </c>
      <c r="S21">
        <v>6</v>
      </c>
      <c r="T21">
        <v>188</v>
      </c>
      <c r="U21" s="4">
        <f t="shared" si="7"/>
        <v>89.640308380126953</v>
      </c>
      <c r="V21" s="4">
        <f>ABS($T$6)</f>
        <v>0.60066232033273326</v>
      </c>
    </row>
    <row r="22" spans="1:22" x14ac:dyDescent="0.2">
      <c r="A22" s="46" t="s">
        <v>10</v>
      </c>
      <c r="B22" s="31" t="s">
        <v>1425</v>
      </c>
      <c r="C22" s="31" t="s">
        <v>92</v>
      </c>
      <c r="D22" s="31" t="s">
        <v>19</v>
      </c>
      <c r="E22">
        <v>14797</v>
      </c>
      <c r="F22">
        <v>5</v>
      </c>
      <c r="G22">
        <v>178</v>
      </c>
      <c r="H22">
        <v>5</v>
      </c>
      <c r="I22">
        <v>29</v>
      </c>
      <c r="J22">
        <v>91</v>
      </c>
      <c r="K22">
        <v>1</v>
      </c>
      <c r="L22">
        <v>9</v>
      </c>
      <c r="M22">
        <v>57</v>
      </c>
      <c r="N22">
        <v>0</v>
      </c>
      <c r="O22">
        <v>18</v>
      </c>
      <c r="P22">
        <v>2</v>
      </c>
      <c r="Q22">
        <v>13</v>
      </c>
      <c r="R22">
        <v>84</v>
      </c>
      <c r="S22">
        <v>6</v>
      </c>
      <c r="T22">
        <v>221</v>
      </c>
      <c r="U22" s="4">
        <f t="shared" si="7"/>
        <v>89.640308380126953</v>
      </c>
      <c r="V22" s="4">
        <f>ABS($T$2)</f>
        <v>0.60066232033273326</v>
      </c>
    </row>
    <row r="23" spans="1:22" s="17" customFormat="1" ht="16" thickBot="1" x14ac:dyDescent="0.25">
      <c r="A23" s="47" t="s">
        <v>12</v>
      </c>
      <c r="B23" s="48" t="s">
        <v>1425</v>
      </c>
      <c r="C23" s="48" t="s">
        <v>92</v>
      </c>
      <c r="D23" s="48" t="s">
        <v>19</v>
      </c>
      <c r="E23" s="17">
        <v>13687</v>
      </c>
      <c r="F23" s="17">
        <v>0</v>
      </c>
      <c r="G23" s="17">
        <v>166</v>
      </c>
      <c r="H23" s="17">
        <v>3</v>
      </c>
      <c r="I23" s="17">
        <v>21</v>
      </c>
      <c r="J23" s="17">
        <v>74</v>
      </c>
      <c r="K23" s="17">
        <v>2</v>
      </c>
      <c r="L23" s="17">
        <v>7</v>
      </c>
      <c r="M23" s="17">
        <v>57</v>
      </c>
      <c r="N23" s="17">
        <v>0</v>
      </c>
      <c r="O23" s="17">
        <v>10</v>
      </c>
      <c r="P23" s="17">
        <v>0</v>
      </c>
      <c r="Q23" s="17">
        <v>19</v>
      </c>
      <c r="R23" s="17">
        <v>80</v>
      </c>
      <c r="S23" s="17">
        <v>9</v>
      </c>
      <c r="T23" s="17">
        <v>203</v>
      </c>
      <c r="U23" s="18">
        <f t="shared" si="7"/>
        <v>89.640308380126953</v>
      </c>
      <c r="V23" s="18">
        <f>ABS($T$2)</f>
        <v>0.60066232033273326</v>
      </c>
    </row>
    <row r="24" spans="1:22" x14ac:dyDescent="0.2">
      <c r="A24" s="38" t="s">
        <v>2</v>
      </c>
      <c r="B24" s="38" t="s">
        <v>1424</v>
      </c>
      <c r="C24" s="38" t="s">
        <v>93</v>
      </c>
      <c r="D24" s="38" t="s">
        <v>22</v>
      </c>
      <c r="E24">
        <v>15915</v>
      </c>
      <c r="F24">
        <v>19</v>
      </c>
      <c r="G24">
        <v>174</v>
      </c>
      <c r="H24">
        <v>1</v>
      </c>
      <c r="I24">
        <v>32</v>
      </c>
      <c r="J24">
        <v>45</v>
      </c>
      <c r="K24">
        <v>0</v>
      </c>
      <c r="L24">
        <v>0</v>
      </c>
      <c r="M24">
        <v>42</v>
      </c>
      <c r="N24">
        <v>14</v>
      </c>
      <c r="O24">
        <v>7</v>
      </c>
      <c r="P24">
        <v>3</v>
      </c>
      <c r="Q24">
        <v>2</v>
      </c>
      <c r="R24">
        <v>67</v>
      </c>
      <c r="S24">
        <v>1</v>
      </c>
      <c r="T24">
        <v>188</v>
      </c>
      <c r="U24" s="70">
        <f t="shared" si="7"/>
        <v>89.640308380126953</v>
      </c>
      <c r="V24" s="70">
        <f>ABS($T$2)</f>
        <v>0.60066232033273326</v>
      </c>
    </row>
    <row r="25" spans="1:22" x14ac:dyDescent="0.2">
      <c r="A25" s="31" t="s">
        <v>4</v>
      </c>
      <c r="B25" s="31" t="s">
        <v>1424</v>
      </c>
      <c r="C25" s="31" t="s">
        <v>93</v>
      </c>
      <c r="D25" s="31" t="s">
        <v>22</v>
      </c>
      <c r="E25">
        <v>15254</v>
      </c>
      <c r="F25">
        <v>32</v>
      </c>
      <c r="G25">
        <v>164</v>
      </c>
      <c r="H25">
        <v>1</v>
      </c>
      <c r="I25">
        <v>48</v>
      </c>
      <c r="J25">
        <v>31</v>
      </c>
      <c r="K25">
        <v>1</v>
      </c>
      <c r="L25">
        <v>1</v>
      </c>
      <c r="M25">
        <v>69</v>
      </c>
      <c r="N25">
        <v>20</v>
      </c>
      <c r="O25">
        <v>24</v>
      </c>
      <c r="P25">
        <v>5</v>
      </c>
      <c r="Q25">
        <v>5</v>
      </c>
      <c r="R25">
        <v>84</v>
      </c>
      <c r="S25">
        <v>0</v>
      </c>
      <c r="T25">
        <v>207</v>
      </c>
      <c r="U25" s="4">
        <f t="shared" si="7"/>
        <v>89.640308380126953</v>
      </c>
      <c r="V25" s="4">
        <f>ABS($T$2)</f>
        <v>0.60066232033273326</v>
      </c>
    </row>
    <row r="26" spans="1:22" s="5" customFormat="1" x14ac:dyDescent="0.2">
      <c r="A26" s="31" t="s">
        <v>6</v>
      </c>
      <c r="B26" s="31" t="s">
        <v>1424</v>
      </c>
      <c r="C26" s="31" t="s">
        <v>93</v>
      </c>
      <c r="D26" s="31" t="s">
        <v>22</v>
      </c>
      <c r="E26">
        <v>15824</v>
      </c>
      <c r="F26">
        <v>7</v>
      </c>
      <c r="G26">
        <v>190</v>
      </c>
      <c r="H26">
        <v>3</v>
      </c>
      <c r="I26">
        <v>29</v>
      </c>
      <c r="J26">
        <v>81</v>
      </c>
      <c r="K26">
        <v>0</v>
      </c>
      <c r="L26">
        <v>9</v>
      </c>
      <c r="M26">
        <v>61</v>
      </c>
      <c r="N26">
        <v>0</v>
      </c>
      <c r="O26">
        <v>18</v>
      </c>
      <c r="P26">
        <v>0</v>
      </c>
      <c r="Q26">
        <v>15</v>
      </c>
      <c r="R26">
        <v>90</v>
      </c>
      <c r="S26">
        <v>9</v>
      </c>
      <c r="T26">
        <v>252</v>
      </c>
      <c r="U26" s="4">
        <f t="shared" si="7"/>
        <v>89.640308380126953</v>
      </c>
      <c r="V26" s="4">
        <f>ABS($T$6)</f>
        <v>0.60066232033273326</v>
      </c>
    </row>
    <row r="27" spans="1:22" x14ac:dyDescent="0.2">
      <c r="A27" s="31" t="s">
        <v>8</v>
      </c>
      <c r="B27" s="31" t="s">
        <v>1424</v>
      </c>
      <c r="C27" s="31" t="s">
        <v>93</v>
      </c>
      <c r="D27" s="31" t="s">
        <v>22</v>
      </c>
      <c r="E27">
        <v>15650</v>
      </c>
      <c r="F27">
        <v>0</v>
      </c>
      <c r="G27">
        <v>148</v>
      </c>
      <c r="H27">
        <v>3</v>
      </c>
      <c r="I27">
        <v>28</v>
      </c>
      <c r="J27">
        <v>86</v>
      </c>
      <c r="K27">
        <v>0</v>
      </c>
      <c r="L27">
        <v>6</v>
      </c>
      <c r="M27">
        <v>48</v>
      </c>
      <c r="N27">
        <v>0</v>
      </c>
      <c r="O27">
        <v>23</v>
      </c>
      <c r="P27">
        <v>0</v>
      </c>
      <c r="Q27">
        <v>8</v>
      </c>
      <c r="R27">
        <v>93</v>
      </c>
      <c r="S27">
        <v>4</v>
      </c>
      <c r="T27">
        <v>234</v>
      </c>
      <c r="U27" s="4">
        <f t="shared" si="7"/>
        <v>89.640308380126953</v>
      </c>
      <c r="V27" s="4">
        <f>ABS($T$6)</f>
        <v>0.60066232033273326</v>
      </c>
    </row>
    <row r="28" spans="1:22" x14ac:dyDescent="0.2">
      <c r="A28" s="31" t="s">
        <v>1</v>
      </c>
      <c r="B28" s="31" t="s">
        <v>1423</v>
      </c>
      <c r="C28" s="31" t="s">
        <v>93</v>
      </c>
      <c r="D28" s="31" t="s">
        <v>22</v>
      </c>
      <c r="E28">
        <v>13758</v>
      </c>
      <c r="F28">
        <v>14</v>
      </c>
      <c r="G28">
        <v>143</v>
      </c>
      <c r="H28">
        <v>5</v>
      </c>
      <c r="I28">
        <v>42</v>
      </c>
      <c r="J28">
        <v>43</v>
      </c>
      <c r="K28">
        <v>0</v>
      </c>
      <c r="L28">
        <v>6</v>
      </c>
      <c r="M28">
        <v>55</v>
      </c>
      <c r="N28">
        <v>12</v>
      </c>
      <c r="O28">
        <v>17</v>
      </c>
      <c r="P28">
        <v>7</v>
      </c>
      <c r="Q28">
        <v>1</v>
      </c>
      <c r="R28">
        <v>73</v>
      </c>
      <c r="S28">
        <v>0</v>
      </c>
      <c r="T28">
        <v>211</v>
      </c>
      <c r="U28" s="4">
        <f t="shared" si="7"/>
        <v>89.640308380126953</v>
      </c>
      <c r="V28" s="4">
        <f>ABS($T$6)</f>
        <v>0.60066232033273326</v>
      </c>
    </row>
    <row r="29" spans="1:22" x14ac:dyDescent="0.2">
      <c r="A29" s="31" t="s">
        <v>3</v>
      </c>
      <c r="B29" s="31" t="s">
        <v>1423</v>
      </c>
      <c r="C29" s="31" t="s">
        <v>93</v>
      </c>
      <c r="D29" s="31" t="s">
        <v>22</v>
      </c>
      <c r="E29">
        <v>14302</v>
      </c>
      <c r="F29">
        <v>11</v>
      </c>
      <c r="G29">
        <v>143</v>
      </c>
      <c r="H29">
        <v>6</v>
      </c>
      <c r="I29">
        <v>37</v>
      </c>
      <c r="J29">
        <v>50</v>
      </c>
      <c r="K29">
        <v>2</v>
      </c>
      <c r="L29">
        <v>5</v>
      </c>
      <c r="M29">
        <v>52</v>
      </c>
      <c r="N29">
        <v>14</v>
      </c>
      <c r="O29">
        <v>19</v>
      </c>
      <c r="P29">
        <v>12</v>
      </c>
      <c r="Q29">
        <v>2</v>
      </c>
      <c r="R29">
        <v>82</v>
      </c>
      <c r="S29">
        <v>1</v>
      </c>
      <c r="T29">
        <v>255</v>
      </c>
      <c r="U29" s="4">
        <f t="shared" si="7"/>
        <v>89.640308380126953</v>
      </c>
      <c r="V29" s="4">
        <f>ABS($T$6)</f>
        <v>0.60066232033273326</v>
      </c>
    </row>
    <row r="30" spans="1:22" x14ac:dyDescent="0.2">
      <c r="A30" s="31" t="s">
        <v>5</v>
      </c>
      <c r="B30" s="31" t="s">
        <v>1423</v>
      </c>
      <c r="C30" s="31" t="s">
        <v>93</v>
      </c>
      <c r="D30" s="31" t="s">
        <v>22</v>
      </c>
      <c r="E30">
        <v>10205</v>
      </c>
      <c r="F30">
        <v>29</v>
      </c>
      <c r="G30">
        <v>126</v>
      </c>
      <c r="H30">
        <v>3</v>
      </c>
      <c r="I30">
        <v>26</v>
      </c>
      <c r="J30">
        <v>23</v>
      </c>
      <c r="K30">
        <v>0</v>
      </c>
      <c r="L30">
        <v>10</v>
      </c>
      <c r="M30">
        <v>40</v>
      </c>
      <c r="N30">
        <v>1</v>
      </c>
      <c r="O30">
        <v>10</v>
      </c>
      <c r="P30">
        <v>0</v>
      </c>
      <c r="Q30">
        <v>12</v>
      </c>
      <c r="R30">
        <v>73</v>
      </c>
      <c r="S30">
        <v>4</v>
      </c>
      <c r="T30">
        <v>147</v>
      </c>
      <c r="U30" s="4">
        <f t="shared" si="7"/>
        <v>89.640308380126953</v>
      </c>
      <c r="V30" s="4">
        <f t="shared" ref="V30:V35" si="8">ABS($T$2)</f>
        <v>0.60066232033273326</v>
      </c>
    </row>
    <row r="31" spans="1:22" x14ac:dyDescent="0.2">
      <c r="A31" s="31" t="s">
        <v>7</v>
      </c>
      <c r="B31" s="31" t="s">
        <v>1423</v>
      </c>
      <c r="C31" s="31" t="s">
        <v>93</v>
      </c>
      <c r="D31" s="31" t="s">
        <v>22</v>
      </c>
      <c r="E31">
        <v>13150</v>
      </c>
      <c r="F31">
        <v>36</v>
      </c>
      <c r="G31">
        <v>0</v>
      </c>
      <c r="H31">
        <v>124</v>
      </c>
      <c r="I31">
        <v>2</v>
      </c>
      <c r="J31">
        <v>23</v>
      </c>
      <c r="K31">
        <v>0</v>
      </c>
      <c r="L31">
        <v>42</v>
      </c>
      <c r="M31">
        <v>4</v>
      </c>
      <c r="N31">
        <v>0</v>
      </c>
      <c r="O31">
        <v>58</v>
      </c>
      <c r="P31">
        <v>15</v>
      </c>
      <c r="Q31">
        <v>10</v>
      </c>
      <c r="R31">
        <v>58</v>
      </c>
      <c r="S31">
        <v>6</v>
      </c>
      <c r="T31">
        <v>188</v>
      </c>
      <c r="U31" s="4">
        <f t="shared" si="7"/>
        <v>89.640308380126953</v>
      </c>
      <c r="V31" s="4">
        <f t="shared" si="8"/>
        <v>0.60066232033273326</v>
      </c>
    </row>
    <row r="32" spans="1:22" x14ac:dyDescent="0.2">
      <c r="A32" s="31" t="s">
        <v>10</v>
      </c>
      <c r="B32" s="31" t="s">
        <v>1425</v>
      </c>
      <c r="C32" s="31" t="s">
        <v>93</v>
      </c>
      <c r="D32" s="31" t="s">
        <v>22</v>
      </c>
      <c r="E32">
        <v>14797</v>
      </c>
      <c r="F32">
        <v>5</v>
      </c>
      <c r="G32">
        <v>178</v>
      </c>
      <c r="H32">
        <v>5</v>
      </c>
      <c r="I32">
        <v>29</v>
      </c>
      <c r="J32">
        <v>91</v>
      </c>
      <c r="K32">
        <v>1</v>
      </c>
      <c r="L32">
        <v>9</v>
      </c>
      <c r="M32">
        <v>57</v>
      </c>
      <c r="N32">
        <v>0</v>
      </c>
      <c r="O32">
        <v>18</v>
      </c>
      <c r="P32">
        <v>2</v>
      </c>
      <c r="Q32">
        <v>13</v>
      </c>
      <c r="R32">
        <v>84</v>
      </c>
      <c r="S32">
        <v>6</v>
      </c>
      <c r="T32">
        <v>221</v>
      </c>
      <c r="U32" s="4">
        <f t="shared" si="7"/>
        <v>89.640308380126953</v>
      </c>
      <c r="V32" s="4">
        <f t="shared" si="8"/>
        <v>0.60066232033273326</v>
      </c>
    </row>
    <row r="33" spans="1:22" x14ac:dyDescent="0.2">
      <c r="A33" s="31" t="s">
        <v>12</v>
      </c>
      <c r="B33" s="31" t="s">
        <v>1425</v>
      </c>
      <c r="C33" s="31" t="s">
        <v>93</v>
      </c>
      <c r="D33" s="31" t="s">
        <v>22</v>
      </c>
      <c r="E33">
        <v>13687</v>
      </c>
      <c r="F33">
        <v>0</v>
      </c>
      <c r="G33">
        <v>166</v>
      </c>
      <c r="H33">
        <v>3</v>
      </c>
      <c r="I33">
        <v>21</v>
      </c>
      <c r="J33">
        <v>74</v>
      </c>
      <c r="K33">
        <v>2</v>
      </c>
      <c r="L33">
        <v>7</v>
      </c>
      <c r="M33">
        <v>57</v>
      </c>
      <c r="N33">
        <v>0</v>
      </c>
      <c r="O33">
        <v>10</v>
      </c>
      <c r="P33">
        <v>0</v>
      </c>
      <c r="Q33">
        <v>19</v>
      </c>
      <c r="R33">
        <v>80</v>
      </c>
      <c r="S33">
        <v>9</v>
      </c>
      <c r="T33">
        <v>203</v>
      </c>
      <c r="U33" s="4">
        <f t="shared" si="7"/>
        <v>89.640308380126953</v>
      </c>
      <c r="V33" s="4">
        <f t="shared" si="8"/>
        <v>0.60066232033273326</v>
      </c>
    </row>
    <row r="34" spans="1:22" x14ac:dyDescent="0.2">
      <c r="A34" s="31" t="s">
        <v>2</v>
      </c>
      <c r="B34" s="31" t="s">
        <v>1424</v>
      </c>
      <c r="C34" s="31" t="s">
        <v>92</v>
      </c>
      <c r="D34" s="31" t="s">
        <v>21</v>
      </c>
      <c r="E34">
        <v>15915</v>
      </c>
      <c r="F34">
        <v>19</v>
      </c>
      <c r="G34">
        <v>174</v>
      </c>
      <c r="H34">
        <v>1</v>
      </c>
      <c r="I34">
        <v>32</v>
      </c>
      <c r="J34">
        <v>45</v>
      </c>
      <c r="K34">
        <v>0</v>
      </c>
      <c r="L34">
        <v>0</v>
      </c>
      <c r="M34">
        <v>42</v>
      </c>
      <c r="N34">
        <v>14</v>
      </c>
      <c r="O34">
        <v>7</v>
      </c>
      <c r="P34">
        <v>3</v>
      </c>
      <c r="Q34">
        <v>2</v>
      </c>
      <c r="R34">
        <v>67</v>
      </c>
      <c r="S34">
        <v>1</v>
      </c>
      <c r="T34">
        <v>188</v>
      </c>
      <c r="U34" s="4">
        <f t="shared" si="7"/>
        <v>89.640308380126953</v>
      </c>
      <c r="V34" s="4">
        <f t="shared" si="8"/>
        <v>0.60066232033273326</v>
      </c>
    </row>
    <row r="35" spans="1:22" x14ac:dyDescent="0.2">
      <c r="A35" s="31" t="s">
        <v>4</v>
      </c>
      <c r="B35" s="31" t="s">
        <v>1424</v>
      </c>
      <c r="C35" s="31" t="s">
        <v>92</v>
      </c>
      <c r="D35" s="31" t="s">
        <v>21</v>
      </c>
      <c r="E35">
        <v>15254</v>
      </c>
      <c r="F35">
        <v>32</v>
      </c>
      <c r="G35">
        <v>164</v>
      </c>
      <c r="H35">
        <v>1</v>
      </c>
      <c r="I35">
        <v>48</v>
      </c>
      <c r="J35">
        <v>31</v>
      </c>
      <c r="K35">
        <v>1</v>
      </c>
      <c r="L35">
        <v>1</v>
      </c>
      <c r="M35">
        <v>69</v>
      </c>
      <c r="N35">
        <v>20</v>
      </c>
      <c r="O35">
        <v>24</v>
      </c>
      <c r="P35">
        <v>5</v>
      </c>
      <c r="Q35">
        <v>5</v>
      </c>
      <c r="R35">
        <v>84</v>
      </c>
      <c r="S35">
        <v>0</v>
      </c>
      <c r="T35">
        <v>207</v>
      </c>
      <c r="U35" s="4">
        <f t="shared" si="7"/>
        <v>89.640308380126953</v>
      </c>
      <c r="V35" s="4">
        <f t="shared" si="8"/>
        <v>0.60066232033273326</v>
      </c>
    </row>
    <row r="36" spans="1:22" x14ac:dyDescent="0.2">
      <c r="A36" s="31" t="s">
        <v>1</v>
      </c>
      <c r="B36" s="31" t="s">
        <v>1423</v>
      </c>
      <c r="C36" s="31" t="s">
        <v>92</v>
      </c>
      <c r="D36" s="31" t="s">
        <v>21</v>
      </c>
      <c r="E36">
        <v>13758</v>
      </c>
      <c r="F36">
        <v>14</v>
      </c>
      <c r="G36">
        <v>143</v>
      </c>
      <c r="H36">
        <v>5</v>
      </c>
      <c r="I36">
        <v>42</v>
      </c>
      <c r="J36">
        <v>43</v>
      </c>
      <c r="K36">
        <v>0</v>
      </c>
      <c r="L36">
        <v>6</v>
      </c>
      <c r="M36">
        <v>55</v>
      </c>
      <c r="N36">
        <v>12</v>
      </c>
      <c r="O36">
        <v>17</v>
      </c>
      <c r="P36">
        <v>7</v>
      </c>
      <c r="Q36">
        <v>1</v>
      </c>
      <c r="R36">
        <v>73</v>
      </c>
      <c r="S36">
        <v>0</v>
      </c>
      <c r="T36">
        <v>211</v>
      </c>
      <c r="U36" s="4">
        <f t="shared" si="7"/>
        <v>89.640308380126953</v>
      </c>
      <c r="V36" s="4">
        <f>ABS($T$6)</f>
        <v>0.60066232033273326</v>
      </c>
    </row>
    <row r="37" spans="1:22" x14ac:dyDescent="0.2">
      <c r="A37" s="31" t="s">
        <v>3</v>
      </c>
      <c r="B37" s="31" t="s">
        <v>1423</v>
      </c>
      <c r="C37" s="31" t="s">
        <v>92</v>
      </c>
      <c r="D37" s="31" t="s">
        <v>21</v>
      </c>
      <c r="E37">
        <v>14302</v>
      </c>
      <c r="F37">
        <v>11</v>
      </c>
      <c r="G37">
        <v>143</v>
      </c>
      <c r="H37">
        <v>6</v>
      </c>
      <c r="I37">
        <v>37</v>
      </c>
      <c r="J37">
        <v>50</v>
      </c>
      <c r="K37">
        <v>2</v>
      </c>
      <c r="L37">
        <v>5</v>
      </c>
      <c r="M37">
        <v>52</v>
      </c>
      <c r="N37">
        <v>14</v>
      </c>
      <c r="O37">
        <v>19</v>
      </c>
      <c r="P37">
        <v>12</v>
      </c>
      <c r="Q37">
        <v>2</v>
      </c>
      <c r="R37">
        <v>82</v>
      </c>
      <c r="S37">
        <v>1</v>
      </c>
      <c r="T37">
        <v>255</v>
      </c>
      <c r="U37" s="4">
        <f t="shared" si="7"/>
        <v>89.640308380126953</v>
      </c>
      <c r="V37" s="4">
        <f>ABS($T$6)</f>
        <v>0.60066232033273326</v>
      </c>
    </row>
    <row r="38" spans="1:22" x14ac:dyDescent="0.2">
      <c r="A38" s="38" t="s">
        <v>2</v>
      </c>
      <c r="B38" s="38" t="s">
        <v>1424</v>
      </c>
      <c r="C38" s="38" t="s">
        <v>94</v>
      </c>
      <c r="D38" s="38" t="s">
        <v>20</v>
      </c>
      <c r="E38">
        <v>15915</v>
      </c>
      <c r="F38">
        <v>19</v>
      </c>
      <c r="G38">
        <v>174</v>
      </c>
      <c r="H38">
        <v>1</v>
      </c>
      <c r="I38">
        <v>32</v>
      </c>
      <c r="J38">
        <v>45</v>
      </c>
      <c r="K38">
        <v>0</v>
      </c>
      <c r="L38">
        <v>0</v>
      </c>
      <c r="M38">
        <v>42</v>
      </c>
      <c r="N38">
        <v>14</v>
      </c>
      <c r="O38">
        <v>7</v>
      </c>
      <c r="P38">
        <v>3</v>
      </c>
      <c r="Q38">
        <v>2</v>
      </c>
      <c r="R38">
        <v>67</v>
      </c>
      <c r="S38">
        <v>1</v>
      </c>
      <c r="T38">
        <v>188</v>
      </c>
      <c r="U38" s="4">
        <f t="shared" si="7"/>
        <v>89.640308380126953</v>
      </c>
      <c r="V38" s="4">
        <f>ABS($T$2)</f>
        <v>0.60066232033273326</v>
      </c>
    </row>
    <row r="39" spans="1:22" x14ac:dyDescent="0.2">
      <c r="A39" s="31" t="s">
        <v>4</v>
      </c>
      <c r="B39" s="31" t="s">
        <v>1424</v>
      </c>
      <c r="C39" s="31" t="s">
        <v>94</v>
      </c>
      <c r="D39" s="31" t="s">
        <v>20</v>
      </c>
      <c r="E39">
        <v>15254</v>
      </c>
      <c r="F39">
        <v>32</v>
      </c>
      <c r="G39">
        <v>164</v>
      </c>
      <c r="H39">
        <v>1</v>
      </c>
      <c r="I39">
        <v>48</v>
      </c>
      <c r="J39">
        <v>31</v>
      </c>
      <c r="K39">
        <v>1</v>
      </c>
      <c r="L39">
        <v>1</v>
      </c>
      <c r="M39">
        <v>69</v>
      </c>
      <c r="N39">
        <v>20</v>
      </c>
      <c r="O39">
        <v>24</v>
      </c>
      <c r="P39">
        <v>5</v>
      </c>
      <c r="Q39">
        <v>5</v>
      </c>
      <c r="R39">
        <v>84</v>
      </c>
      <c r="S39">
        <v>0</v>
      </c>
      <c r="T39">
        <v>207</v>
      </c>
      <c r="U39" s="4">
        <f t="shared" si="7"/>
        <v>89.640308380126953</v>
      </c>
      <c r="V39" s="4">
        <f>ABS($T$2)</f>
        <v>0.60066232033273326</v>
      </c>
    </row>
    <row r="40" spans="1:22" x14ac:dyDescent="0.2">
      <c r="A40" s="31" t="s">
        <v>6</v>
      </c>
      <c r="B40" s="31" t="s">
        <v>1424</v>
      </c>
      <c r="C40" s="31" t="s">
        <v>94</v>
      </c>
      <c r="D40" s="31" t="s">
        <v>20</v>
      </c>
      <c r="E40">
        <v>15824</v>
      </c>
      <c r="F40">
        <v>7</v>
      </c>
      <c r="G40">
        <v>190</v>
      </c>
      <c r="H40">
        <v>3</v>
      </c>
      <c r="I40">
        <v>29</v>
      </c>
      <c r="J40">
        <v>81</v>
      </c>
      <c r="K40">
        <v>0</v>
      </c>
      <c r="L40">
        <v>9</v>
      </c>
      <c r="M40">
        <v>61</v>
      </c>
      <c r="N40">
        <v>0</v>
      </c>
      <c r="O40">
        <v>18</v>
      </c>
      <c r="P40">
        <v>0</v>
      </c>
      <c r="Q40">
        <v>15</v>
      </c>
      <c r="R40">
        <v>90</v>
      </c>
      <c r="S40">
        <v>9</v>
      </c>
      <c r="T40">
        <v>252</v>
      </c>
      <c r="U40" s="4">
        <f t="shared" si="7"/>
        <v>89.640308380126953</v>
      </c>
      <c r="V40" s="4">
        <f>ABS($T$6)</f>
        <v>0.60066232033273326</v>
      </c>
    </row>
    <row r="41" spans="1:22" x14ac:dyDescent="0.2">
      <c r="A41" s="31" t="s">
        <v>8</v>
      </c>
      <c r="B41" s="31" t="s">
        <v>1424</v>
      </c>
      <c r="C41" s="31" t="s">
        <v>94</v>
      </c>
      <c r="D41" s="31" t="s">
        <v>20</v>
      </c>
      <c r="E41">
        <v>15650</v>
      </c>
      <c r="F41">
        <v>0</v>
      </c>
      <c r="G41">
        <v>148</v>
      </c>
      <c r="H41">
        <v>3</v>
      </c>
      <c r="I41">
        <v>28</v>
      </c>
      <c r="J41">
        <v>86</v>
      </c>
      <c r="K41">
        <v>0</v>
      </c>
      <c r="L41">
        <v>6</v>
      </c>
      <c r="M41">
        <v>48</v>
      </c>
      <c r="N41">
        <v>0</v>
      </c>
      <c r="O41">
        <v>23</v>
      </c>
      <c r="P41">
        <v>0</v>
      </c>
      <c r="Q41">
        <v>8</v>
      </c>
      <c r="R41">
        <v>93</v>
      </c>
      <c r="S41">
        <v>4</v>
      </c>
      <c r="T41">
        <v>234</v>
      </c>
      <c r="U41" s="4">
        <f t="shared" si="7"/>
        <v>89.640308380126953</v>
      </c>
      <c r="V41" s="4">
        <f>ABS($T$6)</f>
        <v>0.60066232033273326</v>
      </c>
    </row>
    <row r="42" spans="1:22" x14ac:dyDescent="0.2">
      <c r="A42" s="31" t="s">
        <v>1</v>
      </c>
      <c r="B42" s="31" t="s">
        <v>1423</v>
      </c>
      <c r="C42" s="31" t="s">
        <v>94</v>
      </c>
      <c r="D42" s="31" t="s">
        <v>20</v>
      </c>
      <c r="E42">
        <v>13758</v>
      </c>
      <c r="F42">
        <v>14</v>
      </c>
      <c r="G42">
        <v>143</v>
      </c>
      <c r="H42">
        <v>5</v>
      </c>
      <c r="I42">
        <v>42</v>
      </c>
      <c r="J42">
        <v>43</v>
      </c>
      <c r="K42">
        <v>0</v>
      </c>
      <c r="L42">
        <v>6</v>
      </c>
      <c r="M42">
        <v>55</v>
      </c>
      <c r="N42">
        <v>12</v>
      </c>
      <c r="O42">
        <v>17</v>
      </c>
      <c r="P42">
        <v>7</v>
      </c>
      <c r="Q42">
        <v>1</v>
      </c>
      <c r="R42">
        <v>73</v>
      </c>
      <c r="S42">
        <v>0</v>
      </c>
      <c r="T42">
        <v>211</v>
      </c>
      <c r="U42" s="4">
        <f t="shared" si="7"/>
        <v>89.640308380126953</v>
      </c>
      <c r="V42" s="4">
        <f t="shared" ref="V42:V53" si="9">ABS($T$6)</f>
        <v>0.60066232033273326</v>
      </c>
    </row>
    <row r="43" spans="1:22" x14ac:dyDescent="0.2">
      <c r="A43" s="31" t="s">
        <v>3</v>
      </c>
      <c r="B43" s="31" t="s">
        <v>1423</v>
      </c>
      <c r="C43" s="31" t="s">
        <v>94</v>
      </c>
      <c r="D43" s="31" t="s">
        <v>20</v>
      </c>
      <c r="E43">
        <v>14302</v>
      </c>
      <c r="F43">
        <v>11</v>
      </c>
      <c r="G43">
        <v>143</v>
      </c>
      <c r="H43">
        <v>6</v>
      </c>
      <c r="I43">
        <v>37</v>
      </c>
      <c r="J43">
        <v>50</v>
      </c>
      <c r="K43">
        <v>2</v>
      </c>
      <c r="L43">
        <v>5</v>
      </c>
      <c r="M43">
        <v>52</v>
      </c>
      <c r="N43">
        <v>14</v>
      </c>
      <c r="O43">
        <v>19</v>
      </c>
      <c r="P43">
        <v>12</v>
      </c>
      <c r="Q43">
        <v>2</v>
      </c>
      <c r="R43">
        <v>82</v>
      </c>
      <c r="S43">
        <v>1</v>
      </c>
      <c r="T43">
        <v>255</v>
      </c>
      <c r="U43" s="4">
        <f t="shared" si="7"/>
        <v>89.640308380126953</v>
      </c>
      <c r="V43" s="4">
        <f t="shared" si="9"/>
        <v>0.60066232033273326</v>
      </c>
    </row>
    <row r="44" spans="1:22" x14ac:dyDescent="0.2">
      <c r="A44" s="31" t="s">
        <v>5</v>
      </c>
      <c r="B44" s="31" t="s">
        <v>1423</v>
      </c>
      <c r="C44" s="31" t="s">
        <v>94</v>
      </c>
      <c r="D44" s="31" t="s">
        <v>20</v>
      </c>
      <c r="E44">
        <v>10205</v>
      </c>
      <c r="F44">
        <v>29</v>
      </c>
      <c r="G44">
        <v>126</v>
      </c>
      <c r="H44">
        <v>3</v>
      </c>
      <c r="I44">
        <v>26</v>
      </c>
      <c r="J44">
        <v>23</v>
      </c>
      <c r="K44">
        <v>0</v>
      </c>
      <c r="L44">
        <v>10</v>
      </c>
      <c r="M44">
        <v>40</v>
      </c>
      <c r="N44">
        <v>1</v>
      </c>
      <c r="O44">
        <v>10</v>
      </c>
      <c r="P44">
        <v>0</v>
      </c>
      <c r="Q44">
        <v>12</v>
      </c>
      <c r="R44">
        <v>73</v>
      </c>
      <c r="S44">
        <v>4</v>
      </c>
      <c r="T44">
        <v>147</v>
      </c>
      <c r="U44" s="4">
        <f t="shared" si="7"/>
        <v>89.640308380126953</v>
      </c>
      <c r="V44" s="4">
        <f t="shared" si="9"/>
        <v>0.60066232033273326</v>
      </c>
    </row>
    <row r="45" spans="1:22" x14ac:dyDescent="0.2">
      <c r="A45" s="31" t="s">
        <v>7</v>
      </c>
      <c r="B45" s="31" t="s">
        <v>1423</v>
      </c>
      <c r="C45" s="31" t="s">
        <v>94</v>
      </c>
      <c r="D45" s="31" t="s">
        <v>20</v>
      </c>
      <c r="E45">
        <v>13150</v>
      </c>
      <c r="F45">
        <v>36</v>
      </c>
      <c r="G45">
        <v>0</v>
      </c>
      <c r="H45">
        <v>124</v>
      </c>
      <c r="I45">
        <v>2</v>
      </c>
      <c r="J45">
        <v>23</v>
      </c>
      <c r="K45">
        <v>0</v>
      </c>
      <c r="L45">
        <v>42</v>
      </c>
      <c r="M45">
        <v>4</v>
      </c>
      <c r="N45">
        <v>0</v>
      </c>
      <c r="O45">
        <v>58</v>
      </c>
      <c r="P45">
        <v>15</v>
      </c>
      <c r="Q45">
        <v>10</v>
      </c>
      <c r="R45">
        <v>58</v>
      </c>
      <c r="S45">
        <v>6</v>
      </c>
      <c r="T45">
        <v>188</v>
      </c>
      <c r="U45" s="4">
        <f t="shared" si="7"/>
        <v>89.640308380126953</v>
      </c>
      <c r="V45" s="4">
        <f t="shared" si="9"/>
        <v>0.60066232033273326</v>
      </c>
    </row>
    <row r="46" spans="1:22" x14ac:dyDescent="0.2">
      <c r="A46" s="31" t="s">
        <v>10</v>
      </c>
      <c r="B46" s="31" t="s">
        <v>1425</v>
      </c>
      <c r="C46" s="31" t="s">
        <v>94</v>
      </c>
      <c r="D46" s="31" t="s">
        <v>20</v>
      </c>
      <c r="E46">
        <v>14797</v>
      </c>
      <c r="F46">
        <v>5</v>
      </c>
      <c r="G46">
        <v>178</v>
      </c>
      <c r="H46">
        <v>5</v>
      </c>
      <c r="I46">
        <v>29</v>
      </c>
      <c r="J46">
        <v>91</v>
      </c>
      <c r="K46">
        <v>1</v>
      </c>
      <c r="L46">
        <v>9</v>
      </c>
      <c r="M46">
        <v>57</v>
      </c>
      <c r="N46">
        <v>0</v>
      </c>
      <c r="O46">
        <v>18</v>
      </c>
      <c r="P46">
        <v>2</v>
      </c>
      <c r="Q46">
        <v>13</v>
      </c>
      <c r="R46">
        <v>84</v>
      </c>
      <c r="S46">
        <v>6</v>
      </c>
      <c r="T46">
        <v>221</v>
      </c>
      <c r="U46" s="4">
        <f t="shared" si="7"/>
        <v>89.640308380126953</v>
      </c>
      <c r="V46" s="4">
        <f t="shared" si="9"/>
        <v>0.60066232033273326</v>
      </c>
    </row>
    <row r="47" spans="1:22" x14ac:dyDescent="0.2">
      <c r="A47" s="31" t="s">
        <v>12</v>
      </c>
      <c r="B47" s="31" t="s">
        <v>1425</v>
      </c>
      <c r="C47" s="31" t="s">
        <v>94</v>
      </c>
      <c r="D47" s="31" t="s">
        <v>20</v>
      </c>
      <c r="E47">
        <v>13687</v>
      </c>
      <c r="F47">
        <v>0</v>
      </c>
      <c r="G47">
        <v>166</v>
      </c>
      <c r="H47">
        <v>3</v>
      </c>
      <c r="I47">
        <v>21</v>
      </c>
      <c r="J47">
        <v>74</v>
      </c>
      <c r="K47">
        <v>2</v>
      </c>
      <c r="L47">
        <v>7</v>
      </c>
      <c r="M47">
        <v>57</v>
      </c>
      <c r="N47">
        <v>0</v>
      </c>
      <c r="O47">
        <v>10</v>
      </c>
      <c r="P47">
        <v>0</v>
      </c>
      <c r="Q47">
        <v>19</v>
      </c>
      <c r="R47">
        <v>80</v>
      </c>
      <c r="S47">
        <v>9</v>
      </c>
      <c r="T47">
        <v>203</v>
      </c>
      <c r="U47" s="4">
        <f t="shared" si="7"/>
        <v>89.640308380126953</v>
      </c>
      <c r="V47" s="4">
        <f t="shared" si="9"/>
        <v>0.60066232033273326</v>
      </c>
    </row>
    <row r="48" spans="1:22" x14ac:dyDescent="0.2">
      <c r="A48" s="31" t="s">
        <v>6</v>
      </c>
      <c r="B48" s="31" t="s">
        <v>1424</v>
      </c>
      <c r="C48" s="31" t="s">
        <v>91</v>
      </c>
      <c r="D48" s="31" t="s">
        <v>23</v>
      </c>
      <c r="E48">
        <v>15824</v>
      </c>
      <c r="F48">
        <v>7</v>
      </c>
      <c r="G48">
        <v>190</v>
      </c>
      <c r="H48">
        <v>3</v>
      </c>
      <c r="I48">
        <v>29</v>
      </c>
      <c r="J48">
        <v>81</v>
      </c>
      <c r="K48">
        <v>0</v>
      </c>
      <c r="L48">
        <v>9</v>
      </c>
      <c r="M48">
        <v>61</v>
      </c>
      <c r="N48">
        <v>0</v>
      </c>
      <c r="O48">
        <v>18</v>
      </c>
      <c r="P48">
        <v>0</v>
      </c>
      <c r="Q48">
        <v>15</v>
      </c>
      <c r="R48">
        <v>90</v>
      </c>
      <c r="S48">
        <v>9</v>
      </c>
      <c r="T48">
        <v>252</v>
      </c>
      <c r="U48" s="4">
        <f t="shared" si="7"/>
        <v>89.640308380126953</v>
      </c>
      <c r="V48" s="4">
        <f t="shared" si="9"/>
        <v>0.60066232033273326</v>
      </c>
    </row>
    <row r="49" spans="1:37" x14ac:dyDescent="0.2">
      <c r="A49" s="31" t="s">
        <v>8</v>
      </c>
      <c r="B49" s="31" t="s">
        <v>1424</v>
      </c>
      <c r="C49" s="31" t="s">
        <v>91</v>
      </c>
      <c r="D49" s="31" t="s">
        <v>23</v>
      </c>
      <c r="E49">
        <v>15650</v>
      </c>
      <c r="F49">
        <v>0</v>
      </c>
      <c r="G49">
        <v>148</v>
      </c>
      <c r="H49">
        <v>3</v>
      </c>
      <c r="I49">
        <v>28</v>
      </c>
      <c r="J49">
        <v>86</v>
      </c>
      <c r="K49">
        <v>0</v>
      </c>
      <c r="L49">
        <v>6</v>
      </c>
      <c r="M49">
        <v>48</v>
      </c>
      <c r="N49">
        <v>0</v>
      </c>
      <c r="O49">
        <v>23</v>
      </c>
      <c r="P49">
        <v>0</v>
      </c>
      <c r="Q49">
        <v>8</v>
      </c>
      <c r="R49">
        <v>93</v>
      </c>
      <c r="S49">
        <v>4</v>
      </c>
      <c r="T49">
        <v>234</v>
      </c>
      <c r="U49" s="4">
        <f t="shared" si="7"/>
        <v>89.640308380126953</v>
      </c>
      <c r="V49" s="4">
        <f t="shared" si="9"/>
        <v>0.60066232033273326</v>
      </c>
    </row>
    <row r="50" spans="1:37" x14ac:dyDescent="0.2">
      <c r="A50" s="31" t="s">
        <v>5</v>
      </c>
      <c r="B50" s="31" t="s">
        <v>1423</v>
      </c>
      <c r="C50" s="31" t="s">
        <v>91</v>
      </c>
      <c r="D50" s="31" t="s">
        <v>23</v>
      </c>
      <c r="E50">
        <v>10205</v>
      </c>
      <c r="F50">
        <v>29</v>
      </c>
      <c r="G50">
        <v>126</v>
      </c>
      <c r="H50">
        <v>3</v>
      </c>
      <c r="I50">
        <v>26</v>
      </c>
      <c r="J50">
        <v>23</v>
      </c>
      <c r="K50">
        <v>0</v>
      </c>
      <c r="L50">
        <v>10</v>
      </c>
      <c r="M50">
        <v>40</v>
      </c>
      <c r="N50">
        <v>1</v>
      </c>
      <c r="O50">
        <v>10</v>
      </c>
      <c r="P50">
        <v>0</v>
      </c>
      <c r="Q50">
        <v>12</v>
      </c>
      <c r="R50">
        <v>73</v>
      </c>
      <c r="S50">
        <v>4</v>
      </c>
      <c r="T50">
        <v>147</v>
      </c>
      <c r="U50" s="4">
        <f t="shared" si="7"/>
        <v>89.640308380126953</v>
      </c>
      <c r="V50" s="4">
        <f t="shared" si="9"/>
        <v>0.60066232033273326</v>
      </c>
    </row>
    <row r="51" spans="1:37" x14ac:dyDescent="0.2">
      <c r="A51" s="31" t="s">
        <v>7</v>
      </c>
      <c r="B51" s="31" t="s">
        <v>1423</v>
      </c>
      <c r="C51" s="31" t="s">
        <v>91</v>
      </c>
      <c r="D51" s="31" t="s">
        <v>23</v>
      </c>
      <c r="E51">
        <v>13150</v>
      </c>
      <c r="F51">
        <v>36</v>
      </c>
      <c r="G51">
        <v>0</v>
      </c>
      <c r="H51">
        <v>124</v>
      </c>
      <c r="I51">
        <v>2</v>
      </c>
      <c r="J51">
        <v>23</v>
      </c>
      <c r="K51">
        <v>0</v>
      </c>
      <c r="L51">
        <v>42</v>
      </c>
      <c r="M51">
        <v>4</v>
      </c>
      <c r="N51">
        <v>0</v>
      </c>
      <c r="O51">
        <v>58</v>
      </c>
      <c r="P51">
        <v>15</v>
      </c>
      <c r="Q51">
        <v>10</v>
      </c>
      <c r="R51">
        <v>58</v>
      </c>
      <c r="S51">
        <v>6</v>
      </c>
      <c r="T51">
        <v>188</v>
      </c>
      <c r="U51" s="4">
        <f t="shared" si="7"/>
        <v>89.640308380126953</v>
      </c>
      <c r="V51" s="4">
        <f t="shared" si="9"/>
        <v>0.60066232033273326</v>
      </c>
    </row>
    <row r="52" spans="1:37" x14ac:dyDescent="0.2">
      <c r="A52" s="31" t="s">
        <v>10</v>
      </c>
      <c r="B52" s="31" t="s">
        <v>1425</v>
      </c>
      <c r="C52" s="31" t="s">
        <v>91</v>
      </c>
      <c r="D52" s="31" t="s">
        <v>23</v>
      </c>
      <c r="E52">
        <v>14797</v>
      </c>
      <c r="F52">
        <v>5</v>
      </c>
      <c r="G52">
        <v>178</v>
      </c>
      <c r="H52">
        <v>5</v>
      </c>
      <c r="I52">
        <v>29</v>
      </c>
      <c r="J52">
        <v>91</v>
      </c>
      <c r="K52">
        <v>1</v>
      </c>
      <c r="L52">
        <v>9</v>
      </c>
      <c r="M52">
        <v>57</v>
      </c>
      <c r="N52">
        <v>0</v>
      </c>
      <c r="O52">
        <v>18</v>
      </c>
      <c r="P52">
        <v>2</v>
      </c>
      <c r="Q52">
        <v>13</v>
      </c>
      <c r="R52">
        <v>84</v>
      </c>
      <c r="S52">
        <v>6</v>
      </c>
      <c r="T52">
        <v>221</v>
      </c>
      <c r="U52" s="4">
        <f t="shared" si="7"/>
        <v>89.640308380126953</v>
      </c>
      <c r="V52" s="4">
        <f t="shared" si="9"/>
        <v>0.60066232033273326</v>
      </c>
    </row>
    <row r="53" spans="1:37" x14ac:dyDescent="0.2">
      <c r="A53" s="31" t="s">
        <v>12</v>
      </c>
      <c r="B53" s="31" t="s">
        <v>1425</v>
      </c>
      <c r="C53" s="31" t="s">
        <v>91</v>
      </c>
      <c r="D53" s="31" t="s">
        <v>23</v>
      </c>
      <c r="E53">
        <v>13687</v>
      </c>
      <c r="F53">
        <v>0</v>
      </c>
      <c r="G53">
        <v>166</v>
      </c>
      <c r="H53">
        <v>3</v>
      </c>
      <c r="I53">
        <v>21</v>
      </c>
      <c r="J53">
        <v>74</v>
      </c>
      <c r="K53">
        <v>2</v>
      </c>
      <c r="L53">
        <v>7</v>
      </c>
      <c r="M53">
        <v>57</v>
      </c>
      <c r="N53">
        <v>0</v>
      </c>
      <c r="O53">
        <v>10</v>
      </c>
      <c r="P53">
        <v>0</v>
      </c>
      <c r="Q53">
        <v>19</v>
      </c>
      <c r="R53">
        <v>80</v>
      </c>
      <c r="S53">
        <v>9</v>
      </c>
      <c r="T53">
        <v>203</v>
      </c>
      <c r="U53" s="4">
        <f t="shared" si="7"/>
        <v>89.640308380126953</v>
      </c>
      <c r="V53" s="4">
        <f t="shared" si="9"/>
        <v>0.60066232033273326</v>
      </c>
    </row>
    <row r="55" spans="1:37" ht="29" x14ac:dyDescent="0.2">
      <c r="A55" s="19" t="s">
        <v>96</v>
      </c>
    </row>
    <row r="56" spans="1:37" ht="16" thickBot="1" x14ac:dyDescent="0.25">
      <c r="A56" s="35" t="s">
        <v>0</v>
      </c>
      <c r="B56" s="35" t="s">
        <v>17</v>
      </c>
      <c r="C56" s="35" t="s">
        <v>90</v>
      </c>
      <c r="D56" s="35" t="s">
        <v>18</v>
      </c>
      <c r="E56" s="71" t="s">
        <v>61</v>
      </c>
      <c r="F56" s="35" t="s">
        <v>27</v>
      </c>
      <c r="G56" s="35" t="s">
        <v>28</v>
      </c>
      <c r="H56" s="35" t="s">
        <v>29</v>
      </c>
      <c r="I56" t="s">
        <v>87</v>
      </c>
      <c r="J56" t="s">
        <v>36</v>
      </c>
      <c r="K56" t="s">
        <v>39</v>
      </c>
      <c r="L56" t="s">
        <v>37</v>
      </c>
      <c r="M56" t="s">
        <v>40</v>
      </c>
      <c r="N56" t="s">
        <v>41</v>
      </c>
      <c r="O56" t="s">
        <v>42</v>
      </c>
      <c r="P56" t="s">
        <v>38</v>
      </c>
      <c r="Q56" t="s">
        <v>43</v>
      </c>
      <c r="R56" t="s">
        <v>44</v>
      </c>
      <c r="S56" t="s">
        <v>45</v>
      </c>
      <c r="T56" t="s">
        <v>46</v>
      </c>
      <c r="U56" t="s">
        <v>47</v>
      </c>
      <c r="V56" t="s">
        <v>48</v>
      </c>
      <c r="W56" t="s">
        <v>49</v>
      </c>
      <c r="X56" t="s">
        <v>50</v>
      </c>
      <c r="Y56" s="68" t="s">
        <v>63</v>
      </c>
      <c r="Z56" s="72" t="s">
        <v>60</v>
      </c>
      <c r="AA56" s="73" t="s">
        <v>68</v>
      </c>
      <c r="AB56" s="73" t="s">
        <v>77</v>
      </c>
      <c r="AC56" s="73" t="s">
        <v>62</v>
      </c>
      <c r="AD56" s="73" t="s">
        <v>66</v>
      </c>
      <c r="AE56" s="73" t="s">
        <v>76</v>
      </c>
      <c r="AF56" s="73" t="s">
        <v>67</v>
      </c>
      <c r="AG56" s="73" t="s">
        <v>69</v>
      </c>
      <c r="AH56" s="73" t="s">
        <v>97</v>
      </c>
      <c r="AI56" s="73" t="s">
        <v>100</v>
      </c>
      <c r="AJ56" s="73" t="s">
        <v>98</v>
      </c>
      <c r="AK56" s="73" t="s">
        <v>99</v>
      </c>
    </row>
    <row r="57" spans="1:37" s="15" customFormat="1" x14ac:dyDescent="0.2">
      <c r="A57" s="31" t="s">
        <v>1</v>
      </c>
      <c r="B57" s="31" t="s">
        <v>1423</v>
      </c>
      <c r="C57" s="31" t="s">
        <v>91</v>
      </c>
      <c r="D57" s="31" t="s">
        <v>19</v>
      </c>
      <c r="E57" s="32">
        <v>32.862247467041016</v>
      </c>
      <c r="F57" s="34">
        <v>14387</v>
      </c>
      <c r="G57" s="34">
        <v>371</v>
      </c>
      <c r="H57">
        <v>13758</v>
      </c>
      <c r="I57">
        <v>15915</v>
      </c>
      <c r="J57">
        <v>14</v>
      </c>
      <c r="K57">
        <v>143</v>
      </c>
      <c r="L57">
        <v>5</v>
      </c>
      <c r="M57">
        <v>42</v>
      </c>
      <c r="N57">
        <v>43</v>
      </c>
      <c r="O57">
        <v>0</v>
      </c>
      <c r="P57">
        <v>6</v>
      </c>
      <c r="Q57">
        <v>55</v>
      </c>
      <c r="R57">
        <v>12</v>
      </c>
      <c r="S57">
        <v>17</v>
      </c>
      <c r="T57">
        <v>7</v>
      </c>
      <c r="U57">
        <v>1</v>
      </c>
      <c r="V57">
        <v>73</v>
      </c>
      <c r="W57">
        <v>0</v>
      </c>
      <c r="X57">
        <v>211</v>
      </c>
      <c r="Y57" s="69">
        <f>ABS($Q$2)</f>
        <v>89.640308380126953</v>
      </c>
      <c r="Z57" s="69">
        <f>ABS($T$2)</f>
        <v>0.60066232033273326</v>
      </c>
      <c r="AA57" s="69">
        <f t="shared" ref="AA57:AA72" si="10">E57/(Y57/2)*1000000</f>
        <v>733202.4635097417</v>
      </c>
      <c r="AB57" s="69">
        <f>AVERAGE(AA57:AA58)</f>
        <v>779751.44039009186</v>
      </c>
      <c r="AC57" s="69">
        <f>E57*X57/SUM(J57,L57,N57,P57,R57,T57,V57,X57)</f>
        <v>18.689849637589365</v>
      </c>
      <c r="AD57" s="69">
        <f>AVERAGE(AC57:AC58)</f>
        <v>20.199985264645974</v>
      </c>
      <c r="AE57" s="69">
        <f>AVERAGE(AD57,AD61,AD65,AD69)</f>
        <v>20.20941199968863</v>
      </c>
      <c r="AF57" s="74">
        <f>AE57/(Y57/2)*1000000</f>
        <v>450900.09985215554</v>
      </c>
      <c r="AG57" s="69">
        <f>AF57/Z57</f>
        <v>750671.52473020472</v>
      </c>
      <c r="AH57" s="74"/>
      <c r="AI57" s="69"/>
      <c r="AJ57" s="69"/>
      <c r="AK57" s="69"/>
    </row>
    <row r="58" spans="1:37" s="17" customFormat="1" ht="16" thickBot="1" x14ac:dyDescent="0.25">
      <c r="A58" s="31" t="s">
        <v>3</v>
      </c>
      <c r="B58" s="31" t="s">
        <v>1423</v>
      </c>
      <c r="C58" s="31" t="s">
        <v>91</v>
      </c>
      <c r="D58" s="31" t="s">
        <v>19</v>
      </c>
      <c r="E58" s="32">
        <v>37.034912109375</v>
      </c>
      <c r="F58" s="34">
        <v>14993</v>
      </c>
      <c r="G58" s="34">
        <v>435</v>
      </c>
      <c r="H58">
        <v>14302</v>
      </c>
      <c r="I58">
        <v>15254</v>
      </c>
      <c r="J58">
        <v>11</v>
      </c>
      <c r="K58">
        <v>143</v>
      </c>
      <c r="L58">
        <v>6</v>
      </c>
      <c r="M58">
        <v>37</v>
      </c>
      <c r="N58">
        <v>50</v>
      </c>
      <c r="O58">
        <v>2</v>
      </c>
      <c r="P58">
        <v>5</v>
      </c>
      <c r="Q58">
        <v>52</v>
      </c>
      <c r="R58">
        <v>14</v>
      </c>
      <c r="S58">
        <v>19</v>
      </c>
      <c r="T58">
        <v>12</v>
      </c>
      <c r="U58">
        <v>2</v>
      </c>
      <c r="V58">
        <v>82</v>
      </c>
      <c r="W58">
        <v>1</v>
      </c>
      <c r="X58">
        <v>255</v>
      </c>
      <c r="Y58" s="18">
        <f>ABS($Q$2)</f>
        <v>89.640308380126953</v>
      </c>
      <c r="Z58" s="18">
        <f>ABS($T$2)</f>
        <v>0.60066232033273326</v>
      </c>
      <c r="AA58" s="18">
        <f t="shared" si="10"/>
        <v>826300.41727044201</v>
      </c>
      <c r="AB58" s="18"/>
      <c r="AC58" s="18">
        <f>E58*X58/SUM(J58,L58,N58,P58,R58,T58,V58,X58)</f>
        <v>21.710120891702587</v>
      </c>
      <c r="AD58" s="18"/>
      <c r="AE58" s="18"/>
      <c r="AF58" s="75">
        <f>AE58/(Y58/2)*1000000</f>
        <v>0</v>
      </c>
      <c r="AG58" s="18">
        <f>AF58/Z58</f>
        <v>0</v>
      </c>
      <c r="AH58" s="75"/>
      <c r="AI58" s="18"/>
      <c r="AJ58" s="18"/>
      <c r="AK58" s="18"/>
    </row>
    <row r="59" spans="1:37" s="15" customFormat="1" ht="16" thickBot="1" x14ac:dyDescent="0.25">
      <c r="A59" s="31" t="s">
        <v>2</v>
      </c>
      <c r="B59" s="31" t="s">
        <v>1424</v>
      </c>
      <c r="C59" s="31" t="s">
        <v>91</v>
      </c>
      <c r="D59" s="31" t="s">
        <v>19</v>
      </c>
      <c r="E59" s="32">
        <v>25.940971374511719</v>
      </c>
      <c r="F59" s="34">
        <v>16510</v>
      </c>
      <c r="G59" s="34">
        <v>337</v>
      </c>
      <c r="H59" s="34">
        <v>16173</v>
      </c>
      <c r="I59" s="15">
        <v>12469</v>
      </c>
      <c r="J59">
        <v>19</v>
      </c>
      <c r="K59">
        <v>174</v>
      </c>
      <c r="L59">
        <v>1</v>
      </c>
      <c r="M59">
        <v>32</v>
      </c>
      <c r="N59">
        <v>45</v>
      </c>
      <c r="O59">
        <v>0</v>
      </c>
      <c r="P59">
        <v>0</v>
      </c>
      <c r="Q59">
        <v>42</v>
      </c>
      <c r="R59">
        <v>14</v>
      </c>
      <c r="S59">
        <v>7</v>
      </c>
      <c r="T59">
        <v>3</v>
      </c>
      <c r="U59">
        <v>2</v>
      </c>
      <c r="V59">
        <v>67</v>
      </c>
      <c r="W59">
        <v>1</v>
      </c>
      <c r="X59">
        <v>188</v>
      </c>
      <c r="Y59" s="18">
        <f t="shared" ref="Y59:Y72" si="11">ABS($Q$2)</f>
        <v>89.640308380126953</v>
      </c>
      <c r="Z59" s="69">
        <f>ABS($T$6)</f>
        <v>0.60066232033273326</v>
      </c>
      <c r="AA59" s="69">
        <f>E59/(Y59/2)*1000000</f>
        <v>578779.16404541896</v>
      </c>
      <c r="AB59" s="69">
        <f>AVERAGE(AA59:AA60)</f>
        <v>628736.16373761429</v>
      </c>
      <c r="AC59" s="69">
        <f>E59*X59/SUM(J59,L59,N59,P59,R59,T59,V59,X59)</f>
        <v>14.471521122873007</v>
      </c>
      <c r="AD59" s="69">
        <f>AVERAGE(AC59:AC60)</f>
        <v>15.499225616767035</v>
      </c>
      <c r="AE59" s="69">
        <f>AVERAGE(AD59,AD63,AD67,AD71)</f>
        <v>15.509246081236517</v>
      </c>
      <c r="AF59" s="74">
        <f>AE59/(Y59/2)*1000000</f>
        <v>346032.85868826578</v>
      </c>
      <c r="AG59" s="69">
        <f>AF59/Z59</f>
        <v>576085.50923684204</v>
      </c>
      <c r="AH59" s="74"/>
      <c r="AI59" s="69"/>
      <c r="AJ59" s="69"/>
      <c r="AK59" s="69"/>
    </row>
    <row r="60" spans="1:37" s="17" customFormat="1" ht="16" thickBot="1" x14ac:dyDescent="0.25">
      <c r="A60" s="31" t="s">
        <v>4</v>
      </c>
      <c r="B60" s="31" t="s">
        <v>1424</v>
      </c>
      <c r="C60" s="31" t="s">
        <v>91</v>
      </c>
      <c r="D60" s="31" t="s">
        <v>19</v>
      </c>
      <c r="E60" s="32">
        <v>30.419132232666016</v>
      </c>
      <c r="F60" s="34">
        <v>15946</v>
      </c>
      <c r="G60" s="34">
        <v>381</v>
      </c>
      <c r="H60" s="34">
        <v>15565</v>
      </c>
      <c r="I60" s="17">
        <v>16421</v>
      </c>
      <c r="J60">
        <v>32</v>
      </c>
      <c r="K60">
        <v>164</v>
      </c>
      <c r="L60">
        <v>1</v>
      </c>
      <c r="M60">
        <v>48</v>
      </c>
      <c r="N60">
        <v>31</v>
      </c>
      <c r="O60">
        <v>1</v>
      </c>
      <c r="P60">
        <v>1</v>
      </c>
      <c r="Q60">
        <v>69</v>
      </c>
      <c r="R60">
        <v>20</v>
      </c>
      <c r="S60">
        <v>24</v>
      </c>
      <c r="T60">
        <v>5</v>
      </c>
      <c r="U60">
        <v>5</v>
      </c>
      <c r="V60">
        <v>84</v>
      </c>
      <c r="W60">
        <v>0</v>
      </c>
      <c r="X60">
        <v>207</v>
      </c>
      <c r="Y60" s="18">
        <f t="shared" si="11"/>
        <v>89.640308380126953</v>
      </c>
      <c r="Z60" s="18">
        <f>ABS($T$6)</f>
        <v>0.60066232033273326</v>
      </c>
      <c r="AA60" s="18">
        <f t="shared" si="10"/>
        <v>678693.16342980962</v>
      </c>
      <c r="AB60" s="18"/>
      <c r="AC60" s="76">
        <f>E60*X60/SUM(J60,L60,N60,P60,R60,T60,V60,X60)</f>
        <v>16.526930110661063</v>
      </c>
      <c r="AD60" s="18"/>
      <c r="AE60" s="18"/>
      <c r="AF60" s="75"/>
      <c r="AG60" s="18"/>
      <c r="AH60" s="75"/>
      <c r="AI60" s="18"/>
      <c r="AJ60" s="18"/>
      <c r="AK60" s="18"/>
    </row>
    <row r="61" spans="1:37" s="15" customFormat="1" ht="16" thickBot="1" x14ac:dyDescent="0.25">
      <c r="A61" s="31" t="s">
        <v>1</v>
      </c>
      <c r="B61" s="31" t="s">
        <v>1423</v>
      </c>
      <c r="C61" s="31" t="s">
        <v>93</v>
      </c>
      <c r="D61" s="31" t="s">
        <v>22</v>
      </c>
      <c r="E61" s="32">
        <v>33.311050415039062</v>
      </c>
      <c r="F61" s="34">
        <v>14387</v>
      </c>
      <c r="G61" s="34">
        <v>376</v>
      </c>
      <c r="H61" s="34">
        <v>14011</v>
      </c>
      <c r="I61">
        <v>15915</v>
      </c>
      <c r="J61">
        <v>14</v>
      </c>
      <c r="K61">
        <v>143</v>
      </c>
      <c r="L61">
        <v>5</v>
      </c>
      <c r="M61">
        <v>42</v>
      </c>
      <c r="N61">
        <v>43</v>
      </c>
      <c r="O61">
        <v>0</v>
      </c>
      <c r="P61">
        <v>6</v>
      </c>
      <c r="Q61">
        <v>55</v>
      </c>
      <c r="R61">
        <v>12</v>
      </c>
      <c r="S61">
        <v>17</v>
      </c>
      <c r="T61">
        <v>7</v>
      </c>
      <c r="U61">
        <v>1</v>
      </c>
      <c r="V61">
        <v>73</v>
      </c>
      <c r="W61">
        <v>0</v>
      </c>
      <c r="X61">
        <v>211</v>
      </c>
      <c r="Y61" s="76">
        <f t="shared" si="11"/>
        <v>89.640308380126953</v>
      </c>
      <c r="Z61" s="69">
        <f>ABS($T$2)</f>
        <v>0.60066232033273326</v>
      </c>
      <c r="AA61" s="69">
        <f t="shared" si="10"/>
        <v>743215.88171653461</v>
      </c>
      <c r="AB61" s="69">
        <f>AVERAGE(AA61:AA62)</f>
        <v>786686.04592030286</v>
      </c>
      <c r="AC61" s="69">
        <f>E61*X61/SUM(Q61,R61,S61,T61,U61,V61,W61,X61)</f>
        <v>18.693169248865004</v>
      </c>
      <c r="AD61" s="69">
        <f>AVERAGE(AC61:AC62)</f>
        <v>20.202386662874034</v>
      </c>
      <c r="AE61" s="69"/>
      <c r="AF61" s="74"/>
      <c r="AG61" s="69"/>
      <c r="AH61" s="74"/>
      <c r="AI61" s="69"/>
      <c r="AJ61" s="69"/>
      <c r="AK61" s="69"/>
    </row>
    <row r="62" spans="1:37" s="17" customFormat="1" ht="16" thickBot="1" x14ac:dyDescent="0.25">
      <c r="A62" s="31" t="s">
        <v>3</v>
      </c>
      <c r="B62" s="31" t="s">
        <v>1423</v>
      </c>
      <c r="C62" s="31" t="s">
        <v>93</v>
      </c>
      <c r="D62" s="31" t="s">
        <v>22</v>
      </c>
      <c r="E62" s="32">
        <v>37.207729339599609</v>
      </c>
      <c r="F62" s="34">
        <v>14993</v>
      </c>
      <c r="G62" s="34">
        <v>437</v>
      </c>
      <c r="H62" s="34">
        <v>14556</v>
      </c>
      <c r="I62">
        <v>15254</v>
      </c>
      <c r="J62">
        <v>11</v>
      </c>
      <c r="K62">
        <v>143</v>
      </c>
      <c r="L62">
        <v>6</v>
      </c>
      <c r="M62">
        <v>37</v>
      </c>
      <c r="N62">
        <v>50</v>
      </c>
      <c r="O62">
        <v>2</v>
      </c>
      <c r="P62">
        <v>5</v>
      </c>
      <c r="Q62">
        <v>52</v>
      </c>
      <c r="R62">
        <v>14</v>
      </c>
      <c r="S62">
        <v>19</v>
      </c>
      <c r="T62">
        <v>12</v>
      </c>
      <c r="U62">
        <v>2</v>
      </c>
      <c r="V62">
        <v>82</v>
      </c>
      <c r="W62">
        <v>1</v>
      </c>
      <c r="X62">
        <v>255</v>
      </c>
      <c r="Y62" s="18">
        <f t="shared" si="11"/>
        <v>89.640308380126953</v>
      </c>
      <c r="Z62" s="18">
        <f>ABS($T$2)</f>
        <v>0.60066232033273326</v>
      </c>
      <c r="AA62" s="18">
        <f t="shared" si="10"/>
        <v>830156.21012407122</v>
      </c>
      <c r="AB62" s="18"/>
      <c r="AC62" s="18">
        <f>E62*X62/SUM(Q62,R62,S62,T62,U62,V62,W62,X62)</f>
        <v>21.711604076883066</v>
      </c>
      <c r="AD62" s="18"/>
      <c r="AE62" s="18"/>
      <c r="AF62" s="75"/>
      <c r="AG62" s="18"/>
      <c r="AH62" s="75"/>
      <c r="AI62" s="18"/>
      <c r="AJ62" s="18"/>
      <c r="AK62" s="18"/>
    </row>
    <row r="63" spans="1:37" ht="16" thickBot="1" x14ac:dyDescent="0.25">
      <c r="A63" s="31" t="s">
        <v>2</v>
      </c>
      <c r="B63" s="31" t="s">
        <v>1424</v>
      </c>
      <c r="C63" s="31" t="s">
        <v>93</v>
      </c>
      <c r="D63" s="31" t="s">
        <v>22</v>
      </c>
      <c r="E63" s="32">
        <v>24.9302978515625</v>
      </c>
      <c r="F63" s="34">
        <v>16510</v>
      </c>
      <c r="G63" s="34">
        <v>324</v>
      </c>
      <c r="H63" s="34">
        <v>16186</v>
      </c>
      <c r="I63" s="30">
        <v>12469</v>
      </c>
      <c r="J63">
        <v>19</v>
      </c>
      <c r="K63">
        <v>174</v>
      </c>
      <c r="L63">
        <v>1</v>
      </c>
      <c r="M63">
        <v>32</v>
      </c>
      <c r="N63">
        <v>45</v>
      </c>
      <c r="O63">
        <v>0</v>
      </c>
      <c r="P63">
        <v>0</v>
      </c>
      <c r="Q63">
        <v>42</v>
      </c>
      <c r="R63">
        <v>14</v>
      </c>
      <c r="S63">
        <v>7</v>
      </c>
      <c r="T63">
        <v>3</v>
      </c>
      <c r="U63">
        <v>2</v>
      </c>
      <c r="V63">
        <v>67</v>
      </c>
      <c r="W63">
        <v>1</v>
      </c>
      <c r="X63">
        <v>188</v>
      </c>
      <c r="Y63" s="77">
        <f t="shared" si="11"/>
        <v>89.640308380126953</v>
      </c>
      <c r="Z63" s="70">
        <f>ABS($T$6)</f>
        <v>0.60066232033273326</v>
      </c>
      <c r="AA63" s="70">
        <f t="shared" si="10"/>
        <v>556229.63155913213</v>
      </c>
      <c r="AB63" s="70">
        <f>AVERAGE(AA63:AA64)</f>
        <v>647243.46727893397</v>
      </c>
      <c r="AC63" s="70">
        <f>E63*X63/SUM(Q63,R63,S63,T63,U63,V63,W63,X63)</f>
        <v>14.465728383005402</v>
      </c>
      <c r="AD63" s="70">
        <f>AVERAGE(AC63:AC64)</f>
        <v>15.505065729588638</v>
      </c>
      <c r="AE63" s="70"/>
      <c r="AF63" s="78"/>
      <c r="AG63" s="70"/>
      <c r="AH63" s="78"/>
      <c r="AI63" s="70"/>
      <c r="AJ63" s="70"/>
      <c r="AK63" s="70"/>
    </row>
    <row r="64" spans="1:37" s="17" customFormat="1" ht="16" thickBot="1" x14ac:dyDescent="0.25">
      <c r="A64" s="31" t="s">
        <v>4</v>
      </c>
      <c r="B64" s="31" t="s">
        <v>1424</v>
      </c>
      <c r="C64" s="31" t="s">
        <v>93</v>
      </c>
      <c r="D64" s="31" t="s">
        <v>22</v>
      </c>
      <c r="E64" s="32">
        <v>33.08880615234375</v>
      </c>
      <c r="F64" s="34">
        <v>15946</v>
      </c>
      <c r="G64" s="34">
        <v>414</v>
      </c>
      <c r="H64" s="34">
        <v>15532</v>
      </c>
      <c r="I64" s="30">
        <v>16421</v>
      </c>
      <c r="J64">
        <v>32</v>
      </c>
      <c r="K64">
        <v>164</v>
      </c>
      <c r="L64">
        <v>1</v>
      </c>
      <c r="M64">
        <v>48</v>
      </c>
      <c r="N64">
        <v>31</v>
      </c>
      <c r="O64">
        <v>1</v>
      </c>
      <c r="P64">
        <v>1</v>
      </c>
      <c r="Q64">
        <v>69</v>
      </c>
      <c r="R64">
        <v>20</v>
      </c>
      <c r="S64">
        <v>24</v>
      </c>
      <c r="T64">
        <v>5</v>
      </c>
      <c r="U64">
        <v>5</v>
      </c>
      <c r="V64">
        <v>84</v>
      </c>
      <c r="W64">
        <v>0</v>
      </c>
      <c r="X64">
        <v>207</v>
      </c>
      <c r="Y64" s="18">
        <f t="shared" si="11"/>
        <v>89.640308380126953</v>
      </c>
      <c r="Z64" s="18">
        <f>ABS($T$6)</f>
        <v>0.60066232033273326</v>
      </c>
      <c r="AA64" s="18">
        <f t="shared" si="10"/>
        <v>738257.3029987358</v>
      </c>
      <c r="AB64" s="18"/>
      <c r="AC64" s="69">
        <f>E64*X64/SUM(Q64,R64,S64,T64,U64,V64,W64,X64)</f>
        <v>16.544403076171875</v>
      </c>
      <c r="AD64" s="18"/>
      <c r="AE64" s="18"/>
      <c r="AF64" s="75"/>
      <c r="AG64" s="18"/>
      <c r="AH64" s="75"/>
      <c r="AI64" s="4"/>
      <c r="AJ64" s="4"/>
      <c r="AK64" s="4"/>
    </row>
    <row r="65" spans="1:37" s="15" customFormat="1" ht="16" thickBot="1" x14ac:dyDescent="0.25">
      <c r="A65" s="31" t="s">
        <v>1</v>
      </c>
      <c r="B65" s="31" t="s">
        <v>1423</v>
      </c>
      <c r="C65" s="31" t="s">
        <v>92</v>
      </c>
      <c r="D65" s="31" t="s">
        <v>21</v>
      </c>
      <c r="E65" s="32">
        <v>33.311050415039062</v>
      </c>
      <c r="F65" s="34">
        <v>14387</v>
      </c>
      <c r="G65" s="34">
        <v>376</v>
      </c>
      <c r="H65" s="34">
        <v>14011</v>
      </c>
      <c r="I65">
        <v>15915</v>
      </c>
      <c r="J65">
        <v>14</v>
      </c>
      <c r="K65">
        <v>143</v>
      </c>
      <c r="L65">
        <v>5</v>
      </c>
      <c r="M65">
        <v>42</v>
      </c>
      <c r="N65">
        <v>43</v>
      </c>
      <c r="O65">
        <v>0</v>
      </c>
      <c r="P65">
        <v>6</v>
      </c>
      <c r="Q65">
        <v>55</v>
      </c>
      <c r="R65">
        <v>12</v>
      </c>
      <c r="S65">
        <v>17</v>
      </c>
      <c r="T65">
        <v>7</v>
      </c>
      <c r="U65">
        <v>1</v>
      </c>
      <c r="V65">
        <v>73</v>
      </c>
      <c r="W65">
        <v>0</v>
      </c>
      <c r="X65">
        <v>211</v>
      </c>
      <c r="Y65" s="18">
        <f t="shared" si="11"/>
        <v>89.640308380126953</v>
      </c>
      <c r="Z65" s="69">
        <f>ABS($T$2)</f>
        <v>0.60066232033273326</v>
      </c>
      <c r="AA65" s="18">
        <f t="shared" si="10"/>
        <v>743215.88171653461</v>
      </c>
      <c r="AB65" s="69">
        <f>AVERAGE(AA65:AA66)</f>
        <v>783794.26511348365</v>
      </c>
      <c r="AC65" s="69">
        <f>E65*X65/SUM(M65,N65,O65,P65,U65,V65,X65)</f>
        <v>18.693169248865004</v>
      </c>
      <c r="AD65" s="69">
        <f>AVERAGE(AC65:AC66)</f>
        <v>20.226341957179258</v>
      </c>
      <c r="AE65" s="69"/>
      <c r="AF65" s="74"/>
      <c r="AG65" s="69"/>
      <c r="AH65" s="4">
        <f>E65*(SUM(O65,P65,W65,X65)/(SUM(O65,P65,W65,X65)+SUM(M65,N65,U65,V65)))</f>
        <v>19.224728563998607</v>
      </c>
      <c r="AI65" s="4">
        <f>AVERAGE(AH65,AH69)</f>
        <v>19.229171440011008</v>
      </c>
      <c r="AJ65" s="4">
        <f>AI65/(Y65/2)*1000000</f>
        <v>429029.56911902077</v>
      </c>
      <c r="AK65" s="4">
        <f>AJ65/Z65</f>
        <v>714260.83274436533</v>
      </c>
    </row>
    <row r="66" spans="1:37" ht="16" thickBot="1" x14ac:dyDescent="0.25">
      <c r="A66" s="31" t="s">
        <v>3</v>
      </c>
      <c r="B66" s="31" t="s">
        <v>1423</v>
      </c>
      <c r="C66" s="31" t="s">
        <v>92</v>
      </c>
      <c r="D66" s="31" t="s">
        <v>21</v>
      </c>
      <c r="E66" s="32">
        <v>36.948509216308594</v>
      </c>
      <c r="F66" s="34">
        <v>14993</v>
      </c>
      <c r="G66" s="34">
        <v>434</v>
      </c>
      <c r="H66" s="34">
        <v>14559</v>
      </c>
      <c r="I66">
        <v>15254</v>
      </c>
      <c r="J66">
        <v>11</v>
      </c>
      <c r="K66">
        <v>143</v>
      </c>
      <c r="L66">
        <v>6</v>
      </c>
      <c r="M66">
        <v>37</v>
      </c>
      <c r="N66">
        <v>50</v>
      </c>
      <c r="O66">
        <v>2</v>
      </c>
      <c r="P66">
        <v>5</v>
      </c>
      <c r="Q66">
        <v>52</v>
      </c>
      <c r="R66">
        <v>14</v>
      </c>
      <c r="S66">
        <v>19</v>
      </c>
      <c r="T66">
        <v>12</v>
      </c>
      <c r="U66">
        <v>2</v>
      </c>
      <c r="V66">
        <v>82</v>
      </c>
      <c r="W66">
        <v>1</v>
      </c>
      <c r="X66">
        <v>255</v>
      </c>
      <c r="Y66" s="18">
        <f t="shared" si="11"/>
        <v>89.640308380126953</v>
      </c>
      <c r="Z66" s="73">
        <f>ABS($T$2)</f>
        <v>0.60066232033273326</v>
      </c>
      <c r="AA66" s="18">
        <f t="shared" si="10"/>
        <v>824372.64851043269</v>
      </c>
      <c r="AB66" s="73"/>
      <c r="AC66" s="73">
        <f>E66*X66/SUM(M66,N66,O66,P66,U66,V66,X66)</f>
        <v>21.759514665493512</v>
      </c>
      <c r="AD66" s="73"/>
      <c r="AE66" s="73"/>
      <c r="AF66" s="79"/>
      <c r="AG66" s="73"/>
      <c r="AH66" s="79"/>
      <c r="AI66" s="4"/>
      <c r="AJ66" s="4"/>
      <c r="AK66" s="4"/>
    </row>
    <row r="67" spans="1:37" s="15" customFormat="1" ht="16" thickBot="1" x14ac:dyDescent="0.25">
      <c r="A67" s="31" t="s">
        <v>2</v>
      </c>
      <c r="B67" s="31" t="s">
        <v>1424</v>
      </c>
      <c r="C67" s="31" t="s">
        <v>92</v>
      </c>
      <c r="D67" s="31" t="s">
        <v>21</v>
      </c>
      <c r="E67" s="32">
        <v>25.785430908203125</v>
      </c>
      <c r="F67" s="34">
        <v>16510</v>
      </c>
      <c r="G67" s="34">
        <v>335</v>
      </c>
      <c r="H67" s="34">
        <v>16175</v>
      </c>
      <c r="I67" s="30">
        <v>12469</v>
      </c>
      <c r="J67">
        <v>19</v>
      </c>
      <c r="K67">
        <v>174</v>
      </c>
      <c r="L67">
        <v>1</v>
      </c>
      <c r="M67">
        <v>32</v>
      </c>
      <c r="N67">
        <v>45</v>
      </c>
      <c r="O67">
        <v>0</v>
      </c>
      <c r="P67">
        <v>0</v>
      </c>
      <c r="Q67">
        <v>42</v>
      </c>
      <c r="R67">
        <v>14</v>
      </c>
      <c r="S67">
        <v>7</v>
      </c>
      <c r="T67">
        <v>3</v>
      </c>
      <c r="U67">
        <v>2</v>
      </c>
      <c r="V67">
        <v>67</v>
      </c>
      <c r="W67">
        <v>1</v>
      </c>
      <c r="X67">
        <v>188</v>
      </c>
      <c r="Y67" s="18">
        <f t="shared" si="11"/>
        <v>89.640308380126953</v>
      </c>
      <c r="Z67" s="69">
        <f>ABS($T$6)</f>
        <v>0.60066232033273326</v>
      </c>
      <c r="AA67" s="18">
        <f t="shared" si="10"/>
        <v>575308.83983258798</v>
      </c>
      <c r="AB67" s="69">
        <f>AVERAGE(AA67:AA68)</f>
        <v>623395.32932695048</v>
      </c>
      <c r="AC67" s="69">
        <f>E67*X67/SUM(M67,N67,O67,P67,U67,V67,X67)</f>
        <v>14.513955121982598</v>
      </c>
      <c r="AD67" s="69">
        <f>AVERAGE(AC67:AC68)</f>
        <v>15.519384937207306</v>
      </c>
      <c r="AE67" s="69"/>
      <c r="AF67" s="74"/>
      <c r="AG67" s="69"/>
      <c r="AH67" s="4">
        <f>E67*(SUM(O67,P67,W67,X67)/(SUM(O67,P67,W67,X67)+SUM(M67,N67,U67,V67)))</f>
        <v>14.547601318359376</v>
      </c>
      <c r="AI67" s="4">
        <f>AVERAGE(AH67,AH71)</f>
        <v>14.556354354919598</v>
      </c>
      <c r="AJ67" s="4">
        <f>AI67/(Y67/2)*1000000</f>
        <v>324772.51847890136</v>
      </c>
      <c r="AK67" s="4">
        <f>AJ67/Z67</f>
        <v>540690.68007960881</v>
      </c>
    </row>
    <row r="68" spans="1:37" s="17" customFormat="1" ht="16" thickBot="1" x14ac:dyDescent="0.25">
      <c r="A68" s="31" t="s">
        <v>4</v>
      </c>
      <c r="B68" s="31" t="s">
        <v>1424</v>
      </c>
      <c r="C68" s="31" t="s">
        <v>92</v>
      </c>
      <c r="D68" s="31" t="s">
        <v>21</v>
      </c>
      <c r="E68" s="32">
        <v>30.095918655395508</v>
      </c>
      <c r="F68" s="34">
        <v>15946</v>
      </c>
      <c r="G68" s="34">
        <v>377</v>
      </c>
      <c r="H68" s="34">
        <v>15569</v>
      </c>
      <c r="I68" s="30">
        <v>16421</v>
      </c>
      <c r="J68">
        <v>32</v>
      </c>
      <c r="K68">
        <v>164</v>
      </c>
      <c r="L68">
        <v>1</v>
      </c>
      <c r="M68">
        <v>48</v>
      </c>
      <c r="N68">
        <v>31</v>
      </c>
      <c r="O68">
        <v>1</v>
      </c>
      <c r="P68">
        <v>1</v>
      </c>
      <c r="Q68">
        <v>69</v>
      </c>
      <c r="R68">
        <v>20</v>
      </c>
      <c r="S68">
        <v>24</v>
      </c>
      <c r="T68">
        <v>5</v>
      </c>
      <c r="U68">
        <v>5</v>
      </c>
      <c r="V68">
        <v>84</v>
      </c>
      <c r="W68">
        <v>0</v>
      </c>
      <c r="X68">
        <v>207</v>
      </c>
      <c r="Y68" s="18">
        <f t="shared" si="11"/>
        <v>89.640308380126953</v>
      </c>
      <c r="Z68" s="18">
        <f>ABS($T$6)</f>
        <v>0.60066232033273326</v>
      </c>
      <c r="AA68" s="18">
        <f t="shared" si="10"/>
        <v>671481.81882131286</v>
      </c>
      <c r="AB68" s="18"/>
      <c r="AC68" s="18">
        <f>E68*X68/SUM(M68,N68,O68,P68,U68,V68,X68)</f>
        <v>16.524814752432015</v>
      </c>
      <c r="AD68" s="18"/>
      <c r="AE68" s="18"/>
      <c r="AF68" s="75"/>
      <c r="AG68" s="18"/>
      <c r="AH68" s="75"/>
      <c r="AI68" s="4"/>
      <c r="AJ68" s="4"/>
      <c r="AK68" s="4"/>
    </row>
    <row r="69" spans="1:37" ht="16" thickBot="1" x14ac:dyDescent="0.25">
      <c r="A69" s="31" t="s">
        <v>1</v>
      </c>
      <c r="B69" s="31" t="s">
        <v>1423</v>
      </c>
      <c r="C69" s="31" t="s">
        <v>94</v>
      </c>
      <c r="D69" s="31" t="s">
        <v>20</v>
      </c>
      <c r="E69" s="32">
        <v>34.478691101074219</v>
      </c>
      <c r="F69" s="34">
        <v>14387</v>
      </c>
      <c r="G69" s="34">
        <v>389</v>
      </c>
      <c r="H69" s="34">
        <v>13998</v>
      </c>
      <c r="I69">
        <v>15915</v>
      </c>
      <c r="J69">
        <v>14</v>
      </c>
      <c r="K69">
        <v>143</v>
      </c>
      <c r="L69">
        <v>5</v>
      </c>
      <c r="M69">
        <v>42</v>
      </c>
      <c r="N69">
        <v>43</v>
      </c>
      <c r="O69">
        <v>0</v>
      </c>
      <c r="P69">
        <v>6</v>
      </c>
      <c r="Q69">
        <v>55</v>
      </c>
      <c r="R69">
        <v>12</v>
      </c>
      <c r="S69">
        <v>17</v>
      </c>
      <c r="T69">
        <v>7</v>
      </c>
      <c r="U69">
        <v>1</v>
      </c>
      <c r="V69">
        <v>73</v>
      </c>
      <c r="W69">
        <v>0</v>
      </c>
      <c r="X69">
        <v>211</v>
      </c>
      <c r="Y69" s="18">
        <f t="shared" si="11"/>
        <v>89.640308380126953</v>
      </c>
      <c r="Z69" s="70">
        <f>ABS($T$2)</f>
        <v>0.60066232033273326</v>
      </c>
      <c r="AA69" s="18">
        <f t="shared" si="10"/>
        <v>769267.57000577345</v>
      </c>
      <c r="AB69" s="70">
        <f>AVERAGE(AA69:AA70)</f>
        <v>805497.23901383509</v>
      </c>
      <c r="AC69" s="70">
        <f>E69*X69/SUM(K69,L69,O69,P69,S69,T69,W69,X69)</f>
        <v>18.701809311893729</v>
      </c>
      <c r="AD69" s="70">
        <f>AVERAGE(AC69:AC70)</f>
        <v>20.208934114055253</v>
      </c>
      <c r="AE69" s="70"/>
      <c r="AF69" s="78"/>
      <c r="AG69" s="70"/>
      <c r="AH69" s="4">
        <f>E69*(SUM(O69,P69,W69,X69)/(SUM(O69,P69,W69,X69)+SUM(K69,L69,S69,T69)))</f>
        <v>19.233614316023406</v>
      </c>
      <c r="AI69" s="4"/>
      <c r="AJ69" s="4"/>
      <c r="AK69" s="4"/>
    </row>
    <row r="70" spans="1:37" ht="16" thickBot="1" x14ac:dyDescent="0.25">
      <c r="A70" s="31" t="s">
        <v>3</v>
      </c>
      <c r="B70" s="31" t="s">
        <v>1423</v>
      </c>
      <c r="C70" s="31" t="s">
        <v>94</v>
      </c>
      <c r="D70" s="31" t="s">
        <v>20</v>
      </c>
      <c r="E70" s="32">
        <v>37.726329803466797</v>
      </c>
      <c r="F70" s="34">
        <v>14993</v>
      </c>
      <c r="G70" s="34">
        <v>443</v>
      </c>
      <c r="H70" s="34">
        <v>14550</v>
      </c>
      <c r="I70">
        <v>15254</v>
      </c>
      <c r="J70">
        <v>11</v>
      </c>
      <c r="K70">
        <v>143</v>
      </c>
      <c r="L70">
        <v>6</v>
      </c>
      <c r="M70">
        <v>37</v>
      </c>
      <c r="N70">
        <v>50</v>
      </c>
      <c r="O70">
        <v>2</v>
      </c>
      <c r="P70">
        <v>5</v>
      </c>
      <c r="Q70">
        <v>52</v>
      </c>
      <c r="R70">
        <v>14</v>
      </c>
      <c r="S70">
        <v>19</v>
      </c>
      <c r="T70">
        <v>12</v>
      </c>
      <c r="U70">
        <v>2</v>
      </c>
      <c r="V70">
        <v>82</v>
      </c>
      <c r="W70">
        <v>1</v>
      </c>
      <c r="X70">
        <v>255</v>
      </c>
      <c r="Y70" s="18">
        <f t="shared" si="11"/>
        <v>89.640308380126953</v>
      </c>
      <c r="Z70" s="73">
        <f>ABS($T$2)</f>
        <v>0.60066232033273326</v>
      </c>
      <c r="AA70" s="18">
        <f t="shared" si="10"/>
        <v>841726.90802189684</v>
      </c>
      <c r="AB70" s="73"/>
      <c r="AC70" s="73">
        <f>E70*X70/SUM(K70,L70,O70,P70,S70,T70,W70,X70)</f>
        <v>21.716058916216781</v>
      </c>
      <c r="AD70" s="73"/>
      <c r="AE70" s="73"/>
      <c r="AF70" s="79"/>
      <c r="AG70" s="73"/>
      <c r="AH70" s="79"/>
      <c r="AI70" s="4"/>
      <c r="AJ70" s="4"/>
      <c r="AK70" s="4"/>
    </row>
    <row r="71" spans="1:37" s="15" customFormat="1" ht="16" thickBot="1" x14ac:dyDescent="0.25">
      <c r="A71" s="38" t="s">
        <v>2</v>
      </c>
      <c r="B71" s="38" t="s">
        <v>1424</v>
      </c>
      <c r="C71" s="38" t="s">
        <v>94</v>
      </c>
      <c r="D71" s="38" t="s">
        <v>20</v>
      </c>
      <c r="E71" s="39">
        <v>28.821958541870117</v>
      </c>
      <c r="F71" s="40">
        <v>16510</v>
      </c>
      <c r="G71" s="40">
        <v>374</v>
      </c>
      <c r="H71" s="40">
        <v>16136</v>
      </c>
      <c r="I71" s="30">
        <v>12469</v>
      </c>
      <c r="J71">
        <v>19</v>
      </c>
      <c r="K71">
        <v>174</v>
      </c>
      <c r="L71">
        <v>1</v>
      </c>
      <c r="M71">
        <v>32</v>
      </c>
      <c r="N71">
        <v>45</v>
      </c>
      <c r="O71">
        <v>0</v>
      </c>
      <c r="P71">
        <v>0</v>
      </c>
      <c r="Q71">
        <v>42</v>
      </c>
      <c r="R71">
        <v>14</v>
      </c>
      <c r="S71">
        <v>7</v>
      </c>
      <c r="T71">
        <v>3</v>
      </c>
      <c r="U71">
        <v>2</v>
      </c>
      <c r="V71">
        <v>67</v>
      </c>
      <c r="W71">
        <v>1</v>
      </c>
      <c r="X71">
        <v>188</v>
      </c>
      <c r="Y71" s="18">
        <f t="shared" si="11"/>
        <v>89.640308380126953</v>
      </c>
      <c r="Z71" s="69">
        <f>ABS($T$6)</f>
        <v>0.60066232033273326</v>
      </c>
      <c r="AA71" s="18">
        <f t="shared" si="10"/>
        <v>643057.99617842189</v>
      </c>
      <c r="AB71" s="69">
        <f>AVERAGE(AA71:AA72)</f>
        <v>680723.25713426573</v>
      </c>
      <c r="AC71" s="69">
        <f>E71*X71/SUM(K71,L71,O71,P71,S71,T71,W71,X71)</f>
        <v>14.488043331207438</v>
      </c>
      <c r="AD71" s="69">
        <f>AVERAGE(AC71:AC72)</f>
        <v>15.513308041383091</v>
      </c>
      <c r="AE71" s="69"/>
      <c r="AF71" s="74"/>
      <c r="AG71" s="69"/>
      <c r="AH71" s="4">
        <f>E71*(SUM(O71,P71,W71,X71)/(SUM(O71,P71,W71,X71)+SUM(K71,L71,S71,T71)))</f>
        <v>14.565107391479819</v>
      </c>
      <c r="AI71" s="4"/>
      <c r="AJ71" s="4"/>
      <c r="AK71" s="4"/>
    </row>
    <row r="72" spans="1:37" s="17" customFormat="1" ht="16" thickBot="1" x14ac:dyDescent="0.25">
      <c r="A72" s="31" t="s">
        <v>4</v>
      </c>
      <c r="B72" s="31" t="s">
        <v>1424</v>
      </c>
      <c r="C72" s="31" t="s">
        <v>94</v>
      </c>
      <c r="D72" s="31" t="s">
        <v>20</v>
      </c>
      <c r="E72" s="32">
        <v>32.198284149169922</v>
      </c>
      <c r="F72" s="34">
        <v>15946</v>
      </c>
      <c r="G72" s="34">
        <v>403</v>
      </c>
      <c r="H72" s="34">
        <v>15543</v>
      </c>
      <c r="I72" s="30">
        <v>16421</v>
      </c>
      <c r="J72">
        <v>32</v>
      </c>
      <c r="K72">
        <v>164</v>
      </c>
      <c r="L72">
        <v>1</v>
      </c>
      <c r="M72">
        <v>48</v>
      </c>
      <c r="N72">
        <v>31</v>
      </c>
      <c r="O72">
        <v>1</v>
      </c>
      <c r="P72">
        <v>1</v>
      </c>
      <c r="Q72">
        <v>69</v>
      </c>
      <c r="R72">
        <v>20</v>
      </c>
      <c r="S72">
        <v>24</v>
      </c>
      <c r="T72">
        <v>5</v>
      </c>
      <c r="U72">
        <v>5</v>
      </c>
      <c r="V72">
        <v>84</v>
      </c>
      <c r="W72">
        <v>0</v>
      </c>
      <c r="X72">
        <v>207</v>
      </c>
      <c r="Y72" s="18">
        <f t="shared" si="11"/>
        <v>89.640308380126953</v>
      </c>
      <c r="Z72" s="18">
        <f>ABS($T$6)</f>
        <v>0.60066232033273326</v>
      </c>
      <c r="AA72" s="18">
        <f t="shared" si="10"/>
        <v>718388.51809010969</v>
      </c>
      <c r="AB72" s="18"/>
      <c r="AC72" s="18">
        <f>E72*X72/SUM(K72,L72,O72,P72,S72,T72,W72,X72)</f>
        <v>16.538572751558743</v>
      </c>
      <c r="AD72" s="18"/>
      <c r="AE72" s="18"/>
      <c r="AF72" s="75"/>
      <c r="AG72" s="18"/>
      <c r="AH72" s="75"/>
      <c r="AI72" s="4"/>
      <c r="AJ72" s="4"/>
      <c r="AK72" s="4"/>
    </row>
    <row r="74" spans="1:37" ht="29" x14ac:dyDescent="0.2">
      <c r="A74" s="19" t="s">
        <v>95</v>
      </c>
    </row>
    <row r="76" spans="1:37" x14ac:dyDescent="0.2">
      <c r="A76" t="s">
        <v>51</v>
      </c>
      <c r="B76" s="35" t="s">
        <v>17</v>
      </c>
      <c r="C76" s="35" t="s">
        <v>90</v>
      </c>
      <c r="D76" t="s">
        <v>72</v>
      </c>
      <c r="E76" t="s">
        <v>87</v>
      </c>
      <c r="F76" t="s">
        <v>36</v>
      </c>
      <c r="G76" t="s">
        <v>39</v>
      </c>
      <c r="H76" t="s">
        <v>37</v>
      </c>
      <c r="I76" t="s">
        <v>40</v>
      </c>
      <c r="J76" t="s">
        <v>41</v>
      </c>
      <c r="K76" t="s">
        <v>42</v>
      </c>
      <c r="L76" t="s">
        <v>38</v>
      </c>
      <c r="M76" t="s">
        <v>43</v>
      </c>
      <c r="N76" t="s">
        <v>44</v>
      </c>
      <c r="O76" t="s">
        <v>45</v>
      </c>
      <c r="P76" t="s">
        <v>46</v>
      </c>
      <c r="Q76" t="s">
        <v>47</v>
      </c>
      <c r="R76" t="s">
        <v>48</v>
      </c>
      <c r="S76" t="s">
        <v>49</v>
      </c>
      <c r="T76" t="s">
        <v>50</v>
      </c>
      <c r="U76" s="68" t="s">
        <v>63</v>
      </c>
      <c r="V76" s="68" t="s">
        <v>60</v>
      </c>
    </row>
    <row r="77" spans="1:37" x14ac:dyDescent="0.2">
      <c r="A77" s="46" t="s">
        <v>6</v>
      </c>
      <c r="B77" s="31" t="s">
        <v>1424</v>
      </c>
      <c r="C77" s="31" t="s">
        <v>92</v>
      </c>
      <c r="D77" s="31" t="s">
        <v>19</v>
      </c>
      <c r="E77">
        <v>15824</v>
      </c>
      <c r="F77">
        <v>7</v>
      </c>
      <c r="G77">
        <v>190</v>
      </c>
      <c r="H77">
        <v>3</v>
      </c>
      <c r="I77">
        <v>29</v>
      </c>
      <c r="J77">
        <v>81</v>
      </c>
      <c r="K77">
        <v>0</v>
      </c>
      <c r="L77">
        <v>9</v>
      </c>
      <c r="M77">
        <v>61</v>
      </c>
      <c r="N77">
        <v>0</v>
      </c>
      <c r="O77">
        <v>18</v>
      </c>
      <c r="P77">
        <v>0</v>
      </c>
      <c r="Q77">
        <v>15</v>
      </c>
      <c r="R77">
        <v>90</v>
      </c>
      <c r="S77">
        <v>9</v>
      </c>
      <c r="T77">
        <v>252</v>
      </c>
      <c r="U77" s="4">
        <f>ABS($Q$2)</f>
        <v>89.640308380126953</v>
      </c>
      <c r="V77" s="4">
        <f>ABS($T$2)</f>
        <v>0.60066232033273326</v>
      </c>
    </row>
    <row r="78" spans="1:37" x14ac:dyDescent="0.2">
      <c r="A78" s="46" t="s">
        <v>8</v>
      </c>
      <c r="B78" s="31" t="s">
        <v>1424</v>
      </c>
      <c r="C78" s="31" t="s">
        <v>92</v>
      </c>
      <c r="D78" s="31" t="s">
        <v>19</v>
      </c>
      <c r="E78">
        <v>15650</v>
      </c>
      <c r="F78">
        <v>0</v>
      </c>
      <c r="G78">
        <v>148</v>
      </c>
      <c r="H78">
        <v>3</v>
      </c>
      <c r="I78">
        <v>28</v>
      </c>
      <c r="J78">
        <v>86</v>
      </c>
      <c r="K78">
        <v>0</v>
      </c>
      <c r="L78">
        <v>6</v>
      </c>
      <c r="M78">
        <v>48</v>
      </c>
      <c r="N78">
        <v>0</v>
      </c>
      <c r="O78">
        <v>23</v>
      </c>
      <c r="P78">
        <v>0</v>
      </c>
      <c r="Q78">
        <v>8</v>
      </c>
      <c r="R78">
        <v>93</v>
      </c>
      <c r="S78">
        <v>4</v>
      </c>
      <c r="T78">
        <v>234</v>
      </c>
      <c r="U78" s="4">
        <f>ABS($Q$2)</f>
        <v>89.640308380126953</v>
      </c>
      <c r="V78" s="4">
        <f>ABS($T$2)</f>
        <v>0.60066232033273326</v>
      </c>
    </row>
    <row r="79" spans="1:37" x14ac:dyDescent="0.2">
      <c r="A79" s="46" t="s">
        <v>5</v>
      </c>
      <c r="B79" s="31" t="s">
        <v>1423</v>
      </c>
      <c r="C79" s="31" t="s">
        <v>92</v>
      </c>
      <c r="D79" s="31" t="s">
        <v>19</v>
      </c>
      <c r="E79">
        <v>10205</v>
      </c>
      <c r="F79">
        <v>29</v>
      </c>
      <c r="G79">
        <v>126</v>
      </c>
      <c r="H79">
        <v>3</v>
      </c>
      <c r="I79">
        <v>26</v>
      </c>
      <c r="J79">
        <v>23</v>
      </c>
      <c r="K79">
        <v>0</v>
      </c>
      <c r="L79">
        <v>10</v>
      </c>
      <c r="M79">
        <v>40</v>
      </c>
      <c r="N79">
        <v>1</v>
      </c>
      <c r="O79">
        <v>10</v>
      </c>
      <c r="P79">
        <v>0</v>
      </c>
      <c r="Q79">
        <v>12</v>
      </c>
      <c r="R79">
        <v>73</v>
      </c>
      <c r="S79">
        <v>4</v>
      </c>
      <c r="T79">
        <v>147</v>
      </c>
      <c r="U79" s="4">
        <f t="shared" ref="U79:U100" si="12">ABS($Q$2)</f>
        <v>89.640308380126953</v>
      </c>
      <c r="V79" s="4">
        <f>ABS($T$6)</f>
        <v>0.60066232033273326</v>
      </c>
    </row>
    <row r="80" spans="1:37" x14ac:dyDescent="0.2">
      <c r="A80" s="46" t="s">
        <v>7</v>
      </c>
      <c r="B80" s="31" t="s">
        <v>1423</v>
      </c>
      <c r="C80" s="31" t="s">
        <v>92</v>
      </c>
      <c r="D80" s="31" t="s">
        <v>19</v>
      </c>
      <c r="E80">
        <v>13150</v>
      </c>
      <c r="F80">
        <v>36</v>
      </c>
      <c r="G80">
        <v>0</v>
      </c>
      <c r="H80">
        <v>124</v>
      </c>
      <c r="I80">
        <v>2</v>
      </c>
      <c r="J80">
        <v>23</v>
      </c>
      <c r="K80">
        <v>0</v>
      </c>
      <c r="L80">
        <v>42</v>
      </c>
      <c r="M80">
        <v>4</v>
      </c>
      <c r="N80">
        <v>0</v>
      </c>
      <c r="O80">
        <v>58</v>
      </c>
      <c r="P80">
        <v>15</v>
      </c>
      <c r="Q80">
        <v>10</v>
      </c>
      <c r="R80">
        <v>58</v>
      </c>
      <c r="S80">
        <v>6</v>
      </c>
      <c r="T80">
        <v>188</v>
      </c>
      <c r="U80" s="4">
        <f t="shared" si="12"/>
        <v>89.640308380126953</v>
      </c>
      <c r="V80" s="4">
        <f>ABS($T$6)</f>
        <v>0.60066232033273326</v>
      </c>
    </row>
    <row r="81" spans="1:22" x14ac:dyDescent="0.2">
      <c r="A81" s="46" t="s">
        <v>10</v>
      </c>
      <c r="B81" s="31" t="s">
        <v>1425</v>
      </c>
      <c r="C81" s="31" t="s">
        <v>92</v>
      </c>
      <c r="D81" s="31" t="s">
        <v>19</v>
      </c>
      <c r="E81">
        <v>14797</v>
      </c>
      <c r="F81">
        <v>5</v>
      </c>
      <c r="G81">
        <v>178</v>
      </c>
      <c r="H81">
        <v>5</v>
      </c>
      <c r="I81">
        <v>29</v>
      </c>
      <c r="J81">
        <v>91</v>
      </c>
      <c r="K81">
        <v>1</v>
      </c>
      <c r="L81">
        <v>9</v>
      </c>
      <c r="M81">
        <v>57</v>
      </c>
      <c r="N81">
        <v>0</v>
      </c>
      <c r="O81">
        <v>18</v>
      </c>
      <c r="P81">
        <v>2</v>
      </c>
      <c r="Q81">
        <v>13</v>
      </c>
      <c r="R81">
        <v>84</v>
      </c>
      <c r="S81">
        <v>6</v>
      </c>
      <c r="T81">
        <v>221</v>
      </c>
      <c r="U81" s="4">
        <f t="shared" si="12"/>
        <v>89.640308380126953</v>
      </c>
      <c r="V81" s="4">
        <f>ABS($T$2)</f>
        <v>0.60066232033273326</v>
      </c>
    </row>
    <row r="82" spans="1:22" s="17" customFormat="1" ht="16" thickBot="1" x14ac:dyDescent="0.25">
      <c r="A82" s="47" t="s">
        <v>12</v>
      </c>
      <c r="B82" s="48" t="s">
        <v>1425</v>
      </c>
      <c r="C82" s="48" t="s">
        <v>92</v>
      </c>
      <c r="D82" s="48" t="s">
        <v>19</v>
      </c>
      <c r="E82" s="17">
        <v>13687</v>
      </c>
      <c r="F82" s="17">
        <v>0</v>
      </c>
      <c r="G82" s="17">
        <v>166</v>
      </c>
      <c r="H82" s="17">
        <v>3</v>
      </c>
      <c r="I82" s="17">
        <v>21</v>
      </c>
      <c r="J82" s="17">
        <v>74</v>
      </c>
      <c r="K82" s="17">
        <v>2</v>
      </c>
      <c r="L82" s="17">
        <v>7</v>
      </c>
      <c r="M82" s="17">
        <v>57</v>
      </c>
      <c r="N82" s="17">
        <v>0</v>
      </c>
      <c r="O82" s="17">
        <v>10</v>
      </c>
      <c r="P82" s="17">
        <v>0</v>
      </c>
      <c r="Q82" s="17">
        <v>19</v>
      </c>
      <c r="R82" s="17">
        <v>80</v>
      </c>
      <c r="S82" s="17">
        <v>9</v>
      </c>
      <c r="T82" s="17">
        <v>203</v>
      </c>
      <c r="U82" s="18">
        <f t="shared" si="12"/>
        <v>89.640308380126953</v>
      </c>
      <c r="V82" s="18">
        <f>ABS($T$2)</f>
        <v>0.60066232033273326</v>
      </c>
    </row>
    <row r="83" spans="1:22" s="5" customFormat="1" x14ac:dyDescent="0.2">
      <c r="A83" s="31" t="s">
        <v>6</v>
      </c>
      <c r="B83" s="31" t="s">
        <v>1424</v>
      </c>
      <c r="C83" s="31" t="s">
        <v>93</v>
      </c>
      <c r="D83" s="31" t="s">
        <v>22</v>
      </c>
      <c r="E83">
        <v>15824</v>
      </c>
      <c r="F83">
        <v>7</v>
      </c>
      <c r="G83">
        <v>190</v>
      </c>
      <c r="H83">
        <v>3</v>
      </c>
      <c r="I83">
        <v>29</v>
      </c>
      <c r="J83">
        <v>81</v>
      </c>
      <c r="K83">
        <v>0</v>
      </c>
      <c r="L83">
        <v>9</v>
      </c>
      <c r="M83">
        <v>61</v>
      </c>
      <c r="N83">
        <v>0</v>
      </c>
      <c r="O83">
        <v>18</v>
      </c>
      <c r="P83">
        <v>0</v>
      </c>
      <c r="Q83">
        <v>15</v>
      </c>
      <c r="R83">
        <v>90</v>
      </c>
      <c r="S83">
        <v>9</v>
      </c>
      <c r="T83">
        <v>252</v>
      </c>
      <c r="U83" s="4">
        <f t="shared" si="12"/>
        <v>89.640308380126953</v>
      </c>
      <c r="V83" s="4">
        <f>ABS($T$6)</f>
        <v>0.60066232033273326</v>
      </c>
    </row>
    <row r="84" spans="1:22" x14ac:dyDescent="0.2">
      <c r="A84" s="31" t="s">
        <v>8</v>
      </c>
      <c r="B84" s="31" t="s">
        <v>1424</v>
      </c>
      <c r="C84" s="31" t="s">
        <v>93</v>
      </c>
      <c r="D84" s="31" t="s">
        <v>22</v>
      </c>
      <c r="E84">
        <v>15650</v>
      </c>
      <c r="F84">
        <v>0</v>
      </c>
      <c r="G84">
        <v>148</v>
      </c>
      <c r="H84">
        <v>3</v>
      </c>
      <c r="I84">
        <v>28</v>
      </c>
      <c r="J84">
        <v>86</v>
      </c>
      <c r="K84">
        <v>0</v>
      </c>
      <c r="L84">
        <v>6</v>
      </c>
      <c r="M84">
        <v>48</v>
      </c>
      <c r="N84">
        <v>0</v>
      </c>
      <c r="O84">
        <v>23</v>
      </c>
      <c r="P84">
        <v>0</v>
      </c>
      <c r="Q84">
        <v>8</v>
      </c>
      <c r="R84">
        <v>93</v>
      </c>
      <c r="S84">
        <v>4</v>
      </c>
      <c r="T84">
        <v>234</v>
      </c>
      <c r="U84" s="4">
        <f t="shared" si="12"/>
        <v>89.640308380126953</v>
      </c>
      <c r="V84" s="4">
        <f>ABS($T$6)</f>
        <v>0.60066232033273326</v>
      </c>
    </row>
    <row r="85" spans="1:22" x14ac:dyDescent="0.2">
      <c r="A85" s="31" t="s">
        <v>5</v>
      </c>
      <c r="B85" s="31" t="s">
        <v>1423</v>
      </c>
      <c r="C85" s="31" t="s">
        <v>93</v>
      </c>
      <c r="D85" s="31" t="s">
        <v>22</v>
      </c>
      <c r="E85">
        <v>10205</v>
      </c>
      <c r="F85">
        <v>29</v>
      </c>
      <c r="G85">
        <v>126</v>
      </c>
      <c r="H85">
        <v>3</v>
      </c>
      <c r="I85">
        <v>26</v>
      </c>
      <c r="J85">
        <v>23</v>
      </c>
      <c r="K85">
        <v>0</v>
      </c>
      <c r="L85">
        <v>10</v>
      </c>
      <c r="M85">
        <v>40</v>
      </c>
      <c r="N85">
        <v>1</v>
      </c>
      <c r="O85">
        <v>10</v>
      </c>
      <c r="P85">
        <v>0</v>
      </c>
      <c r="Q85">
        <v>12</v>
      </c>
      <c r="R85">
        <v>73</v>
      </c>
      <c r="S85">
        <v>4</v>
      </c>
      <c r="T85">
        <v>147</v>
      </c>
      <c r="U85" s="4">
        <f t="shared" si="12"/>
        <v>89.640308380126953</v>
      </c>
      <c r="V85" s="4">
        <f t="shared" ref="V85:V88" si="13">ABS($T$2)</f>
        <v>0.60066232033273326</v>
      </c>
    </row>
    <row r="86" spans="1:22" x14ac:dyDescent="0.2">
      <c r="A86" s="31" t="s">
        <v>7</v>
      </c>
      <c r="B86" s="31" t="s">
        <v>1423</v>
      </c>
      <c r="C86" s="31" t="s">
        <v>93</v>
      </c>
      <c r="D86" s="31" t="s">
        <v>22</v>
      </c>
      <c r="E86">
        <v>13150</v>
      </c>
      <c r="F86">
        <v>36</v>
      </c>
      <c r="G86">
        <v>0</v>
      </c>
      <c r="H86">
        <v>124</v>
      </c>
      <c r="I86">
        <v>2</v>
      </c>
      <c r="J86">
        <v>23</v>
      </c>
      <c r="K86">
        <v>0</v>
      </c>
      <c r="L86">
        <v>42</v>
      </c>
      <c r="M86">
        <v>4</v>
      </c>
      <c r="N86">
        <v>0</v>
      </c>
      <c r="O86">
        <v>58</v>
      </c>
      <c r="P86">
        <v>15</v>
      </c>
      <c r="Q86">
        <v>10</v>
      </c>
      <c r="R86">
        <v>58</v>
      </c>
      <c r="S86">
        <v>6</v>
      </c>
      <c r="T86">
        <v>188</v>
      </c>
      <c r="U86" s="4">
        <f t="shared" si="12"/>
        <v>89.640308380126953</v>
      </c>
      <c r="V86" s="4">
        <f t="shared" si="13"/>
        <v>0.60066232033273326</v>
      </c>
    </row>
    <row r="87" spans="1:22" x14ac:dyDescent="0.2">
      <c r="A87" s="31" t="s">
        <v>10</v>
      </c>
      <c r="B87" s="31" t="s">
        <v>1425</v>
      </c>
      <c r="C87" s="31" t="s">
        <v>93</v>
      </c>
      <c r="D87" s="31" t="s">
        <v>22</v>
      </c>
      <c r="E87">
        <v>14797</v>
      </c>
      <c r="F87">
        <v>5</v>
      </c>
      <c r="G87">
        <v>178</v>
      </c>
      <c r="H87">
        <v>5</v>
      </c>
      <c r="I87">
        <v>29</v>
      </c>
      <c r="J87">
        <v>91</v>
      </c>
      <c r="K87">
        <v>1</v>
      </c>
      <c r="L87">
        <v>9</v>
      </c>
      <c r="M87">
        <v>57</v>
      </c>
      <c r="N87">
        <v>0</v>
      </c>
      <c r="O87">
        <v>18</v>
      </c>
      <c r="P87">
        <v>2</v>
      </c>
      <c r="Q87">
        <v>13</v>
      </c>
      <c r="R87">
        <v>84</v>
      </c>
      <c r="S87">
        <v>6</v>
      </c>
      <c r="T87">
        <v>221</v>
      </c>
      <c r="U87" s="4">
        <f t="shared" si="12"/>
        <v>89.640308380126953</v>
      </c>
      <c r="V87" s="4">
        <f t="shared" si="13"/>
        <v>0.60066232033273326</v>
      </c>
    </row>
    <row r="88" spans="1:22" x14ac:dyDescent="0.2">
      <c r="A88" s="31" t="s">
        <v>12</v>
      </c>
      <c r="B88" s="31" t="s">
        <v>1425</v>
      </c>
      <c r="C88" s="31" t="s">
        <v>93</v>
      </c>
      <c r="D88" s="31" t="s">
        <v>22</v>
      </c>
      <c r="E88">
        <v>13687</v>
      </c>
      <c r="F88">
        <v>0</v>
      </c>
      <c r="G88">
        <v>166</v>
      </c>
      <c r="H88">
        <v>3</v>
      </c>
      <c r="I88">
        <v>21</v>
      </c>
      <c r="J88">
        <v>74</v>
      </c>
      <c r="K88">
        <v>2</v>
      </c>
      <c r="L88">
        <v>7</v>
      </c>
      <c r="M88">
        <v>57</v>
      </c>
      <c r="N88">
        <v>0</v>
      </c>
      <c r="O88">
        <v>10</v>
      </c>
      <c r="P88">
        <v>0</v>
      </c>
      <c r="Q88">
        <v>19</v>
      </c>
      <c r="R88">
        <v>80</v>
      </c>
      <c r="S88">
        <v>9</v>
      </c>
      <c r="T88">
        <v>203</v>
      </c>
      <c r="U88" s="4">
        <f t="shared" si="12"/>
        <v>89.640308380126953</v>
      </c>
      <c r="V88" s="4">
        <f t="shared" si="13"/>
        <v>0.60066232033273326</v>
      </c>
    </row>
    <row r="89" spans="1:22" x14ac:dyDescent="0.2">
      <c r="A89" s="31" t="s">
        <v>6</v>
      </c>
      <c r="B89" s="31" t="s">
        <v>1424</v>
      </c>
      <c r="C89" s="31" t="s">
        <v>94</v>
      </c>
      <c r="D89" s="31" t="s">
        <v>20</v>
      </c>
      <c r="E89">
        <v>15824</v>
      </c>
      <c r="F89">
        <v>7</v>
      </c>
      <c r="G89">
        <v>190</v>
      </c>
      <c r="H89">
        <v>3</v>
      </c>
      <c r="I89">
        <v>29</v>
      </c>
      <c r="J89">
        <v>81</v>
      </c>
      <c r="K89">
        <v>0</v>
      </c>
      <c r="L89">
        <v>9</v>
      </c>
      <c r="M89">
        <v>61</v>
      </c>
      <c r="N89">
        <v>0</v>
      </c>
      <c r="O89">
        <v>18</v>
      </c>
      <c r="P89">
        <v>0</v>
      </c>
      <c r="Q89">
        <v>15</v>
      </c>
      <c r="R89">
        <v>90</v>
      </c>
      <c r="S89">
        <v>9</v>
      </c>
      <c r="T89">
        <v>252</v>
      </c>
      <c r="U89" s="4">
        <f t="shared" si="12"/>
        <v>89.640308380126953</v>
      </c>
      <c r="V89" s="4">
        <f>ABS($T$6)</f>
        <v>0.60066232033273326</v>
      </c>
    </row>
    <row r="90" spans="1:22" x14ac:dyDescent="0.2">
      <c r="A90" s="31" t="s">
        <v>8</v>
      </c>
      <c r="B90" s="31" t="s">
        <v>1424</v>
      </c>
      <c r="C90" s="31" t="s">
        <v>94</v>
      </c>
      <c r="D90" s="31" t="s">
        <v>20</v>
      </c>
      <c r="E90">
        <v>15650</v>
      </c>
      <c r="F90">
        <v>0</v>
      </c>
      <c r="G90">
        <v>148</v>
      </c>
      <c r="H90">
        <v>3</v>
      </c>
      <c r="I90">
        <v>28</v>
      </c>
      <c r="J90">
        <v>86</v>
      </c>
      <c r="K90">
        <v>0</v>
      </c>
      <c r="L90">
        <v>6</v>
      </c>
      <c r="M90">
        <v>48</v>
      </c>
      <c r="N90">
        <v>0</v>
      </c>
      <c r="O90">
        <v>23</v>
      </c>
      <c r="P90">
        <v>0</v>
      </c>
      <c r="Q90">
        <v>8</v>
      </c>
      <c r="R90">
        <v>93</v>
      </c>
      <c r="S90">
        <v>4</v>
      </c>
      <c r="T90">
        <v>234</v>
      </c>
      <c r="U90" s="4">
        <f t="shared" si="12"/>
        <v>89.640308380126953</v>
      </c>
      <c r="V90" s="4">
        <f>ABS($T$6)</f>
        <v>0.60066232033273326</v>
      </c>
    </row>
    <row r="91" spans="1:22" x14ac:dyDescent="0.2">
      <c r="A91" s="31" t="s">
        <v>5</v>
      </c>
      <c r="B91" s="31" t="s">
        <v>1423</v>
      </c>
      <c r="C91" s="31" t="s">
        <v>94</v>
      </c>
      <c r="D91" s="31" t="s">
        <v>20</v>
      </c>
      <c r="E91">
        <v>10205</v>
      </c>
      <c r="F91">
        <v>29</v>
      </c>
      <c r="G91">
        <v>126</v>
      </c>
      <c r="H91">
        <v>3</v>
      </c>
      <c r="I91">
        <v>26</v>
      </c>
      <c r="J91">
        <v>23</v>
      </c>
      <c r="K91">
        <v>0</v>
      </c>
      <c r="L91">
        <v>10</v>
      </c>
      <c r="M91">
        <v>40</v>
      </c>
      <c r="N91">
        <v>1</v>
      </c>
      <c r="O91">
        <v>10</v>
      </c>
      <c r="P91">
        <v>0</v>
      </c>
      <c r="Q91">
        <v>12</v>
      </c>
      <c r="R91">
        <v>73</v>
      </c>
      <c r="S91">
        <v>4</v>
      </c>
      <c r="T91">
        <v>147</v>
      </c>
      <c r="U91" s="4">
        <f t="shared" si="12"/>
        <v>89.640308380126953</v>
      </c>
      <c r="V91" s="4">
        <f t="shared" ref="V91:V100" si="14">ABS($T$6)</f>
        <v>0.60066232033273326</v>
      </c>
    </row>
    <row r="92" spans="1:22" x14ac:dyDescent="0.2">
      <c r="A92" s="31" t="s">
        <v>7</v>
      </c>
      <c r="B92" s="31" t="s">
        <v>1423</v>
      </c>
      <c r="C92" s="31" t="s">
        <v>94</v>
      </c>
      <c r="D92" s="31" t="s">
        <v>20</v>
      </c>
      <c r="E92">
        <v>13150</v>
      </c>
      <c r="F92">
        <v>36</v>
      </c>
      <c r="G92">
        <v>0</v>
      </c>
      <c r="H92">
        <v>124</v>
      </c>
      <c r="I92">
        <v>2</v>
      </c>
      <c r="J92">
        <v>23</v>
      </c>
      <c r="K92">
        <v>0</v>
      </c>
      <c r="L92">
        <v>42</v>
      </c>
      <c r="M92">
        <v>4</v>
      </c>
      <c r="N92">
        <v>0</v>
      </c>
      <c r="O92">
        <v>58</v>
      </c>
      <c r="P92">
        <v>15</v>
      </c>
      <c r="Q92">
        <v>10</v>
      </c>
      <c r="R92">
        <v>58</v>
      </c>
      <c r="S92">
        <v>6</v>
      </c>
      <c r="T92">
        <v>188</v>
      </c>
      <c r="U92" s="4">
        <f t="shared" si="12"/>
        <v>89.640308380126953</v>
      </c>
      <c r="V92" s="4">
        <f t="shared" si="14"/>
        <v>0.60066232033273326</v>
      </c>
    </row>
    <row r="93" spans="1:22" x14ac:dyDescent="0.2">
      <c r="A93" s="31" t="s">
        <v>10</v>
      </c>
      <c r="B93" s="31" t="s">
        <v>1425</v>
      </c>
      <c r="C93" s="31" t="s">
        <v>94</v>
      </c>
      <c r="D93" s="31" t="s">
        <v>20</v>
      </c>
      <c r="E93">
        <v>14797</v>
      </c>
      <c r="F93">
        <v>5</v>
      </c>
      <c r="G93">
        <v>178</v>
      </c>
      <c r="H93">
        <v>5</v>
      </c>
      <c r="I93">
        <v>29</v>
      </c>
      <c r="J93">
        <v>91</v>
      </c>
      <c r="K93">
        <v>1</v>
      </c>
      <c r="L93">
        <v>9</v>
      </c>
      <c r="M93">
        <v>57</v>
      </c>
      <c r="N93">
        <v>0</v>
      </c>
      <c r="O93">
        <v>18</v>
      </c>
      <c r="P93">
        <v>2</v>
      </c>
      <c r="Q93">
        <v>13</v>
      </c>
      <c r="R93">
        <v>84</v>
      </c>
      <c r="S93">
        <v>6</v>
      </c>
      <c r="T93">
        <v>221</v>
      </c>
      <c r="U93" s="4">
        <f t="shared" si="12"/>
        <v>89.640308380126953</v>
      </c>
      <c r="V93" s="4">
        <f t="shared" si="14"/>
        <v>0.60066232033273326</v>
      </c>
    </row>
    <row r="94" spans="1:22" x14ac:dyDescent="0.2">
      <c r="A94" s="31" t="s">
        <v>12</v>
      </c>
      <c r="B94" s="31" t="s">
        <v>1425</v>
      </c>
      <c r="C94" s="31" t="s">
        <v>94</v>
      </c>
      <c r="D94" s="31" t="s">
        <v>20</v>
      </c>
      <c r="E94">
        <v>13687</v>
      </c>
      <c r="F94">
        <v>0</v>
      </c>
      <c r="G94">
        <v>166</v>
      </c>
      <c r="H94">
        <v>3</v>
      </c>
      <c r="I94">
        <v>21</v>
      </c>
      <c r="J94">
        <v>74</v>
      </c>
      <c r="K94">
        <v>2</v>
      </c>
      <c r="L94">
        <v>7</v>
      </c>
      <c r="M94">
        <v>57</v>
      </c>
      <c r="N94">
        <v>0</v>
      </c>
      <c r="O94">
        <v>10</v>
      </c>
      <c r="P94">
        <v>0</v>
      </c>
      <c r="Q94">
        <v>19</v>
      </c>
      <c r="R94">
        <v>80</v>
      </c>
      <c r="S94">
        <v>9</v>
      </c>
      <c r="T94">
        <v>203</v>
      </c>
      <c r="U94" s="4">
        <f t="shared" si="12"/>
        <v>89.640308380126953</v>
      </c>
      <c r="V94" s="4">
        <f t="shared" si="14"/>
        <v>0.60066232033273326</v>
      </c>
    </row>
    <row r="95" spans="1:22" x14ac:dyDescent="0.2">
      <c r="A95" s="31" t="s">
        <v>6</v>
      </c>
      <c r="B95" s="31" t="s">
        <v>1424</v>
      </c>
      <c r="C95" s="31" t="s">
        <v>91</v>
      </c>
      <c r="D95" s="31" t="s">
        <v>23</v>
      </c>
      <c r="E95">
        <v>15824</v>
      </c>
      <c r="F95">
        <v>7</v>
      </c>
      <c r="G95">
        <v>190</v>
      </c>
      <c r="H95">
        <v>3</v>
      </c>
      <c r="I95">
        <v>29</v>
      </c>
      <c r="J95">
        <v>81</v>
      </c>
      <c r="K95">
        <v>0</v>
      </c>
      <c r="L95">
        <v>9</v>
      </c>
      <c r="M95">
        <v>61</v>
      </c>
      <c r="N95">
        <v>0</v>
      </c>
      <c r="O95">
        <v>18</v>
      </c>
      <c r="P95">
        <v>0</v>
      </c>
      <c r="Q95">
        <v>15</v>
      </c>
      <c r="R95">
        <v>90</v>
      </c>
      <c r="S95">
        <v>9</v>
      </c>
      <c r="T95">
        <v>252</v>
      </c>
      <c r="U95" s="4">
        <f t="shared" si="12"/>
        <v>89.640308380126953</v>
      </c>
      <c r="V95" s="4">
        <f t="shared" si="14"/>
        <v>0.60066232033273326</v>
      </c>
    </row>
    <row r="96" spans="1:22" x14ac:dyDescent="0.2">
      <c r="A96" s="31" t="s">
        <v>8</v>
      </c>
      <c r="B96" s="31" t="s">
        <v>1424</v>
      </c>
      <c r="C96" s="31" t="s">
        <v>91</v>
      </c>
      <c r="D96" s="31" t="s">
        <v>23</v>
      </c>
      <c r="E96">
        <v>15650</v>
      </c>
      <c r="F96">
        <v>0</v>
      </c>
      <c r="G96">
        <v>148</v>
      </c>
      <c r="H96">
        <v>3</v>
      </c>
      <c r="I96">
        <v>28</v>
      </c>
      <c r="J96">
        <v>86</v>
      </c>
      <c r="K96">
        <v>0</v>
      </c>
      <c r="L96">
        <v>6</v>
      </c>
      <c r="M96">
        <v>48</v>
      </c>
      <c r="N96">
        <v>0</v>
      </c>
      <c r="O96">
        <v>23</v>
      </c>
      <c r="P96">
        <v>0</v>
      </c>
      <c r="Q96">
        <v>8</v>
      </c>
      <c r="R96">
        <v>93</v>
      </c>
      <c r="S96">
        <v>4</v>
      </c>
      <c r="T96">
        <v>234</v>
      </c>
      <c r="U96" s="4">
        <f t="shared" si="12"/>
        <v>89.640308380126953</v>
      </c>
      <c r="V96" s="4">
        <f t="shared" si="14"/>
        <v>0.60066232033273326</v>
      </c>
    </row>
    <row r="97" spans="1:37" x14ac:dyDescent="0.2">
      <c r="A97" s="31" t="s">
        <v>5</v>
      </c>
      <c r="B97" s="31" t="s">
        <v>1423</v>
      </c>
      <c r="C97" s="31" t="s">
        <v>91</v>
      </c>
      <c r="D97" s="31" t="s">
        <v>23</v>
      </c>
      <c r="E97">
        <v>10205</v>
      </c>
      <c r="F97">
        <v>29</v>
      </c>
      <c r="G97">
        <v>126</v>
      </c>
      <c r="H97">
        <v>3</v>
      </c>
      <c r="I97">
        <v>26</v>
      </c>
      <c r="J97">
        <v>23</v>
      </c>
      <c r="K97">
        <v>0</v>
      </c>
      <c r="L97">
        <v>10</v>
      </c>
      <c r="M97">
        <v>40</v>
      </c>
      <c r="N97">
        <v>1</v>
      </c>
      <c r="O97">
        <v>10</v>
      </c>
      <c r="P97">
        <v>0</v>
      </c>
      <c r="Q97">
        <v>12</v>
      </c>
      <c r="R97">
        <v>73</v>
      </c>
      <c r="S97">
        <v>4</v>
      </c>
      <c r="T97">
        <v>147</v>
      </c>
      <c r="U97" s="4">
        <f t="shared" si="12"/>
        <v>89.640308380126953</v>
      </c>
      <c r="V97" s="4">
        <f t="shared" si="14"/>
        <v>0.60066232033273326</v>
      </c>
    </row>
    <row r="98" spans="1:37" x14ac:dyDescent="0.2">
      <c r="A98" s="31" t="s">
        <v>7</v>
      </c>
      <c r="B98" s="31" t="s">
        <v>1423</v>
      </c>
      <c r="C98" s="31" t="s">
        <v>91</v>
      </c>
      <c r="D98" s="31" t="s">
        <v>23</v>
      </c>
      <c r="E98">
        <v>13150</v>
      </c>
      <c r="F98">
        <v>36</v>
      </c>
      <c r="G98">
        <v>0</v>
      </c>
      <c r="H98">
        <v>124</v>
      </c>
      <c r="I98">
        <v>2</v>
      </c>
      <c r="J98">
        <v>23</v>
      </c>
      <c r="K98">
        <v>0</v>
      </c>
      <c r="L98">
        <v>42</v>
      </c>
      <c r="M98">
        <v>4</v>
      </c>
      <c r="N98">
        <v>0</v>
      </c>
      <c r="O98">
        <v>58</v>
      </c>
      <c r="P98">
        <v>15</v>
      </c>
      <c r="Q98">
        <v>10</v>
      </c>
      <c r="R98">
        <v>58</v>
      </c>
      <c r="S98">
        <v>6</v>
      </c>
      <c r="T98">
        <v>188</v>
      </c>
      <c r="U98" s="4">
        <f t="shared" si="12"/>
        <v>89.640308380126953</v>
      </c>
      <c r="V98" s="4">
        <f t="shared" si="14"/>
        <v>0.60066232033273326</v>
      </c>
    </row>
    <row r="99" spans="1:37" x14ac:dyDescent="0.2">
      <c r="A99" s="31" t="s">
        <v>10</v>
      </c>
      <c r="B99" s="31" t="s">
        <v>1425</v>
      </c>
      <c r="C99" s="31" t="s">
        <v>91</v>
      </c>
      <c r="D99" s="31" t="s">
        <v>23</v>
      </c>
      <c r="E99">
        <v>14797</v>
      </c>
      <c r="F99">
        <v>5</v>
      </c>
      <c r="G99">
        <v>178</v>
      </c>
      <c r="H99">
        <v>5</v>
      </c>
      <c r="I99">
        <v>29</v>
      </c>
      <c r="J99">
        <v>91</v>
      </c>
      <c r="K99">
        <v>1</v>
      </c>
      <c r="L99">
        <v>9</v>
      </c>
      <c r="M99">
        <v>57</v>
      </c>
      <c r="N99">
        <v>0</v>
      </c>
      <c r="O99">
        <v>18</v>
      </c>
      <c r="P99">
        <v>2</v>
      </c>
      <c r="Q99">
        <v>13</v>
      </c>
      <c r="R99">
        <v>84</v>
      </c>
      <c r="S99">
        <v>6</v>
      </c>
      <c r="T99">
        <v>221</v>
      </c>
      <c r="U99" s="4">
        <f t="shared" si="12"/>
        <v>89.640308380126953</v>
      </c>
      <c r="V99" s="4">
        <f t="shared" si="14"/>
        <v>0.60066232033273326</v>
      </c>
    </row>
    <row r="100" spans="1:37" x14ac:dyDescent="0.2">
      <c r="A100" s="31" t="s">
        <v>12</v>
      </c>
      <c r="B100" s="31" t="s">
        <v>1425</v>
      </c>
      <c r="C100" s="31" t="s">
        <v>91</v>
      </c>
      <c r="D100" s="31" t="s">
        <v>23</v>
      </c>
      <c r="E100">
        <v>13687</v>
      </c>
      <c r="F100">
        <v>0</v>
      </c>
      <c r="G100">
        <v>166</v>
      </c>
      <c r="H100">
        <v>3</v>
      </c>
      <c r="I100">
        <v>21</v>
      </c>
      <c r="J100">
        <v>74</v>
      </c>
      <c r="K100">
        <v>2</v>
      </c>
      <c r="L100">
        <v>7</v>
      </c>
      <c r="M100">
        <v>57</v>
      </c>
      <c r="N100">
        <v>0</v>
      </c>
      <c r="O100">
        <v>10</v>
      </c>
      <c r="P100">
        <v>0</v>
      </c>
      <c r="Q100">
        <v>19</v>
      </c>
      <c r="R100">
        <v>80</v>
      </c>
      <c r="S100">
        <v>9</v>
      </c>
      <c r="T100">
        <v>203</v>
      </c>
      <c r="U100" s="4">
        <f t="shared" si="12"/>
        <v>89.640308380126953</v>
      </c>
      <c r="V100" s="4">
        <f t="shared" si="14"/>
        <v>0.60066232033273326</v>
      </c>
    </row>
    <row r="102" spans="1:37" ht="16" thickBot="1" x14ac:dyDescent="0.25">
      <c r="A102" s="35" t="s">
        <v>0</v>
      </c>
      <c r="B102" s="35" t="s">
        <v>17</v>
      </c>
      <c r="C102" s="35" t="s">
        <v>90</v>
      </c>
      <c r="D102" s="35" t="s">
        <v>18</v>
      </c>
      <c r="E102" s="71" t="s">
        <v>61</v>
      </c>
      <c r="F102" s="35" t="s">
        <v>27</v>
      </c>
      <c r="G102" s="35" t="s">
        <v>28</v>
      </c>
      <c r="H102" s="35" t="s">
        <v>29</v>
      </c>
      <c r="I102" t="s">
        <v>87</v>
      </c>
      <c r="J102" t="s">
        <v>36</v>
      </c>
      <c r="K102" t="s">
        <v>39</v>
      </c>
      <c r="L102" t="s">
        <v>37</v>
      </c>
      <c r="M102" t="s">
        <v>40</v>
      </c>
      <c r="N102" t="s">
        <v>41</v>
      </c>
      <c r="O102" t="s">
        <v>42</v>
      </c>
      <c r="P102" t="s">
        <v>38</v>
      </c>
      <c r="Q102" t="s">
        <v>43</v>
      </c>
      <c r="R102" t="s">
        <v>44</v>
      </c>
      <c r="S102" t="s">
        <v>45</v>
      </c>
      <c r="T102" t="s">
        <v>46</v>
      </c>
      <c r="U102" t="s">
        <v>47</v>
      </c>
      <c r="V102" t="s">
        <v>48</v>
      </c>
      <c r="W102" t="s">
        <v>49</v>
      </c>
      <c r="X102" t="s">
        <v>50</v>
      </c>
      <c r="Y102" s="68" t="s">
        <v>63</v>
      </c>
      <c r="Z102" s="72" t="s">
        <v>60</v>
      </c>
      <c r="AA102" s="73" t="s">
        <v>68</v>
      </c>
      <c r="AB102" s="73" t="s">
        <v>77</v>
      </c>
      <c r="AC102" s="73" t="s">
        <v>62</v>
      </c>
      <c r="AD102" s="73" t="s">
        <v>66</v>
      </c>
      <c r="AE102" s="73" t="s">
        <v>76</v>
      </c>
      <c r="AF102" s="73" t="s">
        <v>67</v>
      </c>
      <c r="AG102" s="73" t="s">
        <v>69</v>
      </c>
      <c r="AH102" s="73" t="s">
        <v>97</v>
      </c>
      <c r="AI102" s="73" t="s">
        <v>100</v>
      </c>
      <c r="AJ102" s="73" t="s">
        <v>98</v>
      </c>
      <c r="AK102" s="73" t="s">
        <v>99</v>
      </c>
    </row>
    <row r="103" spans="1:37" s="15" customFormat="1" ht="16" thickBot="1" x14ac:dyDescent="0.25">
      <c r="A103" s="31" t="s">
        <v>5</v>
      </c>
      <c r="B103" s="31" t="s">
        <v>1423</v>
      </c>
      <c r="C103" s="31" t="s">
        <v>92</v>
      </c>
      <c r="D103" s="31" t="s">
        <v>19</v>
      </c>
      <c r="E103" s="32">
        <v>35.136421203613281</v>
      </c>
      <c r="F103" s="34">
        <v>10709</v>
      </c>
      <c r="G103" s="34">
        <v>295</v>
      </c>
      <c r="H103" s="34">
        <v>10414</v>
      </c>
      <c r="I103">
        <v>10205</v>
      </c>
      <c r="J103">
        <v>29</v>
      </c>
      <c r="K103">
        <v>126</v>
      </c>
      <c r="L103">
        <v>3</v>
      </c>
      <c r="M103">
        <v>26</v>
      </c>
      <c r="N103">
        <v>23</v>
      </c>
      <c r="O103">
        <v>0</v>
      </c>
      <c r="P103">
        <v>10</v>
      </c>
      <c r="Q103">
        <v>40</v>
      </c>
      <c r="R103">
        <v>1</v>
      </c>
      <c r="S103">
        <v>10</v>
      </c>
      <c r="T103">
        <v>0</v>
      </c>
      <c r="U103">
        <v>12</v>
      </c>
      <c r="V103">
        <v>73</v>
      </c>
      <c r="W103">
        <v>4</v>
      </c>
      <c r="X103">
        <v>147</v>
      </c>
      <c r="Y103" s="69">
        <f>ABS($Q$2)</f>
        <v>89.640308380126953</v>
      </c>
      <c r="Z103" s="69">
        <f>ABS($T$2)</f>
        <v>0.60066232033273326</v>
      </c>
      <c r="AA103" s="69">
        <f>E103/(Y103/2)*1000000</f>
        <v>783942.44371883362</v>
      </c>
      <c r="AB103" s="4">
        <f>AVERAGE(AA103:AA104)</f>
        <v>734757.78564309329</v>
      </c>
      <c r="AC103" s="69">
        <f>E103*X103/SUM(M103,N103,O103,P103,U103,V103,X103)</f>
        <v>17.749326175021142</v>
      </c>
      <c r="AD103" s="80">
        <f>AVERAGE(AC103:AC104)</f>
        <v>17.81702955468235</v>
      </c>
      <c r="AE103" s="4">
        <f>AVERAGE(AD103,AD107,AD111,AD115)</f>
        <v>16.364611889731126</v>
      </c>
      <c r="AF103" s="4">
        <f>AE103/(Y103/2)*1000000</f>
        <v>365117.25997942063</v>
      </c>
      <c r="AG103" s="4">
        <f>AF103/Z103</f>
        <v>607857.77236229193</v>
      </c>
      <c r="AH103" s="4"/>
      <c r="AI103" s="4"/>
      <c r="AJ103" s="4"/>
      <c r="AK103" s="4"/>
    </row>
    <row r="104" spans="1:37" s="17" customFormat="1" ht="16" thickBot="1" x14ac:dyDescent="0.25">
      <c r="A104" s="31" t="s">
        <v>7</v>
      </c>
      <c r="B104" s="31" t="s">
        <v>1423</v>
      </c>
      <c r="C104" s="31" t="s">
        <v>92</v>
      </c>
      <c r="D104" s="31" t="s">
        <v>19</v>
      </c>
      <c r="E104" s="32">
        <v>30.727493286132812</v>
      </c>
      <c r="F104" s="34">
        <v>13716</v>
      </c>
      <c r="G104" s="34">
        <v>331</v>
      </c>
      <c r="H104" s="34">
        <v>13385</v>
      </c>
      <c r="I104">
        <v>13150</v>
      </c>
      <c r="J104">
        <v>36</v>
      </c>
      <c r="K104">
        <v>0</v>
      </c>
      <c r="L104">
        <v>124</v>
      </c>
      <c r="M104">
        <v>2</v>
      </c>
      <c r="N104">
        <v>23</v>
      </c>
      <c r="O104">
        <v>0</v>
      </c>
      <c r="P104">
        <v>42</v>
      </c>
      <c r="Q104">
        <v>4</v>
      </c>
      <c r="R104">
        <v>0</v>
      </c>
      <c r="S104">
        <v>58</v>
      </c>
      <c r="T104">
        <v>15</v>
      </c>
      <c r="U104">
        <v>10</v>
      </c>
      <c r="V104">
        <v>58</v>
      </c>
      <c r="W104">
        <v>6</v>
      </c>
      <c r="X104">
        <v>188</v>
      </c>
      <c r="Y104" s="18">
        <f>ABS($Q$2)</f>
        <v>89.640308380126953</v>
      </c>
      <c r="Z104" s="18">
        <f>ABS($T$2)</f>
        <v>0.60066232033273326</v>
      </c>
      <c r="AA104" s="69">
        <f>E104/(Y104/2)*1000000</f>
        <v>685573.12756735284</v>
      </c>
      <c r="AB104" s="4"/>
      <c r="AC104" s="76">
        <f>E104*X104/SUM(M104,N104,O104,P104,U104,V104,X104)</f>
        <v>17.884732934343557</v>
      </c>
      <c r="AE104" s="4"/>
      <c r="AF104" s="4"/>
      <c r="AG104" s="4"/>
      <c r="AH104" s="4"/>
      <c r="AI104" s="4"/>
      <c r="AJ104" s="4"/>
      <c r="AK104" s="4"/>
    </row>
    <row r="105" spans="1:37" ht="16" thickBot="1" x14ac:dyDescent="0.25">
      <c r="A105" s="31" t="s">
        <v>6</v>
      </c>
      <c r="B105" s="31" t="s">
        <v>1424</v>
      </c>
      <c r="C105" s="31" t="s">
        <v>92</v>
      </c>
      <c r="D105" s="31" t="s">
        <v>19</v>
      </c>
      <c r="E105" s="32">
        <v>37.325725555419922</v>
      </c>
      <c r="F105" s="34">
        <v>16588</v>
      </c>
      <c r="G105" s="34">
        <v>485</v>
      </c>
      <c r="H105" s="34">
        <v>16103</v>
      </c>
      <c r="I105">
        <v>15824</v>
      </c>
      <c r="J105">
        <v>7</v>
      </c>
      <c r="K105">
        <v>190</v>
      </c>
      <c r="L105">
        <v>3</v>
      </c>
      <c r="M105">
        <v>29</v>
      </c>
      <c r="N105">
        <v>81</v>
      </c>
      <c r="O105">
        <v>0</v>
      </c>
      <c r="P105">
        <v>9</v>
      </c>
      <c r="Q105">
        <v>61</v>
      </c>
      <c r="R105">
        <v>0</v>
      </c>
      <c r="S105">
        <v>18</v>
      </c>
      <c r="T105">
        <v>0</v>
      </c>
      <c r="U105">
        <v>15</v>
      </c>
      <c r="V105">
        <v>90</v>
      </c>
      <c r="W105">
        <v>9</v>
      </c>
      <c r="X105">
        <v>252</v>
      </c>
      <c r="Y105" s="18">
        <f t="shared" ref="Y105:Y118" si="15">ABS($Q$2)</f>
        <v>89.640308380126953</v>
      </c>
      <c r="Z105" s="70">
        <f>ABS($T$6)</f>
        <v>0.60066232033273326</v>
      </c>
      <c r="AA105" s="69">
        <f t="shared" ref="AA105:AA118" si="16">E105/(Y105/2)*1000000</f>
        <v>832788.86987173615</v>
      </c>
      <c r="AB105" s="4">
        <f>AVERAGE(AA105:AA106)</f>
        <v>816436.15644783969</v>
      </c>
      <c r="AC105" s="70">
        <f>E105*X105/SUM(M105,N105,O105,P105,U105,V105,X105)</f>
        <v>19.760678235222311</v>
      </c>
      <c r="AD105" s="81">
        <f>AVERAGE(AC105:AC106)</f>
        <v>19.101446818504012</v>
      </c>
      <c r="AE105" s="4">
        <f>AVERAGE(AD105,AD109,AD113,AD117)</f>
        <v>18.888079476715752</v>
      </c>
      <c r="AF105" s="4">
        <f>AE105/(Y105/2)*1000000</f>
        <v>421419.33284341969</v>
      </c>
      <c r="AG105" s="4">
        <f>AF105/Z105</f>
        <v>701591.0913306115</v>
      </c>
      <c r="AH105" s="4"/>
      <c r="AI105" s="4"/>
      <c r="AJ105" s="4"/>
      <c r="AK105" s="4"/>
    </row>
    <row r="106" spans="1:37" ht="16" thickBot="1" x14ac:dyDescent="0.25">
      <c r="A106" s="31" t="s">
        <v>8</v>
      </c>
      <c r="B106" s="31" t="s">
        <v>1424</v>
      </c>
      <c r="C106" s="31" t="s">
        <v>92</v>
      </c>
      <c r="D106" s="31" t="s">
        <v>19</v>
      </c>
      <c r="E106" s="32">
        <v>35.85986328125</v>
      </c>
      <c r="F106" s="34">
        <v>16331</v>
      </c>
      <c r="G106" s="34">
        <v>459</v>
      </c>
      <c r="H106" s="34">
        <v>15872</v>
      </c>
      <c r="I106">
        <v>15650</v>
      </c>
      <c r="J106">
        <v>0</v>
      </c>
      <c r="K106">
        <v>148</v>
      </c>
      <c r="L106">
        <v>3</v>
      </c>
      <c r="M106">
        <v>28</v>
      </c>
      <c r="N106">
        <v>86</v>
      </c>
      <c r="O106">
        <v>0</v>
      </c>
      <c r="P106">
        <v>6</v>
      </c>
      <c r="Q106">
        <v>48</v>
      </c>
      <c r="R106">
        <v>0</v>
      </c>
      <c r="S106">
        <v>23</v>
      </c>
      <c r="T106">
        <v>0</v>
      </c>
      <c r="U106">
        <v>8</v>
      </c>
      <c r="V106">
        <v>93</v>
      </c>
      <c r="W106">
        <v>4</v>
      </c>
      <c r="X106">
        <v>234</v>
      </c>
      <c r="Y106" s="18">
        <f t="shared" si="15"/>
        <v>89.640308380126953</v>
      </c>
      <c r="Z106" s="73">
        <f>ABS($T$6)</f>
        <v>0.60066232033273326</v>
      </c>
      <c r="AA106" s="69">
        <f t="shared" si="16"/>
        <v>800083.44302394323</v>
      </c>
      <c r="AB106" s="4"/>
      <c r="AC106" s="82">
        <f>E106*X106/SUM(M106,N106,O106,P106,U106,V106,X106)</f>
        <v>18.442215401785713</v>
      </c>
      <c r="AE106" s="4"/>
      <c r="AF106" s="4"/>
      <c r="AG106" s="4"/>
      <c r="AH106" s="4"/>
      <c r="AI106" s="4"/>
      <c r="AJ106" s="4"/>
      <c r="AK106" s="4"/>
    </row>
    <row r="107" spans="1:37" s="15" customFormat="1" ht="16" thickBot="1" x14ac:dyDescent="0.25">
      <c r="A107" s="31" t="s">
        <v>5</v>
      </c>
      <c r="B107" s="31" t="s">
        <v>1423</v>
      </c>
      <c r="C107" s="31" t="s">
        <v>93</v>
      </c>
      <c r="D107" s="31" t="s">
        <v>22</v>
      </c>
      <c r="E107" s="32">
        <v>34.170505523681641</v>
      </c>
      <c r="F107" s="34">
        <v>10709</v>
      </c>
      <c r="G107" s="34">
        <v>287</v>
      </c>
      <c r="H107" s="34">
        <v>10422</v>
      </c>
      <c r="I107">
        <v>10205</v>
      </c>
      <c r="J107">
        <v>29</v>
      </c>
      <c r="K107">
        <v>126</v>
      </c>
      <c r="L107">
        <v>3</v>
      </c>
      <c r="M107">
        <v>26</v>
      </c>
      <c r="N107">
        <v>23</v>
      </c>
      <c r="O107">
        <v>0</v>
      </c>
      <c r="P107">
        <v>10</v>
      </c>
      <c r="Q107">
        <v>40</v>
      </c>
      <c r="R107">
        <v>1</v>
      </c>
      <c r="S107">
        <v>10</v>
      </c>
      <c r="T107">
        <v>0</v>
      </c>
      <c r="U107">
        <v>12</v>
      </c>
      <c r="V107">
        <v>73</v>
      </c>
      <c r="W107">
        <v>4</v>
      </c>
      <c r="X107">
        <v>147</v>
      </c>
      <c r="Y107" s="18">
        <f t="shared" si="15"/>
        <v>89.640308380126953</v>
      </c>
      <c r="Z107" s="69">
        <f>ABS($T$2)</f>
        <v>0.60066232033273326</v>
      </c>
      <c r="AA107" s="69">
        <f t="shared" si="16"/>
        <v>762391.52098359272</v>
      </c>
      <c r="AB107" s="4">
        <f t="shared" ref="AB107:AB117" si="17">AVERAGE(AA107:AA108)</f>
        <v>728176.39160754171</v>
      </c>
      <c r="AC107" s="69">
        <f>E107*X107/SUM(Q107,R107,S107,T107,U107,V107,W107,X107)</f>
        <v>17.501966243836939</v>
      </c>
      <c r="AD107" s="80">
        <f>AVERAGE(AC107:AC108)</f>
        <v>17.375538794082981</v>
      </c>
      <c r="AE107" s="4"/>
      <c r="AF107" s="4"/>
      <c r="AG107" s="4"/>
      <c r="AH107" s="4"/>
      <c r="AI107" s="4"/>
      <c r="AJ107" s="4"/>
      <c r="AK107" s="4"/>
    </row>
    <row r="108" spans="1:37" s="17" customFormat="1" ht="16" thickBot="1" x14ac:dyDescent="0.25">
      <c r="A108" s="31" t="s">
        <v>7</v>
      </c>
      <c r="B108" s="31" t="s">
        <v>1423</v>
      </c>
      <c r="C108" s="31" t="s">
        <v>93</v>
      </c>
      <c r="D108" s="31" t="s">
        <v>22</v>
      </c>
      <c r="E108" s="32">
        <v>31.103450775146484</v>
      </c>
      <c r="F108" s="34">
        <v>13716</v>
      </c>
      <c r="G108" s="34">
        <v>335</v>
      </c>
      <c r="H108" s="34">
        <v>13381</v>
      </c>
      <c r="I108">
        <v>13150</v>
      </c>
      <c r="J108">
        <v>36</v>
      </c>
      <c r="K108">
        <v>0</v>
      </c>
      <c r="L108">
        <v>124</v>
      </c>
      <c r="M108">
        <v>2</v>
      </c>
      <c r="N108">
        <v>23</v>
      </c>
      <c r="O108">
        <v>0</v>
      </c>
      <c r="P108">
        <v>42</v>
      </c>
      <c r="Q108">
        <v>4</v>
      </c>
      <c r="R108">
        <v>0</v>
      </c>
      <c r="S108">
        <v>58</v>
      </c>
      <c r="T108">
        <v>15</v>
      </c>
      <c r="U108">
        <v>10</v>
      </c>
      <c r="V108">
        <v>58</v>
      </c>
      <c r="W108">
        <v>6</v>
      </c>
      <c r="X108">
        <v>188</v>
      </c>
      <c r="Y108" s="18">
        <f t="shared" si="15"/>
        <v>89.640308380126953</v>
      </c>
      <c r="Z108" s="18">
        <f>ABS($T$2)</f>
        <v>0.60066232033273326</v>
      </c>
      <c r="AA108" s="69">
        <f t="shared" si="16"/>
        <v>693961.26223149069</v>
      </c>
      <c r="AB108" s="4"/>
      <c r="AC108" s="76">
        <f>E108*X108/SUM(Q108,R108,S108,T108,U108,V108,W108,X108)</f>
        <v>17.249111344329023</v>
      </c>
      <c r="AE108" s="4"/>
      <c r="AF108" s="4"/>
      <c r="AG108" s="4"/>
      <c r="AH108" s="4"/>
      <c r="AI108" s="4"/>
      <c r="AJ108" s="4"/>
      <c r="AK108" s="4"/>
    </row>
    <row r="109" spans="1:37" ht="16" thickBot="1" x14ac:dyDescent="0.25">
      <c r="A109" s="31" t="s">
        <v>6</v>
      </c>
      <c r="B109" s="31" t="s">
        <v>1424</v>
      </c>
      <c r="C109" s="31" t="s">
        <v>93</v>
      </c>
      <c r="D109" s="31" t="s">
        <v>22</v>
      </c>
      <c r="E109" s="32">
        <v>34.205059051513672</v>
      </c>
      <c r="F109" s="34">
        <v>16588</v>
      </c>
      <c r="G109" s="34">
        <v>445</v>
      </c>
      <c r="H109" s="34">
        <v>16143</v>
      </c>
      <c r="I109">
        <v>15824</v>
      </c>
      <c r="J109">
        <v>7</v>
      </c>
      <c r="K109">
        <v>190</v>
      </c>
      <c r="L109">
        <v>3</v>
      </c>
      <c r="M109">
        <v>29</v>
      </c>
      <c r="N109">
        <v>81</v>
      </c>
      <c r="O109">
        <v>0</v>
      </c>
      <c r="P109">
        <v>9</v>
      </c>
      <c r="Q109">
        <v>61</v>
      </c>
      <c r="R109">
        <v>0</v>
      </c>
      <c r="S109">
        <v>18</v>
      </c>
      <c r="T109">
        <v>0</v>
      </c>
      <c r="U109">
        <v>15</v>
      </c>
      <c r="V109">
        <v>90</v>
      </c>
      <c r="W109">
        <v>9</v>
      </c>
      <c r="X109">
        <v>252</v>
      </c>
      <c r="Y109" s="18">
        <f t="shared" si="15"/>
        <v>89.640308380126953</v>
      </c>
      <c r="Z109" s="70">
        <f>ABS($T$6)</f>
        <v>0.60066232033273326</v>
      </c>
      <c r="AA109" s="69">
        <f t="shared" si="16"/>
        <v>763162.45826518931</v>
      </c>
      <c r="AB109" s="4">
        <f t="shared" si="17"/>
        <v>738369.11784237646</v>
      </c>
      <c r="AC109" s="70">
        <f>E109*X109/SUM(Q109,R109,S109,T109,U109,V109,W109,X109)</f>
        <v>19.370055912317856</v>
      </c>
      <c r="AD109" s="81">
        <f>AVERAGE(AC109:AC110)</f>
        <v>18.811763164251595</v>
      </c>
      <c r="AE109" s="4"/>
      <c r="AF109" s="4"/>
      <c r="AG109" s="4"/>
      <c r="AH109" s="4"/>
      <c r="AI109" s="4"/>
      <c r="AJ109" s="4"/>
      <c r="AK109" s="4"/>
    </row>
    <row r="110" spans="1:37" ht="16" thickBot="1" x14ac:dyDescent="0.25">
      <c r="A110" s="31" t="s">
        <v>8</v>
      </c>
      <c r="B110" s="31" t="s">
        <v>1424</v>
      </c>
      <c r="C110" s="31" t="s">
        <v>93</v>
      </c>
      <c r="D110" s="31" t="s">
        <v>22</v>
      </c>
      <c r="E110" s="32">
        <v>31.982576370239258</v>
      </c>
      <c r="F110" s="34">
        <v>16331</v>
      </c>
      <c r="G110" s="34">
        <v>410</v>
      </c>
      <c r="H110" s="34">
        <v>15921</v>
      </c>
      <c r="I110">
        <v>15650</v>
      </c>
      <c r="J110">
        <v>0</v>
      </c>
      <c r="K110">
        <v>148</v>
      </c>
      <c r="L110">
        <v>3</v>
      </c>
      <c r="M110">
        <v>28</v>
      </c>
      <c r="N110">
        <v>86</v>
      </c>
      <c r="O110">
        <v>0</v>
      </c>
      <c r="P110">
        <v>6</v>
      </c>
      <c r="Q110">
        <v>48</v>
      </c>
      <c r="R110">
        <v>0</v>
      </c>
      <c r="S110">
        <v>23</v>
      </c>
      <c r="T110">
        <v>0</v>
      </c>
      <c r="U110">
        <v>8</v>
      </c>
      <c r="V110">
        <v>93</v>
      </c>
      <c r="W110">
        <v>4</v>
      </c>
      <c r="X110">
        <v>234</v>
      </c>
      <c r="Y110" s="18">
        <f t="shared" si="15"/>
        <v>89.640308380126953</v>
      </c>
      <c r="Z110" s="73">
        <f>ABS($T$6)</f>
        <v>0.60066232033273326</v>
      </c>
      <c r="AA110" s="69">
        <f t="shared" si="16"/>
        <v>713575.77741956373</v>
      </c>
      <c r="AB110" s="4"/>
      <c r="AC110" s="82">
        <f>E110*X110/SUM(Q110,R110,S110,T110,U110,V110,W110,X110)</f>
        <v>18.253470416185333</v>
      </c>
      <c r="AE110" s="4"/>
      <c r="AF110" s="4"/>
      <c r="AG110" s="4"/>
      <c r="AH110" s="4"/>
      <c r="AI110" s="4"/>
      <c r="AJ110" s="4"/>
      <c r="AK110" s="4"/>
    </row>
    <row r="111" spans="1:37" s="15" customFormat="1" ht="16" thickBot="1" x14ac:dyDescent="0.25">
      <c r="A111" s="31" t="s">
        <v>5</v>
      </c>
      <c r="B111" s="31" t="s">
        <v>1423</v>
      </c>
      <c r="C111" s="31" t="s">
        <v>94</v>
      </c>
      <c r="D111" s="31" t="s">
        <v>20</v>
      </c>
      <c r="E111" s="32">
        <v>35.740493774414062</v>
      </c>
      <c r="F111" s="34">
        <v>10709</v>
      </c>
      <c r="G111" s="34">
        <v>300</v>
      </c>
      <c r="H111" s="34">
        <v>10409</v>
      </c>
      <c r="I111">
        <v>10205</v>
      </c>
      <c r="J111">
        <v>29</v>
      </c>
      <c r="K111">
        <v>126</v>
      </c>
      <c r="L111">
        <v>3</v>
      </c>
      <c r="M111">
        <v>26</v>
      </c>
      <c r="N111">
        <v>23</v>
      </c>
      <c r="O111">
        <v>0</v>
      </c>
      <c r="P111">
        <v>10</v>
      </c>
      <c r="Q111">
        <v>40</v>
      </c>
      <c r="R111">
        <v>1</v>
      </c>
      <c r="S111">
        <v>10</v>
      </c>
      <c r="T111">
        <v>0</v>
      </c>
      <c r="U111">
        <v>12</v>
      </c>
      <c r="V111">
        <v>73</v>
      </c>
      <c r="W111">
        <v>4</v>
      </c>
      <c r="X111">
        <v>147</v>
      </c>
      <c r="Y111" s="18">
        <f t="shared" si="15"/>
        <v>89.640308380126953</v>
      </c>
      <c r="Z111" s="69">
        <f>ABS($T$2)</f>
        <v>0.60066232033273326</v>
      </c>
      <c r="AA111" s="69">
        <f t="shared" si="16"/>
        <v>797420.14324300666</v>
      </c>
      <c r="AB111" s="4">
        <f t="shared" si="17"/>
        <v>749886.04673737055</v>
      </c>
      <c r="AC111" s="69">
        <f>E111*X111/SUM(K111,L111,O111,P111,S111,T111,W111,X111)</f>
        <v>17.512841949462892</v>
      </c>
      <c r="AD111" s="80">
        <f>AVERAGE(AC111:AC112)</f>
        <v>15.590312739806144</v>
      </c>
      <c r="AE111" s="4"/>
      <c r="AF111" s="4"/>
      <c r="AG111" s="4"/>
      <c r="AH111" s="4">
        <f>E111*(SUM(L111,P111,T111,X111)/(SUM(L111,P111,T111,X111)+SUM(K111,O111,S111,W111)))</f>
        <v>19.061596679687501</v>
      </c>
      <c r="AI111" s="4">
        <f>AVERAGE(AH111,AH115)</f>
        <v>19.0552224325967</v>
      </c>
      <c r="AJ111" s="4">
        <f>AI111/(Y111/2)*1000000</f>
        <v>425148.52474160382</v>
      </c>
      <c r="AK111" s="4">
        <f>AJ111/Z111</f>
        <v>707799.55783824658</v>
      </c>
    </row>
    <row r="112" spans="1:37" s="17" customFormat="1" ht="16" thickBot="1" x14ac:dyDescent="0.25">
      <c r="A112" s="31" t="s">
        <v>7</v>
      </c>
      <c r="B112" s="31" t="s">
        <v>1423</v>
      </c>
      <c r="C112" s="31" t="s">
        <v>94</v>
      </c>
      <c r="D112" s="31" t="s">
        <v>20</v>
      </c>
      <c r="E112" s="32">
        <v>31.479522705078125</v>
      </c>
      <c r="F112" s="34">
        <v>13716</v>
      </c>
      <c r="G112" s="34">
        <v>339</v>
      </c>
      <c r="H112" s="34">
        <v>13377</v>
      </c>
      <c r="I112">
        <v>13150</v>
      </c>
      <c r="J112">
        <v>36</v>
      </c>
      <c r="K112">
        <v>0</v>
      </c>
      <c r="L112">
        <v>124</v>
      </c>
      <c r="M112">
        <v>2</v>
      </c>
      <c r="N112">
        <v>23</v>
      </c>
      <c r="O112">
        <v>0</v>
      </c>
      <c r="P112">
        <v>42</v>
      </c>
      <c r="Q112">
        <v>4</v>
      </c>
      <c r="R112">
        <v>0</v>
      </c>
      <c r="S112">
        <v>58</v>
      </c>
      <c r="T112">
        <v>15</v>
      </c>
      <c r="U112">
        <v>10</v>
      </c>
      <c r="V112">
        <v>58</v>
      </c>
      <c r="W112">
        <v>6</v>
      </c>
      <c r="X112">
        <v>188</v>
      </c>
      <c r="Y112" s="18">
        <f t="shared" si="15"/>
        <v>89.640308380126953</v>
      </c>
      <c r="Z112" s="18">
        <f>ABS($T$2)</f>
        <v>0.60066232033273326</v>
      </c>
      <c r="AA112" s="69">
        <f t="shared" si="16"/>
        <v>702351.95023173431</v>
      </c>
      <c r="AB112" s="4"/>
      <c r="AC112" s="76">
        <f>E112*X112/SUM(K112,L112,O112,P112,S112,T112,W112,X112)</f>
        <v>13.667783530149395</v>
      </c>
      <c r="AE112" s="4"/>
      <c r="AF112" s="4"/>
      <c r="AG112" s="4"/>
      <c r="AH112" s="4"/>
      <c r="AI112" s="4"/>
      <c r="AJ112" s="4"/>
      <c r="AK112" s="4"/>
    </row>
    <row r="113" spans="1:37" ht="16" thickBot="1" x14ac:dyDescent="0.25">
      <c r="A113" s="31" t="s">
        <v>6</v>
      </c>
      <c r="B113" s="31" t="s">
        <v>1424</v>
      </c>
      <c r="C113" s="31" t="s">
        <v>94</v>
      </c>
      <c r="D113" s="31" t="s">
        <v>20</v>
      </c>
      <c r="E113" s="32">
        <v>37.013309478759766</v>
      </c>
      <c r="F113" s="34">
        <v>16588</v>
      </c>
      <c r="G113" s="34">
        <v>481</v>
      </c>
      <c r="H113" s="34">
        <v>16107</v>
      </c>
      <c r="I113">
        <v>15824</v>
      </c>
      <c r="J113">
        <v>7</v>
      </c>
      <c r="K113">
        <v>190</v>
      </c>
      <c r="L113">
        <v>3</v>
      </c>
      <c r="M113">
        <v>29</v>
      </c>
      <c r="N113">
        <v>81</v>
      </c>
      <c r="O113">
        <v>0</v>
      </c>
      <c r="P113">
        <v>9</v>
      </c>
      <c r="Q113">
        <v>61</v>
      </c>
      <c r="R113">
        <v>0</v>
      </c>
      <c r="S113">
        <v>18</v>
      </c>
      <c r="T113">
        <v>0</v>
      </c>
      <c r="U113">
        <v>15</v>
      </c>
      <c r="V113">
        <v>90</v>
      </c>
      <c r="W113">
        <v>9</v>
      </c>
      <c r="X113">
        <v>252</v>
      </c>
      <c r="Y113" s="18">
        <f t="shared" si="15"/>
        <v>89.640308380126953</v>
      </c>
      <c r="Z113" s="70">
        <f>ABS($T$6)</f>
        <v>0.60066232033273326</v>
      </c>
      <c r="AA113" s="69">
        <f t="shared" si="16"/>
        <v>825818.4325248379</v>
      </c>
      <c r="AB113" s="4">
        <f t="shared" si="17"/>
        <v>776749.8661307157</v>
      </c>
      <c r="AC113" s="70">
        <f>E113*X113/SUM(K113,L113,O113,P113,S113,T113,W113,X113)</f>
        <v>19.391588333986405</v>
      </c>
      <c r="AD113" s="81">
        <f>AVERAGE(AC113:AC114)</f>
        <v>18.824813790160981</v>
      </c>
      <c r="AE113" s="4"/>
      <c r="AF113" s="4"/>
      <c r="AG113" s="4"/>
      <c r="AH113" s="4">
        <f>E113*(SUM(L113,P113,T113,X113)/(SUM(L113,P113,T113,X113)+SUM(Analysis!K113,Analysis!O113,Analysis!S113,Analysis!W113)))</f>
        <v>20.314997302271472</v>
      </c>
      <c r="AI113" s="4">
        <f>AVERAGE(AH113,AH117)</f>
        <v>20.302780067394394</v>
      </c>
      <c r="AJ113" s="4">
        <f>AI113/(Y113/2)*1000000</f>
        <v>452983.27134928672</v>
      </c>
      <c r="AK113" s="4">
        <f>AJ113/Z113</f>
        <v>754139.64887685876</v>
      </c>
    </row>
    <row r="114" spans="1:37" s="17" customFormat="1" ht="16" thickBot="1" x14ac:dyDescent="0.25">
      <c r="A114" s="31" t="s">
        <v>8</v>
      </c>
      <c r="B114" s="31" t="s">
        <v>1424</v>
      </c>
      <c r="C114" s="31" t="s">
        <v>94</v>
      </c>
      <c r="D114" s="31" t="s">
        <v>20</v>
      </c>
      <c r="E114" s="32">
        <v>32.614788055419922</v>
      </c>
      <c r="F114" s="34">
        <v>16331</v>
      </c>
      <c r="G114" s="34">
        <v>418</v>
      </c>
      <c r="H114" s="34">
        <v>15913</v>
      </c>
      <c r="I114">
        <v>15650</v>
      </c>
      <c r="J114">
        <v>0</v>
      </c>
      <c r="K114">
        <v>148</v>
      </c>
      <c r="L114">
        <v>3</v>
      </c>
      <c r="M114">
        <v>28</v>
      </c>
      <c r="N114">
        <v>86</v>
      </c>
      <c r="O114">
        <v>0</v>
      </c>
      <c r="P114">
        <v>6</v>
      </c>
      <c r="Q114">
        <v>48</v>
      </c>
      <c r="R114">
        <v>0</v>
      </c>
      <c r="S114">
        <v>23</v>
      </c>
      <c r="T114">
        <v>0</v>
      </c>
      <c r="U114">
        <v>8</v>
      </c>
      <c r="V114">
        <v>93</v>
      </c>
      <c r="W114">
        <v>4</v>
      </c>
      <c r="X114">
        <v>234</v>
      </c>
      <c r="Y114" s="18">
        <f t="shared" si="15"/>
        <v>89.640308380126953</v>
      </c>
      <c r="Z114" s="18">
        <f>ABS($T$6)</f>
        <v>0.60066232033273326</v>
      </c>
      <c r="AA114" s="69">
        <f t="shared" si="16"/>
        <v>727681.29973659362</v>
      </c>
      <c r="AB114" s="4"/>
      <c r="AC114" s="69">
        <f>E114*X114/SUM(K114,L114,O114,P114,S114,T114,W114,X114)</f>
        <v>18.258039246335553</v>
      </c>
      <c r="AE114" s="4"/>
      <c r="AF114" s="4"/>
      <c r="AG114" s="4"/>
      <c r="AH114" s="4"/>
      <c r="AI114" s="4"/>
      <c r="AJ114" s="4"/>
      <c r="AK114" s="4"/>
    </row>
    <row r="115" spans="1:37" ht="16" thickBot="1" x14ac:dyDescent="0.25">
      <c r="A115" s="31" t="s">
        <v>5</v>
      </c>
      <c r="B115" s="31" t="s">
        <v>1423</v>
      </c>
      <c r="C115" s="31" t="s">
        <v>91</v>
      </c>
      <c r="D115" s="31" t="s">
        <v>23</v>
      </c>
      <c r="E115" s="32">
        <v>34.049816131591797</v>
      </c>
      <c r="F115" s="34">
        <v>10709</v>
      </c>
      <c r="G115" s="34">
        <v>286</v>
      </c>
      <c r="H115" s="34">
        <v>10423</v>
      </c>
      <c r="I115">
        <v>10205</v>
      </c>
      <c r="J115">
        <v>29</v>
      </c>
      <c r="K115">
        <v>126</v>
      </c>
      <c r="L115">
        <v>3</v>
      </c>
      <c r="M115">
        <v>26</v>
      </c>
      <c r="N115">
        <v>23</v>
      </c>
      <c r="O115">
        <v>0</v>
      </c>
      <c r="P115">
        <v>10</v>
      </c>
      <c r="Q115">
        <v>40</v>
      </c>
      <c r="R115">
        <v>1</v>
      </c>
      <c r="S115">
        <v>10</v>
      </c>
      <c r="T115">
        <v>0</v>
      </c>
      <c r="U115">
        <v>12</v>
      </c>
      <c r="V115">
        <v>73</v>
      </c>
      <c r="W115">
        <v>4</v>
      </c>
      <c r="X115">
        <v>147</v>
      </c>
      <c r="Y115" s="18">
        <f t="shared" si="15"/>
        <v>89.640308380126953</v>
      </c>
      <c r="Z115" s="70">
        <f>ABS($T$2)</f>
        <v>0.60066232033273326</v>
      </c>
      <c r="AA115" s="69">
        <f t="shared" si="16"/>
        <v>759698.77272623393</v>
      </c>
      <c r="AB115" s="4">
        <f t="shared" si="17"/>
        <v>721587.6141750837</v>
      </c>
      <c r="AC115" s="69">
        <f>E115*X115/SUM(J115,L115,N115,P115,R115,T115,V115,X115)</f>
        <v>17.501129270433545</v>
      </c>
      <c r="AD115" s="80">
        <f>AVERAGE(AC115:AC116)</f>
        <v>14.675566470353029</v>
      </c>
      <c r="AE115" s="4"/>
      <c r="AF115" s="4"/>
      <c r="AG115" s="4"/>
      <c r="AH115" s="4">
        <f>E115*(SUM(L115,P115,T115,X115)/(SUM(L115,P115,T115,X115)+SUM(J115,N115,R115,V115)))</f>
        <v>19.0488481855059</v>
      </c>
      <c r="AI115" s="4"/>
      <c r="AJ115" s="4"/>
      <c r="AK115" s="4"/>
    </row>
    <row r="116" spans="1:37" ht="16" thickBot="1" x14ac:dyDescent="0.25">
      <c r="A116" s="31" t="s">
        <v>7</v>
      </c>
      <c r="B116" s="31" t="s">
        <v>1423</v>
      </c>
      <c r="C116" s="31" t="s">
        <v>91</v>
      </c>
      <c r="D116" s="31" t="s">
        <v>23</v>
      </c>
      <c r="E116" s="32">
        <v>30.633520126342773</v>
      </c>
      <c r="F116" s="34">
        <v>13716</v>
      </c>
      <c r="G116" s="34">
        <v>330</v>
      </c>
      <c r="H116" s="34">
        <v>13386</v>
      </c>
      <c r="I116">
        <v>13150</v>
      </c>
      <c r="J116">
        <v>36</v>
      </c>
      <c r="K116">
        <v>0</v>
      </c>
      <c r="L116">
        <v>124</v>
      </c>
      <c r="M116">
        <v>2</v>
      </c>
      <c r="N116">
        <v>23</v>
      </c>
      <c r="O116">
        <v>0</v>
      </c>
      <c r="P116">
        <v>42</v>
      </c>
      <c r="Q116">
        <v>4</v>
      </c>
      <c r="R116">
        <v>0</v>
      </c>
      <c r="S116">
        <v>58</v>
      </c>
      <c r="T116">
        <v>15</v>
      </c>
      <c r="U116">
        <v>10</v>
      </c>
      <c r="V116">
        <v>58</v>
      </c>
      <c r="W116">
        <v>6</v>
      </c>
      <c r="X116">
        <v>188</v>
      </c>
      <c r="Y116" s="18">
        <f t="shared" si="15"/>
        <v>89.640308380126953</v>
      </c>
      <c r="Z116" s="73">
        <f>ABS($T$2)</f>
        <v>0.60066232033273326</v>
      </c>
      <c r="AA116" s="69">
        <f t="shared" si="16"/>
        <v>683476.45562393346</v>
      </c>
      <c r="AB116" s="4"/>
      <c r="AC116" s="18">
        <f>E116*X116/SUM(J116,L116,N116,P116,R116,T116,V116,X116)</f>
        <v>11.850003670272514</v>
      </c>
      <c r="AE116" s="4"/>
      <c r="AF116" s="4"/>
      <c r="AG116" s="4"/>
      <c r="AH116" s="4"/>
      <c r="AI116" s="4"/>
      <c r="AJ116" s="4"/>
      <c r="AK116" s="4"/>
    </row>
    <row r="117" spans="1:37" s="15" customFormat="1" ht="16" thickBot="1" x14ac:dyDescent="0.25">
      <c r="A117" s="31" t="s">
        <v>6</v>
      </c>
      <c r="B117" s="31" t="s">
        <v>1424</v>
      </c>
      <c r="C117" s="31" t="s">
        <v>91</v>
      </c>
      <c r="D117" s="31" t="s">
        <v>23</v>
      </c>
      <c r="E117" s="32">
        <v>33.971321105957031</v>
      </c>
      <c r="F117" s="34">
        <v>16588</v>
      </c>
      <c r="G117" s="34">
        <v>442</v>
      </c>
      <c r="H117" s="34">
        <v>16146</v>
      </c>
      <c r="I117">
        <v>15824</v>
      </c>
      <c r="J117">
        <v>7</v>
      </c>
      <c r="K117">
        <v>190</v>
      </c>
      <c r="L117">
        <v>3</v>
      </c>
      <c r="M117">
        <v>29</v>
      </c>
      <c r="N117">
        <v>81</v>
      </c>
      <c r="O117">
        <v>0</v>
      </c>
      <c r="P117">
        <v>9</v>
      </c>
      <c r="Q117">
        <v>61</v>
      </c>
      <c r="R117">
        <v>0</v>
      </c>
      <c r="S117">
        <v>18</v>
      </c>
      <c r="T117">
        <v>0</v>
      </c>
      <c r="U117">
        <v>15</v>
      </c>
      <c r="V117">
        <v>90</v>
      </c>
      <c r="W117">
        <v>9</v>
      </c>
      <c r="X117">
        <v>252</v>
      </c>
      <c r="Y117" s="18">
        <f t="shared" si="15"/>
        <v>89.640308380126953</v>
      </c>
      <c r="Z117" s="69">
        <f>ABS($T$6)</f>
        <v>0.60066232033273326</v>
      </c>
      <c r="AA117" s="69">
        <f t="shared" si="16"/>
        <v>757947.43949114741</v>
      </c>
      <c r="AB117" s="4">
        <f t="shared" si="17"/>
        <v>746342.05877788225</v>
      </c>
      <c r="AC117" s="69">
        <f>E117*X117/SUM(J117,L117,N117,P117,R117,T117,V117,X117)</f>
        <v>19.368264521948351</v>
      </c>
      <c r="AD117" s="80">
        <f>AVERAGE(AC117:AC118)</f>
        <v>18.814294133946419</v>
      </c>
      <c r="AE117" s="4"/>
      <c r="AF117" s="4"/>
      <c r="AG117" s="4"/>
      <c r="AH117" s="4">
        <f>E117*(SUM(L117,P117,T117,X117)/(SUM(L117,P117,T117,X117)+SUM(J117,N117,R117,V117)))</f>
        <v>20.29056283251732</v>
      </c>
      <c r="AI117" s="4"/>
      <c r="AJ117" s="4"/>
      <c r="AK117" s="4"/>
    </row>
    <row r="118" spans="1:37" s="17" customFormat="1" ht="16" thickBot="1" x14ac:dyDescent="0.25">
      <c r="A118" s="31" t="s">
        <v>8</v>
      </c>
      <c r="B118" s="31" t="s">
        <v>1424</v>
      </c>
      <c r="C118" s="31" t="s">
        <v>91</v>
      </c>
      <c r="D118" s="31" t="s">
        <v>23</v>
      </c>
      <c r="E118" s="32">
        <v>32.931011199951172</v>
      </c>
      <c r="F118" s="34">
        <v>16331</v>
      </c>
      <c r="G118" s="34">
        <v>422</v>
      </c>
      <c r="H118" s="34">
        <v>15909</v>
      </c>
      <c r="I118">
        <v>15650</v>
      </c>
      <c r="J118">
        <v>0</v>
      </c>
      <c r="K118">
        <v>148</v>
      </c>
      <c r="L118">
        <v>3</v>
      </c>
      <c r="M118">
        <v>28</v>
      </c>
      <c r="N118">
        <v>86</v>
      </c>
      <c r="O118">
        <v>0</v>
      </c>
      <c r="P118">
        <v>6</v>
      </c>
      <c r="Q118">
        <v>48</v>
      </c>
      <c r="R118">
        <v>0</v>
      </c>
      <c r="S118">
        <v>23</v>
      </c>
      <c r="T118">
        <v>0</v>
      </c>
      <c r="U118">
        <v>8</v>
      </c>
      <c r="V118">
        <v>93</v>
      </c>
      <c r="W118">
        <v>4</v>
      </c>
      <c r="X118">
        <v>234</v>
      </c>
      <c r="Y118" s="18">
        <f t="shared" si="15"/>
        <v>89.640308380126953</v>
      </c>
      <c r="Z118" s="18">
        <f>ABS($T$6)</f>
        <v>0.60066232033273326</v>
      </c>
      <c r="AA118" s="69">
        <f t="shared" si="16"/>
        <v>734736.67806461721</v>
      </c>
      <c r="AB118" s="4"/>
      <c r="AC118" s="18">
        <f>E118*X118/SUM(J118,L118,N118,P118,R118,T118,V118,X118)</f>
        <v>18.26032374594449</v>
      </c>
      <c r="AE118" s="4"/>
      <c r="AF118" s="4"/>
      <c r="AG118" s="4"/>
      <c r="AH118" s="4"/>
      <c r="AI118" s="4"/>
      <c r="AJ118" s="4"/>
      <c r="AK118" s="4"/>
    </row>
    <row r="120" spans="1:37" ht="16" thickBot="1" x14ac:dyDescent="0.25">
      <c r="A120" s="35" t="s">
        <v>0</v>
      </c>
      <c r="B120" s="35" t="s">
        <v>17</v>
      </c>
      <c r="C120" s="35" t="s">
        <v>90</v>
      </c>
      <c r="D120" s="35" t="s">
        <v>18</v>
      </c>
      <c r="E120" s="71" t="s">
        <v>61</v>
      </c>
      <c r="F120" s="35" t="s">
        <v>27</v>
      </c>
      <c r="G120" s="35" t="s">
        <v>28</v>
      </c>
      <c r="H120" s="35" t="s">
        <v>29</v>
      </c>
      <c r="I120" t="s">
        <v>87</v>
      </c>
      <c r="J120" t="s">
        <v>36</v>
      </c>
      <c r="K120" t="s">
        <v>39</v>
      </c>
      <c r="L120" t="s">
        <v>37</v>
      </c>
      <c r="M120" t="s">
        <v>40</v>
      </c>
      <c r="N120" t="s">
        <v>41</v>
      </c>
      <c r="O120" t="s">
        <v>42</v>
      </c>
      <c r="P120" t="s">
        <v>38</v>
      </c>
      <c r="Q120" t="s">
        <v>43</v>
      </c>
      <c r="R120" t="s">
        <v>44</v>
      </c>
      <c r="S120" t="s">
        <v>45</v>
      </c>
      <c r="T120" t="s">
        <v>46</v>
      </c>
      <c r="U120" t="s">
        <v>47</v>
      </c>
      <c r="V120" t="s">
        <v>48</v>
      </c>
      <c r="W120" t="s">
        <v>49</v>
      </c>
      <c r="X120" t="s">
        <v>50</v>
      </c>
      <c r="Y120" s="68" t="s">
        <v>63</v>
      </c>
      <c r="Z120" s="72" t="s">
        <v>60</v>
      </c>
      <c r="AA120" s="73" t="s">
        <v>68</v>
      </c>
      <c r="AB120" s="4" t="s">
        <v>77</v>
      </c>
      <c r="AC120" s="4" t="s">
        <v>62</v>
      </c>
      <c r="AD120" s="4" t="s">
        <v>66</v>
      </c>
      <c r="AE120" s="4" t="s">
        <v>76</v>
      </c>
      <c r="AF120" s="4" t="s">
        <v>67</v>
      </c>
      <c r="AG120" s="4" t="s">
        <v>69</v>
      </c>
      <c r="AH120" s="4" t="s">
        <v>97</v>
      </c>
      <c r="AI120" s="4" t="s">
        <v>100</v>
      </c>
      <c r="AJ120" s="4" t="s">
        <v>98</v>
      </c>
      <c r="AK120" s="4" t="s">
        <v>99</v>
      </c>
    </row>
    <row r="121" spans="1:37" ht="16" thickBot="1" x14ac:dyDescent="0.25">
      <c r="A121" s="31" t="s">
        <v>10</v>
      </c>
      <c r="B121" s="31" t="s">
        <v>1425</v>
      </c>
      <c r="C121" s="31" t="s">
        <v>92</v>
      </c>
      <c r="D121" s="31" t="s">
        <v>19</v>
      </c>
      <c r="E121" s="32">
        <v>37.354381561279297</v>
      </c>
      <c r="F121" s="34">
        <v>15516</v>
      </c>
      <c r="G121" s="34">
        <v>454</v>
      </c>
      <c r="H121" s="34">
        <v>15062</v>
      </c>
      <c r="I121">
        <v>14797</v>
      </c>
      <c r="J121">
        <v>5</v>
      </c>
      <c r="K121">
        <v>178</v>
      </c>
      <c r="L121">
        <v>5</v>
      </c>
      <c r="M121">
        <v>29</v>
      </c>
      <c r="N121">
        <v>91</v>
      </c>
      <c r="O121">
        <v>1</v>
      </c>
      <c r="P121">
        <v>9</v>
      </c>
      <c r="Q121">
        <v>57</v>
      </c>
      <c r="R121">
        <v>0</v>
      </c>
      <c r="S121">
        <v>18</v>
      </c>
      <c r="T121">
        <v>2</v>
      </c>
      <c r="U121">
        <v>13</v>
      </c>
      <c r="V121">
        <v>84</v>
      </c>
      <c r="W121">
        <v>6</v>
      </c>
      <c r="X121">
        <v>221</v>
      </c>
      <c r="Y121" s="69">
        <f>ABS($Q$2)</f>
        <v>89.640308380126953</v>
      </c>
      <c r="Z121" s="69">
        <f>ABS($T$2)</f>
        <v>0.60066232033273326</v>
      </c>
      <c r="AA121" s="69">
        <f>E121/(Y121/2)*1000000</f>
        <v>833428.22523267171</v>
      </c>
      <c r="AB121" s="4">
        <f>AVERAGE(AA121:AA122)</f>
        <v>828860.30693908664</v>
      </c>
      <c r="AC121" s="4">
        <f>E121*X121/SUM(M121,N121,O121,P121,U121,V121,X121)</f>
        <v>18.427049832684652</v>
      </c>
      <c r="AD121" s="4">
        <f>AVERAGE(AC121:AC122)</f>
        <v>18.449752905539103</v>
      </c>
      <c r="AE121" s="4">
        <f>AVERAGE(AD121,AD123,AD125,AD127)</f>
        <v>18.192350241606249</v>
      </c>
      <c r="AF121" s="4">
        <f>AE121/(Y121/2)*1000000</f>
        <v>405896.64561304543</v>
      </c>
      <c r="AG121" s="4">
        <f>AF121/Z121</f>
        <v>675748.47276619822</v>
      </c>
      <c r="AH121" s="4"/>
      <c r="AI121" s="4"/>
      <c r="AJ121" s="4"/>
      <c r="AK121" s="4"/>
    </row>
    <row r="122" spans="1:37" ht="16" thickBot="1" x14ac:dyDescent="0.25">
      <c r="A122" s="31" t="s">
        <v>12</v>
      </c>
      <c r="B122" s="31" t="s">
        <v>1425</v>
      </c>
      <c r="C122" s="31" t="s">
        <v>92</v>
      </c>
      <c r="D122" s="31" t="s">
        <v>19</v>
      </c>
      <c r="E122" s="32">
        <v>36.944911956787109</v>
      </c>
      <c r="F122" s="34">
        <v>14338</v>
      </c>
      <c r="G122" s="34">
        <v>415</v>
      </c>
      <c r="H122" s="34">
        <v>13923</v>
      </c>
      <c r="I122">
        <v>13687</v>
      </c>
      <c r="J122">
        <v>0</v>
      </c>
      <c r="K122">
        <v>166</v>
      </c>
      <c r="L122">
        <v>3</v>
      </c>
      <c r="M122">
        <v>21</v>
      </c>
      <c r="N122">
        <v>74</v>
      </c>
      <c r="O122">
        <v>2</v>
      </c>
      <c r="P122">
        <v>7</v>
      </c>
      <c r="Q122">
        <v>57</v>
      </c>
      <c r="R122">
        <v>0</v>
      </c>
      <c r="S122">
        <v>10</v>
      </c>
      <c r="T122">
        <v>0</v>
      </c>
      <c r="U122">
        <v>19</v>
      </c>
      <c r="V122">
        <v>80</v>
      </c>
      <c r="W122">
        <v>9</v>
      </c>
      <c r="X122">
        <v>203</v>
      </c>
      <c r="Y122" s="18">
        <f>ABS($Q$2)</f>
        <v>89.640308380126953</v>
      </c>
      <c r="Z122" s="18">
        <f>ABS($T$2)</f>
        <v>0.60066232033273326</v>
      </c>
      <c r="AA122" s="69">
        <f>E122/(Y122/2)*1000000</f>
        <v>824292.38864550157</v>
      </c>
      <c r="AB122" s="4"/>
      <c r="AC122" s="4">
        <f>E122*X122/SUM(M122,N122,O122,P122,U122,V122,X122)</f>
        <v>18.472455978393555</v>
      </c>
      <c r="AD122" s="4"/>
      <c r="AE122" s="4"/>
      <c r="AF122" s="4"/>
      <c r="AG122" s="4"/>
      <c r="AH122" s="4"/>
      <c r="AI122" s="4"/>
      <c r="AJ122" s="4"/>
      <c r="AK122" s="4"/>
    </row>
    <row r="123" spans="1:37" ht="16" thickBot="1" x14ac:dyDescent="0.25">
      <c r="A123" s="31" t="s">
        <v>10</v>
      </c>
      <c r="B123" s="31" t="s">
        <v>1425</v>
      </c>
      <c r="C123" s="31" t="s">
        <v>93</v>
      </c>
      <c r="D123" s="31" t="s">
        <v>22</v>
      </c>
      <c r="E123" s="32">
        <v>32.936000823974609</v>
      </c>
      <c r="F123" s="34">
        <v>15516</v>
      </c>
      <c r="G123" s="34">
        <v>401</v>
      </c>
      <c r="H123" s="34">
        <v>15115</v>
      </c>
      <c r="I123">
        <v>14797</v>
      </c>
      <c r="J123">
        <v>5</v>
      </c>
      <c r="K123">
        <v>178</v>
      </c>
      <c r="L123">
        <v>5</v>
      </c>
      <c r="M123">
        <v>29</v>
      </c>
      <c r="N123">
        <v>91</v>
      </c>
      <c r="O123">
        <v>1</v>
      </c>
      <c r="P123">
        <v>9</v>
      </c>
      <c r="Q123">
        <v>57</v>
      </c>
      <c r="R123">
        <v>0</v>
      </c>
      <c r="S123">
        <v>18</v>
      </c>
      <c r="T123">
        <v>2</v>
      </c>
      <c r="U123">
        <v>13</v>
      </c>
      <c r="V123">
        <v>84</v>
      </c>
      <c r="W123">
        <v>6</v>
      </c>
      <c r="X123">
        <v>221</v>
      </c>
      <c r="Y123" s="69">
        <f t="shared" ref="Y123:Y128" si="18">ABS($Q$2)</f>
        <v>89.640308380126953</v>
      </c>
      <c r="Z123" s="69">
        <f t="shared" ref="Z123:Z128" si="19">ABS($T$2)</f>
        <v>0.60066232033273326</v>
      </c>
      <c r="AA123" s="69">
        <f t="shared" ref="AA123:AA128" si="20">E123/(Y123/2)*1000000</f>
        <v>734848.00351883762</v>
      </c>
      <c r="AB123" s="4">
        <f>AVERAGE(AA123:AA124)</f>
        <v>742329.15064253216</v>
      </c>
      <c r="AC123" s="4">
        <f>E123*X123/SUM(Q123,R123,S123,T123,U123,V123,W123,X123)</f>
        <v>18.151761052614436</v>
      </c>
      <c r="AD123" s="4">
        <f>AVERAGE(AC123:AC124)</f>
        <v>18.099878504235097</v>
      </c>
      <c r="AE123" s="4"/>
      <c r="AF123" s="4"/>
      <c r="AG123" s="4"/>
      <c r="AH123" s="4"/>
      <c r="AI123" s="4"/>
      <c r="AJ123" s="4"/>
      <c r="AK123" s="4"/>
    </row>
    <row r="124" spans="1:37" ht="16" thickBot="1" x14ac:dyDescent="0.25">
      <c r="A124" s="31" t="s">
        <v>12</v>
      </c>
      <c r="B124" s="31" t="s">
        <v>1425</v>
      </c>
      <c r="C124" s="31" t="s">
        <v>93</v>
      </c>
      <c r="D124" s="31" t="s">
        <v>22</v>
      </c>
      <c r="E124" s="32">
        <v>33.606613159179688</v>
      </c>
      <c r="F124" s="34">
        <v>14338</v>
      </c>
      <c r="G124" s="34">
        <v>378</v>
      </c>
      <c r="H124" s="34">
        <v>13960</v>
      </c>
      <c r="I124">
        <v>13687</v>
      </c>
      <c r="J124">
        <v>0</v>
      </c>
      <c r="K124">
        <v>166</v>
      </c>
      <c r="L124">
        <v>3</v>
      </c>
      <c r="M124">
        <v>21</v>
      </c>
      <c r="N124">
        <v>74</v>
      </c>
      <c r="O124">
        <v>2</v>
      </c>
      <c r="P124">
        <v>7</v>
      </c>
      <c r="Q124">
        <v>57</v>
      </c>
      <c r="R124">
        <v>0</v>
      </c>
      <c r="S124">
        <v>10</v>
      </c>
      <c r="T124">
        <v>0</v>
      </c>
      <c r="U124">
        <v>19</v>
      </c>
      <c r="V124">
        <v>80</v>
      </c>
      <c r="W124">
        <v>9</v>
      </c>
      <c r="X124">
        <v>203</v>
      </c>
      <c r="Y124" s="18">
        <f t="shared" si="18"/>
        <v>89.640308380126953</v>
      </c>
      <c r="Z124" s="18">
        <f t="shared" si="19"/>
        <v>0.60066232033273326</v>
      </c>
      <c r="AA124" s="69">
        <f t="shared" si="20"/>
        <v>749810.29776622669</v>
      </c>
      <c r="AB124" s="4"/>
      <c r="AC124" s="4">
        <f>E124*X124/SUM(Q124,R124,S124,T124,U124,V124,W124,X124)</f>
        <v>18.047995955855757</v>
      </c>
      <c r="AD124" s="4"/>
      <c r="AE124" s="4"/>
      <c r="AF124" s="4"/>
      <c r="AG124" s="4"/>
      <c r="AH124" s="4"/>
      <c r="AI124" s="4"/>
      <c r="AJ124" s="4"/>
      <c r="AK124" s="4"/>
    </row>
    <row r="125" spans="1:37" ht="16" thickBot="1" x14ac:dyDescent="0.25">
      <c r="A125" s="31" t="s">
        <v>10</v>
      </c>
      <c r="B125" s="31" t="s">
        <v>1425</v>
      </c>
      <c r="C125" s="31" t="s">
        <v>94</v>
      </c>
      <c r="D125" s="31" t="s">
        <v>20</v>
      </c>
      <c r="E125" s="32">
        <v>36.185752868652344</v>
      </c>
      <c r="F125" s="34">
        <v>15516</v>
      </c>
      <c r="G125" s="34">
        <v>440</v>
      </c>
      <c r="H125" s="34">
        <v>15076</v>
      </c>
      <c r="I125">
        <v>14797</v>
      </c>
      <c r="J125">
        <v>5</v>
      </c>
      <c r="K125">
        <v>178</v>
      </c>
      <c r="L125">
        <v>5</v>
      </c>
      <c r="M125">
        <v>29</v>
      </c>
      <c r="N125">
        <v>91</v>
      </c>
      <c r="O125">
        <v>1</v>
      </c>
      <c r="P125">
        <v>9</v>
      </c>
      <c r="Q125">
        <v>57</v>
      </c>
      <c r="R125">
        <v>0</v>
      </c>
      <c r="S125">
        <v>18</v>
      </c>
      <c r="T125">
        <v>2</v>
      </c>
      <c r="U125">
        <v>13</v>
      </c>
      <c r="V125">
        <v>84</v>
      </c>
      <c r="W125">
        <v>6</v>
      </c>
      <c r="X125">
        <v>221</v>
      </c>
      <c r="Y125" s="69">
        <f t="shared" si="18"/>
        <v>89.640308380126953</v>
      </c>
      <c r="Z125" s="69">
        <f t="shared" si="19"/>
        <v>0.60066232033273326</v>
      </c>
      <c r="AA125" s="69">
        <f t="shared" si="20"/>
        <v>807354.49314171798</v>
      </c>
      <c r="AB125" s="4">
        <f>AVERAGE(AA125:AA126)</f>
        <v>800713.81915290607</v>
      </c>
      <c r="AC125" s="4">
        <f>E125*X125/SUM(K125,L125,O125,P125,S125,T125,W125,X125)</f>
        <v>18.175116781754927</v>
      </c>
      <c r="AD125" s="4">
        <f>AVERAGE(AC125:AC126)</f>
        <v>18.118642895004967</v>
      </c>
      <c r="AE125" s="4"/>
      <c r="AF125" s="4"/>
      <c r="AG125" s="4"/>
      <c r="AH125" s="4">
        <f>E125*(SUM(L125,P125,T125,X125)/(SUM(L125,P125,T125,X125)+SUM(K125,O125,S125,W125)))</f>
        <v>19.490962340615013</v>
      </c>
      <c r="AI125" s="4">
        <f>AVERAGE(AH125,AH129)</f>
        <v>19.490962340615013</v>
      </c>
      <c r="AJ125" s="4">
        <f>AI125/(Y125/2)*1000000</f>
        <v>434870.48835133447</v>
      </c>
      <c r="AK125" s="4">
        <f>AJ125/Z125</f>
        <v>723984.96398182691</v>
      </c>
    </row>
    <row r="126" spans="1:37" ht="16" thickBot="1" x14ac:dyDescent="0.25">
      <c r="A126" s="31" t="s">
        <v>12</v>
      </c>
      <c r="B126" s="31" t="s">
        <v>1425</v>
      </c>
      <c r="C126" s="31" t="s">
        <v>94</v>
      </c>
      <c r="D126" s="31" t="s">
        <v>20</v>
      </c>
      <c r="E126" s="32">
        <v>35.590480804443359</v>
      </c>
      <c r="F126" s="34">
        <v>14338</v>
      </c>
      <c r="G126" s="34">
        <v>400</v>
      </c>
      <c r="H126" s="34">
        <v>13938</v>
      </c>
      <c r="I126">
        <v>13687</v>
      </c>
      <c r="J126">
        <v>0</v>
      </c>
      <c r="K126">
        <v>166</v>
      </c>
      <c r="L126">
        <v>3</v>
      </c>
      <c r="M126">
        <v>21</v>
      </c>
      <c r="N126">
        <v>74</v>
      </c>
      <c r="O126">
        <v>2</v>
      </c>
      <c r="P126">
        <v>7</v>
      </c>
      <c r="Q126">
        <v>57</v>
      </c>
      <c r="R126">
        <v>0</v>
      </c>
      <c r="S126">
        <v>10</v>
      </c>
      <c r="T126">
        <v>0</v>
      </c>
      <c r="U126">
        <v>19</v>
      </c>
      <c r="V126">
        <v>80</v>
      </c>
      <c r="W126">
        <v>9</v>
      </c>
      <c r="X126">
        <v>203</v>
      </c>
      <c r="Y126" s="18">
        <f t="shared" si="18"/>
        <v>89.640308380126953</v>
      </c>
      <c r="Z126" s="18">
        <f t="shared" si="19"/>
        <v>0.60066232033273326</v>
      </c>
      <c r="AA126" s="69">
        <f t="shared" si="20"/>
        <v>794073.14516409417</v>
      </c>
      <c r="AB126" s="4"/>
      <c r="AC126" s="4">
        <f>E126*X126/SUM(K126,L126,O126,P126,S126,T126,W126,X126)</f>
        <v>18.062169008255005</v>
      </c>
      <c r="AD126" s="4"/>
      <c r="AE126" s="4"/>
      <c r="AF126" s="4"/>
      <c r="AG126" s="4"/>
      <c r="AH126" s="4"/>
      <c r="AI126" s="4"/>
      <c r="AJ126" s="4"/>
      <c r="AK126" s="4"/>
    </row>
    <row r="127" spans="1:37" ht="16" thickBot="1" x14ac:dyDescent="0.25">
      <c r="A127" s="31" t="s">
        <v>10</v>
      </c>
      <c r="B127" s="31" t="s">
        <v>1425</v>
      </c>
      <c r="C127" s="31" t="s">
        <v>91</v>
      </c>
      <c r="D127" s="31" t="s">
        <v>23</v>
      </c>
      <c r="E127" s="32">
        <v>34.268215179443359</v>
      </c>
      <c r="F127" s="34">
        <v>15516</v>
      </c>
      <c r="G127" s="34">
        <v>417</v>
      </c>
      <c r="H127" s="34">
        <v>15099</v>
      </c>
      <c r="I127">
        <v>14797</v>
      </c>
      <c r="J127">
        <v>5</v>
      </c>
      <c r="K127">
        <v>178</v>
      </c>
      <c r="L127">
        <v>5</v>
      </c>
      <c r="M127">
        <v>29</v>
      </c>
      <c r="N127">
        <v>91</v>
      </c>
      <c r="O127">
        <v>1</v>
      </c>
      <c r="P127">
        <v>9</v>
      </c>
      <c r="Q127">
        <v>57</v>
      </c>
      <c r="R127">
        <v>0</v>
      </c>
      <c r="S127">
        <v>18</v>
      </c>
      <c r="T127">
        <v>2</v>
      </c>
      <c r="U127">
        <v>13</v>
      </c>
      <c r="V127">
        <v>84</v>
      </c>
      <c r="W127">
        <v>6</v>
      </c>
      <c r="X127">
        <v>221</v>
      </c>
      <c r="Y127" s="69">
        <f t="shared" si="18"/>
        <v>89.640308380126953</v>
      </c>
      <c r="Z127" s="69">
        <f t="shared" si="19"/>
        <v>0.60066232033273326</v>
      </c>
      <c r="AA127" s="69">
        <f t="shared" si="20"/>
        <v>764571.55935087218</v>
      </c>
      <c r="AB127" s="4">
        <f>AVERAGE(AA127:AA128)</f>
        <v>746138.30255662568</v>
      </c>
      <c r="AC127" s="4">
        <f>E127*X127/SUM(J127,L127,N127,P127,R127,T127,V127,X127)</f>
        <v>18.161332265364468</v>
      </c>
      <c r="AD127" s="4">
        <f>AVERAGE(AC127:AC128)</f>
        <v>18.101126661645829</v>
      </c>
      <c r="AE127" s="4"/>
      <c r="AF127" s="4"/>
      <c r="AG127" s="4"/>
      <c r="AH127" s="4"/>
      <c r="AI127" s="4"/>
      <c r="AJ127" s="4"/>
      <c r="AK127" s="4"/>
    </row>
    <row r="128" spans="1:37" ht="16" thickBot="1" x14ac:dyDescent="0.25">
      <c r="A128" s="31" t="s">
        <v>12</v>
      </c>
      <c r="B128" s="31" t="s">
        <v>1425</v>
      </c>
      <c r="C128" s="31" t="s">
        <v>91</v>
      </c>
      <c r="D128" s="31" t="s">
        <v>23</v>
      </c>
      <c r="E128" s="32">
        <v>32.615852355957031</v>
      </c>
      <c r="F128" s="34">
        <v>14338</v>
      </c>
      <c r="G128" s="34">
        <v>367</v>
      </c>
      <c r="H128" s="34">
        <v>13971</v>
      </c>
      <c r="I128">
        <v>13687</v>
      </c>
      <c r="J128">
        <v>0</v>
      </c>
      <c r="K128">
        <v>166</v>
      </c>
      <c r="L128">
        <v>3</v>
      </c>
      <c r="M128">
        <v>21</v>
      </c>
      <c r="N128">
        <v>74</v>
      </c>
      <c r="O128">
        <v>2</v>
      </c>
      <c r="P128">
        <v>7</v>
      </c>
      <c r="Q128">
        <v>57</v>
      </c>
      <c r="R128">
        <v>0</v>
      </c>
      <c r="S128">
        <v>10</v>
      </c>
      <c r="T128">
        <v>0</v>
      </c>
      <c r="U128">
        <v>19</v>
      </c>
      <c r="V128">
        <v>80</v>
      </c>
      <c r="W128">
        <v>9</v>
      </c>
      <c r="X128">
        <v>203</v>
      </c>
      <c r="Y128" s="18">
        <f t="shared" si="18"/>
        <v>89.640308380126953</v>
      </c>
      <c r="Z128" s="18">
        <f t="shared" si="19"/>
        <v>0.60066232033273326</v>
      </c>
      <c r="AA128" s="69">
        <f t="shared" si="20"/>
        <v>727705.04576237919</v>
      </c>
      <c r="AB128" s="4"/>
      <c r="AC128" s="4">
        <f>E128*X128/SUM(J128,L128,N128,P128,R128,T128,V128,X128)</f>
        <v>18.040921057927186</v>
      </c>
      <c r="AD128" s="4"/>
      <c r="AE128" s="4"/>
      <c r="AF128" s="4"/>
      <c r="AG128" s="4"/>
      <c r="AH128" s="4"/>
      <c r="AI128" s="4"/>
      <c r="AJ128" s="4"/>
      <c r="AK128" s="4"/>
    </row>
  </sheetData>
  <sortState xmlns:xlrd2="http://schemas.microsoft.com/office/spreadsheetml/2017/richdata2" ref="A137:AI152">
    <sortCondition ref="D77"/>
  </sortState>
  <conditionalFormatting sqref="A13 D13:T13 AD58 AG58 AE61 AD62:AE63">
    <cfRule type="expression" dxfId="92" priority="479">
      <formula>NOT(ISBLANK(A13))</formula>
    </cfRule>
  </conditionalFormatting>
  <conditionalFormatting sqref="A76 D76:T76">
    <cfRule type="expression" dxfId="91" priority="70">
      <formula>NOT(ISBLANK(A76))</formula>
    </cfRule>
  </conditionalFormatting>
  <conditionalFormatting sqref="E14:T53">
    <cfRule type="expression" dxfId="90" priority="112">
      <formula>NOT(ISBLANK(E14))</formula>
    </cfRule>
  </conditionalFormatting>
  <conditionalFormatting sqref="E77:T100">
    <cfRule type="expression" dxfId="89" priority="51">
      <formula>NOT(ISBLANK(E77))</formula>
    </cfRule>
  </conditionalFormatting>
  <conditionalFormatting sqref="F1:F9">
    <cfRule type="cellIs" dxfId="88" priority="140" operator="lessThan">
      <formula>10000</formula>
    </cfRule>
  </conditionalFormatting>
  <conditionalFormatting sqref="F56:F72">
    <cfRule type="cellIs" dxfId="87" priority="92" operator="lessThan">
      <formula>10000</formula>
    </cfRule>
  </conditionalFormatting>
  <conditionalFormatting sqref="F102:F118">
    <cfRule type="cellIs" dxfId="86" priority="75" operator="lessThan">
      <formula>10000</formula>
    </cfRule>
  </conditionalFormatting>
  <conditionalFormatting sqref="F120:F128">
    <cfRule type="cellIs" dxfId="85" priority="37" operator="lessThan">
      <formula>10000</formula>
    </cfRule>
  </conditionalFormatting>
  <conditionalFormatting sqref="H57:I58">
    <cfRule type="expression" dxfId="84" priority="105">
      <formula>NOT(ISBLANK(H57))</formula>
    </cfRule>
  </conditionalFormatting>
  <conditionalFormatting sqref="I56:X56">
    <cfRule type="expression" dxfId="83" priority="389">
      <formula>NOT(ISBLANK(I56))</formula>
    </cfRule>
  </conditionalFormatting>
  <conditionalFormatting sqref="I59:I72">
    <cfRule type="expression" dxfId="82" priority="98">
      <formula>NOT(ISBLANK(I59))</formula>
    </cfRule>
  </conditionalFormatting>
  <conditionalFormatting sqref="I102:X118">
    <cfRule type="expression" dxfId="81" priority="43">
      <formula>NOT(ISBLANK(I102))</formula>
    </cfRule>
  </conditionalFormatting>
  <conditionalFormatting sqref="I120:X128">
    <cfRule type="expression" dxfId="80" priority="34">
      <formula>NOT(ISBLANK(I120))</formula>
    </cfRule>
  </conditionalFormatting>
  <conditionalFormatting sqref="AA121:AA128">
    <cfRule type="cellIs" dxfId="79" priority="30" operator="greaterThan">
      <formula>1000000</formula>
    </cfRule>
  </conditionalFormatting>
  <conditionalFormatting sqref="AA56:AB56">
    <cfRule type="expression" dxfId="78" priority="409">
      <formula>NOT(ISBLANK(AA56))</formula>
    </cfRule>
  </conditionalFormatting>
  <conditionalFormatting sqref="AA102:AB102">
    <cfRule type="expression" dxfId="77" priority="316">
      <formula>NOT(ISBLANK(AA102))</formula>
    </cfRule>
  </conditionalFormatting>
  <conditionalFormatting sqref="AA120:AB120">
    <cfRule type="expression" dxfId="76" priority="35">
      <formula>NOT(ISBLANK(AA120))</formula>
    </cfRule>
  </conditionalFormatting>
  <conditionalFormatting sqref="AF103:AG118 AA103:AC118">
    <cfRule type="cellIs" dxfId="75" priority="314" operator="greaterThan">
      <formula>1000000</formula>
    </cfRule>
  </conditionalFormatting>
  <conditionalFormatting sqref="AA57:AD72">
    <cfRule type="cellIs" dxfId="74" priority="306" operator="greaterThan">
      <formula>1000000</formula>
    </cfRule>
  </conditionalFormatting>
  <conditionalFormatting sqref="AB121">
    <cfRule type="cellIs" dxfId="73" priority="29" operator="greaterThan">
      <formula>1000000</formula>
    </cfRule>
  </conditionalFormatting>
  <conditionalFormatting sqref="AB123">
    <cfRule type="cellIs" dxfId="72" priority="28" operator="greaterThan">
      <formula>1000000</formula>
    </cfRule>
  </conditionalFormatting>
  <conditionalFormatting sqref="AB125">
    <cfRule type="cellIs" dxfId="71" priority="27" operator="greaterThan">
      <formula>1000000</formula>
    </cfRule>
  </conditionalFormatting>
  <conditionalFormatting sqref="AB127">
    <cfRule type="cellIs" dxfId="70" priority="26" operator="greaterThan">
      <formula>1000000</formula>
    </cfRule>
  </conditionalFormatting>
  <conditionalFormatting sqref="AC57:AC72">
    <cfRule type="expression" dxfId="69" priority="410">
      <formula>NOT(ISBLANK(AC57))</formula>
    </cfRule>
  </conditionalFormatting>
  <conditionalFormatting sqref="AC103:AC118">
    <cfRule type="expression" dxfId="68" priority="334">
      <formula>NOT(ISBLANK(AC103))</formula>
    </cfRule>
  </conditionalFormatting>
  <conditionalFormatting sqref="AC121:AC128">
    <cfRule type="expression" dxfId="67" priority="18">
      <formula>NOT(ISBLANK(AC121))</formula>
    </cfRule>
    <cfRule type="cellIs" dxfId="66" priority="19" operator="greaterThan">
      <formula>1000000</formula>
    </cfRule>
  </conditionalFormatting>
  <conditionalFormatting sqref="AD103">
    <cfRule type="cellIs" dxfId="65" priority="331" operator="greaterThan">
      <formula>1000000</formula>
    </cfRule>
  </conditionalFormatting>
  <conditionalFormatting sqref="AD105">
    <cfRule type="cellIs" dxfId="64" priority="330" operator="greaterThan">
      <formula>1000000</formula>
    </cfRule>
  </conditionalFormatting>
  <conditionalFormatting sqref="AD107">
    <cfRule type="cellIs" dxfId="63" priority="329" operator="greaterThan">
      <formula>1000000</formula>
    </cfRule>
  </conditionalFormatting>
  <conditionalFormatting sqref="AD109">
    <cfRule type="cellIs" dxfId="62" priority="328" operator="greaterThan">
      <formula>1000000</formula>
    </cfRule>
  </conditionalFormatting>
  <conditionalFormatting sqref="AD111">
    <cfRule type="cellIs" dxfId="61" priority="327" operator="greaterThan">
      <formula>1000000</formula>
    </cfRule>
  </conditionalFormatting>
  <conditionalFormatting sqref="AD113">
    <cfRule type="cellIs" dxfId="60" priority="326" operator="greaterThan">
      <formula>1000000</formula>
    </cfRule>
  </conditionalFormatting>
  <conditionalFormatting sqref="AD115">
    <cfRule type="cellIs" dxfId="59" priority="325" operator="greaterThan">
      <formula>1000000</formula>
    </cfRule>
  </conditionalFormatting>
  <conditionalFormatting sqref="AD117">
    <cfRule type="cellIs" dxfId="58" priority="324" operator="greaterThan">
      <formula>1000000</formula>
    </cfRule>
  </conditionalFormatting>
  <conditionalFormatting sqref="AD121">
    <cfRule type="cellIs" dxfId="57" priority="17" operator="greaterThan">
      <formula>1000000</formula>
    </cfRule>
  </conditionalFormatting>
  <conditionalFormatting sqref="AD123 AD125 AD127">
    <cfRule type="cellIs" dxfId="56" priority="15" operator="greaterThan">
      <formula>1000000</formula>
    </cfRule>
  </conditionalFormatting>
  <conditionalFormatting sqref="AE60:AH64 AE65:AG69 AE70:AH70 AE71:AG71 AE72:AH72">
    <cfRule type="cellIs" dxfId="55" priority="459" operator="greaterThan">
      <formula>1000000</formula>
    </cfRule>
  </conditionalFormatting>
  <conditionalFormatting sqref="AF57:AF72">
    <cfRule type="expression" dxfId="54" priority="322">
      <formula>NOT(ISBLANK(AF57))</formula>
    </cfRule>
  </conditionalFormatting>
  <conditionalFormatting sqref="AF121:AG121">
    <cfRule type="cellIs" dxfId="53" priority="14" operator="greaterThan">
      <formula>1000000</formula>
    </cfRule>
  </conditionalFormatting>
  <conditionalFormatting sqref="AF57:AH59">
    <cfRule type="cellIs" dxfId="52" priority="323" operator="greaterThan">
      <formula>1000000</formula>
    </cfRule>
  </conditionalFormatting>
  <conditionalFormatting sqref="AH57:AH64 AD60:AE60 AG60:AG63 AH70 AH72">
    <cfRule type="expression" dxfId="51" priority="443">
      <formula>NOT(ISBLANK(AD57))</formula>
    </cfRule>
  </conditionalFormatting>
  <conditionalFormatting sqref="AH66 AH68">
    <cfRule type="expression" dxfId="50" priority="309">
      <formula>NOT(ISBLANK(AH66))</formula>
    </cfRule>
    <cfRule type="cellIs" dxfId="49" priority="310" operator="greaterThan">
      <formula>1000000</formula>
    </cfRule>
  </conditionalFormatting>
  <conditionalFormatting sqref="AJ65:AK65">
    <cfRule type="cellIs" dxfId="48" priority="308" operator="greaterThan">
      <formula>1000000</formula>
    </cfRule>
  </conditionalFormatting>
  <conditionalFormatting sqref="AJ67:AK67">
    <cfRule type="cellIs" dxfId="47" priority="307" operator="greaterThan">
      <formula>1000000</formula>
    </cfRule>
  </conditionalFormatting>
  <conditionalFormatting sqref="AJ69:AK69">
    <cfRule type="cellIs" dxfId="46" priority="312" operator="greaterThan">
      <formula>1000000</formula>
    </cfRule>
  </conditionalFormatting>
  <conditionalFormatting sqref="AJ71:AK71">
    <cfRule type="cellIs" dxfId="45" priority="311" operator="greaterThan">
      <formula>1000000</formula>
    </cfRule>
  </conditionalFormatting>
  <conditionalFormatting sqref="AJ103:AK118">
    <cfRule type="cellIs" dxfId="44" priority="313" operator="greaterThan">
      <formula>1000000</formula>
    </cfRule>
  </conditionalFormatting>
  <conditionalFormatting sqref="AJ125:AK125">
    <cfRule type="cellIs" dxfId="43" priority="13" operator="greaterThan">
      <formula>1000000</formula>
    </cfRule>
  </conditionalFormatting>
  <conditionalFormatting sqref="J57:X57">
    <cfRule type="expression" dxfId="42" priority="12">
      <formula>NOT(ISBLANK(J57))</formula>
    </cfRule>
  </conditionalFormatting>
  <conditionalFormatting sqref="J61:X61">
    <cfRule type="expression" dxfId="41" priority="11">
      <formula>NOT(ISBLANK(J61))</formula>
    </cfRule>
  </conditionalFormatting>
  <conditionalFormatting sqref="J65:X65">
    <cfRule type="expression" dxfId="40" priority="10">
      <formula>NOT(ISBLANK(J65))</formula>
    </cfRule>
  </conditionalFormatting>
  <conditionalFormatting sqref="J69:X69">
    <cfRule type="expression" dxfId="39" priority="9">
      <formula>NOT(ISBLANK(J69))</formula>
    </cfRule>
  </conditionalFormatting>
  <conditionalFormatting sqref="J58:X58">
    <cfRule type="expression" dxfId="38" priority="8">
      <formula>NOT(ISBLANK(J58))</formula>
    </cfRule>
  </conditionalFormatting>
  <conditionalFormatting sqref="J62:X62">
    <cfRule type="expression" dxfId="37" priority="7">
      <formula>NOT(ISBLANK(J62))</formula>
    </cfRule>
  </conditionalFormatting>
  <conditionalFormatting sqref="J66:X66">
    <cfRule type="expression" dxfId="36" priority="6">
      <formula>NOT(ISBLANK(J66))</formula>
    </cfRule>
  </conditionalFormatting>
  <conditionalFormatting sqref="J70:X70">
    <cfRule type="expression" dxfId="35" priority="5">
      <formula>NOT(ISBLANK(J70))</formula>
    </cfRule>
  </conditionalFormatting>
  <conditionalFormatting sqref="J59:X60">
    <cfRule type="expression" dxfId="34" priority="4">
      <formula>NOT(ISBLANK(J59))</formula>
    </cfRule>
  </conditionalFormatting>
  <conditionalFormatting sqref="J63:X64">
    <cfRule type="expression" dxfId="33" priority="3">
      <formula>NOT(ISBLANK(J63))</formula>
    </cfRule>
  </conditionalFormatting>
  <conditionalFormatting sqref="J67:X68">
    <cfRule type="expression" dxfId="32" priority="2">
      <formula>NOT(ISBLANK(J67))</formula>
    </cfRule>
  </conditionalFormatting>
  <conditionalFormatting sqref="J71:X72">
    <cfRule type="expression" dxfId="31" priority="1">
      <formula>NOT(ISBLANK(J71))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36"/>
  <sheetViews>
    <sheetView topLeftCell="A11" zoomScaleNormal="100" workbookViewId="0">
      <selection activeCell="D34" sqref="D34"/>
    </sheetView>
  </sheetViews>
  <sheetFormatPr baseColWidth="10" defaultColWidth="11.5" defaultRowHeight="15" x14ac:dyDescent="0.2"/>
  <cols>
    <col min="1" max="1" width="20.6640625" style="22" customWidth="1"/>
    <col min="2" max="2" width="23.5" style="22" bestFit="1" customWidth="1"/>
    <col min="3" max="3" width="14.1640625" style="22" bestFit="1" customWidth="1"/>
    <col min="4" max="4" width="41.5" style="22" bestFit="1" customWidth="1"/>
    <col min="5" max="5" width="29.1640625" style="22" bestFit="1" customWidth="1"/>
    <col min="6" max="6" width="30.6640625" style="22" bestFit="1" customWidth="1"/>
    <col min="7" max="7" width="12.5" style="22" bestFit="1" customWidth="1"/>
    <col min="8" max="8" width="12" style="22" bestFit="1" customWidth="1"/>
    <col min="9" max="9" width="12" style="22" customWidth="1"/>
    <col min="10" max="10" width="12.1640625" style="22" customWidth="1"/>
    <col min="11" max="11" width="29.1640625" style="22" customWidth="1"/>
    <col min="12" max="12" width="30.6640625" style="22" customWidth="1"/>
    <col min="13" max="13" width="12" style="22" bestFit="1" customWidth="1"/>
    <col min="14" max="14" width="12.1640625" style="22" bestFit="1" customWidth="1"/>
    <col min="15" max="16384" width="11.5" style="22"/>
  </cols>
  <sheetData>
    <row r="2" spans="1:14" ht="47.25" customHeight="1" x14ac:dyDescent="0.35">
      <c r="A2" s="51" t="s">
        <v>314</v>
      </c>
      <c r="B2" s="52"/>
      <c r="C2" s="52"/>
      <c r="D2" s="52"/>
      <c r="E2" s="83" t="s">
        <v>85</v>
      </c>
      <c r="F2" s="84"/>
      <c r="G2" s="84"/>
      <c r="H2" s="84"/>
      <c r="I2" s="84"/>
      <c r="J2" s="84"/>
      <c r="K2" s="86" t="s">
        <v>84</v>
      </c>
      <c r="L2" s="87"/>
      <c r="M2" s="53"/>
      <c r="N2" s="60"/>
    </row>
    <row r="3" spans="1:14" ht="47.25" customHeight="1" x14ac:dyDescent="0.2">
      <c r="A3" s="54" t="s">
        <v>313</v>
      </c>
      <c r="B3" s="54" t="s">
        <v>78</v>
      </c>
      <c r="C3" s="54" t="s">
        <v>75</v>
      </c>
      <c r="D3" s="54" t="s">
        <v>83</v>
      </c>
      <c r="E3" s="55" t="s">
        <v>101</v>
      </c>
      <c r="F3" s="54" t="s">
        <v>86</v>
      </c>
      <c r="G3" s="54" t="s">
        <v>79</v>
      </c>
      <c r="H3" s="54" t="s">
        <v>80</v>
      </c>
      <c r="I3" s="54" t="s">
        <v>81</v>
      </c>
      <c r="J3" s="54" t="s">
        <v>82</v>
      </c>
      <c r="K3" s="55" t="s">
        <v>101</v>
      </c>
      <c r="L3" s="56" t="s">
        <v>86</v>
      </c>
      <c r="M3" s="57"/>
      <c r="N3" s="57"/>
    </row>
    <row r="4" spans="1:14" ht="36.75" customHeight="1" x14ac:dyDescent="0.2">
      <c r="A4" s="58" t="s">
        <v>311</v>
      </c>
      <c r="B4" s="58">
        <f>Analysis!X2</f>
        <v>3585.6123352050781</v>
      </c>
      <c r="C4" s="58">
        <f>Analysis!V2</f>
        <v>0.39933767966726674</v>
      </c>
      <c r="D4" s="58">
        <f>Analysis!AE57</f>
        <v>20.20941199968863</v>
      </c>
      <c r="E4" s="58">
        <f>Analysis!AJ65</f>
        <v>429029.56911902077</v>
      </c>
      <c r="F4" s="58">
        <f>Analysis!AF57</f>
        <v>450900.09985215554</v>
      </c>
      <c r="G4" s="58">
        <f>Analysis!AB57</f>
        <v>779751.44039009186</v>
      </c>
      <c r="H4" s="58">
        <f>Analysis!AB61</f>
        <v>786686.04592030286</v>
      </c>
      <c r="I4" s="58">
        <f>Analysis!AB65</f>
        <v>783794.26511348365</v>
      </c>
      <c r="J4" s="58">
        <f>Analysis!AB69</f>
        <v>805497.23901383509</v>
      </c>
      <c r="K4" s="58">
        <f>Analysis!AK65</f>
        <v>714260.83274436533</v>
      </c>
      <c r="L4" s="58">
        <f>Analysis!AG57</f>
        <v>750671.52473020472</v>
      </c>
      <c r="M4" s="59"/>
      <c r="N4" s="59"/>
    </row>
    <row r="5" spans="1:14" ht="32.25" customHeight="1" x14ac:dyDescent="0.2">
      <c r="A5" s="58" t="s">
        <v>312</v>
      </c>
      <c r="B5" s="58">
        <f>Analysis!X3</f>
        <v>3585.6123352050781</v>
      </c>
      <c r="C5" s="58">
        <f>Analysis!V3</f>
        <v>0.39933767966726674</v>
      </c>
      <c r="D5" s="58">
        <f>Analysis!AE59</f>
        <v>15.509246081236517</v>
      </c>
      <c r="E5" s="58">
        <f>Analysis!AJ67</f>
        <v>324772.51847890136</v>
      </c>
      <c r="F5" s="58">
        <f>Analysis!AF59</f>
        <v>346032.85868826578</v>
      </c>
      <c r="G5" s="58">
        <f>Analysis!AB59</f>
        <v>628736.16373761429</v>
      </c>
      <c r="H5" s="58">
        <f>Analysis!AB63</f>
        <v>647243.46727893397</v>
      </c>
      <c r="I5" s="58">
        <f>Analysis!AB67</f>
        <v>623395.32932695048</v>
      </c>
      <c r="J5" s="58">
        <f>Analysis!AB71</f>
        <v>680723.25713426573</v>
      </c>
      <c r="K5" s="58">
        <f>Analysis!AK67</f>
        <v>540690.68007960881</v>
      </c>
      <c r="L5" s="58">
        <f>Analysis!AG59</f>
        <v>576085.50923684204</v>
      </c>
      <c r="M5" s="59"/>
      <c r="N5" s="59"/>
    </row>
    <row r="8" spans="1:14" ht="47.25" customHeight="1" x14ac:dyDescent="0.35">
      <c r="A8" s="51" t="s">
        <v>314</v>
      </c>
      <c r="B8" s="52"/>
      <c r="C8" s="52"/>
      <c r="D8" s="52"/>
      <c r="E8" s="83" t="s">
        <v>85</v>
      </c>
      <c r="F8" s="84"/>
      <c r="G8" s="84"/>
      <c r="H8" s="84"/>
      <c r="I8" s="84"/>
      <c r="J8" s="84"/>
      <c r="K8" s="86" t="s">
        <v>84</v>
      </c>
      <c r="L8" s="87"/>
      <c r="M8" s="53"/>
      <c r="N8" s="60"/>
    </row>
    <row r="9" spans="1:14" ht="47.25" customHeight="1" x14ac:dyDescent="0.2">
      <c r="A9" s="54" t="s">
        <v>313</v>
      </c>
      <c r="B9" s="54" t="s">
        <v>78</v>
      </c>
      <c r="C9" s="54" t="s">
        <v>75</v>
      </c>
      <c r="D9" s="54" t="s">
        <v>83</v>
      </c>
      <c r="E9" s="55" t="s">
        <v>101</v>
      </c>
      <c r="F9" s="54" t="s">
        <v>86</v>
      </c>
      <c r="G9" s="54" t="s">
        <v>79</v>
      </c>
      <c r="H9" s="54" t="s">
        <v>80</v>
      </c>
      <c r="I9" s="54" t="s">
        <v>81</v>
      </c>
      <c r="J9" s="54" t="s">
        <v>82</v>
      </c>
      <c r="K9" s="55" t="s">
        <v>101</v>
      </c>
      <c r="L9" s="56" t="s">
        <v>86</v>
      </c>
      <c r="M9" s="57"/>
      <c r="N9" s="57"/>
    </row>
    <row r="10" spans="1:14" ht="36.75" customHeight="1" x14ac:dyDescent="0.2">
      <c r="A10" s="58" t="s">
        <v>311</v>
      </c>
      <c r="B10" s="58">
        <f>ROUND(B4,0)</f>
        <v>3586</v>
      </c>
      <c r="C10" s="58">
        <f>ROUND(C4,2)</f>
        <v>0.4</v>
      </c>
      <c r="D10" s="58">
        <f>ROUND(D4,2)</f>
        <v>20.21</v>
      </c>
      <c r="E10" s="58">
        <f>ROUND(E4,0)</f>
        <v>429030</v>
      </c>
      <c r="F10" s="58">
        <f t="shared" ref="F10:L11" si="0">ROUND(F4,0)</f>
        <v>450900</v>
      </c>
      <c r="G10" s="58">
        <f t="shared" si="0"/>
        <v>779751</v>
      </c>
      <c r="H10" s="58">
        <f t="shared" si="0"/>
        <v>786686</v>
      </c>
      <c r="I10" s="58">
        <f t="shared" si="0"/>
        <v>783794</v>
      </c>
      <c r="J10" s="58">
        <f t="shared" si="0"/>
        <v>805497</v>
      </c>
      <c r="K10" s="58">
        <f t="shared" si="0"/>
        <v>714261</v>
      </c>
      <c r="L10" s="58">
        <f t="shared" si="0"/>
        <v>750672</v>
      </c>
      <c r="M10" s="59"/>
      <c r="N10" s="59"/>
    </row>
    <row r="11" spans="1:14" ht="32.25" customHeight="1" x14ac:dyDescent="0.2">
      <c r="A11" s="58" t="s">
        <v>312</v>
      </c>
      <c r="B11" s="58">
        <f>ROUND(B5,0)</f>
        <v>3586</v>
      </c>
      <c r="C11" s="58">
        <f>ROUND(C5,2)</f>
        <v>0.4</v>
      </c>
      <c r="D11" s="58">
        <f>ROUND(D5,2)</f>
        <v>15.51</v>
      </c>
      <c r="E11" s="58">
        <f>ROUND(E5,0)</f>
        <v>324773</v>
      </c>
      <c r="F11" s="58">
        <f t="shared" si="0"/>
        <v>346033</v>
      </c>
      <c r="G11" s="58">
        <f t="shared" si="0"/>
        <v>628736</v>
      </c>
      <c r="H11" s="58">
        <f t="shared" si="0"/>
        <v>647243</v>
      </c>
      <c r="I11" s="58">
        <f t="shared" si="0"/>
        <v>623395</v>
      </c>
      <c r="J11" s="58">
        <f t="shared" si="0"/>
        <v>680723</v>
      </c>
      <c r="K11" s="58">
        <f t="shared" si="0"/>
        <v>540691</v>
      </c>
      <c r="L11" s="58">
        <f t="shared" si="0"/>
        <v>576086</v>
      </c>
      <c r="M11" s="59"/>
      <c r="N11" s="59"/>
    </row>
    <row r="14" spans="1:14" ht="47.25" customHeight="1" x14ac:dyDescent="0.35">
      <c r="A14" s="51" t="s">
        <v>315</v>
      </c>
      <c r="B14" s="52"/>
      <c r="C14" s="52"/>
      <c r="D14" s="52"/>
      <c r="E14" s="83" t="s">
        <v>85</v>
      </c>
      <c r="F14" s="84"/>
      <c r="G14" s="84"/>
      <c r="H14" s="84"/>
      <c r="I14" s="84"/>
      <c r="J14" s="85"/>
      <c r="K14" s="86" t="s">
        <v>84</v>
      </c>
      <c r="L14" s="87"/>
      <c r="M14" s="53"/>
      <c r="N14" s="60"/>
    </row>
    <row r="15" spans="1:14" ht="47.25" customHeight="1" x14ac:dyDescent="0.2">
      <c r="A15" s="54" t="s">
        <v>313</v>
      </c>
      <c r="B15" s="54" t="s">
        <v>78</v>
      </c>
      <c r="C15" s="54" t="s">
        <v>75</v>
      </c>
      <c r="D15" s="54" t="s">
        <v>83</v>
      </c>
      <c r="E15" s="55" t="s">
        <v>101</v>
      </c>
      <c r="F15" s="54" t="s">
        <v>86</v>
      </c>
      <c r="G15" s="54" t="s">
        <v>79</v>
      </c>
      <c r="H15" s="54" t="s">
        <v>80</v>
      </c>
      <c r="I15" s="54" t="s">
        <v>81</v>
      </c>
      <c r="J15" s="54" t="s">
        <v>82</v>
      </c>
      <c r="K15" s="55" t="s">
        <v>101</v>
      </c>
      <c r="L15" s="56" t="s">
        <v>86</v>
      </c>
      <c r="M15" s="57"/>
    </row>
    <row r="16" spans="1:14" ht="36.75" customHeight="1" x14ac:dyDescent="0.2">
      <c r="A16" s="58" t="s">
        <v>311</v>
      </c>
      <c r="B16" s="58">
        <f>Analysis!X2</f>
        <v>3585.6123352050781</v>
      </c>
      <c r="C16" s="58">
        <f>Analysis!V2</f>
        <v>0.39933767966726674</v>
      </c>
      <c r="D16" s="58">
        <f>Analysis!AE103</f>
        <v>16.364611889731126</v>
      </c>
      <c r="E16" s="58">
        <f>Analysis!AJ111</f>
        <v>425148.52474160382</v>
      </c>
      <c r="F16" s="58">
        <f>Analysis!AF103</f>
        <v>365117.25997942063</v>
      </c>
      <c r="G16" s="58">
        <f>Analysis!AB103</f>
        <v>734757.78564309329</v>
      </c>
      <c r="H16" s="58">
        <f>Analysis!AB107</f>
        <v>728176.39160754171</v>
      </c>
      <c r="I16" s="58">
        <f>Analysis!AB115</f>
        <v>721587.6141750837</v>
      </c>
      <c r="J16" s="58">
        <f>Analysis!AB111</f>
        <v>749886.04673737055</v>
      </c>
      <c r="K16" s="58">
        <f>Analysis!AK111</f>
        <v>707799.55783824658</v>
      </c>
      <c r="L16" s="58">
        <f>Analysis!AG103</f>
        <v>607857.77236229193</v>
      </c>
      <c r="M16" s="59"/>
    </row>
    <row r="17" spans="1:14" ht="32.25" customHeight="1" x14ac:dyDescent="0.2">
      <c r="A17" s="58" t="s">
        <v>312</v>
      </c>
      <c r="B17" s="58">
        <f>Analysis!X3</f>
        <v>3585.6123352050781</v>
      </c>
      <c r="C17" s="58">
        <f>Analysis!V3</f>
        <v>0.39933767966726674</v>
      </c>
      <c r="D17" s="58">
        <f>Analysis!AE105</f>
        <v>18.888079476715752</v>
      </c>
      <c r="E17" s="58">
        <f>Analysis!AJ113</f>
        <v>452983.27134928672</v>
      </c>
      <c r="F17" s="58">
        <f>Analysis!AF105</f>
        <v>421419.33284341969</v>
      </c>
      <c r="G17" s="58">
        <f>Analysis!AB105</f>
        <v>816436.15644783969</v>
      </c>
      <c r="H17" s="58">
        <f>Analysis!AB109</f>
        <v>738369.11784237646</v>
      </c>
      <c r="I17" s="58">
        <f>Analysis!AB117</f>
        <v>746342.05877788225</v>
      </c>
      <c r="J17" s="58">
        <f>Analysis!AB113</f>
        <v>776749.8661307157</v>
      </c>
      <c r="K17" s="58">
        <f>Analysis!AK113</f>
        <v>754139.64887685876</v>
      </c>
      <c r="L17" s="58">
        <f>Analysis!AG105</f>
        <v>701591.0913306115</v>
      </c>
      <c r="M17" s="59"/>
    </row>
    <row r="20" spans="1:14" ht="47.25" customHeight="1" x14ac:dyDescent="0.35">
      <c r="A20" s="51" t="s">
        <v>315</v>
      </c>
      <c r="B20" s="52"/>
      <c r="C20" s="52"/>
      <c r="D20" s="52"/>
      <c r="E20" s="83" t="s">
        <v>85</v>
      </c>
      <c r="F20" s="84"/>
      <c r="G20" s="84"/>
      <c r="H20" s="84"/>
      <c r="I20" s="84"/>
      <c r="J20" s="85"/>
      <c r="K20" s="86" t="s">
        <v>84</v>
      </c>
      <c r="L20" s="87"/>
      <c r="M20" s="53"/>
      <c r="N20" s="60"/>
    </row>
    <row r="21" spans="1:14" ht="47.25" customHeight="1" x14ac:dyDescent="0.2">
      <c r="A21" s="54" t="s">
        <v>313</v>
      </c>
      <c r="B21" s="54" t="s">
        <v>78</v>
      </c>
      <c r="C21" s="54" t="s">
        <v>75</v>
      </c>
      <c r="D21" s="54" t="s">
        <v>83</v>
      </c>
      <c r="E21" s="55" t="s">
        <v>101</v>
      </c>
      <c r="F21" s="54" t="s">
        <v>86</v>
      </c>
      <c r="G21" s="54" t="s">
        <v>79</v>
      </c>
      <c r="H21" s="54" t="s">
        <v>80</v>
      </c>
      <c r="I21" s="54" t="s">
        <v>81</v>
      </c>
      <c r="J21" s="54" t="s">
        <v>82</v>
      </c>
      <c r="K21" s="55" t="s">
        <v>101</v>
      </c>
      <c r="L21" s="56" t="s">
        <v>86</v>
      </c>
      <c r="M21" s="57"/>
      <c r="N21" s="57"/>
    </row>
    <row r="22" spans="1:14" ht="36.75" customHeight="1" x14ac:dyDescent="0.2">
      <c r="A22" s="58" t="s">
        <v>311</v>
      </c>
      <c r="B22" s="58">
        <f>ROUND(B16,0)</f>
        <v>3586</v>
      </c>
      <c r="C22" s="58">
        <f>ROUND(C16,2)</f>
        <v>0.4</v>
      </c>
      <c r="D22" s="58">
        <f>ROUND(D16,2)</f>
        <v>16.36</v>
      </c>
      <c r="E22" s="58">
        <f>ROUND(E16,0)</f>
        <v>425149</v>
      </c>
      <c r="F22" s="58">
        <f t="shared" ref="F22:L22" si="1">ROUND(F16,0)</f>
        <v>365117</v>
      </c>
      <c r="G22" s="58">
        <f t="shared" si="1"/>
        <v>734758</v>
      </c>
      <c r="H22" s="58">
        <f t="shared" si="1"/>
        <v>728176</v>
      </c>
      <c r="I22" s="58">
        <f t="shared" si="1"/>
        <v>721588</v>
      </c>
      <c r="J22" s="58">
        <f t="shared" si="1"/>
        <v>749886</v>
      </c>
      <c r="K22" s="58">
        <f t="shared" si="1"/>
        <v>707800</v>
      </c>
      <c r="L22" s="58">
        <f t="shared" si="1"/>
        <v>607858</v>
      </c>
      <c r="M22" s="59"/>
      <c r="N22" s="59"/>
    </row>
    <row r="23" spans="1:14" ht="32.25" customHeight="1" x14ac:dyDescent="0.2">
      <c r="A23" s="58" t="s">
        <v>312</v>
      </c>
      <c r="B23" s="58">
        <f>ROUND(B17,0)</f>
        <v>3586</v>
      </c>
      <c r="C23" s="58">
        <f>ROUND(C17,2)</f>
        <v>0.4</v>
      </c>
      <c r="D23" s="58">
        <f>ROUND(D17,2)</f>
        <v>18.89</v>
      </c>
      <c r="E23" s="58">
        <f>ROUND(E17,0)</f>
        <v>452983</v>
      </c>
      <c r="F23" s="58">
        <f t="shared" ref="F23:L23" si="2">ROUND(F17,0)</f>
        <v>421419</v>
      </c>
      <c r="G23" s="58">
        <f t="shared" si="2"/>
        <v>816436</v>
      </c>
      <c r="H23" s="58">
        <f t="shared" si="2"/>
        <v>738369</v>
      </c>
      <c r="I23" s="58">
        <f t="shared" si="2"/>
        <v>746342</v>
      </c>
      <c r="J23" s="58">
        <f t="shared" si="2"/>
        <v>776750</v>
      </c>
      <c r="K23" s="58">
        <f t="shared" si="2"/>
        <v>754140</v>
      </c>
      <c r="L23" s="58">
        <f t="shared" si="2"/>
        <v>701591</v>
      </c>
      <c r="M23" s="59"/>
      <c r="N23" s="59"/>
    </row>
    <row r="25" spans="1:14" ht="31" x14ac:dyDescent="0.35">
      <c r="A25" s="51" t="s">
        <v>316</v>
      </c>
      <c r="B25" s="52"/>
      <c r="C25" s="52"/>
      <c r="D25" s="52"/>
      <c r="E25" s="83" t="s">
        <v>85</v>
      </c>
      <c r="F25" s="84"/>
      <c r="G25" s="84"/>
      <c r="H25" s="84"/>
      <c r="I25" s="84"/>
      <c r="J25" s="85"/>
      <c r="K25" s="86" t="s">
        <v>84</v>
      </c>
      <c r="L25" s="87"/>
    </row>
    <row r="26" spans="1:14" ht="32.25" customHeight="1" x14ac:dyDescent="0.2">
      <c r="A26" s="54" t="s">
        <v>319</v>
      </c>
      <c r="B26" s="54" t="s">
        <v>78</v>
      </c>
      <c r="C26" s="54" t="s">
        <v>75</v>
      </c>
      <c r="D26" s="54" t="s">
        <v>83</v>
      </c>
      <c r="E26" s="55" t="s">
        <v>101</v>
      </c>
      <c r="F26" s="54" t="s">
        <v>86</v>
      </c>
      <c r="G26" s="54" t="s">
        <v>79</v>
      </c>
      <c r="H26" s="54" t="s">
        <v>80</v>
      </c>
      <c r="I26" s="54" t="s">
        <v>81</v>
      </c>
      <c r="J26" s="54" t="s">
        <v>82</v>
      </c>
      <c r="K26" s="55" t="s">
        <v>101</v>
      </c>
      <c r="L26" s="56" t="s">
        <v>86</v>
      </c>
    </row>
    <row r="27" spans="1:14" ht="26.25" customHeight="1" x14ac:dyDescent="0.2">
      <c r="A27" s="58" t="s">
        <v>317</v>
      </c>
      <c r="B27" s="58">
        <f>Analysis!X2</f>
        <v>3585.6123352050781</v>
      </c>
      <c r="C27" s="58">
        <f>Analysis!V2</f>
        <v>0.39933767966726674</v>
      </c>
      <c r="D27" s="58" t="e">
        <f>Analysis!#REF!</f>
        <v>#REF!</v>
      </c>
      <c r="E27" s="58" t="e">
        <f>Analysis!#REF!</f>
        <v>#REF!</v>
      </c>
      <c r="F27" s="58" t="e">
        <f>Analysis!#REF!</f>
        <v>#REF!</v>
      </c>
      <c r="G27" s="58" t="e">
        <f>Analysis!#REF!</f>
        <v>#REF!</v>
      </c>
      <c r="H27" s="58" t="e">
        <f>Analysis!#REF!</f>
        <v>#REF!</v>
      </c>
      <c r="I27" s="58" t="e">
        <f>Analysis!#REF!</f>
        <v>#REF!</v>
      </c>
      <c r="J27" s="58" t="e">
        <f>Analysis!#REF!</f>
        <v>#REF!</v>
      </c>
      <c r="K27" s="58" t="e">
        <f>Analysis!#REF!</f>
        <v>#REF!</v>
      </c>
      <c r="L27" s="58" t="e">
        <f>Analysis!#REF!</f>
        <v>#REF!</v>
      </c>
    </row>
    <row r="28" spans="1:14" ht="30.75" customHeight="1" x14ac:dyDescent="0.2">
      <c r="A28" s="58" t="s">
        <v>318</v>
      </c>
      <c r="B28" s="58">
        <f>Analysis!X3</f>
        <v>3585.6123352050781</v>
      </c>
      <c r="C28" s="58">
        <f>Analysis!V3</f>
        <v>0.39933767966726674</v>
      </c>
      <c r="D28" s="58" t="e">
        <f>Analysis!#REF!</f>
        <v>#REF!</v>
      </c>
      <c r="E28" s="58" t="e">
        <f>Analysis!#REF!</f>
        <v>#REF!</v>
      </c>
      <c r="F28" s="58" t="e">
        <f>Analysis!#REF!</f>
        <v>#REF!</v>
      </c>
      <c r="G28" s="58" t="e">
        <f>Analysis!#REF!</f>
        <v>#REF!</v>
      </c>
      <c r="H28" s="58" t="e">
        <f>Analysis!#REF!</f>
        <v>#REF!</v>
      </c>
      <c r="I28" s="58" t="e">
        <f>Analysis!#REF!</f>
        <v>#REF!</v>
      </c>
      <c r="J28" s="58" t="e">
        <f>Analysis!#REF!</f>
        <v>#REF!</v>
      </c>
      <c r="K28" s="58" t="e">
        <f>Analysis!#REF!</f>
        <v>#REF!</v>
      </c>
      <c r="L28" s="58" t="e">
        <f>Analysis!#REF!</f>
        <v>#REF!</v>
      </c>
    </row>
    <row r="31" spans="1:14" ht="31" x14ac:dyDescent="0.35">
      <c r="A31" s="51" t="s">
        <v>316</v>
      </c>
      <c r="B31" s="52"/>
      <c r="C31" s="52"/>
      <c r="D31" s="52"/>
      <c r="E31" s="83" t="s">
        <v>85</v>
      </c>
      <c r="F31" s="84"/>
      <c r="G31" s="84"/>
      <c r="H31" s="84"/>
      <c r="I31" s="84"/>
      <c r="J31" s="85"/>
      <c r="K31" s="86" t="s">
        <v>84</v>
      </c>
      <c r="L31" s="87"/>
    </row>
    <row r="32" spans="1:14" ht="28.5" customHeight="1" x14ac:dyDescent="0.2">
      <c r="A32" s="54" t="s">
        <v>319</v>
      </c>
      <c r="B32" s="54" t="s">
        <v>78</v>
      </c>
      <c r="C32" s="54" t="s">
        <v>75</v>
      </c>
      <c r="D32" s="54" t="s">
        <v>83</v>
      </c>
      <c r="E32" s="55" t="s">
        <v>101</v>
      </c>
      <c r="F32" s="54" t="s">
        <v>86</v>
      </c>
      <c r="G32" s="54" t="s">
        <v>79</v>
      </c>
      <c r="H32" s="54" t="s">
        <v>80</v>
      </c>
      <c r="I32" s="54" t="s">
        <v>81</v>
      </c>
      <c r="J32" s="54" t="s">
        <v>82</v>
      </c>
      <c r="K32" s="55" t="s">
        <v>101</v>
      </c>
      <c r="L32" s="56" t="s">
        <v>86</v>
      </c>
    </row>
    <row r="33" spans="1:12" ht="26.25" customHeight="1" x14ac:dyDescent="0.2">
      <c r="A33" s="58" t="s">
        <v>317</v>
      </c>
      <c r="B33" s="58">
        <f>ROUND(B27,0)</f>
        <v>3586</v>
      </c>
      <c r="C33" s="58">
        <f>ROUND(C27,2)</f>
        <v>0.4</v>
      </c>
      <c r="D33" s="58" t="e">
        <f>ROUND(D27,2)</f>
        <v>#REF!</v>
      </c>
      <c r="E33" s="58" t="e">
        <f>ROUND(E27,0)</f>
        <v>#REF!</v>
      </c>
      <c r="F33" s="58" t="e">
        <f t="shared" ref="F33:L33" si="3">ROUND(F27,0)</f>
        <v>#REF!</v>
      </c>
      <c r="G33" s="58" t="e">
        <f t="shared" si="3"/>
        <v>#REF!</v>
      </c>
      <c r="H33" s="58" t="e">
        <f t="shared" si="3"/>
        <v>#REF!</v>
      </c>
      <c r="I33" s="58" t="e">
        <f t="shared" si="3"/>
        <v>#REF!</v>
      </c>
      <c r="J33" s="58" t="e">
        <f t="shared" si="3"/>
        <v>#REF!</v>
      </c>
      <c r="K33" s="58" t="e">
        <f t="shared" si="3"/>
        <v>#REF!</v>
      </c>
      <c r="L33" s="58" t="e">
        <f t="shared" si="3"/>
        <v>#REF!</v>
      </c>
    </row>
    <row r="34" spans="1:12" ht="32.25" customHeight="1" x14ac:dyDescent="0.2">
      <c r="A34" s="58" t="s">
        <v>318</v>
      </c>
      <c r="B34" s="58">
        <f>ROUND(B28,0)</f>
        <v>3586</v>
      </c>
      <c r="C34" s="58">
        <f>ROUND(C28,2)</f>
        <v>0.4</v>
      </c>
      <c r="D34" s="58" t="e">
        <f>ROUND(D28,2)</f>
        <v>#REF!</v>
      </c>
      <c r="E34" s="58" t="e">
        <f>ROUND(E28,0)</f>
        <v>#REF!</v>
      </c>
      <c r="F34" s="58" t="e">
        <f t="shared" ref="F34:L34" si="4">ROUND(F28,0)</f>
        <v>#REF!</v>
      </c>
      <c r="G34" s="58" t="e">
        <f t="shared" si="4"/>
        <v>#REF!</v>
      </c>
      <c r="H34" s="58" t="e">
        <f t="shared" si="4"/>
        <v>#REF!</v>
      </c>
      <c r="I34" s="58" t="e">
        <f t="shared" si="4"/>
        <v>#REF!</v>
      </c>
      <c r="J34" s="58" t="e">
        <f t="shared" si="4"/>
        <v>#REF!</v>
      </c>
      <c r="K34" s="58" t="e">
        <f t="shared" si="4"/>
        <v>#REF!</v>
      </c>
      <c r="L34" s="58" t="e">
        <f t="shared" si="4"/>
        <v>#REF!</v>
      </c>
    </row>
    <row r="36" spans="1:12" x14ac:dyDescent="0.2">
      <c r="A36" s="22" t="s">
        <v>320</v>
      </c>
    </row>
  </sheetData>
  <mergeCells count="12">
    <mergeCell ref="E14:J14"/>
    <mergeCell ref="K14:L14"/>
    <mergeCell ref="E2:J2"/>
    <mergeCell ref="K2:L2"/>
    <mergeCell ref="E8:J8"/>
    <mergeCell ref="K8:L8"/>
    <mergeCell ref="E25:J25"/>
    <mergeCell ref="K25:L25"/>
    <mergeCell ref="E31:J31"/>
    <mergeCell ref="E20:J20"/>
    <mergeCell ref="K20:L20"/>
    <mergeCell ref="K31:L31"/>
  </mergeCells>
  <conditionalFormatting sqref="A15:A17">
    <cfRule type="expression" dxfId="26" priority="25">
      <formula>NOT(LEER($A$3))</formula>
    </cfRule>
  </conditionalFormatting>
  <conditionalFormatting sqref="A26:A28">
    <cfRule type="expression" dxfId="25" priority="7">
      <formula>NOT(LEER($A$3))</formula>
    </cfRule>
  </conditionalFormatting>
  <conditionalFormatting sqref="A4:D6">
    <cfRule type="expression" dxfId="24" priority="90">
      <formula>NOT(LEER($A$3))</formula>
    </cfRule>
  </conditionalFormatting>
  <conditionalFormatting sqref="A3:J3">
    <cfRule type="expression" dxfId="23" priority="100">
      <formula>NOT(LEER($A$3))</formula>
    </cfRule>
  </conditionalFormatting>
  <conditionalFormatting sqref="A32:L34">
    <cfRule type="expression" dxfId="22" priority="2">
      <formula>NOT(LEER($A$3))</formula>
    </cfRule>
  </conditionalFormatting>
  <conditionalFormatting sqref="A9:N11">
    <cfRule type="expression" dxfId="21" priority="26">
      <formula>NOT(LEER($A$3))</formula>
    </cfRule>
  </conditionalFormatting>
  <conditionalFormatting sqref="A21:N23">
    <cfRule type="expression" dxfId="20" priority="24">
      <formula>NOT(LEER($A$3))</formula>
    </cfRule>
  </conditionalFormatting>
  <conditionalFormatting sqref="B26:D26">
    <cfRule type="expression" dxfId="19" priority="20">
      <formula>NOT(LEER($A$3))</formula>
    </cfRule>
  </conditionalFormatting>
  <conditionalFormatting sqref="B16:L17">
    <cfRule type="expression" dxfId="18" priority="22">
      <formula>NOT(LEER($A$3))</formula>
    </cfRule>
  </conditionalFormatting>
  <conditionalFormatting sqref="B27:L28">
    <cfRule type="expression" dxfId="17" priority="1">
      <formula>NOT(LEER($A$3))</formula>
    </cfRule>
  </conditionalFormatting>
  <conditionalFormatting sqref="E15:E17">
    <cfRule type="expression" dxfId="16" priority="69">
      <formula>NOT(LEER($A$3))</formula>
    </cfRule>
  </conditionalFormatting>
  <conditionalFormatting sqref="E26:E28">
    <cfRule type="expression" dxfId="15" priority="16">
      <formula>NOT(LEER($A$3))</formula>
    </cfRule>
  </conditionalFormatting>
  <conditionalFormatting sqref="E4:J4">
    <cfRule type="expression" dxfId="14" priority="47">
      <formula>NOT(LEER($A$3))</formula>
    </cfRule>
  </conditionalFormatting>
  <conditionalFormatting sqref="E5:L5">
    <cfRule type="expression" dxfId="13" priority="86">
      <formula>NOT(LEER($A$3))</formula>
    </cfRule>
  </conditionalFormatting>
  <conditionalFormatting sqref="F27:F29 A29:D29 A30:L30">
    <cfRule type="expression" dxfId="12" priority="21">
      <formula>NOT(LEER($A$3))</formula>
    </cfRule>
  </conditionalFormatting>
  <conditionalFormatting sqref="F15:K15">
    <cfRule type="expression" dxfId="11" priority="67">
      <formula>NOT(LEER($A$3))</formula>
    </cfRule>
  </conditionalFormatting>
  <conditionalFormatting sqref="F26:K26">
    <cfRule type="expression" dxfId="10" priority="15">
      <formula>NOT(LEER($A$3))</formula>
    </cfRule>
  </conditionalFormatting>
  <conditionalFormatting sqref="H10">
    <cfRule type="cellIs" dxfId="9" priority="62" operator="lessThan">
      <formula>"2/3*(SUMME($G$3;$I$3;$J$3)/3)"</formula>
    </cfRule>
  </conditionalFormatting>
  <conditionalFormatting sqref="K3:L4">
    <cfRule type="expression" dxfId="8" priority="87">
      <formula>NOT(LEER($A$3))</formula>
    </cfRule>
  </conditionalFormatting>
  <conditionalFormatting sqref="L15:L16">
    <cfRule type="expression" dxfId="7" priority="74">
      <formula>NOT(LEER($A$3))</formula>
    </cfRule>
  </conditionalFormatting>
  <conditionalFormatting sqref="L26:L27">
    <cfRule type="expression" dxfId="6" priority="19">
      <formula>NOT(LEER($A$3))</formula>
    </cfRule>
  </conditionalFormatting>
  <conditionalFormatting sqref="M15:M18">
    <cfRule type="expression" dxfId="5" priority="71">
      <formula>NOT(LEER($A$3))</formula>
    </cfRule>
  </conditionalFormatting>
  <conditionalFormatting sqref="M3:N5">
    <cfRule type="expression" dxfId="4" priority="94">
      <formula>NOT(LEER($A$3))</formula>
    </cfRule>
  </conditionalFormatting>
  <conditionalFormatting sqref="O2:XFD5 F6:XFD6 B7:D7 F7 H7:XFD7 B12:F12 H12:XFD12 F16:F18 A18:D18 A19:XFD19 M30:XFD34 A35:XFD48 A59:C60 F59:F60 H59:XFD61 A61:F61 A62:XFD1048576">
    <cfRule type="expression" dxfId="3" priority="175">
      <formula>NOT(LEER($A$3))</formula>
    </cfRule>
  </conditionalFormatting>
  <conditionalFormatting sqref="O8:XFD11">
    <cfRule type="expression" dxfId="2" priority="85">
      <formula>NOT(LEER($A$3))</formula>
    </cfRule>
  </conditionalFormatting>
  <conditionalFormatting sqref="O14:XFD18 B15:D15">
    <cfRule type="expression" dxfId="1" priority="75">
      <formula>NOT(LEER($A$3))</formula>
    </cfRule>
  </conditionalFormatting>
  <conditionalFormatting sqref="O20:XFD23">
    <cfRule type="expression" dxfId="0" priority="60">
      <formula>NOT(LEER($A$3))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72B1495E49B45B551FE6BF49D6D69" ma:contentTypeVersion="13" ma:contentTypeDescription="Create a new document." ma:contentTypeScope="" ma:versionID="eebfb47da51d9fe91558e68aceeeda86">
  <xsd:schema xmlns:xsd="http://www.w3.org/2001/XMLSchema" xmlns:xs="http://www.w3.org/2001/XMLSchema" xmlns:p="http://schemas.microsoft.com/office/2006/metadata/properties" xmlns:ns3="885917be-a8ba-4f90-bcc8-7505aa3b85cb" xmlns:ns4="22a124d8-b863-4795-a0d7-32edd8cd3393" targetNamespace="http://schemas.microsoft.com/office/2006/metadata/properties" ma:root="true" ma:fieldsID="88cf0508fa03f46959b859a72372b27f" ns3:_="" ns4:_="">
    <xsd:import namespace="885917be-a8ba-4f90-bcc8-7505aa3b85cb"/>
    <xsd:import namespace="22a124d8-b863-4795-a0d7-32edd8cd3393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917be-a8ba-4f90-bcc8-7505aa3b85cb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a124d8-b863-4795-a0d7-32edd8cd3393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85917be-a8ba-4f90-bcc8-7505aa3b85cb" xsi:nil="true"/>
  </documentManagement>
</p:properties>
</file>

<file path=customXml/itemProps1.xml><?xml version="1.0" encoding="utf-8"?>
<ds:datastoreItem xmlns:ds="http://schemas.openxmlformats.org/officeDocument/2006/customXml" ds:itemID="{3741005B-3387-44C8-9A1A-B03A427BEC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5917be-a8ba-4f90-bcc8-7505aa3b85cb"/>
    <ds:schemaRef ds:uri="22a124d8-b863-4795-a0d7-32edd8cd33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E19092-12BE-469A-8753-7499A12C5D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640090-6784-49EE-92EC-C413755ECE79}">
  <ds:schemaRefs>
    <ds:schemaRef ds:uri="http://purl.org/dc/elements/1.1/"/>
    <ds:schemaRef ds:uri="http://schemas.microsoft.com/office/2006/metadata/properties"/>
    <ds:schemaRef ds:uri="22a124d8-b863-4795-a0d7-32edd8cd3393"/>
    <ds:schemaRef ds:uri="885917be-a8ba-4f90-bcc8-7505aa3b85c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Cluster_Data</vt:lpstr>
      <vt:lpstr>Positives_Cluster</vt:lpstr>
      <vt:lpstr>Data_tableQuality Check</vt:lpstr>
      <vt:lpstr>Analysis</vt:lpstr>
      <vt:lpstr>result table</vt:lpstr>
    </vt:vector>
  </TitlesOfParts>
  <Company>Charité Universitaetsmedizin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Scheck, Rachel</dc:creator>
  <cp:lastModifiedBy>Melzer, Mark</cp:lastModifiedBy>
  <dcterms:created xsi:type="dcterms:W3CDTF">2024-03-12T14:37:53Z</dcterms:created>
  <dcterms:modified xsi:type="dcterms:W3CDTF">2024-04-18T15:28:07Z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0x01010020A72B1495E49B45B551FE6BF49D6D69</vt:lpwstr>
  </property>
</Properties>
</file>