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rkmelzer/Desktop/Rachel/Data2/"/>
    </mc:Choice>
  </mc:AlternateContent>
  <xr:revisionPtr revIDLastSave="0" documentId="13_ncr:1_{8E054A8D-EF6D-CA45-898C-0A61B88A8458}" xr6:coauthVersionLast="47" xr6:coauthVersionMax="47" xr10:uidLastSave="{00000000-0000-0000-0000-000000000000}"/>
  <bookViews>
    <workbookView xWindow="-51200" yWindow="-3480" windowWidth="51200" windowHeight="28300" activeTab="3" xr2:uid="{00000000-000D-0000-FFFF-FFFF00000000}"/>
  </bookViews>
  <sheets>
    <sheet name="Cluster_Data" sheetId="3" r:id="rId1"/>
    <sheet name="Positives_Cluster" sheetId="2" r:id="rId2"/>
    <sheet name="Data_tableQuality Check" sheetId="1" r:id="rId3"/>
    <sheet name="Analysis" sheetId="5" r:id="rId4"/>
    <sheet name="result tab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6" i="5" l="1"/>
  <c r="AC25" i="5"/>
  <c r="AC38" i="5"/>
  <c r="AC37" i="5"/>
  <c r="AC34" i="5"/>
  <c r="AC33" i="5"/>
  <c r="AC39" i="5"/>
  <c r="AC36" i="5"/>
  <c r="AC35" i="5"/>
  <c r="AC40" i="5"/>
  <c r="AX95" i="5" l="1"/>
  <c r="AY82" i="5" s="1"/>
  <c r="AX96" i="5"/>
  <c r="AY84" i="5" s="1"/>
  <c r="AX97" i="5"/>
  <c r="AX85" i="5"/>
  <c r="AX83" i="5"/>
  <c r="AX84" i="5"/>
  <c r="AX94" i="5"/>
  <c r="AX82" i="5"/>
  <c r="AX61" i="5"/>
  <c r="BB82" i="5"/>
  <c r="BC82" i="5" s="1"/>
  <c r="AS82" i="5"/>
  <c r="BB83" i="5"/>
  <c r="BB84" i="5"/>
  <c r="BC84" i="5" s="1"/>
  <c r="BB85" i="5"/>
  <c r="AS83" i="5"/>
  <c r="AT82" i="5" s="1"/>
  <c r="AS84" i="5"/>
  <c r="AT84" i="5" s="1"/>
  <c r="AS85" i="5"/>
  <c r="O2" i="5"/>
  <c r="O3" i="5"/>
  <c r="O4" i="5"/>
  <c r="O5" i="5"/>
  <c r="O6" i="5"/>
  <c r="O7" i="5"/>
  <c r="O8" i="5"/>
  <c r="O9" i="5"/>
  <c r="AX67" i="5" l="1"/>
  <c r="AX68" i="5"/>
  <c r="AX63" i="5"/>
  <c r="AX64" i="5"/>
  <c r="AS101" i="5"/>
  <c r="AS100" i="5"/>
  <c r="AT100" i="5" s="1"/>
  <c r="AS99" i="5"/>
  <c r="AS98" i="5"/>
  <c r="AT98" i="5" s="1"/>
  <c r="BB97" i="5"/>
  <c r="AS97" i="5"/>
  <c r="BB96" i="5"/>
  <c r="AS96" i="5"/>
  <c r="BB95" i="5"/>
  <c r="AS95" i="5"/>
  <c r="BB94" i="5"/>
  <c r="BC94" i="5" s="1"/>
  <c r="AS94" i="5"/>
  <c r="AT94" i="5" s="1"/>
  <c r="BB93" i="5"/>
  <c r="AS93" i="5"/>
  <c r="BB92" i="5"/>
  <c r="AS92" i="5"/>
  <c r="BB91" i="5"/>
  <c r="AS91" i="5"/>
  <c r="BB90" i="5"/>
  <c r="BC90" i="5" s="1"/>
  <c r="AS90" i="5"/>
  <c r="AT90" i="5" s="1"/>
  <c r="BB89" i="5"/>
  <c r="AS89" i="5"/>
  <c r="BB88" i="5"/>
  <c r="AS88" i="5"/>
  <c r="BB87" i="5"/>
  <c r="AS87" i="5"/>
  <c r="BB86" i="5"/>
  <c r="BC86" i="5" s="1"/>
  <c r="BD82" i="5" s="1"/>
  <c r="AS86" i="5"/>
  <c r="AT86" i="5" s="1"/>
  <c r="AU82" i="5" s="1"/>
  <c r="BB66" i="5"/>
  <c r="BB67" i="5"/>
  <c r="BB68" i="5"/>
  <c r="BC67" i="5" s="1"/>
  <c r="BB65" i="5"/>
  <c r="BB62" i="5"/>
  <c r="BB63" i="5"/>
  <c r="BB64" i="5"/>
  <c r="BC63" i="5" s="1"/>
  <c r="BB61" i="5"/>
  <c r="BB58" i="5"/>
  <c r="BC57" i="5" s="1"/>
  <c r="BB59" i="5"/>
  <c r="BB60" i="5"/>
  <c r="BB57" i="5"/>
  <c r="BB55" i="5"/>
  <c r="BB56" i="5"/>
  <c r="BB54" i="5"/>
  <c r="BB53" i="5"/>
  <c r="AS53" i="5"/>
  <c r="AX66" i="5"/>
  <c r="AX65" i="5"/>
  <c r="AX62" i="5"/>
  <c r="AS70" i="5"/>
  <c r="AT69" i="5" s="1"/>
  <c r="AS71" i="5"/>
  <c r="AS72" i="5"/>
  <c r="AT71" i="5" s="1"/>
  <c r="AS69" i="5"/>
  <c r="AS66" i="5"/>
  <c r="AS67" i="5"/>
  <c r="AT67" i="5" s="1"/>
  <c r="AS68" i="5"/>
  <c r="AS65" i="5"/>
  <c r="AS62" i="5"/>
  <c r="AS63" i="5"/>
  <c r="AS64" i="5"/>
  <c r="AT63" i="5" s="1"/>
  <c r="AS61" i="5"/>
  <c r="AS58" i="5"/>
  <c r="AT57" i="5" s="1"/>
  <c r="AS59" i="5"/>
  <c r="AS60" i="5"/>
  <c r="AT59" i="5" s="1"/>
  <c r="AS57" i="5"/>
  <c r="AS56" i="5"/>
  <c r="AS54" i="5"/>
  <c r="AS55" i="5"/>
  <c r="F34" i="6" l="1"/>
  <c r="F39" i="6" s="1"/>
  <c r="E34" i="6"/>
  <c r="E39" i="6" s="1"/>
  <c r="BC59" i="5"/>
  <c r="AT61" i="5"/>
  <c r="AT53" i="5"/>
  <c r="BC55" i="5"/>
  <c r="BC53" i="5"/>
  <c r="BD53" i="5" s="1"/>
  <c r="AT65" i="5"/>
  <c r="BC65" i="5"/>
  <c r="AT88" i="5"/>
  <c r="AU84" i="5" s="1"/>
  <c r="AT92" i="5"/>
  <c r="AT96" i="5"/>
  <c r="BC61" i="5"/>
  <c r="AT55" i="5"/>
  <c r="BC88" i="5"/>
  <c r="BD84" i="5" s="1"/>
  <c r="BC92" i="5"/>
  <c r="BC96" i="5"/>
  <c r="AY61" i="5"/>
  <c r="AY63" i="5"/>
  <c r="AU55" i="5"/>
  <c r="BD55" i="5"/>
  <c r="AU53" i="5"/>
  <c r="AH37" i="5"/>
  <c r="AH40" i="5"/>
  <c r="AH39" i="5"/>
  <c r="AH38" i="5"/>
  <c r="AH26" i="5"/>
  <c r="AH25" i="5"/>
  <c r="AC21" i="5"/>
  <c r="AC23" i="5"/>
  <c r="B46" i="3"/>
  <c r="B47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B45" i="3" s="1"/>
  <c r="C46" i="3"/>
  <c r="C47" i="3"/>
  <c r="C48" i="3"/>
  <c r="B48" i="3" s="1"/>
  <c r="C49" i="3"/>
  <c r="B49" i="3" s="1"/>
  <c r="C50" i="3"/>
  <c r="B50" i="3" s="1"/>
  <c r="C51" i="3"/>
  <c r="B51" i="3" s="1"/>
  <c r="C52" i="3"/>
  <c r="B52" i="3" s="1"/>
  <c r="C53" i="3"/>
  <c r="B53" i="3" s="1"/>
  <c r="C54" i="3"/>
  <c r="B54" i="3" s="1"/>
  <c r="C55" i="3"/>
  <c r="B55" i="3" s="1"/>
  <c r="C56" i="3"/>
  <c r="B56" i="3" s="1"/>
  <c r="C57" i="3"/>
  <c r="B57" i="3" s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B191" i="3" s="1"/>
  <c r="C192" i="3"/>
  <c r="B192" i="3" s="1"/>
  <c r="C193" i="3"/>
  <c r="B193" i="3" s="1"/>
  <c r="C194" i="3"/>
  <c r="B194" i="3" s="1"/>
  <c r="C195" i="3"/>
  <c r="B195" i="3" s="1"/>
  <c r="C196" i="3"/>
  <c r="B196" i="3" s="1"/>
  <c r="C197" i="3"/>
  <c r="B197" i="3" s="1"/>
  <c r="C198" i="3"/>
  <c r="B198" i="3" s="1"/>
  <c r="C199" i="3"/>
  <c r="B199" i="3" s="1"/>
  <c r="C200" i="3"/>
  <c r="B200" i="3" s="1"/>
  <c r="C201" i="3"/>
  <c r="B201" i="3" s="1"/>
  <c r="C202" i="3"/>
  <c r="B202" i="3" s="1"/>
  <c r="C203" i="3"/>
  <c r="B203" i="3" s="1"/>
  <c r="C204" i="3"/>
  <c r="B204" i="3" s="1"/>
  <c r="C205" i="3"/>
  <c r="B205" i="3" s="1"/>
  <c r="C206" i="3"/>
  <c r="B206" i="3" s="1"/>
  <c r="C207" i="3"/>
  <c r="B207" i="3" s="1"/>
  <c r="C208" i="3"/>
  <c r="B208" i="3" s="1"/>
  <c r="C209" i="3"/>
  <c r="B209" i="3" s="1"/>
  <c r="C210" i="3"/>
  <c r="B210" i="3" s="1"/>
  <c r="C211" i="3"/>
  <c r="B211" i="3" s="1"/>
  <c r="C212" i="3"/>
  <c r="B212" i="3" s="1"/>
  <c r="C213" i="3"/>
  <c r="B213" i="3" s="1"/>
  <c r="C214" i="3"/>
  <c r="B214" i="3" s="1"/>
  <c r="C215" i="3"/>
  <c r="B215" i="3" s="1"/>
  <c r="C216" i="3"/>
  <c r="B216" i="3" s="1"/>
  <c r="C217" i="3"/>
  <c r="B217" i="3" s="1"/>
  <c r="C218" i="3"/>
  <c r="B218" i="3" s="1"/>
  <c r="C219" i="3"/>
  <c r="B219" i="3" s="1"/>
  <c r="C220" i="3"/>
  <c r="B220" i="3" s="1"/>
  <c r="C221" i="3"/>
  <c r="B221" i="3" s="1"/>
  <c r="C222" i="3"/>
  <c r="B222" i="3" s="1"/>
  <c r="C223" i="3"/>
  <c r="B223" i="3" s="1"/>
  <c r="C224" i="3"/>
  <c r="B224" i="3" s="1"/>
  <c r="C225" i="3"/>
  <c r="B225" i="3" s="1"/>
  <c r="C226" i="3"/>
  <c r="B226" i="3" s="1"/>
  <c r="C227" i="3"/>
  <c r="B227" i="3" s="1"/>
  <c r="C228" i="3"/>
  <c r="B228" i="3" s="1"/>
  <c r="C229" i="3"/>
  <c r="B229" i="3" s="1"/>
  <c r="C230" i="3"/>
  <c r="B230" i="3" s="1"/>
  <c r="C231" i="3"/>
  <c r="B231" i="3" s="1"/>
  <c r="C232" i="3"/>
  <c r="B232" i="3" s="1"/>
  <c r="C233" i="3"/>
  <c r="B233" i="3" s="1"/>
  <c r="C234" i="3"/>
  <c r="B234" i="3" s="1"/>
  <c r="C235" i="3"/>
  <c r="B235" i="3" s="1"/>
  <c r="C236" i="3"/>
  <c r="B236" i="3" s="1"/>
  <c r="C237" i="3"/>
  <c r="B237" i="3" s="1"/>
  <c r="C238" i="3"/>
  <c r="B238" i="3" s="1"/>
  <c r="C239" i="3"/>
  <c r="B239" i="3" s="1"/>
  <c r="C240" i="3"/>
  <c r="B240" i="3" s="1"/>
  <c r="C241" i="3"/>
  <c r="B241" i="3" s="1"/>
  <c r="C242" i="3"/>
  <c r="C243" i="3"/>
  <c r="C244" i="3"/>
  <c r="C245" i="3"/>
  <c r="B245" i="3" s="1"/>
  <c r="C246" i="3"/>
  <c r="B246" i="3" s="1"/>
  <c r="C247" i="3"/>
  <c r="B247" i="3" s="1"/>
  <c r="C248" i="3"/>
  <c r="B248" i="3" s="1"/>
  <c r="C249" i="3"/>
  <c r="B249" i="3" s="1"/>
  <c r="C250" i="3"/>
  <c r="B250" i="3" s="1"/>
  <c r="C251" i="3"/>
  <c r="B251" i="3" s="1"/>
  <c r="C252" i="3"/>
  <c r="B252" i="3" s="1"/>
  <c r="C253" i="3"/>
  <c r="B253" i="3" s="1"/>
  <c r="C254" i="3"/>
  <c r="B254" i="3" s="1"/>
  <c r="C255" i="3"/>
  <c r="B255" i="3" s="1"/>
  <c r="C256" i="3"/>
  <c r="B256" i="3" s="1"/>
  <c r="C257" i="3"/>
  <c r="B257" i="3" s="1"/>
  <c r="C258" i="3"/>
  <c r="B258" i="3" s="1"/>
  <c r="C259" i="3"/>
  <c r="B259" i="3" s="1"/>
  <c r="C260" i="3"/>
  <c r="B260" i="3" s="1"/>
  <c r="C261" i="3"/>
  <c r="B261" i="3" s="1"/>
  <c r="C262" i="3"/>
  <c r="B262" i="3" s="1"/>
  <c r="C263" i="3"/>
  <c r="B263" i="3" s="1"/>
  <c r="C264" i="3"/>
  <c r="B264" i="3" s="1"/>
  <c r="C265" i="3"/>
  <c r="B265" i="3" s="1"/>
  <c r="C266" i="3"/>
  <c r="B266" i="3" s="1"/>
  <c r="C267" i="3"/>
  <c r="B267" i="3" s="1"/>
  <c r="C268" i="3"/>
  <c r="B268" i="3" s="1"/>
  <c r="C269" i="3"/>
  <c r="B269" i="3" s="1"/>
  <c r="C270" i="3"/>
  <c r="B270" i="3" s="1"/>
  <c r="C271" i="3"/>
  <c r="B271" i="3" s="1"/>
  <c r="C272" i="3"/>
  <c r="B272" i="3" s="1"/>
  <c r="C273" i="3"/>
  <c r="B273" i="3" s="1"/>
  <c r="C274" i="3"/>
  <c r="B274" i="3" s="1"/>
  <c r="C275" i="3"/>
  <c r="B275" i="3" s="1"/>
  <c r="C276" i="3"/>
  <c r="B276" i="3" s="1"/>
  <c r="C277" i="3"/>
  <c r="B277" i="3" s="1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20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6" i="3"/>
  <c r="E24" i="6" l="1"/>
  <c r="E29" i="6" s="1"/>
  <c r="F24" i="6"/>
  <c r="F29" i="6" s="1"/>
  <c r="F35" i="6"/>
  <c r="F40" i="6" s="1"/>
  <c r="E25" i="6"/>
  <c r="E30" i="6" s="1"/>
  <c r="F25" i="6"/>
  <c r="F30" i="6" s="1"/>
  <c r="E35" i="6"/>
  <c r="E40" i="6" s="1"/>
  <c r="AI37" i="5"/>
  <c r="AH28" i="5"/>
  <c r="AD35" i="5" l="1"/>
  <c r="AD39" i="5"/>
  <c r="AD37" i="5"/>
  <c r="AD33" i="5"/>
  <c r="AE33" i="5" l="1"/>
  <c r="D15" i="6" s="1"/>
  <c r="D19" i="6" s="1"/>
  <c r="U59" i="1"/>
  <c r="U47" i="1"/>
  <c r="U35" i="1"/>
  <c r="U45" i="1"/>
  <c r="U38" i="1"/>
  <c r="V38" i="1"/>
  <c r="U42" i="1"/>
  <c r="V42" i="1"/>
  <c r="U24" i="1"/>
  <c r="V24" i="1"/>
  <c r="U32" i="1"/>
  <c r="V32" i="1"/>
  <c r="U29" i="1"/>
  <c r="U53" i="1"/>
  <c r="U46" i="1"/>
  <c r="U22" i="1"/>
  <c r="U20" i="1"/>
  <c r="U63" i="1"/>
  <c r="U13" i="1"/>
  <c r="U6" i="1"/>
  <c r="U65" i="1"/>
  <c r="U55" i="1"/>
  <c r="U57" i="1"/>
  <c r="U41" i="1"/>
  <c r="U62" i="1"/>
  <c r="U37" i="1"/>
  <c r="U31" i="1"/>
  <c r="U27" i="1"/>
  <c r="U44" i="1"/>
  <c r="U3" i="1"/>
  <c r="U23" i="1"/>
  <c r="U33" i="1"/>
  <c r="U48" i="1"/>
  <c r="U19" i="1"/>
  <c r="U14" i="1"/>
  <c r="U10" i="1"/>
  <c r="U17" i="1"/>
  <c r="U11" i="1"/>
  <c r="U64" i="1"/>
  <c r="U40" i="1"/>
  <c r="U49" i="1"/>
  <c r="U18" i="1"/>
  <c r="U2" i="1"/>
  <c r="U39" i="1"/>
  <c r="U25" i="1"/>
  <c r="U12" i="1"/>
  <c r="U51" i="1"/>
  <c r="U21" i="1"/>
  <c r="U43" i="1"/>
  <c r="U50" i="1"/>
  <c r="U60" i="1"/>
  <c r="U58" i="1"/>
  <c r="U7" i="1"/>
  <c r="U8" i="1"/>
  <c r="U28" i="1"/>
  <c r="U30" i="1"/>
  <c r="U4" i="1"/>
  <c r="U54" i="1"/>
  <c r="U16" i="1"/>
  <c r="U56" i="1"/>
  <c r="U15" i="1"/>
  <c r="U34" i="1"/>
  <c r="V46" i="1"/>
  <c r="V4" i="1"/>
  <c r="V54" i="1"/>
  <c r="V16" i="1"/>
  <c r="V56" i="1"/>
  <c r="V15" i="1"/>
  <c r="S7" i="5" l="1"/>
  <c r="S2" i="5"/>
  <c r="S3" i="5"/>
  <c r="S4" i="5"/>
  <c r="S5" i="5"/>
  <c r="S6" i="5"/>
  <c r="S8" i="5"/>
  <c r="S9" i="5"/>
  <c r="V47" i="1"/>
  <c r="V2" i="1"/>
  <c r="V23" i="1"/>
  <c r="V57" i="1"/>
  <c r="V60" i="1"/>
  <c r="V14" i="1"/>
  <c r="V6" i="1"/>
  <c r="V45" i="1"/>
  <c r="V39" i="1"/>
  <c r="V33" i="1"/>
  <c r="V41" i="1"/>
  <c r="V58" i="1"/>
  <c r="V10" i="1"/>
  <c r="V28" i="1"/>
  <c r="V43" i="1"/>
  <c r="V65" i="1"/>
  <c r="V48" i="1"/>
  <c r="V7" i="1"/>
  <c r="V62" i="1"/>
  <c r="V17" i="1"/>
  <c r="V30" i="1"/>
  <c r="V50" i="1"/>
  <c r="V55" i="1"/>
  <c r="V19" i="1"/>
  <c r="V8" i="1"/>
  <c r="V37" i="1"/>
  <c r="V11" i="1"/>
  <c r="V25" i="1"/>
  <c r="V29" i="1"/>
  <c r="V31" i="1"/>
  <c r="V64" i="1"/>
  <c r="V12" i="1"/>
  <c r="V22" i="1"/>
  <c r="V27" i="1"/>
  <c r="V40" i="1"/>
  <c r="V51" i="1"/>
  <c r="V59" i="1"/>
  <c r="V53" i="1"/>
  <c r="V20" i="1"/>
  <c r="V44" i="1"/>
  <c r="V49" i="1"/>
  <c r="V21" i="1"/>
  <c r="V35" i="1"/>
  <c r="V63" i="1"/>
  <c r="V3" i="1"/>
  <c r="V18" i="1"/>
  <c r="V34" i="1"/>
  <c r="V13" i="1"/>
  <c r="P8" i="5" l="1"/>
  <c r="P4" i="5"/>
  <c r="P6" i="5"/>
  <c r="P2" i="5"/>
  <c r="T8" i="5"/>
  <c r="T2" i="5"/>
  <c r="T4" i="5"/>
  <c r="T6" i="5"/>
  <c r="AP82" i="5" l="1"/>
  <c r="AP95" i="5"/>
  <c r="AP99" i="5"/>
  <c r="AP94" i="5"/>
  <c r="AP100" i="5"/>
  <c r="AP91" i="5"/>
  <c r="AP87" i="5"/>
  <c r="AP98" i="5"/>
  <c r="AP86" i="5"/>
  <c r="AP84" i="5"/>
  <c r="AP101" i="5"/>
  <c r="AP96" i="5"/>
  <c r="AP92" i="5"/>
  <c r="AP88" i="5"/>
  <c r="AP90" i="5"/>
  <c r="AP85" i="5"/>
  <c r="AP97" i="5"/>
  <c r="AP93" i="5"/>
  <c r="AP89" i="5"/>
  <c r="AP83" i="5"/>
  <c r="AP60" i="5"/>
  <c r="AP70" i="5"/>
  <c r="AP58" i="5"/>
  <c r="AP69" i="5"/>
  <c r="AP63" i="5"/>
  <c r="AP57" i="5"/>
  <c r="AP61" i="5"/>
  <c r="AP59" i="5"/>
  <c r="AP62" i="5"/>
  <c r="AP64" i="5"/>
  <c r="AP56" i="5"/>
  <c r="AP72" i="5"/>
  <c r="AP67" i="5"/>
  <c r="AP71" i="5"/>
  <c r="AP65" i="5"/>
  <c r="AP55" i="5"/>
  <c r="AP66" i="5"/>
  <c r="AP54" i="5"/>
  <c r="AP53" i="5"/>
  <c r="AP68" i="5"/>
  <c r="Z38" i="5"/>
  <c r="Z39" i="5"/>
  <c r="Z40" i="5"/>
  <c r="Z37" i="5"/>
  <c r="Z33" i="5"/>
  <c r="Z36" i="5"/>
  <c r="Z34" i="5"/>
  <c r="Z35" i="5"/>
  <c r="Z23" i="5"/>
  <c r="Z24" i="5"/>
  <c r="Z25" i="5"/>
  <c r="Z27" i="5"/>
  <c r="Z28" i="5"/>
  <c r="Z26" i="5"/>
  <c r="Z22" i="5"/>
  <c r="Z21" i="5"/>
  <c r="U5" i="5"/>
  <c r="V5" i="5" s="1"/>
  <c r="U7" i="5"/>
  <c r="V7" i="5" s="1"/>
  <c r="U6" i="5"/>
  <c r="V6" i="5" s="1"/>
  <c r="U3" i="5"/>
  <c r="V3" i="5" s="1"/>
  <c r="U4" i="5"/>
  <c r="V4" i="5" s="1"/>
  <c r="U9" i="5"/>
  <c r="V9" i="5" s="1"/>
  <c r="Q2" i="5"/>
  <c r="U8" i="5"/>
  <c r="V8" i="5" s="1"/>
  <c r="U2" i="5"/>
  <c r="V2" i="5" s="1"/>
  <c r="C34" i="6" s="1"/>
  <c r="C39" i="6" s="1"/>
  <c r="AH27" i="5"/>
  <c r="AI25" i="5" s="1"/>
  <c r="AC28" i="5"/>
  <c r="AC27" i="5"/>
  <c r="AC24" i="5"/>
  <c r="B114" i="3"/>
  <c r="A114" i="3" s="1"/>
  <c r="B115" i="3"/>
  <c r="A115" i="3" s="1"/>
  <c r="B117" i="3"/>
  <c r="A117" i="3" s="1"/>
  <c r="B118" i="3"/>
  <c r="A118" i="3" s="1"/>
  <c r="B119" i="3"/>
  <c r="A119" i="3" s="1"/>
  <c r="B121" i="3"/>
  <c r="A121" i="3" s="1"/>
  <c r="B122" i="3"/>
  <c r="A122" i="3" s="1"/>
  <c r="B123" i="3"/>
  <c r="A123" i="3" s="1"/>
  <c r="B124" i="3"/>
  <c r="A124" i="3" s="1"/>
  <c r="B130" i="3"/>
  <c r="A130" i="3" s="1"/>
  <c r="B131" i="3"/>
  <c r="A131" i="3" s="1"/>
  <c r="B134" i="3"/>
  <c r="A134" i="3" s="1"/>
  <c r="B135" i="3"/>
  <c r="A135" i="3" s="1"/>
  <c r="B136" i="3"/>
  <c r="A136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B113" i="3"/>
  <c r="A113" i="3" s="1"/>
  <c r="B116" i="3"/>
  <c r="A116" i="3" s="1"/>
  <c r="B120" i="3"/>
  <c r="A120" i="3" s="1"/>
  <c r="B125" i="3"/>
  <c r="A125" i="3" s="1"/>
  <c r="B126" i="3"/>
  <c r="A126" i="3" s="1"/>
  <c r="B127" i="3"/>
  <c r="A127" i="3" s="1"/>
  <c r="B128" i="3"/>
  <c r="A128" i="3" s="1"/>
  <c r="B129" i="3"/>
  <c r="A129" i="3" s="1"/>
  <c r="B132" i="3"/>
  <c r="A132" i="3" s="1"/>
  <c r="B133" i="3"/>
  <c r="A133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75" i="3"/>
  <c r="A75" i="3" s="1"/>
  <c r="B76" i="3"/>
  <c r="A76" i="3" s="1"/>
  <c r="B77" i="3"/>
  <c r="B78" i="3"/>
  <c r="A78" i="3" s="1"/>
  <c r="B79" i="3"/>
  <c r="A79" i="3" s="1"/>
  <c r="B80" i="3"/>
  <c r="A80" i="3" s="1"/>
  <c r="C35" i="6" l="1"/>
  <c r="C40" i="6" s="1"/>
  <c r="C25" i="6"/>
  <c r="C30" i="6" s="1"/>
  <c r="AO98" i="5"/>
  <c r="AQ98" i="5" s="1"/>
  <c r="AO93" i="5"/>
  <c r="AQ93" i="5" s="1"/>
  <c r="AO88" i="5"/>
  <c r="AQ88" i="5" s="1"/>
  <c r="AO101" i="5"/>
  <c r="AQ101" i="5" s="1"/>
  <c r="AO90" i="5"/>
  <c r="AO85" i="5"/>
  <c r="AQ85" i="5" s="1"/>
  <c r="AO97" i="5"/>
  <c r="AQ97" i="5" s="1"/>
  <c r="AO87" i="5"/>
  <c r="AQ87" i="5" s="1"/>
  <c r="AO84" i="5"/>
  <c r="AO99" i="5"/>
  <c r="AQ99" i="5" s="1"/>
  <c r="AO100" i="5"/>
  <c r="AQ100" i="5" s="1"/>
  <c r="AO89" i="5"/>
  <c r="AQ89" i="5" s="1"/>
  <c r="AO91" i="5"/>
  <c r="AQ91" i="5" s="1"/>
  <c r="AO95" i="5"/>
  <c r="AQ95" i="5" s="1"/>
  <c r="AO82" i="5"/>
  <c r="AO92" i="5"/>
  <c r="AQ92" i="5" s="1"/>
  <c r="AR92" i="5" s="1"/>
  <c r="G35" i="6" s="1"/>
  <c r="G40" i="6" s="1"/>
  <c r="AO94" i="5"/>
  <c r="AQ94" i="5" s="1"/>
  <c r="AR94" i="5" s="1"/>
  <c r="J34" i="6" s="1"/>
  <c r="J39" i="6" s="1"/>
  <c r="AO96" i="5"/>
  <c r="AQ96" i="5" s="1"/>
  <c r="AO86" i="5"/>
  <c r="AQ86" i="5" s="1"/>
  <c r="AR86" i="5" s="1"/>
  <c r="H34" i="6" s="1"/>
  <c r="H39" i="6" s="1"/>
  <c r="AO83" i="5"/>
  <c r="AQ83" i="5" s="1"/>
  <c r="C15" i="6"/>
  <c r="C19" i="6" s="1"/>
  <c r="C24" i="6"/>
  <c r="C29" i="6" s="1"/>
  <c r="AO69" i="5"/>
  <c r="AQ69" i="5" s="1"/>
  <c r="AO56" i="5"/>
  <c r="AQ56" i="5" s="1"/>
  <c r="AO68" i="5"/>
  <c r="AQ68" i="5" s="1"/>
  <c r="AO57" i="5"/>
  <c r="AQ57" i="5" s="1"/>
  <c r="AO60" i="5"/>
  <c r="AQ60" i="5" s="1"/>
  <c r="AO70" i="5"/>
  <c r="AQ70" i="5" s="1"/>
  <c r="AO58" i="5"/>
  <c r="AQ58" i="5" s="1"/>
  <c r="AO71" i="5"/>
  <c r="AQ71" i="5" s="1"/>
  <c r="AR71" i="5" s="1"/>
  <c r="D25" i="6" s="1"/>
  <c r="D30" i="6" s="1"/>
  <c r="AO61" i="5"/>
  <c r="AZ61" i="5" s="1"/>
  <c r="AO65" i="5"/>
  <c r="AQ65" i="5" s="1"/>
  <c r="AO53" i="5"/>
  <c r="AO54" i="5"/>
  <c r="AQ54" i="5" s="1"/>
  <c r="AO66" i="5"/>
  <c r="AQ66" i="5" s="1"/>
  <c r="AO62" i="5"/>
  <c r="AQ62" i="5" s="1"/>
  <c r="AO64" i="5"/>
  <c r="AQ64" i="5" s="1"/>
  <c r="AO72" i="5"/>
  <c r="AQ72" i="5" s="1"/>
  <c r="AO63" i="5"/>
  <c r="AZ63" i="5" s="1"/>
  <c r="AO55" i="5"/>
  <c r="AO67" i="5"/>
  <c r="AQ67" i="5" s="1"/>
  <c r="AO59" i="5"/>
  <c r="AQ59" i="5" s="1"/>
  <c r="AR59" i="5" s="1"/>
  <c r="H25" i="6" s="1"/>
  <c r="H30" i="6" s="1"/>
  <c r="Y33" i="5"/>
  <c r="Y38" i="5"/>
  <c r="AA38" i="5" s="1"/>
  <c r="Y40" i="5"/>
  <c r="AA40" i="5" s="1"/>
  <c r="Y37" i="5"/>
  <c r="Y39" i="5"/>
  <c r="AA39" i="5" s="1"/>
  <c r="Y36" i="5"/>
  <c r="AA36" i="5" s="1"/>
  <c r="Y34" i="5"/>
  <c r="AA34" i="5" s="1"/>
  <c r="Y35" i="5"/>
  <c r="AA35" i="5" s="1"/>
  <c r="Y25" i="5"/>
  <c r="AA25" i="5" s="1"/>
  <c r="Y26" i="5"/>
  <c r="AA26" i="5" s="1"/>
  <c r="Y27" i="5"/>
  <c r="AA27" i="5" s="1"/>
  <c r="Y22" i="5"/>
  <c r="AA22" i="5" s="1"/>
  <c r="Y21" i="5"/>
  <c r="AA21" i="5" s="1"/>
  <c r="Y23" i="5"/>
  <c r="Y24" i="5"/>
  <c r="Y28" i="5"/>
  <c r="AA28" i="5" s="1"/>
  <c r="U14" i="5"/>
  <c r="C4" i="6"/>
  <c r="C8" i="6" s="1"/>
  <c r="U16" i="5"/>
  <c r="U17" i="5"/>
  <c r="R3" i="5"/>
  <c r="R9" i="5"/>
  <c r="R8" i="5"/>
  <c r="R7" i="5"/>
  <c r="R4" i="5"/>
  <c r="R6" i="5"/>
  <c r="R2" i="5"/>
  <c r="W2" i="5" s="1"/>
  <c r="R5" i="5"/>
  <c r="AD27" i="5"/>
  <c r="AD25" i="5"/>
  <c r="AC22" i="5"/>
  <c r="AD21" i="5" s="1"/>
  <c r="B43" i="3"/>
  <c r="A43" i="3" s="1"/>
  <c r="B44" i="3"/>
  <c r="A44" i="3" s="1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B58" i="3"/>
  <c r="A58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AQ84" i="5" l="1"/>
  <c r="AR84" i="5" s="1"/>
  <c r="I35" i="6" s="1"/>
  <c r="I40" i="6" s="1"/>
  <c r="AZ84" i="5"/>
  <c r="BE84" i="5"/>
  <c r="AV84" i="5"/>
  <c r="AV53" i="5"/>
  <c r="AW53" i="5" s="1"/>
  <c r="BE53" i="5"/>
  <c r="AR96" i="5"/>
  <c r="J35" i="6" s="1"/>
  <c r="J40" i="6" s="1"/>
  <c r="BE55" i="5"/>
  <c r="AV55" i="5"/>
  <c r="AQ82" i="5"/>
  <c r="AR82" i="5" s="1"/>
  <c r="I34" i="6" s="1"/>
  <c r="I39" i="6" s="1"/>
  <c r="AZ82" i="5"/>
  <c r="AV82" i="5"/>
  <c r="BE82" i="5"/>
  <c r="L34" i="6" s="1"/>
  <c r="L39" i="6" s="1"/>
  <c r="AR98" i="5"/>
  <c r="D34" i="6" s="1"/>
  <c r="D39" i="6" s="1"/>
  <c r="AR88" i="5"/>
  <c r="H35" i="6" s="1"/>
  <c r="H40" i="6" s="1"/>
  <c r="AR69" i="5"/>
  <c r="AR100" i="5"/>
  <c r="D35" i="6" s="1"/>
  <c r="D40" i="6" s="1"/>
  <c r="AR65" i="5"/>
  <c r="J24" i="6" s="1"/>
  <c r="J29" i="6" s="1"/>
  <c r="AQ90" i="5"/>
  <c r="AR90" i="5" s="1"/>
  <c r="G34" i="6" s="1"/>
  <c r="G39" i="6" s="1"/>
  <c r="AR67" i="5"/>
  <c r="J25" i="6" s="1"/>
  <c r="J30" i="6" s="1"/>
  <c r="AQ55" i="5"/>
  <c r="AR55" i="5" s="1"/>
  <c r="G25" i="6" s="1"/>
  <c r="G30" i="6" s="1"/>
  <c r="AQ63" i="5"/>
  <c r="AR63" i="5" s="1"/>
  <c r="I25" i="6" s="1"/>
  <c r="I30" i="6" s="1"/>
  <c r="BF82" i="5"/>
  <c r="O34" i="6" s="1"/>
  <c r="O39" i="6" s="1"/>
  <c r="AR57" i="5"/>
  <c r="H24" i="6" s="1"/>
  <c r="H29" i="6" s="1"/>
  <c r="AQ53" i="5"/>
  <c r="AQ61" i="5"/>
  <c r="D24" i="6"/>
  <c r="D29" i="6" s="1"/>
  <c r="AA37" i="5"/>
  <c r="AB37" i="5" s="1"/>
  <c r="I15" i="6" s="1"/>
  <c r="I19" i="6" s="1"/>
  <c r="AJ37" i="5"/>
  <c r="AA33" i="5"/>
  <c r="AB33" i="5" s="1"/>
  <c r="G15" i="6" s="1"/>
  <c r="G19" i="6" s="1"/>
  <c r="AF33" i="5"/>
  <c r="AB35" i="5"/>
  <c r="H15" i="6" s="1"/>
  <c r="H19" i="6" s="1"/>
  <c r="AB39" i="5"/>
  <c r="J15" i="6" s="1"/>
  <c r="J19" i="6" s="1"/>
  <c r="AB21" i="5"/>
  <c r="AD23" i="5"/>
  <c r="AE21" i="5" s="1"/>
  <c r="AF21" i="5" s="1"/>
  <c r="AW82" i="5" l="1"/>
  <c r="P34" i="6" s="1"/>
  <c r="P39" i="6" s="1"/>
  <c r="M34" i="6"/>
  <c r="M39" i="6" s="1"/>
  <c r="BA82" i="5"/>
  <c r="N34" i="6" s="1"/>
  <c r="N39" i="6" s="1"/>
  <c r="K34" i="6"/>
  <c r="K39" i="6" s="1"/>
  <c r="M35" i="6"/>
  <c r="M40" i="6" s="1"/>
  <c r="AW84" i="5"/>
  <c r="P35" i="6" s="1"/>
  <c r="P40" i="6" s="1"/>
  <c r="L35" i="6"/>
  <c r="L40" i="6" s="1"/>
  <c r="BF84" i="5"/>
  <c r="O35" i="6" s="1"/>
  <c r="O40" i="6" s="1"/>
  <c r="BA84" i="5"/>
  <c r="N35" i="6" s="1"/>
  <c r="N40" i="6" s="1"/>
  <c r="K35" i="6"/>
  <c r="K40" i="6" s="1"/>
  <c r="AW55" i="5"/>
  <c r="P25" i="6" s="1"/>
  <c r="P30" i="6" s="1"/>
  <c r="M25" i="6"/>
  <c r="M30" i="6" s="1"/>
  <c r="BF55" i="5"/>
  <c r="O25" i="6" s="1"/>
  <c r="O30" i="6" s="1"/>
  <c r="L25" i="6"/>
  <c r="L30" i="6" s="1"/>
  <c r="K25" i="6"/>
  <c r="K30" i="6" s="1"/>
  <c r="BA63" i="5"/>
  <c r="N25" i="6" s="1"/>
  <c r="N30" i="6" s="1"/>
  <c r="AR61" i="5"/>
  <c r="I24" i="6" s="1"/>
  <c r="I29" i="6" s="1"/>
  <c r="AR53" i="5"/>
  <c r="G24" i="6" s="1"/>
  <c r="G29" i="6" s="1"/>
  <c r="P24" i="6"/>
  <c r="P29" i="6" s="1"/>
  <c r="M24" i="6"/>
  <c r="M29" i="6" s="1"/>
  <c r="BF53" i="5"/>
  <c r="O24" i="6" s="1"/>
  <c r="O29" i="6" s="1"/>
  <c r="L24" i="6"/>
  <c r="L29" i="6" s="1"/>
  <c r="BA61" i="5"/>
  <c r="N24" i="6" s="1"/>
  <c r="N29" i="6" s="1"/>
  <c r="K24" i="6"/>
  <c r="K29" i="6" s="1"/>
  <c r="AG21" i="5"/>
  <c r="AG33" i="5"/>
  <c r="L15" i="6" s="1"/>
  <c r="L19" i="6" s="1"/>
  <c r="F15" i="6"/>
  <c r="F19" i="6" s="1"/>
  <c r="AK37" i="5"/>
  <c r="K15" i="6" s="1"/>
  <c r="K19" i="6" s="1"/>
  <c r="E15" i="6"/>
  <c r="E19" i="6" s="1"/>
  <c r="D4" i="6"/>
  <c r="D8" i="6" s="1"/>
  <c r="V15" i="5"/>
  <c r="V14" i="5"/>
  <c r="V17" i="5"/>
  <c r="V16" i="5"/>
  <c r="W7" i="5"/>
  <c r="A207" i="3"/>
  <c r="A241" i="3"/>
  <c r="B242" i="3"/>
  <c r="A242" i="3" s="1"/>
  <c r="B243" i="3"/>
  <c r="A243" i="3" s="1"/>
  <c r="B244" i="3"/>
  <c r="A244" i="3" s="1"/>
  <c r="A246" i="3"/>
  <c r="A247" i="3"/>
  <c r="A240" i="3"/>
  <c r="A224" i="3"/>
  <c r="A225" i="3"/>
  <c r="A226" i="3"/>
  <c r="A227" i="3"/>
  <c r="A228" i="3"/>
  <c r="A229" i="3"/>
  <c r="A222" i="3"/>
  <c r="A223" i="3"/>
  <c r="A221" i="3"/>
  <c r="A205" i="3"/>
  <c r="A200" i="3"/>
  <c r="B82" i="3"/>
  <c r="A82" i="3" s="1"/>
  <c r="B380" i="3"/>
  <c r="A380" i="3" s="1"/>
  <c r="B381" i="3"/>
  <c r="B382" i="3"/>
  <c r="B383" i="3"/>
  <c r="A383" i="3" s="1"/>
  <c r="B384" i="3"/>
  <c r="A384" i="3" s="1"/>
  <c r="B385" i="3"/>
  <c r="A385" i="3" s="1"/>
  <c r="B386" i="3"/>
  <c r="A386" i="3" s="1"/>
  <c r="B387" i="3"/>
  <c r="B388" i="3"/>
  <c r="A388" i="3" s="1"/>
  <c r="B389" i="3"/>
  <c r="B390" i="3"/>
  <c r="A390" i="3" s="1"/>
  <c r="B391" i="3"/>
  <c r="A391" i="3" s="1"/>
  <c r="B392" i="3"/>
  <c r="B393" i="3"/>
  <c r="B394" i="3"/>
  <c r="A394" i="3" s="1"/>
  <c r="B395" i="3"/>
  <c r="B396" i="3"/>
  <c r="B397" i="3"/>
  <c r="A397" i="3" s="1"/>
  <c r="B398" i="3"/>
  <c r="A398" i="3" s="1"/>
  <c r="B399" i="3"/>
  <c r="B400" i="3"/>
  <c r="B401" i="3"/>
  <c r="B402" i="3"/>
  <c r="A402" i="3" s="1"/>
  <c r="B403" i="3"/>
  <c r="A403" i="3" s="1"/>
  <c r="B404" i="3"/>
  <c r="B405" i="3"/>
  <c r="A405" i="3" s="1"/>
  <c r="B406" i="3"/>
  <c r="B407" i="3"/>
  <c r="A407" i="3" s="1"/>
  <c r="B408" i="3"/>
  <c r="B409" i="3"/>
  <c r="B410" i="3"/>
  <c r="A410" i="3" s="1"/>
  <c r="B411" i="3"/>
  <c r="B412" i="3"/>
  <c r="A412" i="3" s="1"/>
  <c r="B413" i="3"/>
  <c r="B414" i="3"/>
  <c r="A414" i="3" s="1"/>
  <c r="B415" i="3"/>
  <c r="A415" i="3" s="1"/>
  <c r="B416" i="3"/>
  <c r="B417" i="3"/>
  <c r="B418" i="3"/>
  <c r="B419" i="3"/>
  <c r="A419" i="3" s="1"/>
  <c r="B420" i="3"/>
  <c r="B421" i="3"/>
  <c r="A421" i="3" s="1"/>
  <c r="B422" i="3"/>
  <c r="A422" i="3" s="1"/>
  <c r="B423" i="3"/>
  <c r="B424" i="3"/>
  <c r="A424" i="3" s="1"/>
  <c r="B425" i="3"/>
  <c r="A425" i="3" s="1"/>
  <c r="B426" i="3"/>
  <c r="B427" i="3"/>
  <c r="A427" i="3" s="1"/>
  <c r="B428" i="3"/>
  <c r="B429" i="3"/>
  <c r="B430" i="3"/>
  <c r="B431" i="3"/>
  <c r="A431" i="3" s="1"/>
  <c r="B432" i="3"/>
  <c r="B433" i="3"/>
  <c r="A433" i="3" s="1"/>
  <c r="B434" i="3"/>
  <c r="A434" i="3" s="1"/>
  <c r="B435" i="3"/>
  <c r="B436" i="3"/>
  <c r="B437" i="3"/>
  <c r="B438" i="3"/>
  <c r="A438" i="3" s="1"/>
  <c r="B439" i="3"/>
  <c r="A439" i="3" s="1"/>
  <c r="B440" i="3"/>
  <c r="B441" i="3"/>
  <c r="B442" i="3"/>
  <c r="B443" i="3"/>
  <c r="A443" i="3" s="1"/>
  <c r="B444" i="3"/>
  <c r="A444" i="3" s="1"/>
  <c r="B445" i="3"/>
  <c r="A445" i="3" s="1"/>
  <c r="B446" i="3"/>
  <c r="A446" i="3" s="1"/>
  <c r="B447" i="3"/>
  <c r="A447" i="3" s="1"/>
  <c r="B448" i="3"/>
  <c r="A448" i="3" s="1"/>
  <c r="B449" i="3"/>
  <c r="B450" i="3"/>
  <c r="A450" i="3" s="1"/>
  <c r="B451" i="3"/>
  <c r="A451" i="3" s="1"/>
  <c r="B452" i="3"/>
  <c r="B453" i="3"/>
  <c r="B454" i="3"/>
  <c r="B455" i="3"/>
  <c r="A455" i="3" s="1"/>
  <c r="B456" i="3"/>
  <c r="A456" i="3" s="1"/>
  <c r="B457" i="3"/>
  <c r="A457" i="3" s="1"/>
  <c r="B458" i="3"/>
  <c r="A458" i="3" s="1"/>
  <c r="B459" i="3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A381" i="3"/>
  <c r="A382" i="3"/>
  <c r="A387" i="3"/>
  <c r="A389" i="3"/>
  <c r="A392" i="3"/>
  <c r="A393" i="3"/>
  <c r="A395" i="3"/>
  <c r="A396" i="3"/>
  <c r="A399" i="3"/>
  <c r="A400" i="3"/>
  <c r="A401" i="3"/>
  <c r="A404" i="3"/>
  <c r="A406" i="3"/>
  <c r="A408" i="3"/>
  <c r="A409" i="3"/>
  <c r="A411" i="3"/>
  <c r="A413" i="3"/>
  <c r="A416" i="3"/>
  <c r="A417" i="3"/>
  <c r="A418" i="3"/>
  <c r="A420" i="3"/>
  <c r="A423" i="3"/>
  <c r="A426" i="3"/>
  <c r="A428" i="3"/>
  <c r="A429" i="3"/>
  <c r="A430" i="3"/>
  <c r="A432" i="3"/>
  <c r="A435" i="3"/>
  <c r="A436" i="3"/>
  <c r="A437" i="3"/>
  <c r="A440" i="3"/>
  <c r="A441" i="3"/>
  <c r="A442" i="3"/>
  <c r="A449" i="3"/>
  <c r="A452" i="3"/>
  <c r="A453" i="3"/>
  <c r="A454" i="3"/>
  <c r="A459" i="3"/>
  <c r="A461" i="3"/>
  <c r="A463" i="3"/>
  <c r="A475" i="3"/>
  <c r="A476" i="3"/>
  <c r="A497" i="3"/>
  <c r="A509" i="3"/>
  <c r="A510" i="3"/>
  <c r="A511" i="3"/>
  <c r="B460" i="3"/>
  <c r="A460" i="3" s="1"/>
  <c r="B461" i="3"/>
  <c r="B462" i="3"/>
  <c r="A462" i="3" s="1"/>
  <c r="B463" i="3"/>
  <c r="B464" i="3"/>
  <c r="A464" i="3" s="1"/>
  <c r="B465" i="3"/>
  <c r="A465" i="3" s="1"/>
  <c r="B466" i="3"/>
  <c r="A466" i="3" s="1"/>
  <c r="B467" i="3"/>
  <c r="A467" i="3" s="1"/>
  <c r="B468" i="3"/>
  <c r="A468" i="3" s="1"/>
  <c r="B469" i="3"/>
  <c r="A469" i="3" s="1"/>
  <c r="B470" i="3"/>
  <c r="A470" i="3" s="1"/>
  <c r="B471" i="3"/>
  <c r="A471" i="3" s="1"/>
  <c r="B472" i="3"/>
  <c r="A472" i="3" s="1"/>
  <c r="B473" i="3"/>
  <c r="A473" i="3" s="1"/>
  <c r="B474" i="3"/>
  <c r="A474" i="3" s="1"/>
  <c r="B475" i="3"/>
  <c r="B476" i="3"/>
  <c r="B477" i="3"/>
  <c r="A477" i="3" s="1"/>
  <c r="B478" i="3"/>
  <c r="A478" i="3" s="1"/>
  <c r="B479" i="3"/>
  <c r="A479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6" i="3"/>
  <c r="A486" i="3" s="1"/>
  <c r="B487" i="3"/>
  <c r="A487" i="3" s="1"/>
  <c r="B488" i="3"/>
  <c r="A488" i="3" s="1"/>
  <c r="B489" i="3"/>
  <c r="A489" i="3" s="1"/>
  <c r="B490" i="3"/>
  <c r="A490" i="3" s="1"/>
  <c r="B491" i="3"/>
  <c r="A491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B498" i="3"/>
  <c r="A498" i="3" s="1"/>
  <c r="B499" i="3"/>
  <c r="A499" i="3" s="1"/>
  <c r="B500" i="3"/>
  <c r="A500" i="3" s="1"/>
  <c r="B501" i="3"/>
  <c r="A501" i="3" s="1"/>
  <c r="B502" i="3"/>
  <c r="A502" i="3" s="1"/>
  <c r="B503" i="3"/>
  <c r="A503" i="3" s="1"/>
  <c r="B504" i="3"/>
  <c r="A504" i="3" s="1"/>
  <c r="B505" i="3"/>
  <c r="A505" i="3" s="1"/>
  <c r="B506" i="3"/>
  <c r="A506" i="3" s="1"/>
  <c r="B507" i="3"/>
  <c r="A507" i="3" s="1"/>
  <c r="B508" i="3"/>
  <c r="A508" i="3" s="1"/>
  <c r="B509" i="3"/>
  <c r="B510" i="3"/>
  <c r="B511" i="3"/>
  <c r="B512" i="3"/>
  <c r="A512" i="3" s="1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81" i="3"/>
  <c r="A81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62" i="3"/>
  <c r="A162" i="3" s="1"/>
  <c r="B190" i="3"/>
  <c r="A190" i="3" s="1"/>
  <c r="A191" i="3"/>
  <c r="A192" i="3"/>
  <c r="A193" i="3"/>
  <c r="A194" i="3"/>
  <c r="A195" i="3"/>
  <c r="A196" i="3"/>
  <c r="A197" i="3"/>
  <c r="A198" i="3"/>
  <c r="A199" i="3"/>
  <c r="A201" i="3"/>
  <c r="A202" i="3"/>
  <c r="A203" i="3"/>
  <c r="A204" i="3"/>
  <c r="A206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30" i="3"/>
  <c r="A231" i="3"/>
  <c r="A232" i="3"/>
  <c r="A233" i="3"/>
  <c r="A234" i="3"/>
  <c r="A235" i="3"/>
  <c r="A236" i="3"/>
  <c r="A237" i="3"/>
  <c r="A238" i="3"/>
  <c r="A239" i="3"/>
  <c r="A248" i="3"/>
  <c r="A249" i="3"/>
  <c r="A250" i="3"/>
  <c r="A251" i="3"/>
  <c r="A252" i="3"/>
  <c r="A253" i="3"/>
  <c r="A254" i="3"/>
  <c r="A255" i="3"/>
  <c r="A256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5" i="3"/>
  <c r="A276" i="3"/>
  <c r="A277" i="3"/>
  <c r="B278" i="3"/>
  <c r="A278" i="3" s="1"/>
  <c r="B279" i="3"/>
  <c r="A279" i="3" s="1"/>
  <c r="B280" i="3"/>
  <c r="A280" i="3" s="1"/>
  <c r="B281" i="3"/>
  <c r="A281" i="3" s="1"/>
  <c r="B282" i="3"/>
  <c r="A282" i="3" s="1"/>
  <c r="B283" i="3"/>
  <c r="A283" i="3" s="1"/>
  <c r="B284" i="3"/>
  <c r="A284" i="3" s="1"/>
  <c r="B285" i="3"/>
  <c r="A285" i="3" s="1"/>
  <c r="B286" i="3"/>
  <c r="A286" i="3" s="1"/>
  <c r="B287" i="3"/>
  <c r="A287" i="3" s="1"/>
  <c r="B288" i="3"/>
  <c r="A288" i="3" s="1"/>
  <c r="B289" i="3"/>
  <c r="A289" i="3" s="1"/>
  <c r="B290" i="3"/>
  <c r="A290" i="3" s="1"/>
  <c r="B291" i="3"/>
  <c r="A291" i="3" s="1"/>
  <c r="B292" i="3"/>
  <c r="A292" i="3" s="1"/>
  <c r="B293" i="3"/>
  <c r="A293" i="3" s="1"/>
  <c r="B294" i="3"/>
  <c r="A294" i="3" s="1"/>
  <c r="B295" i="3"/>
  <c r="A295" i="3" s="1"/>
  <c r="B296" i="3"/>
  <c r="A296" i="3" s="1"/>
  <c r="B297" i="3"/>
  <c r="A297" i="3" s="1"/>
  <c r="B298" i="3"/>
  <c r="A298" i="3" s="1"/>
  <c r="B299" i="3"/>
  <c r="A299" i="3" s="1"/>
  <c r="B300" i="3"/>
  <c r="A300" i="3" s="1"/>
  <c r="B301" i="3"/>
  <c r="A301" i="3" s="1"/>
  <c r="B302" i="3"/>
  <c r="A302" i="3" s="1"/>
  <c r="B303" i="3"/>
  <c r="A303" i="3" s="1"/>
  <c r="B304" i="3"/>
  <c r="A304" i="3" s="1"/>
  <c r="B305" i="3"/>
  <c r="A305" i="3" s="1"/>
  <c r="B306" i="3"/>
  <c r="A306" i="3" s="1"/>
  <c r="B307" i="3"/>
  <c r="A307" i="3" s="1"/>
  <c r="B308" i="3"/>
  <c r="A308" i="3" s="1"/>
  <c r="B309" i="3"/>
  <c r="A309" i="3" s="1"/>
  <c r="B310" i="3"/>
  <c r="A310" i="3" s="1"/>
  <c r="B311" i="3"/>
  <c r="A311" i="3" s="1"/>
  <c r="B312" i="3"/>
  <c r="A312" i="3" s="1"/>
  <c r="B313" i="3"/>
  <c r="A313" i="3" s="1"/>
  <c r="B314" i="3"/>
  <c r="A314" i="3" s="1"/>
  <c r="B315" i="3"/>
  <c r="A315" i="3" s="1"/>
  <c r="B316" i="3"/>
  <c r="A316" i="3" s="1"/>
  <c r="B317" i="3"/>
  <c r="A317" i="3" s="1"/>
  <c r="B318" i="3"/>
  <c r="A318" i="3" s="1"/>
  <c r="B319" i="3"/>
  <c r="A319" i="3" s="1"/>
  <c r="B320" i="3"/>
  <c r="A320" i="3" s="1"/>
  <c r="B321" i="3"/>
  <c r="A321" i="3" s="1"/>
  <c r="B322" i="3"/>
  <c r="A322" i="3" s="1"/>
  <c r="B323" i="3"/>
  <c r="A323" i="3" s="1"/>
  <c r="B324" i="3"/>
  <c r="A324" i="3" s="1"/>
  <c r="B325" i="3"/>
  <c r="A325" i="3" s="1"/>
  <c r="B326" i="3"/>
  <c r="A326" i="3" s="1"/>
  <c r="B327" i="3"/>
  <c r="A327" i="3" s="1"/>
  <c r="B328" i="3"/>
  <c r="A328" i="3" s="1"/>
  <c r="B329" i="3"/>
  <c r="A329" i="3" s="1"/>
  <c r="B330" i="3"/>
  <c r="A330" i="3" s="1"/>
  <c r="B331" i="3"/>
  <c r="A331" i="3" s="1"/>
  <c r="B332" i="3"/>
  <c r="A332" i="3" s="1"/>
  <c r="B333" i="3"/>
  <c r="A333" i="3" s="1"/>
  <c r="B334" i="3"/>
  <c r="A334" i="3" s="1"/>
  <c r="B335" i="3"/>
  <c r="A335" i="3" s="1"/>
  <c r="B336" i="3"/>
  <c r="A336" i="3" s="1"/>
  <c r="B337" i="3"/>
  <c r="A337" i="3" s="1"/>
  <c r="B338" i="3"/>
  <c r="A338" i="3" s="1"/>
  <c r="B339" i="3"/>
  <c r="A339" i="3" s="1"/>
  <c r="B340" i="3"/>
  <c r="A340" i="3" s="1"/>
  <c r="B341" i="3"/>
  <c r="A341" i="3" s="1"/>
  <c r="B342" i="3"/>
  <c r="A342" i="3" s="1"/>
  <c r="B343" i="3"/>
  <c r="A343" i="3" s="1"/>
  <c r="B344" i="3"/>
  <c r="A344" i="3" s="1"/>
  <c r="B345" i="3"/>
  <c r="A345" i="3" s="1"/>
  <c r="B346" i="3"/>
  <c r="A346" i="3" s="1"/>
  <c r="B347" i="3"/>
  <c r="A347" i="3" s="1"/>
  <c r="B348" i="3"/>
  <c r="A348" i="3" s="1"/>
  <c r="B349" i="3"/>
  <c r="A349" i="3" s="1"/>
  <c r="B350" i="3"/>
  <c r="A350" i="3" s="1"/>
  <c r="B351" i="3"/>
  <c r="A351" i="3" s="1"/>
  <c r="B352" i="3"/>
  <c r="A352" i="3" s="1"/>
  <c r="B353" i="3"/>
  <c r="A353" i="3" s="1"/>
  <c r="B354" i="3"/>
  <c r="A354" i="3" s="1"/>
  <c r="B355" i="3"/>
  <c r="A355" i="3" s="1"/>
  <c r="B356" i="3"/>
  <c r="A356" i="3" s="1"/>
  <c r="B357" i="3"/>
  <c r="A357" i="3" s="1"/>
  <c r="B358" i="3"/>
  <c r="A358" i="3" s="1"/>
  <c r="B359" i="3"/>
  <c r="A359" i="3" s="1"/>
  <c r="B360" i="3"/>
  <c r="A360" i="3" s="1"/>
  <c r="B361" i="3"/>
  <c r="A361" i="3" s="1"/>
  <c r="B362" i="3"/>
  <c r="A362" i="3" s="1"/>
  <c r="B363" i="3"/>
  <c r="A363" i="3" s="1"/>
  <c r="B364" i="3"/>
  <c r="A364" i="3" s="1"/>
  <c r="B365" i="3"/>
  <c r="A365" i="3" s="1"/>
  <c r="B366" i="3"/>
  <c r="A366" i="3" s="1"/>
  <c r="B367" i="3"/>
  <c r="A367" i="3" s="1"/>
  <c r="B368" i="3"/>
  <c r="A368" i="3" s="1"/>
  <c r="B369" i="3"/>
  <c r="A369" i="3" s="1"/>
  <c r="B370" i="3"/>
  <c r="A370" i="3" s="1"/>
  <c r="B371" i="3"/>
  <c r="A371" i="3" s="1"/>
  <c r="B372" i="3"/>
  <c r="A372" i="3" s="1"/>
  <c r="B373" i="3"/>
  <c r="A373" i="3" s="1"/>
  <c r="B374" i="3"/>
  <c r="A374" i="3" s="1"/>
  <c r="B375" i="3"/>
  <c r="A375" i="3" s="1"/>
  <c r="B376" i="3"/>
  <c r="A376" i="3" s="1"/>
  <c r="B377" i="3"/>
  <c r="A377" i="3" s="1"/>
  <c r="B378" i="3"/>
  <c r="A378" i="3" s="1"/>
  <c r="B379" i="3"/>
  <c r="A379" i="3" s="1"/>
  <c r="AA24" i="5" l="1"/>
  <c r="AA23" i="5"/>
  <c r="U15" i="5"/>
  <c r="W5" i="5"/>
  <c r="X5" i="5" s="1"/>
  <c r="W6" i="5"/>
  <c r="W8" i="5"/>
  <c r="W9" i="5"/>
  <c r="W4" i="5"/>
  <c r="X4" i="5" s="1"/>
  <c r="W3" i="5"/>
  <c r="X3" i="5" s="1"/>
  <c r="A245" i="3"/>
  <c r="B25" i="6" l="1"/>
  <c r="B30" i="6" s="1"/>
  <c r="B35" i="6"/>
  <c r="B40" i="6" s="1"/>
  <c r="G4" i="6"/>
  <c r="G8" i="6" s="1"/>
  <c r="AB25" i="5"/>
  <c r="AJ25" i="5"/>
  <c r="AB27" i="5"/>
  <c r="J4" i="6" s="1"/>
  <c r="J8" i="6" s="1"/>
  <c r="X2" i="5"/>
  <c r="AB23" i="5"/>
  <c r="H4" i="6" s="1"/>
  <c r="H8" i="6" s="1"/>
  <c r="B24" i="6" l="1"/>
  <c r="B29" i="6" s="1"/>
  <c r="B34" i="6"/>
  <c r="B39" i="6" s="1"/>
  <c r="B4" i="6"/>
  <c r="B8" i="6" s="1"/>
  <c r="B15" i="6"/>
  <c r="B19" i="6" s="1"/>
  <c r="I4" i="6"/>
  <c r="I8" i="6" s="1"/>
  <c r="AK25" i="5"/>
  <c r="K4" i="6" s="1"/>
  <c r="K8" i="6" s="1"/>
  <c r="E4" i="6"/>
  <c r="E8" i="6" s="1"/>
  <c r="L4" i="6"/>
  <c r="L8" i="6" s="1"/>
  <c r="F4" i="6"/>
  <c r="F8" i="6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B7" i="3"/>
  <c r="A7" i="3" s="1"/>
  <c r="B6" i="3"/>
  <c r="A6" i="3" s="1"/>
</calcChain>
</file>

<file path=xl/sharedStrings.xml><?xml version="1.0" encoding="utf-8"?>
<sst xmlns="http://schemas.openxmlformats.org/spreadsheetml/2006/main" count="4216" uniqueCount="3221">
  <si>
    <r>
      <rPr>
        <sz val="11"/>
        <rFont val="Calibri"/>
        <family val="2"/>
      </rPr>
      <t>Well</t>
    </r>
  </si>
  <si>
    <t>A11</t>
  </si>
  <si>
    <t>A12</t>
  </si>
  <si>
    <t>B11</t>
  </si>
  <si>
    <t>B12</t>
  </si>
  <si>
    <t>C11</t>
  </si>
  <si>
    <t>C12</t>
  </si>
  <si>
    <t>D11</t>
  </si>
  <si>
    <t>D12</t>
  </si>
  <si>
    <t>E11</t>
  </si>
  <si>
    <t>E12</t>
  </si>
  <si>
    <t>F11</t>
  </si>
  <si>
    <t>F12</t>
  </si>
  <si>
    <t>G11</t>
  </si>
  <si>
    <t>G12</t>
  </si>
  <si>
    <t>H11</t>
  </si>
  <si>
    <t>H12</t>
  </si>
  <si>
    <r>
      <rPr>
        <sz val="11"/>
        <rFont val="Calibri"/>
        <family val="2"/>
      </rPr>
      <t>Sample description 1</t>
    </r>
  </si>
  <si>
    <r>
      <rPr>
        <sz val="11"/>
        <rFont val="Calibri"/>
        <family val="2"/>
      </rPr>
      <t>Target</t>
    </r>
  </si>
  <si>
    <t>q4Gag</t>
  </si>
  <si>
    <t>SilicanoEnv</t>
  </si>
  <si>
    <t>q4Psi</t>
  </si>
  <si>
    <t>q4Pol</t>
  </si>
  <si>
    <t>SilicanoPsi</t>
  </si>
  <si>
    <t>RPP30Shear</t>
  </si>
  <si>
    <t>RPP30</t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</si>
  <si>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</si>
  <si>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</si>
  <si>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</si>
  <si>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</si>
  <si>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</si>
  <si>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</si>
  <si>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</si>
  <si>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</si>
  <si>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</si>
  <si>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Ch5-Ch6+</t>
    </r>
  </si>
  <si>
    <t>Ch1+</t>
  </si>
  <si>
    <t>Ch1+Ch2+</t>
  </si>
  <si>
    <t>Ch1+Ch2+Ch3+</t>
  </si>
  <si>
    <t>Ch2+</t>
  </si>
  <si>
    <t>Ch3+</t>
  </si>
  <si>
    <t>Ch1+Ch3+</t>
  </si>
  <si>
    <t>Ch2+Ch3+</t>
  </si>
  <si>
    <t>Ch6+</t>
  </si>
  <si>
    <t>Ch1+Ch6+</t>
  </si>
  <si>
    <t>Ch2+Ch6+</t>
  </si>
  <si>
    <t>Ch1+Ch2+Ch6+</t>
  </si>
  <si>
    <t>Ch3+Ch6+</t>
  </si>
  <si>
    <t>Ch1+Ch3+Ch6+</t>
  </si>
  <si>
    <t>Ch2+Ch3+Ch6+</t>
  </si>
  <si>
    <t>Ch1+Ch2+Ch3+Ch6+</t>
  </si>
  <si>
    <t>Well</t>
  </si>
  <si>
    <t>Target value of 0 = negative</t>
  </si>
  <si>
    <t>Target value of 1 = positive</t>
  </si>
  <si>
    <t>Target value of u = unclassified(Advanced Classification Method)</t>
  </si>
  <si>
    <t>Formula</t>
  </si>
  <si>
    <t>Well,Target 1,Target 2,Target 3,Target 4,Target 5,Target 6,Count,Ch1 Mean,Ch1 StdDev,Ch2 Mean,Ch2 StdDev,Ch3 Mean,Ch3 StdDev,Ch4 Mean,Ch4 StdDev,Ch5 Mean,Ch5 StdDev,Ch6 Mean,Ch6 StdDev,Cluster ID</t>
  </si>
  <si>
    <t>Positives</t>
  </si>
  <si>
    <t>Threshold</t>
  </si>
  <si>
    <t>unsheared</t>
  </si>
  <si>
    <t>Mean unsheared</t>
  </si>
  <si>
    <t>Conc(copies/µL)</t>
  </si>
  <si>
    <t>Concentration quadruple positive for target (copies/µL)</t>
  </si>
  <si>
    <t>Mean concentration RPP30 + RPP30Shear (copies/µL)</t>
  </si>
  <si>
    <t>Mean concentration RPP30 (corrected by dilutionfactor) (copies/µL)</t>
  </si>
  <si>
    <t>Concentration RPP30 (corrected by dilutionfactor) (copies/µL)</t>
  </si>
  <si>
    <t>Mean concentration quadruple positive all targets (copies/µL)</t>
  </si>
  <si>
    <t>intact provirus/Mio cells</t>
  </si>
  <si>
    <t>Target/Mio cells</t>
  </si>
  <si>
    <t>intact provirus/Mio cells, corrected for shearing</t>
  </si>
  <si>
    <t>Well,Cluster 1,Cluster 2,Angle,S Value</t>
  </si>
  <si>
    <t>Std</t>
  </si>
  <si>
    <t>Target</t>
  </si>
  <si>
    <t>Mean copies/well</t>
  </si>
  <si>
    <t>Mean cells per reaction</t>
  </si>
  <si>
    <t>Shearing Index</t>
  </si>
  <si>
    <t>Intact concentration (copies/µl)</t>
  </si>
  <si>
    <t xml:space="preserve">Mean Target/Mio cells </t>
  </si>
  <si>
    <t>Number of cells analysed</t>
  </si>
  <si>
    <t>Gag/Mio cell</t>
  </si>
  <si>
    <t>Pol/Mio cell</t>
  </si>
  <si>
    <t>Psi/Mio cell</t>
  </si>
  <si>
    <t>Env/Mio cell</t>
  </si>
  <si>
    <t>Concentration quadruple positive(copies/µL)</t>
  </si>
  <si>
    <t>Shear correction</t>
  </si>
  <si>
    <t>Without correction for shearing</t>
  </si>
  <si>
    <t>intact provirus (4 color)/Mio cells</t>
  </si>
  <si>
    <t>all negative</t>
  </si>
  <si>
    <t>Totale positives</t>
  </si>
  <si>
    <r>
      <rPr>
        <sz val="11"/>
        <rFont val="Calibri"/>
        <family val="2"/>
      </rPr>
      <t>DyeName(s)</t>
    </r>
  </si>
  <si>
    <t>FAM</t>
  </si>
  <si>
    <t>Cy5</t>
  </si>
  <si>
    <t>ATTO590</t>
  </si>
  <si>
    <t>VIC</t>
  </si>
  <si>
    <t>4 color q4</t>
  </si>
  <si>
    <t>Concentration Env+Psi positive for target (copies/µL)</t>
  </si>
  <si>
    <t>Env+Psi+ intact provirus/Mio cells</t>
  </si>
  <si>
    <t>Env+Psi+ intact provirus/Mio cells, Shear corrected</t>
  </si>
  <si>
    <t>Env+Psi+ concentration (copies/µL)</t>
  </si>
  <si>
    <t>Env+Psi+/Mio cells</t>
  </si>
  <si>
    <t>Dye</t>
  </si>
  <si>
    <t>adapted</t>
  </si>
  <si>
    <t>equal</t>
  </si>
  <si>
    <t>Concentration probes</t>
  </si>
  <si>
    <t>q4 4 color - gDNA 8E5</t>
  </si>
  <si>
    <t>gDNA 8E5</t>
  </si>
  <si>
    <t xml:space="preserve">4 color  assay </t>
  </si>
  <si>
    <t>adapted-2</t>
  </si>
  <si>
    <t>gDNA 8E5-N</t>
  </si>
  <si>
    <t>NatalieEnv</t>
  </si>
  <si>
    <t>q4 Natalie Env - gDNA 8E5</t>
  </si>
  <si>
    <t>q4 NatalieENV</t>
  </si>
  <si>
    <t>A11,0,0,0,0,,13996,988.031153031028,86.5950603309761,591.104628219234,69.016673206685,748.002504682909,66.4571019597494,306.737895555652,50.7295370681913,-12.4187315267642,42.5092631041742,684.174459524446,67.2220326841455,1,</t>
  </si>
  <si>
    <t>A11,1,0,0,0,,25,8869.98283203125,844.190636389878,617.357659912109,145.356305430237,754.157250976563,84.615552463803,314.138036499023,60.1756207035577,-10.2302754020691,47.6853876453336,695.036369628906,64.4835897579679,2,</t>
  </si>
  <si>
    <t>A11,0,1,0,0,,168,1134.18744514102,151.284699837436,1766.41646539597,213.785189207993,734.091440836589,64.240761381641,303.513381776356,49.4649874694115,-19.2530419375925,42.372124480816,700.276881808326,107.706758373652,3,</t>
  </si>
  <si>
    <t>A11,1,1,0,0,,30,3227.16461588542,902.856670114972,1685.89680989583,141.188454360002,760.981524658203,87.8054662576169,286.473692830404,46.1032404691173,-66.0312076886495,55.0176635104545,1001.04997151693,197.515528606155,4,</t>
  </si>
  <si>
    <t>A11,0,0,1,0,,45,1000.69587537977,88.4967741180326,592.246026611328,67.7853421670429,3351.73351779514,670.307599736787,229.475223117405,60.733541161988,-5.80751383271482,37.5372819641101,679.924717881944,64.7241094079887,5,</t>
  </si>
  <si>
    <t>A11,1,0,1,0,,40,8065.19454345703,952.656950995042,602.76410446167,91.7522231693077,1703.76116790771,468.211413447095,262.133958244324,60.3227509381403,-8.77456611096859,39.1784642650229,670.690540313721,81.7769129289248,6,</t>
  </si>
  <si>
    <t>A11,1,1,1,0,,18,5690.53607855903,768.243774097278,1731.53089057075,136.107897756324,897.228318956163,150.907401157881,298.074736701118,56.6064730222332,-48.8068496121301,56.4298363281732,944.364152696398,217.519207900308,7,</t>
  </si>
  <si>
    <t>A11,0,0,0,1,,53,999.251042204083,88.1991566569385,559.55113249005,60.9482223593511,693.354170889225,75.0702161685831,267.165195681014,60.2799810700078,-615.999123483334,198.914885789088,6819.3626824145,1866.88528997251,8,</t>
  </si>
  <si>
    <t>A11,1,0,0,1,,18,8107.32279459635,1852.59822709006,606.853357950846,117.988226728285,749.12835015191,91.2933424969686,306.208733876546,75.2124890159529,-488.757495456272,184.800752366988,5450.25922987196,1862.27815972496,9,</t>
  </si>
  <si>
    <t>A11,0,1,0,1,,10,1264.98588256836,268.054031590049,1830.40681152344,166.881346191467,792.152124023438,89.645002622834,304.439581298828,29.9182368699372,-160.416903972626,83.6254705225199,2005.67227783203,512.033519986759,10,</t>
  </si>
  <si>
    <t>A11,1,1,0,1,,32,5032.14073944092,2088.51938836143,1863.88312530518,195.449920935647,837.438098907471,138.146263808893,307.643684387207,57.9380477568949,-221.060543119907,124.361427396881,2327.42116928101,892.309369029545,11,</t>
  </si>
  <si>
    <t>A11,0,0,1,1,,1,969.265441894531,0,487.783935546875,0,2294.88403320313,0,106.722312927246,0,-304.680969238281,0,3384.203125,0,12,</t>
  </si>
  <si>
    <t>A11,1,0,1,1,,83,7878.81392660486,1268.95551810472,589.874206175287,108.954554052027,1634.64699839397,445.108699811543,251.233706554735,69.8934459298096,-358.958796121988,139.002739461093,4053.57120817253,1292.75543694446,13,</t>
  </si>
  <si>
    <t>A11,1,1,1,1,,66,6365.77766187263,1355.42706979847,1842.5796360825,200.788805428781,970.095741965554,188.891904672914,298.201723503344,52.7904393548928,-196.922632072911,90.2457280937168,2419.40878758286,952.580201655568,14,</t>
  </si>
  <si>
    <t>A12,0,0,0,0,0,15729,798.333315708457,68.7413744323777,627.576758670461,68.4965898815582,146.401557459744,35.538288581235,81.9979675855452,44.993404810403,350.250105316106,107.84834445737,392.643684330456,61.9209526681045,1,</t>
  </si>
  <si>
    <t>A12,1,0,0,0,0,32,7329.59959411621,566.610668341659,613.056297302246,95.2818318321534,138.497433900833,28.4531854786202,81.3675359450281,42.4510102437368,316.45278263092,64.3266949929616,396.518201351166,73.6006042933986,2,</t>
  </si>
  <si>
    <t>A12,0,1,0,0,0,148,883.98014831543,79.2786956625423,1867.90698077228,174.099304849735,146.335858396582,35.4875982779897,81.5879240680385,47.706263966494,328.831984855033,83.6774275486836,384.777752953607,57.1993390656717,3,</t>
  </si>
  <si>
    <t>A12,1,1,0,0,0,1,8012.84033203125,0,1834.513671875,0,105.828666687012,0,112.839004516602,0,300.878875732422,0,418.691680908203,0,4,</t>
  </si>
  <si>
    <t>A12,0,0,1,0,0,13,777.839702899639,64.0989407727609,611.076669546274,57.4006183611131,870.287374643179,203.306122727835,112.345792330228,57.280066681388,394.39675785945,201.113725443102,375.035055307242,59.294043407855,5,</t>
  </si>
  <si>
    <t>A12,1,0,1,0,0,6,6974.80729166667,669.395209555533,705.175079345703,88.2168331711757,729.605967203776,153.10539575613,111.920204162598,61.7054601678545,547.134882609049,310.589728771675,323.317545572917,124.208725948942,6,</t>
  </si>
  <si>
    <t>A12,1,1,1,0,0,2,5550.92822265625,1028.5607003702,1455.18395996094,229.665382286733,331.48698425293,149.688838882834,113.708583831787,69.700497058749,966.973937988281,937.991387507004,504.267272949219,130.972109947014,7,</t>
  </si>
  <si>
    <t>A12,0,0,0,1,0,5,793.296984863281,59.8746477456609,562.570526123047,59.6324814600925,98.0676147460938,41.9490634276095,55.6083728790283,35.9504334864924,3956.35263671875,823.295540335044,867.39560546875,107.056897855242,8,</t>
  </si>
  <si>
    <t>A12,1,0,0,1,0,1,8064.57958984375,0,582.517456054688,0,267.78076171875,0,97.1284713745117,0,4676.44287109375,0,908.147399902344,0,9,</t>
  </si>
  <si>
    <t>A12,0,0,1,1,0,22,780.263555353338,61.0459634757068,544.269502119585,64.4116848073015,670.429286609996,152.229994190183,83.1921842748469,47.4151934411508,3641.20876242898,552.794954574332,778.17788141424,94.3089432858795,10,</t>
  </si>
  <si>
    <t>A12,1,0,1,1,0,34,7148.32915900735,586.896703931621,568.332419900333,104.072133379451,583.695422453039,158.419145845529,71.6920557162341,55.4653608873182,3580.44414565142,495.763732982145,741.211880852194,95.5429352818161,11,</t>
  </si>
  <si>
    <t>A12,0,1,1,1,0,1,1067.76147460938,0,2032.42980957031,0,567.632202148438,0,83.8122787475586,0,3989.05810546875,0,747.452087402344,0,12,</t>
  </si>
  <si>
    <t>A12,1,1,1,1,0,10,6367.27495117187,625.522942722244,1669.14152832031,104.713404522964,434.99407043457,118.589580655056,82.19074665308,71.7213322466816,2904.61201171875,574.131313685208,819.862188720703,130.333873358355,13,</t>
  </si>
  <si>
    <t>A12,0,0,0,0,1,67,800.983006719333,65.3069969196676,596.604863864272,68.4955006454525,94.876446723938,37.9121494455654,83.1581652627062,54.4481928257427,-45.2666639320886,103.227553562842,4297.03743732509,762.15556340308,14,</t>
  </si>
  <si>
    <t>A12,1,0,0,0,1,16,7364.37533569336,709.063380798374,577.459846496582,100.56501676199,87.8209076523781,44.5654297931571,87.7908514142036,46.7122746270242,30.1791435480118,135.756505229016,3591.74798583984,925.680895194823,15,</t>
  </si>
  <si>
    <t>A12,0,1,0,0,1,12,859.810246785482,66.8138159495923,1791.91132609049,201.889356059324,106.719460169474,51.0666424473214,83.1531637509664,71.792481500067,82.1263213157654,108.163183434294,2870.81764729818,811.92551342076,16,</t>
  </si>
  <si>
    <t>A12,1,1,0,0,1,6,7186.58943684896,767.362952030588,1883.54677327474,325.089266650201,113.055081049601,49.567317889971,83.6913509368896,74.2932325102125,169.92839050293,143.5215834463,2454.62310791016,1296.64554157125,17,</t>
  </si>
  <si>
    <t>A12,1,0,1,0,1,2,7827.412109375,631.958731802361,678.204772949219,76.5678735350336,881.186370849609,0.776807553379924,54.0273818969727,7.92808520123388,416.580795288086,50.5895757294777,3481.57836914063,333.069045758793,18,</t>
  </si>
  <si>
    <t>A12,1,1,1,0,1,5,6968.25869140625,836.525667281609,1768.80053710938,198.793912493864,620.955584716797,241.939247657237,74.2899044036865,59.2434350315025,1094.9296661377,661.605952346627,1871.12685546875,615.598686131387,19,</t>
  </si>
  <si>
    <t>A12,0,0,0,1,1,4,818.142074584961,56.8287802839807,535.160385131836,38.698541913624,51.7607023715973,36.0541405823498,41.5273795127869,15.2317856746859,3942.79425048828,612.632828092742,1156.49067687988,208.073754328055,20,</t>
  </si>
  <si>
    <t>A12,1,0,0,1,1,2,7266.82421875,95.471154537606,593.027648925781,102.314950357911,74.9396228790283,44.028032970378,49.1802959442139,38.7684245692184,3988.40966796875,444.00298213011,2937.62634277344,130.982726906741,21,</t>
  </si>
  <si>
    <t>A12,1,1,0,1,1,5,6808.0935546875,270.493967279557,1705.43833007813,98.304269290049,128.695286560059,38.6342755179251,72.5511927366257,53.9451081497989,3261.92651367188,138.111975131594,1987.10637207031,383.208340861296,22,</t>
  </si>
  <si>
    <t>A12,0,0,1,1,1,4,903.021850585938,86.3548855459673,547.306045532227,73.4969642382053,642.836975097656,71.3660097112004,94.6339640617371,71.5664764823036,4017.23046875,173.925786677023,1464.65058898926,899.784021435754,23,</t>
  </si>
  <si>
    <t>A12,1,0,1,1,1,83,7148.93887071724,559.950488366942,591.814932214208,123.297244971809,561.002486631095,122.109968801351,61.1965651224895,52.9446175839811,3442.77618775885,369.251155037371,2257.19047233857,579.731849895217,24,</t>
  </si>
  <si>
    <t>A12,1,1,1,1,1,158,6903.94048531448,668.154826243321,1788.1727024513,163.076447429455,479.55883673173,109.910303070709,57.681946544519,51.7957996597253,3125.8470057234,380.36692009438,1905.51394885099,540.105735002509,25,</t>
  </si>
  <si>
    <t>B11,0,0,0,0,,13584,809.531888195707,59.4493614406894,594.042079514413,61.8148531266191,617.190772828281,47.4866828661212,266.62364981621,46.7391809380058,-12.918674250682,40.7788779766418,582.441169273727,54.3497452539915,1,</t>
  </si>
  <si>
    <t>B11,1,0,0,0,,25,7522.17427734375,480.505834031259,596.590173339844,100.808724447146,628.107907714844,32.334860573904,265.733565063477,45.3077726571177,-17.9030614280701,37.3778941527858,595.15947265625,42.7602150041509,2,</t>
  </si>
  <si>
    <t>B11,0,1,0,0,,173,910.42038510714,65.89555968317,1624.2743173941,148.887204799102,615.499012500565,48.424002223451,262.879802549505,43.9016338195648,-12.5416026434113,43.9177211847281,585.634160741905,72.2496063944783,3,</t>
  </si>
  <si>
    <t>B11,1,1,0,0,,2,4817.94738769531,1738.92110497106,1431.51062011719,3.53415283800073,582.831665039063,2.6639074073461,269.60245513916,30.5945713162486,-56.1561572551727,76.3190672012823,831.210968017578,364.76865484373,4,</t>
  </si>
  <si>
    <t>B11,0,0,1,0,,35,800.68588344029,55.2428844678869,592.143709019252,69.3634462577733,3305.83879743304,663.078953818014,204.194242422921,81.8621403682491,-18.6729030268533,36.979251013597,592.149183872768,50.9358096610432,5,</t>
  </si>
  <si>
    <t>B11,1,0,1,0,,39,7287.20348808093,1180.03082487304,629.147591615335,91.710753579265,2236.03840832833,488.343838652773,219.055233686398,65.8370681460042,-14.7277954052656,46.0669659159892,590.232183994391,104.900822722033,6,</t>
  </si>
  <si>
    <t>B11,1,1,1,0,,18,5371.80730523004,920.115933578543,1463.76902940538,124.454389273241,949.11127726237,246.705714954926,231.820737202962,49.738290164482,-56.2270516794589,42.2723699914447,963.948547363281,218.711111147357,7,</t>
  </si>
  <si>
    <t>B11,0,0,0,1,,57,809.86868125514,60.0300437269761,560.062409518058,59.2419551663979,548.714509127433,48.1678469807208,217.82159778528,56.4918856386294,-705.037162379215,153.466355801153,7148.5946580318,1213.37828030685,8,</t>
  </si>
  <si>
    <t>B11,1,0,0,1,,11,6997.08349609375,952.956707498693,637.543617942116,103.024370417798,569.292447176847,33.7950951139998,260.267078746449,58.7289641578333,-519.228062022816,233.759977796353,4961.89046963778,1793.02340219571,9,</t>
  </si>
  <si>
    <t>B11,0,1,0,1,,10,922.548254394531,60.0702296805768,1604.57171630859,89.5166774904221,603.444396972656,44.0577486380973,239.413999938965,32.2524813039699,-319.914042663574,154.861202079382,3455.6892578125,1527.11499965033,10,</t>
  </si>
  <si>
    <t>B11,1,1,0,1,,16,6045.66000366211,999.065253212044,1537.01767730713,143.328580325295,613.737899780273,58.3560213678157,251.612957954407,42.8916331712095,-220.879981517792,108.699879650111,2365.11227416992,645.845989211661,11,</t>
  </si>
  <si>
    <t>B11,1,0,1,1,,63,7170.78396267361,538.314203763337,610.741185263982,108.711067942471,1898.46454826234,495.020491400529,205.770109907029,61.077259822179,-393.367696126302,123.317488120722,4056.65047200521,1021.14596271712,12,</t>
  </si>
  <si>
    <t>B11,1,1,1,1,,133,6627.58421199483,998.439086782234,1598.9831093236,158.415541124536,1179.80861807228,331.718434242091,249.300059096257,54.7985952029645,-239.229416954786,111.165583868706,2583.11777674166,996.069117683435,13,</t>
  </si>
  <si>
    <t>B12,0,0,0,0,0,15527,733.970908432218,60.9354753938618,610.520175829915,65.8359959103156,183.308169479847,35.5841155131567,101.613812053213,44.3067792202785,434.816219804245,112.204946455062,369.737608180854,61.1805426725937,1,</t>
  </si>
  <si>
    <t>B12,1,0,0,0,0,22,6824.40784801136,460.021156979002,581.568356600675,102.860500969438,178.443672526966,33.6572734019878,112.41777714816,49.4203773732099,394.150863647461,67.2866427813533,367.707641601563,48.0844832541055,2,</t>
  </si>
  <si>
    <t>B12,0,1,0,0,0,185,809.402475387986,67.8739369093959,1744.61546729835,154.253737043849,179.082135999525,36.5799511935083,102.467750985558,48.0968142924061,412.7788223679,87.4320105121801,362.390389602249,59.915000998627,3,</t>
  </si>
  <si>
    <t>B12,1,1,0,0,0,1,5862.7158203125,0,1679.50512695313,0,161.473220825195,0,85.6449203491211,0,235.740356445313,0,451.439270019531,0,4,</t>
  </si>
  <si>
    <t>B12,0,0,1,0,0,8,766.106491088867,66.0367603735433,677.321487426758,128.230126814792,1048.93502426147,642.553067905475,99.8789336383343,66.1679102041512,444.152935028076,150.682816286255,408.106948852539,52.2523734354764,5,</t>
  </si>
  <si>
    <t>B12,1,0,1,0,0,10,6806.42880859375,562.00725925917,631.23469543457,130.485184383293,980.511944580078,218.451922054587,136.013412475586,43.2675750868234,382.696447753906,56.4615709705346,396.770620727539,58.3202678744428,6,</t>
  </si>
  <si>
    <t>B12,1,1,1,0,0,1,6292.53271484375,0,1764.32775878906,0,673.811584472656,0,63.7895851135254,0,262.438232421875,0,896.733337402344,0,7,</t>
  </si>
  <si>
    <t>B12,0,0,0,1,0,12,761.096791585286,75.8103626633201,542.713930765788,56.8261993891842,167.777161916097,61.418944001101,80.456362247467,54.8142267445321,4056.9626159668,1388.87191281684,742.407707214355,187.953414777858,8,</t>
  </si>
  <si>
    <t>B12,0,0,1,1,0,34,765.527609432445,51.1687944497337,546.672504200655,53.4845522160686,879.667966954848,182.014486336101,100.796894634471,50.5092972790014,4621.13056497013,487.700140815657,798.458067052505,99.8718535741904,9,</t>
  </si>
  <si>
    <t>B12,1,0,1,1,0,42,6747.63471912202,625.423045997796,571.545350574312,92.3550157287849,758.227863130115,167.033835776073,76.5794282243365,53.6123318520759,4254.6626906622,395.132244102739,803.349250430153,99.5380108533057,10,</t>
  </si>
  <si>
    <t>B12,1,1,1,1,0,12,5629.28662109375,404.459191920034,1450.12134806315,117.408335679578,477.147499084473,79.3039022110094,63.6927563349406,63.7602092119562,3057.73150634766,538.332539074974,833.156595865885,169.993035145627,11,</t>
  </si>
  <si>
    <t>B12,0,0,0,0,1,60,731.153669230143,58.773673340769,584.232766215007,53.6662369975416,140.138563855489,39.7955581468104,105.424602071444,50.9538385730617,77.4041802068551,119.238205681364,3670.7616800944,820.213715247593,12,</t>
  </si>
  <si>
    <t>B12,1,0,0,0,1,15,6751.0751953125,542.627878465166,610.468334960937,73.5681951943924,135.233956654867,37.5945812446483,95.6790641784668,31.9070556586097,109.35806649526,128.775612046499,3093.38448893229,685.350764577082,13,</t>
  </si>
  <si>
    <t>B12,0,1,0,0,1,15,823.779695638021,56.0987078195917,1700.47004394531,123.33238959377,151.211067962646,36.2471636130709,107.993716049194,52.8219626969158,204.780436706543,89.617985582645,2728.5314453125,546.271707626453,14,</t>
  </si>
  <si>
    <t>B12,1,1,0,0,1,7,6991.95647321429,631.580329612166,1817.2459891183,213.742147274737,166.480576651437,39.0363494608412,78.7649496623448,50.2727959988511,151.14382989066,156.470249671508,2974.32678222656,1112.24425956125,15,</t>
  </si>
  <si>
    <t>B12,1,0,1,0,1,3,6355.21419270833,396.687306355634,604.672566731771,103.875908465803,905.103393554688,157.265251574272,184.106590270996,157.29588255671,284.636647542318,24.3716888840072,2017.83138020833,241.487885754819,16,</t>
  </si>
  <si>
    <t>B12,1,1,1,0,1,6,6706.66373697917,710.600593446684,1684.98347981771,191.117392911266,839.867116292318,212.8806922494,115.791074752808,50.301455957528,632.323003133138,535.620669910293,1867.86393229167,831.649721219616,17,</t>
  </si>
  <si>
    <t>B12,0,0,0,1,1,2,789.649353027344,3.51455893671541,485.735824584961,50.9388995995292,109.172622680664,53.7080702783178,23.2756590843201,22.0181266458558,4608.7138671875,473.868576159717,1194.5234375,105.104275996832,18,</t>
  </si>
  <si>
    <t>B12,1,0,0,1,1,1,7282.83642578125,0,554.083557128906,0,89.484016418457,0,135.563583374023,0,4758.00927734375,0,2840.61572265625,0,19,</t>
  </si>
  <si>
    <t>B12,1,1,0,1,1,3,6270.99186197917,713.069056944004,1569.83142089844,15.8053101512657,206.025950113932,41.9978071388527,143.714116414388,32.7107057531468,3879.76472981771,188.04520866127,1575.37854003906,511.920139811499,20,</t>
  </si>
  <si>
    <t>B12,0,0,1,1,1,2,812.821899414063,37.0392061354244,518.853668212891,26.0156513772794,856.241455078125,394.618237117001,63.2982635498047,63.2778460357565,4719.82312011719,891.648013030408,1008.87368774414,4.4613241624777,21,</t>
  </si>
  <si>
    <t>B12,1,0,1,1,1,72,6764.36977132161,544.803245707175,547.057603624132,96.3251244930493,674.351381089952,129.348019521644,85.1763259636031,48.3876245673969,4108.96602376302,432.328032470675,2154.0426135593,556.252165054294,22,</t>
  </si>
  <si>
    <t>B12,1,1,1,1,1,153,6524.22421364379,642.06779105095,1619.5668530433,151.912315955171,583.345085592831,138.106233506151,93.7107569454542,57.1072204411831,3610.78300685509,443.312581839246,1745.03856584138,459.074899722788,23,</t>
  </si>
  <si>
    <t>C11,0,0,0,0,0,11561,769.455826036638,50.336164295825,1041.81259493419,92.5579658400944,82.4429339758099,20.3257715852535,45.6250361251247,31.6384598065168,400.110721831977,74.8484645545131,359.170862232687,49.6419415977841,1,</t>
  </si>
  <si>
    <t>C11,1,0,0,0,0,21,7491.84188988095,320.225528949793,1086.481082008,106.480950762483,80.297009059361,20.7843239298974,40.3317657836846,25.8302159942196,398.918475923084,43.0730742616322,342.33095296224,54.111201982823,2,</t>
  </si>
  <si>
    <t>C11,0,1,0,0,0,112,970.740800040109,60.7547600903651,5233.04367501395,419.655670151073,77.3842245851244,18.3871840613031,41.7982784566869,30.8207238718922,364.911601475307,43.8465803314017,355.532789502825,51.5307987140735,3,</t>
  </si>
  <si>
    <t>C11,1,1,0,0,0,1,7509.8427734375,0,4950.720703125,0,115.980102539063,0,20.4267101287842,0,576.386901855469,0,318.893890380859,0,4,</t>
  </si>
  <si>
    <t>C11,0,0,1,0,0,12,759.245025634766,76.589623933189,1015.27540079753,84.6802302233202,537.253756205241,155.006527155249,30.8518442213535,44.8442951626942,383.714032491048,42.813093730328,348.690958658854,47.7967427807733,5,</t>
  </si>
  <si>
    <t>C11,1,0,1,0,0,4,7192.54370117188,478.806012787496,1194.08850097656,232.825594964005,375.300971984863,55.3478983610521,1.39777943491936,35.3775192745632,379.749649047852,49.6983629826862,360.718643188477,52.7676999961234,6,</t>
  </si>
  <si>
    <t>C11,0,0,0,1,0,12,775.728317260742,65.0974932623481,915.212687174479,82.1860142552201,55.2640750408173,42.039368484775,31.5811849832535,36.017190735004,3041.44930013021,1758.54443014783,565.388585408529,203.675035192238,7,</t>
  </si>
  <si>
    <t>C11,1,0,0,1,0,1,7555.7548828125,0,1124.50964355469,0,95.3667831420898,0,-29.8967208862305,0,4786.65771484375,0,776.668823242188,0,8,</t>
  </si>
  <si>
    <t>C11,1,1,0,1,0,1,6343.76513671875,0,4504.22265625,0,104.492721557617,0,50.3611106872559,0,2964.798828125,0,741.270690917969,0,9,</t>
  </si>
  <si>
    <t>C11,0,0,1,1,0,14,816.53611101423,85.0548434975307,946.205671037946,87.9468011988549,363.715785435268,80.2003214448419,2.09455982276372,45.6651404485619,4504.25125558036,457.599894338209,744.39493233817,100.49596777761,10,</t>
  </si>
  <si>
    <t>C11,1,0,1,1,0,21,7306.53871372768,426.702355774498,1109.18707275391,98.1079068059044,314.99823651995,83.1880549382013,40.9071214766729,41.7269080165014,4071.24429175967,419.908793944002,734.289361862909,102.406362324437,11,</t>
  </si>
  <si>
    <t>C11,1,1,1,1,0,1,6840.40185546875,0,4627.431640625,0,224.729553222656,0,72.4562530517578,0,3492.6630859375,0,596.663208007813,0,12,</t>
  </si>
  <si>
    <t>C11,0,0,0,0,1,47,774.432412005485,48.5117101681698,998.393707924701,82.884325218108,48.4337914104157,29.9433380610339,28.8776195366332,45.6892390351514,29.4000239651254,92.9487020432238,3787.67442029588,623.079610222124,13,</t>
  </si>
  <si>
    <t>C11,1,0,0,0,1,6,7195.79516601563,274.480893094887,1056.1779683431,131.67414507621,71.4679158528646,22.2264727157353,37.1739024321238,47.474488451197,130.29628499349,26.4529548832141,2901.61612955729,485.265430069893,14,</t>
  </si>
  <si>
    <t>C11,0,1,0,0,1,20,996.488619995117,94.3687951852235,5249.0427734375,381.421716671073,44.9834491252899,24.9787868275101,25.9295251965523,47.7181378878282,33.5791320562363,85.4568029621934,3569.00469970703,552.685534561956,15,</t>
  </si>
  <si>
    <t>C11,1,1,0,0,1,1,7026.46337890625,0,5048.005859375,0,28.1292915344238,0,36.1768264770508,0,-4.25342655181885,0,3076.73266601563,0,16,</t>
  </si>
  <si>
    <t>C11,1,0,1,0,1,2,7676.15795898438,161.616367340035,1031.05242919922,147.854111714351,369.35417175293,17.5616814025617,49.9668121337891,6.86439315375957,543.132522583008,372.661738604562,2292.87335205078,566.452521868721,17,</t>
  </si>
  <si>
    <t>C11,1,1,1,0,1,4,7255.36462402344,371.503255516961,4971.54223632813,294.029319970782,308.139846801758,47.1285938251695,9.50281739234924,38.5869728541477,235.498346328735,176.911750885905,2041.36450195313,325.267497770467,18,</t>
  </si>
  <si>
    <t>C11,0,0,0,1,1,1,770.321472167969,0,855.852294921875,0,-148.954360961914,0,24.7885208129883,0,3676.865234375,0,1481.037109375,0,19,</t>
  </si>
  <si>
    <t>C11,1,0,0,1,1,11,7311.12926136364,420.972934474093,1124.72362726385,129.192040119218,66.121670701287,59.2094110198255,12.6829423904419,46.3169429419214,4203.25077681108,340.316356764883,2524.30305619673,657.826122241052,20,</t>
  </si>
  <si>
    <t>C11,1,1,0,1,1,6,6776.91552734375,456.249386309381,4632.07926432292,259.063649575966,91.5505263010661,44.7160808014288,4.31238520145416,43.7024099423639,3700.93790690104,521.820530676872,1740.38793945313,383.092722712139,21,</t>
  </si>
  <si>
    <t>C11,0,0,1,1,1,6,793.174926757813,30.9522981487023,987.302419026693,60.5217376241227,315.879160563151,27.0586071442655,-2.80275559425354,24.3082615380728,4406.24637858073,336.255195839754,954.967844645182,64.8729116942012,22,</t>
  </si>
  <si>
    <t>C11,1,0,1,1,1,62,7264.32302167339,468.558827785303,1140.78659451392,112.408612593905,279.935761236375,83.6704933360438,14.3908276924443,31.970290994583,3905.38234390751,407.931731598461,2232.65978610131,615.520060055126,23,</t>
  </si>
  <si>
    <t>C11,1,1,1,1,1,127,7298.05483744464,436.644156126728,4928.46207938607,315.290038831186,247.397029005636,49.3639206038077,16.9150616214501,44.4059725556808,3622.0832769439,477.692406034706,1962.24875526729,465.354983883399,24,</t>
  </si>
  <si>
    <t>C12,0,0,0,0,0,10292,287.633357586585,45.6666139536333,1002.2686927579,108.335143849034,916.382354238179,84.645508143531,123.647005475304,55.0666722408649,547.070312968498,84.9205415049556,466.548755155016,69.2386501638861,1,</t>
  </si>
  <si>
    <t>C12,1,0,0,0,0,17,3399.98824534697,840.188942645405,1046.94100054573,246.577915590088,968.265915814568,124.516468900007,119.06122342278,59.663889149669,553.531860351563,74.9584529660329,477.648026410271,53.2577844529264,2,</t>
  </si>
  <si>
    <t>C12,0,1,0,0,0,124,524.523569414693,71.9380947277516,4552.91835071195,693.956253098601,907.857674383348,83.3718185246073,125.19254523708,56.1739004519519,533.912067782494,86.4228164856264,463.361117947486,75.3227480403226,3,</t>
  </si>
  <si>
    <t>C12,1,1,0,0,0,6,2632.08294677734,484.459628996463,3932.48258463542,451.680490402031,976.787994384766,142.665933579697,107.053554534912,20.6525475431835,640.031829833984,187.229014369461,503.947672526042,107.661995204187,4,</t>
  </si>
  <si>
    <t>C12,0,0,1,0,0,22,295.846843372692,32.1711736866797,1128.79019442472,157.758391124345,5642.44569535689,3401.26507650492,63.9475721879439,93.9259584707086,541.4193129106,97.7139683023735,515.814465609464,177.135858014666,5,</t>
  </si>
  <si>
    <t>C12,1,0,1,0,0,6,3488.3046875,539.126646485148,1187.84657796224,112.207167024201,3828.12709554036,2141.58408438319,28.7627956072489,28.8571238986354,520.56938680013,31.6914273931669,568.923838297526,171.479299547669,6,</t>
  </si>
  <si>
    <t>C12,0,1,1,0,0,5,601.588842773437,59.2642943087672,4009.65849609375,1643.39419562873,2568.56943359375,1291.72439685522,78.4720546722412,43.7853889733727,690.897412109375,118.918895239536,514.507177734375,84.4942783700118,7,</t>
  </si>
  <si>
    <t>C12,1,1,1,0,0,5,3198.17036132813,296.830707670461,4073.67534179687,456.829157763969,1895.07192382812,890.051945665025,109.958623504639,38.5269567986576,595.157995605469,161.043133594398,594.282415771484,69.6170939428466,8,</t>
  </si>
  <si>
    <t>C12,0,0,0,1,0,15,329.629243977865,53.1318854958875,989.297904459635,124.64164204632,929.053995768229,103.177391824733,135.232703908284,42.0409081248756,2672.15029296875,1711.65581775943,708.250596110026,220.207695473144,9,</t>
  </si>
  <si>
    <t>C12,1,0,0,1,0,30,3209.09813639323,659.076804816638,945.748689778646,128.330437879495,979.912548828125,140.968078054374,124.613782864809,73.703440188845,3486.92302652995,1260.73055654155,842.110703531901,133.034874301374,10,</t>
  </si>
  <si>
    <t>C12,0,1,0,1,0,1,714.41455078125,0,3995.57470703125,0,1298.49877929688,0,91.7471389770508,0,1828.33740234375,0,622.891723632813,0,11,</t>
  </si>
  <si>
    <t>C12,1,1,0,1,0,30,2809.53967692057,405.243302886809,3814.15374348958,360.570693729112,1147.86135660807,115.367372135536,101.472433853149,64.6882023265718,1527.28470052083,472.474616535754,669.043559773763,127.554271067539,12,</t>
  </si>
  <si>
    <t>C12,0,0,1,1,0,2,329.97200012207,153.278061804623,1050.38430786133,300.680715359514,6107.04309082031,5059.76316713586,7.88665008544922,193.901883705532,1608.87976074219,712.239692789336,267.612152099609,913.495515072151,13,</t>
  </si>
  <si>
    <t>C12,1,0,1,1,0,36,3026.20330471463,513.974785441506,988.537038167318,136.623118023748,2550.77725558811,1732.28399087418,95.35082382626,63.2995840286667,3202.92495049371,1047.00569105111,816.462827894423,143.583938583544,14,</t>
  </si>
  <si>
    <t>C12,0,1,1,1,0,1,943.689514160156,0,3465.93701171875,0,1687.61291503906,0,208.555145263672,0,1007.51721191406,0,559.984680175781,0,15,</t>
  </si>
  <si>
    <t>C12,1,1,1,1,0,55,3145.37271395597,456.871687904738,4323.26753817472,458.652051056969,1733.4097989169,310.612068204024,88.3173337340355,71.4822499176065,2092.86790105646,685.449064321676,808.229356245561,124.781505225741,16,</t>
  </si>
  <si>
    <t>C12,0,0,0,0,1,48,300.656322479248,39.9871569920674,1016.34597015381,111.628192939282,890.533449808756,74.8280456266385,140.213174194098,69.4658232452228,269.875810424487,118.076249688564,2718.05629730225,1106.24929237053,17,</t>
  </si>
  <si>
    <t>C12,0,1,0,0,1,8,639.656589508057,240.177429179414,5008.12426757813,889.698955261836,932.494155883789,132.531849257507,78.5560178756714,71.0147894930436,333.238881826401,143.997201681795,2056.60311889648,1001.49547596747,18,</t>
  </si>
  <si>
    <t>C12,0,0,1,0,1,8,281.426635742188,22.4210280321979,1138.72166442871,75.3303894789359,6049.33541870117,2887.0368001443,60.4189431667328,83.2570335171654,273.837889194489,107.715429510064,2299.5235748291,823.593111543117,19,</t>
  </si>
  <si>
    <t>C12,1,0,1,0,1,4,3413.93511962891,746.080279293674,1280.16119384766,165.70218003299,6965.82403564453,3409.12514916784,42.3980827331543,157.603084581943,295.402824401855,107.590187670129,2808.09707641602,1244.63093388081,20,</t>
  </si>
  <si>
    <t>C12,0,1,1,0,1,2,585.299621582031,0.886645612347194,5443.90747070313,161.353964432954,4837.88513183594,3366.36154330321,-70.5620565414429,114.493187151843,315.665031433105,249.21730126484,1542.15985107422,731.015915542163,21,</t>
  </si>
  <si>
    <t>C12,0,0,0,1,1,4,338.114936828613,104.08661924749,997.876052856445,132.966814533113,845.415145874023,84.7974461201161,111.91398525238,58.1361529628355,3501.83996582031,1060.88735641174,1092.41857910156,49.9931517441105,22,</t>
  </si>
  <si>
    <t>C12,1,0,0,1,1,1,3876.09130859375,0,1021.87860107422,0,1049.62585449219,0,98.3252639770508,0,3988.9921875,0,1044.31091308594,0,23,</t>
  </si>
  <si>
    <t>C12,1,0,1,1,1,42,3424.24856422061,443.173668298504,1116.22160266695,113.648678200143,3800.75832403274,1915.39933682706,82.1094463354065,89.8186260121594,3740.36847795759,772.608338493691,1594.117074149,539.671504350859,24,</t>
  </si>
  <si>
    <t>C12,1,1,1,1,1,36,3638.45568169488,478.908866035428,5021.29456244575,639.047991094159,3598.0289984809,1910.0644154996,110.579659918944,89.971191172152,3012.13611857096,836.657408086486,1530.31433444553,526.716522627446,25,</t>
  </si>
  <si>
    <t>D11,0,0,0,0,0,10304,887.084796704121,76.1722214317598,1057.73295070222,118.776302822816,86.4799720961677,36.6723243004472,55.9118099600935,46.7180438483673,397.160619239629,94.3156843010356,358.744662767612,61.6550701235849,1,</t>
  </si>
  <si>
    <t>D11,1,0,0,0,0,14,7876.01370675223,1278.7104707047,1103.63581194196,146.244747916943,87.9378050395421,43.7263732457032,38.1194825342723,42.1526563295441,341.562107631138,93.4560568223339,367.510157993862,51.7609314492605,2,</t>
  </si>
  <si>
    <t>D11,0,1,0,0,0,106,1141.03625488281,98.0202153285367,5760.46834002801,591.444305191637,86.2078140546691,32.5501004062513,55.9173592860406,44.1914100461812,362.684720885079,77.1373424209892,357.308315924878,63.7241975311985,3,</t>
  </si>
  <si>
    <t>D11,0,0,1,0,0,10,844.127972412109,52.8994457321362,957.685992431641,87.8035362655312,474.199020385742,107.141236802982,69.5179306030273,48.9401032845535,381.660113525391,86.6564470105666,332.535227966309,67.0380227972111,4,</t>
  </si>
  <si>
    <t>D11,1,0,1,0,0,3,8150.46761067708,638.516701458275,1302.04329427083,2.55657112992705,408.912780761719,56.873900489312,36.2876262664795,12.0852862805471,290.959737141927,18.1134522385898,424.207021077474,44.9602003189383,5,</t>
  </si>
  <si>
    <t>D11,1,1,1,0,0,1,7811.05810546875,0,5361.03515625,0,543.846435546875,0,-21.975118637085,0,271.395660400391,0,415.36572265625,0,6,</t>
  </si>
  <si>
    <t>D11,0,0,0,1,0,9,927.239434136285,68.3349290165,1124.04730224609,125.319803014283,99.2253303527832,56.3100880066903,35.9977433946398,46.3602641452414,2027.15911187066,1580.60947122494,507.202643500434,200.096923205374,7,</t>
  </si>
  <si>
    <t>D11,1,0,0,1,0,2,7860.1064453125,957.017928822508,1152.29864501953,125.417282090999,120.403213500977,35.865729976949,93.5923194885254,39.1720443697451,4166.24584960938,1152.22946414253,796.320281982422,39.9344855797543,8,</t>
  </si>
  <si>
    <t>D11,1,1,0,1,0,3,6838.95930989583,594.985591328556,4772.14860026042,963.878736705205,126.795860290527,24.7934820206582,47.3445027669271,86.1077938983604,3109.52303059896,1083.9790792128,734.434407552083,49.5436492771196,9,</t>
  </si>
  <si>
    <t>D11,0,0,1,1,0,15,898.696834309896,76.628030933082,970.410485839844,119.128872206923,369.026531982422,98.5116326473491,5.72790779272715,54.2219323371114,4321.67006835938,528.00995198835,706.846158854167,91.0495488342439,10,</t>
  </si>
  <si>
    <t>D11,1,0,1,1,0,20,7708.03815917969,708.022701867604,1112.77863464355,123.034258305815,295.420478820801,62.1778653266894,57.3037970781326,60.3920170785494,3811.13781738281,436.421303867296,694.503904724121,110.215407078431,11,</t>
  </si>
  <si>
    <t>D11,1,1,1,1,0,4,7343.83654785156,746.550103257368,4943.84973144531,295.654326217133,265.758609771729,51.8319087271157,38.2854635715485,26.5406709849484,3246.45599365234,504.772423103227,613.302253723145,148.638227345939,12,</t>
  </si>
  <si>
    <t>D11,0,0,0,0,1,38,883.490056088096,65.1123740951673,1027.18451409591,96.7567056517419,45.5103742950841,24.9426392466207,46.6387317306117,47.0661012341509,39.3869717497575,100.79580456852,3657.7795988384,632.037765794742,13,</t>
  </si>
  <si>
    <t>D11,1,0,0,0,1,4,8455.90356445313,406.36410547782,1290.98892211914,125.338209853734,72.8322515487671,23.0186916195166,62.0706353187561,35.3053086464132,179.439580917358,102.470949680649,2838.62274169922,675.848452579824,14,</t>
  </si>
  <si>
    <t>D11,0,1,0,0,1,11,1164.30747847124,107.069603546952,5471.20148259943,580.145317719791,47.1151292107322,35.551879856994,48.0049284154719,42.2739302104467,142.98796081543,69.0286104257862,2633.3026899858,812.662398380125,15,</t>
  </si>
  <si>
    <t>D11,1,1,0,0,1,2,7635.02563476563,248.99653539799,5117.59252929688,109.1489060692,72.483268737793,40.0849248780038,23.6614543795586,32.1121853436537,198.789119720459,155.700093505987,1626.29431152344,517.776351021477,16,</t>
  </si>
  <si>
    <t>D11,1,0,1,0,1,3,8417.21207682292,784.362720857282,1323.4580078125,61.8542259001108,366.797546386719,31.5448416596601,79.39763768514,35.7475226302701,169.54286702474,83.4563411055205,2115.8778889974,317.149422042337,17,</t>
  </si>
  <si>
    <t>D11,1,1,1,0,1,5,8177.50166015625,994.708741437909,5471.16982421875,850.062427932019,392.629077148437,145.977635650338,21.6159553527832,51.1771664984483,316.765179443359,333.328257809614,1956.50002441406,894.005971904693,18,</t>
  </si>
  <si>
    <t>D11,0,0,0,1,1,2,950.441558837891,4.16275453892737,922.084503173828,34.3636028090292,18.3153657913208,2.57836616360839,48.5081930160522,27.2945971581676,4811.8896484375,296.705872376085,907.303405761719,41.8974578532349,19,</t>
  </si>
  <si>
    <t>D11,1,0,0,1,1,10,7477.25600585938,690.025121085195,1143.82869873047,112.244916729996,161.370780181885,40.7695931775069,80.9089179515839,73.2459655669127,3687.22700195313,394.601049865245,1660.73651123047,382.995768274676,20,</t>
  </si>
  <si>
    <t>D11,0,1,0,1,1,1,2654.76293945313,0,4703.58544921875,0,143.618194580078,0,37.1562423706055,0,2669.62817382813,0,952.074279785156,0,21,</t>
  </si>
  <si>
    <t>D11,1,1,0,1,1,54,7400.67794234664,698.325791297627,5020.96251989294,451.880180363875,169.128086019445,38.9512938650375,57.9371501560564,56.5765525070641,3285.22940854673,478.129855508621,1507.91078468605,447.645833087213,22,</t>
  </si>
  <si>
    <t>D11,0,0,1,1,1,6,942.610026041667,52.3600728589055,1065.31809488932,46.7922096480922,384.644419352214,73.0989612297195,-12.5694980621338,69.6937101135886,4492.93912760417,210.192698565596,935.226440429688,35.9441440771274,23,</t>
  </si>
  <si>
    <t>D11,1,0,1,1,1,34,7962.23698874081,675.004175867773,1141.23098395852,148.744180340297,302.732606326832,76.3131372729604,44.7480200949837,47.4118968501419,3637.31144804113,581.369002192708,2067.64668184168,630.827038540539,24,</t>
  </si>
  <si>
    <t>D11,1,1,1,1,1,74,8121.5895666174,676.69609303228,5401.96624920819,502.739379434625,271.769278036582,59.4983040820901,27.9097770347789,49.9864443949569,3478.3020332955,530.86587255827,1871.96060510584,510.22532531992,25,</t>
  </si>
  <si>
    <t>D12,0,0,0,0,0,14951,172.722439142416,33.9497713123946,978.718224214237,106.551579478038,646.325306521731,61.7136951332904,88.2073174971519,50.6354542300815,358.86615431638,77.0504737984103,307.403110385507,58.1557370354372,1,</t>
  </si>
  <si>
    <t>D12,1,0,0,0,0,8,3024.13484191895,502.805469188337,981.693832397461,150.873183611875,650.557777404785,34.0504204144949,88.3499344587326,49.6122739708333,382.752605438232,61.1471921598851,299.058410644531,40.4900979441335,2,</t>
  </si>
  <si>
    <t>D12,0,1,0,0,0,168,317.469095684233,50.2328050489747,4634.6203031994,464.319461668524,622.099323999314,52.4203606448273,80.1185079876866,48.135951908264,339.374059495472,71.936184488124,304.862157185872,60.7307759000719,3,</t>
  </si>
  <si>
    <t>D12,1,1,0,0,0,2,2534.61645507813,309.627143947924,4296.26513671875,53.8146930385059,629.848693847656,68.8747209365456,103.062683105469,5.64396068559593,332.038986206055,41.2374584360416,321.009002685547,2.6098731245064,4,</t>
  </si>
  <si>
    <t>D12,0,0,1,0,0,19,156.683621055201,27.0056432305144,1026.43633711965,113.979884039983,7089.41473067434,930.888056680561,-50.1652974580464,97.2645855209502,362.677364951686,61.9242475956706,297.996058413857,65.3801212031883,5,</t>
  </si>
  <si>
    <t>D12,1,0,1,0,0,3,3401.90413411458,404.76608412181,1187.82873535156,201.509895772455,7845.87516276042,659.838039337229,55.2514521280924,114.065890006634,513.614430745443,183.968620871403,52.0129699707031,439.400143772393,6,</t>
  </si>
  <si>
    <t>D12,1,1,1,0,0,1,2267.59985351563,0,4037.32446289063,0,5764.43359375,0,-101.662368774414,0,174.245132446289,0,673.8193359375,0,7,</t>
  </si>
  <si>
    <t>D12,0,0,0,1,0,9,196.001697116428,47.2394725665519,873.203097873264,122.304895056047,595.530680338542,46.3487527164196,89.8488065401713,49.9906698606545,3414.27156575521,1542.76447986792,607.141357421875,153.896179313316,8,</t>
  </si>
  <si>
    <t>D12,1,0,0,1,0,21,2952.29035295759,306.417599215027,848.920148577009,90.2163239417348,749.909045991443,101.082199673588,70.3293039798737,45.4892307677586,4325.80211821057,365.666249444159,650.139245896112,88.7518001653097,9,</t>
  </si>
  <si>
    <t>D12,0,0,1,1,0,1,148.37744140625,0,896.328796386719,0,5805.88427734375,0,20.7131690979004,0,3575.45971679688,0,570.117553710938,0,10,</t>
  </si>
  <si>
    <t>D12,1,0,1,1,0,21,2774.83797200521,497.513211232173,1001.06390671503,99.4660731781459,6719.9857468378,776.092312430328,-17.0953889574323,116.559683140397,3950.67581612723,559.312002794008,672.852823893229,72.5641198332765,11,</t>
  </si>
  <si>
    <t>D12,1,1,1,1,0,4,2525.53485107422,244.936781628001,3852.16455078125,472.77047480752,4501.88635253906,2007.22026225402,94.5127201080322,137.570240843325,2554.05786132813,998.139438113915,678.035781860352,46.1988673091111,12,</t>
  </si>
  <si>
    <t>D12,0,0,0,0,1,52,172.282948273879,29.998832104153,921.640845665565,106.549831609365,573.297712472769,53.6831966430035,88.8386004360823,55.5582857676938,52.5513155176662,100.287882172409,3076.01879413311,618.968833851258,13,</t>
  </si>
  <si>
    <t>D12,0,1,0,0,1,31,327.223243467269,42.1558084552849,4500.29696950605,338.417969523743,581.282175371724,43.0243981108309,80.5788816386654,49.670361048671,126.309263352425,101.941215583148,2438.00029926915,563.285646578793,14,</t>
  </si>
  <si>
    <t>D12,0,0,1,0,1,13,170.837450467623,26.3439639074598,1013.31983830379,85.5746849040903,6902.72930438702,712.532040506342,21.1704895633918,136.004338169688,118.68901175719,93.9103806527758,2659.46740722656,710.622151485829,15,</t>
  </si>
  <si>
    <t>D12,1,0,1,0,1,5,2868.01147460938,446.919567878629,1012.54935302734,160.507730273383,6673.0123046875,800.252802852056,-10.2140689849854,142.213015811847,146.538987350464,114.59522705805,2505.41511230469,643.994760935985,16,</t>
  </si>
  <si>
    <t>D12,0,1,1,0,1,8,310.116203308105,18.4701487774887,4481.68179321289,395.931163865639,6383.02685546875,547.790207145468,-39.6349668502808,122.276959495339,161.524307489395,113.947960168347,1785.97904968262,542.340388282423,17,</t>
  </si>
  <si>
    <t>D12,1,1,1,0,1,3,2866.16959635417,240.055701030203,4657.22021484375,160.669260708787,6806.759765625,91.5935335849794,-122.952301025391,70.4984583191765,226.694390614827,186.357835865708,2175.08662923177,394.30037398369,18,</t>
  </si>
  <si>
    <t>D12,0,0,0,1,1,6,288.447285970052,142.015088312433,925.416524251302,120.588568220112,521.807423909505,195.658750003943,11.4276661872864,81.8258057316697,4709.39794921875,415.940842212459,1450.77051798503,1324.70172309993,19,</t>
  </si>
  <si>
    <t>D12,1,0,0,1,1,8,2835.60942077637,673.078717925393,972.523071289063,55.4322746474009,791.434997558594,64.6962484555962,58.9256415367126,31.5559139452442,4437.84454345703,215.436641569819,846.438323974609,27.1699929513155,20,</t>
  </si>
  <si>
    <t>D12,1,1,0,1,1,1,3798.79833984375,0,4938.92236328125,0,611.108703613281,0,118.444496154785,0,3912.73388671875,0,3155.5439453125,0,21,</t>
  </si>
  <si>
    <t>D12,0,0,1,1,1,2,225.936492919922,6.44982461351405,970.633758544922,93.6036485849251,6991.37353515625,617.29662410223,-7.25888061523438,130.605468779846,3235.14074707031,973.168655119849,2174.93865966797,1909.58683361881,22,</t>
  </si>
  <si>
    <t>D12,1,0,1,1,1,103,2866.62155951343,356.705699814528,1044.5619204623,115.247258706812,6739.66876042931,786.705356116111,-31.8511280828309,105.080630394984,3788.50436608768,489.696743385327,2065.94347729729,700.388766879027,23,</t>
  </si>
  <si>
    <t>D12,0,1,1,1,1,2,573.683670043945,306.488472859764,4162.40283203125,303.849446254381,6190.71948242188,552.06360666889,110.262031555176,46.4225808804153,3732.31726074219,240.410608698207,1806.81030273438,1030.58879862834,24,</t>
  </si>
  <si>
    <t>D12,1,1,1,1,1,202,2959.05670407739,406.189157015956,4467.65395604502,480.956405413939,6185.10020038869,996.241539326175,-3.88060565661676,105.240137016219,3405.65959786897,482.066951893044,1891.36778939124,635.853015150388,25,</t>
  </si>
  <si>
    <t>E11,0,0,,,,12434,1191.70456846377,377.366683366005,931.327524701518,89.1244441919398,0.289264781062149,34.1789589639714,1.03026836977278,42.3804041172639,11.3681922001848,56.7798745104641,-0.14052378195368,41.3979954777419,1,</t>
  </si>
  <si>
    <t>E11,1,0,,,,437,4183.27387158985,277.391449592895,953.753003432494,120.98829972918,-1.10714239547417,35.5387384290166,2.12027555090339,41.0125542493925,7.96269110421431,54.0379526386033,1.3566343709315,38.3104624793504,2,</t>
  </si>
  <si>
    <t>E11,0,1,,,,318,450.998651372562,112.138727987421,4870.04535180818,392.978256944143,-3.16107681234303,34.2465818984944,4.44747098399408,44.6671464692501,5.39326397896563,64.0192969354902,-2.81400801599869,47.1315481428509,3,</t>
  </si>
  <si>
    <t>E11,1,1,,,,447,4323.37232155341,271.146490533124,5149.84178267443,379.417503424582,-0.883740478784879,33.8652526182524,1.59868080490654,41.2408980287779,2.96837364630544,59.5964386877968,-0.644431846387168,43.6954850023846,4,</t>
  </si>
  <si>
    <t>E12,0,0,0,0,0,16083,347.779347642755,58.8072408174571,629.355946088337,55.1435218971692,716.532810221855,61.9397379073705,101.854710794109,51.7496673423394,468.450038402092,81.708355427575,416.871076071892,61.8514223577084,1,</t>
  </si>
  <si>
    <t>E12,1,0,0,0,0,10,3874.9626953125,642.322808592578,607.690472412109,72.0785970308499,736.273712158203,104.282940644981,104.536790847778,56.1273750225268,469.255679321289,60.3251200346087,426.645867919922,73.5687751861903,2,</t>
  </si>
  <si>
    <t>E12,0,1,0,0,0,165,377.816780414003,48.0912063111605,1947.41272638494,167.113400466269,723.57119214607,55.9645506734226,106.023792399782,53.9941527255093,458.672381591797,73.514103092215,415.947195896958,59.4382466796512,3,</t>
  </si>
  <si>
    <t>E12,1,1,0,0,0,3,2868.99438476563,677.344624693195,1639.15979003906,298.999248440775,1090.43074544271,283.686729800061,74.1246337890625,27.9118988435364,682.978790283203,316.780390579916,493.357716878255,54.7943802787104,4,</t>
  </si>
  <si>
    <t>E12,0,0,1,0,0,25,336.171827392578,71.753614650998,655.063271484375,63.5041325920185,6156.97158203125,2290.78507463063,51.4915205383301,114.620946753726,466.555952148437,86.1468665600575,414.152904052734,68.6165141025384,5,</t>
  </si>
  <si>
    <t>E12,1,0,1,0,0,6,3458.82747395833,331.813645620255,653.042572021484,87.2038837606849,5586.3867594401,1827.10832809624,40.7657928069433,93.7064275301341,536.701619466146,168.399146452201,307.97282409668,231.86576921633,6,</t>
  </si>
  <si>
    <t>E12,0,1,1,0,0,1,512.051696777344,0,1875.19641113281,0,3876.22924804688,0,28.61256980896,0,391.854644775391,0,495.840545654297,0,7,</t>
  </si>
  <si>
    <t>E12,1,1,1,0,0,6,2943.73470052083,420.252462293033,1763.70041910807,222.94506768599,2853.00264485677,1394.62766061911,62.5445795456568,92.7439157845789,935.815180460612,331.631110365617,581.653310139974,105.144451179765,8,</t>
  </si>
  <si>
    <t>E12,0,0,0,1,0,2,472.850387573242,182.019854962934,643.480895996094,81.0757655818436,748.043151855469,98.6142925173578,88.3629493713379,28.0506172115124,1630.17327880859,177.676029470609,601.536590576172,10.3962046500318,9,</t>
  </si>
  <si>
    <t>E12,1,0,0,1,0,9,3485.37250434028,367.470336809904,582.07218085395,83.1611363514464,807.901000976563,120.238128496395,109.973486158583,54.4501252075584,3931.80773925781,1227.7659704026,676.776496039497,47.2875207869499,10,</t>
  </si>
  <si>
    <t>E12,1,1,0,1,0,1,3114.87036132813,0,1791.03076171875,0,679.16650390625,0,241.584732055664,0,3464.15234375,0,637.078186035156,0,11,</t>
  </si>
  <si>
    <t>E12,1,0,1,1,0,7,3126.62562779018,761.603075811302,651.435389927455,57.6568621009037,5777.60062081473,1176.95242433756,68.6960187639509,73.3427588627806,3739.58312988281,1097.27294251647,650.483293805804,89.3410486457198,12,</t>
  </si>
  <si>
    <t>E12,0,1,1,1,0,1,414.433654785156,0,1822.89416503906,0,2145.81567382813,0,87.7428970336914,0,3576.37646484375,0,511.105316162109,0,13,</t>
  </si>
  <si>
    <t>E12,1,1,1,1,0,4,2454.88464355469,633.023145096665,1718.4723815918,39.7949783607347,2864.15893554688,711.763777717493,100.496289253235,96.3962877506593,3082.32507324219,505.980164033411,690.639053344727,33.1143953303643,14,</t>
  </si>
  <si>
    <t>E12,0,0,0,0,1,64,349.965673923492,42.7709643836982,602.497395515442,49.4827602991321,670.503308296204,45.5689107917851,95.3905702754855,54.9539285249108,138.964593403041,117.183845615884,3550.54711723328,813.564563710894,15,</t>
  </si>
  <si>
    <t>E12,0,1,0,0,1,15,372.668377685547,41.3137611336911,1963.87416992187,182.902122194471,705.606587727865,66.7797781345484,103.627389907837,52.350779153145,324.072445678711,91.3526351175851,1923.51214599609,1034.5925152325,16,</t>
  </si>
  <si>
    <t>E12,0,0,1,0,1,21,370.88133312407,78.4225508970324,660.743800571987,46.8744727827924,6968.14255487351,669.29099709125,24.632032984779,90.2179078088023,233.856111072359,87.9847815992904,2855.88114420573,811.676834191562,17,</t>
  </si>
  <si>
    <t>E12,1,0,1,0,1,5,3941.57036132812,281.152714440671,686.608508300781,35.9753975961901,6482.59755859375,887.0347929477,91.9829379796982,114.724578989774,242.894195556641,102.140263674291,2776.50405273437,635.421557655127,18,</t>
  </si>
  <si>
    <t>E12,0,1,1,0,1,11,430.709444912997,94.9223223883663,2060.01777787642,167.513220861172,6128.1288618608,1315.52829942441,101.317375703291,81.1774584238522,305.277465820313,114.884212200072,2209.84006569602,1123.33838687407,19,</t>
  </si>
  <si>
    <t>E12,1,1,1,0,1,9,3245.94276258681,380.367452194648,1936.01713053385,254.665114132903,3936.43145073785,1787.31418023201,34.8780091603597,74.5584573502169,679.714168972439,395.681206508969,1334.8644680447,590.124474451839,20,</t>
  </si>
  <si>
    <t>E12,0,0,0,1,1,14,439.168986729213,131.309946579639,572.867272513253,57.9309296248544,666.365090506417,67.2932463549101,103.157805170332,48.1970770592091,4285.89585658482,859.189106299405,977.174939836775,233.406477968949,21,</t>
  </si>
  <si>
    <t>E12,1,0,0,1,1,20,3631.69708251953,440.688434934861,582.082232666016,62.3276708053316,816.406408691406,92.4949091270493,110.466156768799,50.2660489830002,4280.46784667969,438.990136282985,938.608450317383,109.317078674469,22,</t>
  </si>
  <si>
    <t>E12,1,1,0,1,1,3,2610.74589029948,653.952744102489,1814.92293294271,126.832340646157,1087.7968343099,139.124873151315,57.4428859154383,71.2668896878269,2777.54809570313,434.699100734221,1045.57387288411,142.405143943119,23,</t>
  </si>
  <si>
    <t>E12,0,0,1,1,1,2,369.524612426758,57.4580581390672,587.699096679688,68.8993212090845,4526.00219726563,134.19457301611,130.463775634766,5.20755400867557,3550.35534667969,672.106203952254,948.0390625,50.8504896726945,24,</t>
  </si>
  <si>
    <t>E12,1,0,1,1,1,87,3343.50830919989,406.935365188297,599.496062530868,80.4323282385275,5671.25848037895,1121.07709530704,47.8619158929107,95.1653852258622,3940.46345186782,475.81993021103,1564.35802731569,672.083616550518,25,</t>
  </si>
  <si>
    <t>E12,0,1,1,1,1,1,454.416595458984,0,1798.98400878906,0,2018.82885742188,0,50.2508964538574,0,3748.580078125,0,869.337097167969,0,26,</t>
  </si>
  <si>
    <t>E12,1,1,1,1,1,213,3262.00962636169,392.351416408064,1891.49762335406,159.331204486765,4105.20261035615,1450.05243146052,83.662436003976,95.1205676266866,3146.66720939242,627.357455462738,1409.76896416749,550.405179169799,27,</t>
  </si>
  <si>
    <t>F11,0,0,,,,10784,1319.01091862149,425.908594508525,949.662708808831,113.549678102045,0.106874844952995,33.4118619986036,0.971856672038079,41.756829630373,10.0150780090114,57.0699862262975,0.568382029350401,42.1031234603967,1,</t>
  </si>
  <si>
    <t>F11,1,0,,,,340,4554.61300910501,471.159846188691,966.631191478056,128.974530206821,-1.23332296083955,34.0652778727455,5.24491700431442,44.0456993621471,8.05904212996145,55.2638854400854,0.146043331614312,39.5424124979636,2,</t>
  </si>
  <si>
    <t>F11,0,1,,,,296,508.410576279099,97.7565962910539,5222.90021659232,584.946250831715,-3.32224646307578,34.426381630889,4.99736711901386,43.1764163141192,1.07661708645724,59.3811062867894,0.17924441004367,43.2537528242985,3,</t>
  </si>
  <si>
    <t>F11,1,1,,,,406,4617.05478912504,472.571121340721,5550.80875129888,608.502548101643,-0.569747121068718,33.2321308314015,1.33216738942185,43.407782778995,-3.55355100575926,60.8352971205229,1.77678099179209,45.4184510469808,4,</t>
  </si>
  <si>
    <t>F12,0,0,0,0,0,15258,307.03624729892,57.997127657547,625.4405863316,71.3859356378641,666.685245709426,77.7994378483928,89.7569063868771,51.2564973604477,454.388107688825,89.2328491028427,405.375758225209,67.8266788054874,1,</t>
  </si>
  <si>
    <t>F12,1,0,0,0,0,12,3590.6376546224,683.922297676139,617.671964009603,98.4624935276416,709.95209757487,68.9295036697216,94.5244391759237,34.0451829596697,499.636680603027,119.596488817355,376.89669418335,97.198536216735,2,</t>
  </si>
  <si>
    <t>F12,0,1,0,0,0,156,327.383888244629,57.4092558274067,1838.33694301507,222.25092675596,661.168437273074,70.6158402740194,92.5819654586988,51.8720412597345,436.22385259775,79.1636158584038,395.050046089368,74.9954991985336,3,</t>
  </si>
  <si>
    <t>F12,1,1,0,0,0,3,2635.20324707031,578.960014193903,1697.81681315104,208.965515869994,697.641377766927,173.321348993225,81.1238644917806,54.667607313745,473.006337483724,155.551102691116,408.163594563802,84.1009246238843,4,</t>
  </si>
  <si>
    <t>F12,0,0,1,0,0,29,295.925181947905,52.7344908924791,603.405442862675,74.9049167727316,5545.59857809133,1958.15173626748,19.3964943721377,111.490478706457,419.68415569437,66.8621872000676,398.269050335062,46.5113167360988,5,</t>
  </si>
  <si>
    <t>F12,1,0,1,0,0,11,3102.94406960227,449.225212803368,602.292594216087,61.6914910004597,5350.61808638139,1848.61011904309,-3.31853554465554,123.112763569697,564.363192471591,301.043525454831,418.060405384411,82.0295335344629,6,</t>
  </si>
  <si>
    <t>F12,0,1,1,0,0,1,323.625854492188,0,1579.98217773438,0,4841.392578125,0,60.9043312072754,0,318.312164306641,0,361.011993408203,0,7,</t>
  </si>
  <si>
    <t>F12,1,1,1,0,0,4,2725.73571777344,451.773776959245,1672.88540649414,228.227661263565,3240.31033325195,2190.48799728371,10.3078518509865,162.265812008511,658.005661010742,210.637110572092,468.78165435791,97.0921380058305,8,</t>
  </si>
  <si>
    <t>F12,0,0,0,1,0,5,293.913275146484,15.5377449675803,478.601013183594,43.1709426951105,547.527062988281,36.032394223586,47.6159206390381,33.3687530876877,4520.521484375,159.893879978745,733.405419921875,57.6138912143421,9,</t>
  </si>
  <si>
    <t>F12,1,0,0,1,0,9,2920.20693630642,733.343040241404,558.294626871745,127.064019277946,754.217888726128,96.8080971616074,101.188451978895,41.450231203468,4039.84369574653,563.52170892016,703.957668728299,94.5593502067207,10,</t>
  </si>
  <si>
    <t>F12,1,1,0,1,0,1,3485.3017578125,0,1889.54504394531,0,746.423522949219,0,79.1604461669922,0,4074.953125,0,663.236206054688,0,11,</t>
  </si>
  <si>
    <t>F12,1,0,1,1,0,16,3085.11842346191,463.997885667832,592.199928283691,107.784000949742,5526.79914855957,1475.00442241886,56.6140612363815,108.200329259497,3431.65751647949,950.200281702944,704.342409133911,76.2164465610361,12,</t>
  </si>
  <si>
    <t>F12,1,1,1,1,0,6,2628.32828776042,459.381881470829,1668.15704345703,149.674954906433,3960.1269124349,1069.14296739869,39.566549539566,66.8846349650026,2736.45780436198,633.095775622815,687.984944661458,109.864639302151,13,</t>
  </si>
  <si>
    <t>F12,0,0,0,0,1,54,300.572109646267,59.632695168713,603.023679945204,65.4544833657513,604.037452980324,81.5418460351853,81.3049631648593,56.0847381096121,160.276071654426,169.415418892673,3476.83333220305,978.384991614329,14,</t>
  </si>
  <si>
    <t>F12,0,1,0,0,1,11,309.02954378995,52.1738593017239,1802.21164772727,188.37374299516,619.032737038352,66.1985371041139,84.3388508233157,53.3049937040268,256.992598880421,145.740276806537,2019.82172185724,1101.76178267564,15,</t>
  </si>
  <si>
    <t>F12,0,0,1,0,1,13,302.629185603215,33.1377407638642,631.422856257512,58.5042240552258,6411.17108623798,725.186677032339,37.6336295054509,136.745800196826,173.930731406579,103.442498571631,2855.82133601262,872.098062078539,16,</t>
  </si>
  <si>
    <t>F12,1,0,1,0,1,4,3176.06225585938,356.160973354704,722.175704956055,79.4616374818379,5906.52209472656,980.08419619306,-6.03816032409668,131.666727944879,295.969627380371,187.115862203667,2197.92422485352,816.112810041741,17,</t>
  </si>
  <si>
    <t>F12,0,1,1,0,1,2,391.109909057617,26.9920448260204,1968.76049804688,337.579613624721,5554.29895019531,3168.35127381898,-46.0714130401611,8.58821139614751,174.637180328369,188.619390577156,2491.32281494141,1853.39998377359,18,</t>
  </si>
  <si>
    <t>F12,1,1,1,0,1,7,2955.68899972098,377.231572174135,1850.44679478237,230.258140294262,4615.27273995536,1667.59882796836,38.4360960551671,132.921930720547,455.734755379813,323.566246221708,1626.37178257533,1136.51833323163,19,</t>
  </si>
  <si>
    <t>F12,0,0,0,1,1,7,352.139709472656,80.4256524510791,563.941789899554,73.9013736566879,610.532431466239,103.421471511603,57.7983028846128,71.3004135476853,4889.42616489955,681.6981104169,945.255937848772,117.817722553984,20,</t>
  </si>
  <si>
    <t>F12,1,0,0,1,1,19,3244.89967747739,703.649653633104,560.017738743832,103.03645360933,745.895682887027,118.132027518996,61.8501684791163,63.9167586512523,4559.61748303865,432.184794700639,1004.79482871608,191.808850895881,21,</t>
  </si>
  <si>
    <t>F12,1,1,0,1,1,3,2063.087890625,706.866659571361,1468.48640950521,39.7430516208341,932.544576009115,312.762780586302,123.930671691895,44.1084448104666,2698.25992838542,950.379995861653,1065.39654541016,257.186751126392,22,</t>
  </si>
  <si>
    <t>F12,0,0,1,1,1,6,487.062876383464,289.337740278628,592.345545450846,84.5222616739577,5983.66764322917,655.084193288152,-50.1921774546305,95.493508642157,4187.06685384115,763.428971306055,2153.26137288411,628.578457826414,23,</t>
  </si>
  <si>
    <t>F12,1,0,1,1,1,91,3192.27024489183,468.521208599378,576.033504611843,89.0338682355368,5552.12277724717,1261.27021565389,1.53899761150171,100.607845754292,3927.52317055503,683.075709949836,1876.96268672734,811.411560939352,24,</t>
  </si>
  <si>
    <t>F12,0,1,1,1,1,3,708.18076578776,353.232105489188,1880.16105143229,71.2137479038503,4682.57747395833,469.811453985789,34.2738774617513,64.0158604860514,3485.99788411458,487.592828441831,2085.63757324219,80.0174378077247,25,</t>
  </si>
  <si>
    <t>F12,1,1,1,1,1,167,3052.39893601469,432.831078475229,1803.72866181699,185.494951181675,4487.46285480796,1311.29679445215,29.8767952044344,96.4996702214769,3250.13746944587,611.072615554016,1531.28994294127,536.363362499887,26,</t>
  </si>
  <si>
    <t>G11,0,0,,,,9968,1849.4593117991,565.78975806021,989.486691733616,121.8425395201,0.118019343522078,33.2062188505768,1.06025037627302,41.6639107794457,10.7064056251877,57.6582747826552,0.520406443328367,42.756693438023,1,</t>
  </si>
  <si>
    <t>G11,1,0,,,,299,5988.7370613634,604.351229432228,1025.46642147817,138.933260897938,0.302324303578473,33.2243703077255,0.224422645960688,40.1949202309763,12.199280541278,58.6146419053333,-0.835467700999118,44.6958835667977,2,</t>
  </si>
  <si>
    <t>G11,0,1,,,,246,815.627990226435,158.099894070692,6816.34709552052,796.660869409757,3.4923130431008,35.2216705695883,-5.20016539048373,37.6965648742461,-4.76353257240319,62.9879380150679,4.10974166057701,44.8973671143261,3,</t>
  </si>
  <si>
    <t>G11,1,1,,,,443,6095.13680141613,611.713511776401,7089.29408143605,799.737908328633,-1.92753659478866,34.4474977447016,1.51981903498248,45.8735090662936,-7.06228434730166,61.7287893380468,1.33007148036031,45.6438351135808,4,</t>
  </si>
  <si>
    <t>G12,0,0,0,0,,14661,731.832547115927,66.1779680727045,800.038476206972,75.0071439984287,134.912997741482,33.9417907032556,71.1022716515692,42.3118538088222,-2.66063823603842,62.3157972776912,343.116817599518,53.7360424216549,1,</t>
  </si>
  <si>
    <t>G12,1,0,0,0,,21,7221.10165550595,543.243361968144,817.371823265439,97.6173222070711,143.792799086798,35.1160975506942,73.1207726796468,42.4301648316063,15.1434658822559,78.1736189224022,330.68093363444,64.9784340195148,2,</t>
  </si>
  <si>
    <t>G12,0,1,0,0,,155,983.305115927419,95.548420240709,5794.63752520161,538.947430170191,120.688434705427,35.9897519784026,65.5236036250668,40.338223156003,-17.0815071071348,66.8383425832786,338.48698090584,58.9484077170005,3,</t>
  </si>
  <si>
    <t>G12,1,1,0,0,,2,6843.54174804688,474.996563393182,3244.80822753906,1075.18745272309,148.748672485352,6.88270309345186,59.6326694488525,12.7399929187714,12.6599016189575,45.1545757470509,365.742797851563,21.1046601278154,4,</t>
  </si>
  <si>
    <t>G12,0,0,1,0,,36,727.850748697917,61.7544230390177,792.870274861654,83.4125389828712,881.734781901042,171.081079535528,88.9994539825453,55.6698030925591,-5.48474584354295,64.4302726433435,347.808597988552,46.8201190067813,5,</t>
  </si>
  <si>
    <t>G12,1,0,1,0,,38,6885.24104389391,502.492782531122,785.87227108604,110.574323284257,700.606271844161,162.758162187724,86.9731880489149,47.7216016061578,-10.0215009639138,61.6519515199328,345.842063502262,48.8810424591205,6,</t>
  </si>
  <si>
    <t>G12,1,1,1,0,,4,6531.78759765625,759.387596016903,2947.88012695313,779.223193214604,617.160285949707,155.16873025843,141.580461978912,140.999846569838,-17.7374601364136,71.9586199930882,487.971260070801,195.09065942609,7,</t>
  </si>
  <si>
    <t>G12,0,0,0,1,,50,747.983697509766,67.4659055210073,787.994354248047,76.828312930953,54.3417745113373,81.4939359518399,58.9048715424538,60.8600577909617,-387.236644744873,142.628289840773,4010.343828125,868.338166485088,8,</t>
  </si>
  <si>
    <t>G12,1,0,0,1,,15,6874.65182291667,459.341936065232,741.16992594401,97.7359070920687,73.8367358525594,30.4684500840915,81.0860538482666,55.4515091682718,-344.795629882812,81.1112491381262,3445.14251302083,566.977761335769,9,</t>
  </si>
  <si>
    <t>G12,0,1,0,1,,17,960.271667480469,122.984377168796,5603.02622357537,749.785809478057,80.4334549202639,42.2200428354394,48.5466478572172,51.8610583371276,-350.126393486472,132.111480178075,3749.67229147518,691.716350828436,10,</t>
  </si>
  <si>
    <t>G12,1,1,0,1,,9,7087.57476128472,507.520514714582,4728.23838975694,801.955163375701,72.7293910980225,34.1856377512266,67.0846438937717,46.3924101007701,-370.267593383789,102.189741890309,3467.69631618924,586.752076376017,11,</t>
  </si>
  <si>
    <t>G12,1,0,1,1,,90,6888.27202148437,527.603220674565,781.652417670356,91.4556382961724,601.134582519531,95.5475038458259,75.2950564861298,58.2093370853901,-212.972928280301,94.7968795861701,2479.60882161458,529.205968309665,12,</t>
  </si>
  <si>
    <t>G12,0,1,1,1,,1,905.745300292969,0,4134.61474609375,0,483.372863769531,0,126.202438354492,0,-224.39274597168,0,2687.744140625,0,13,</t>
  </si>
  <si>
    <t>G12,1,1,1,1,,200,7056.23379394531,508.791491932396,3831.91437561035,776.659214630834,600.800068969727,115.869792637824,70.7595038896799,50.6849190300452,-219.299508328438,94.1772820999117,2448.57025878906,532.692523144838,14,</t>
  </si>
  <si>
    <t>H11,0,0,,,,7439,1823.25509543046,543.396399237442,1084.5276251402,114.817140061938,-0.26160220754369,32.3592515115544,1.60246126877743,40.7626890323251,10.7307480330238,58.9035661690931,0.984060501722219,43.1413310494622,1,</t>
  </si>
  <si>
    <t>H11,1,0,,,,236,6204.83159469346,490.67534417891,1128.34565838313,145.466622162513,2.79197562965801,29.6783440911662,-0.876806024682976,37.7681218047478,16.1565415874376,57.0306209682436,-3.08704747016526,42.0195855142321,2,</t>
  </si>
  <si>
    <t>H11,0,1,,,,190,742.524250231291,96.9949492393554,7169.41086297286,600.239300168163,-1.36031844051261,30.4708447267395,-1.17773494224407,36.8315051106946,-5.59725373746141,60.9097911650613,2.26784562454804,43.4519328858516,3,</t>
  </si>
  <si>
    <t>H11,1,1,,,,312,6288.81185834836,471.787834394886,7556.78580572666,711.276124299799,-2.09952728130305,33.1383650190178,1.32305464260758,39.8431201491961,-9.6801486289463,59.8404219122428,5.80972884308833,43.557541198209,4,</t>
  </si>
  <si>
    <t>H12,0,0,0,0,,11646,749.013520749312,62.2705168295699,811.487542989797,70.0568883180247,138.484469953381,33.4109439428757,72.4652993587865,42.0366423102563,-1.62484099757836,63.1381009615412,349.056878079587,54.5211160266044,1,</t>
  </si>
  <si>
    <t>H12,1,0,0,0,,14,7127.29077148438,621.151544939989,800.97514125279,119.463777035201,142.086683000837,23.0556640632365,61.003767149789,30.4912388826532,7.60888441119875,78.1935307533755,341.139737810407,57.2129940131851,2,</t>
  </si>
  <si>
    <t>H12,0,1,0,0,,126,1021.04517376612,96.0221307724173,6018.36137462798,550.3100288141,128.049979467241,29.5152996196631,66.0797276222517,40.8871565816442,-12.3015123908482,60.8174666194502,345.571199568491,51.6141853272833,3,</t>
  </si>
  <si>
    <t>H12,1,1,0,0,,2,7139.88720703125,517.088406557847,4106.93103027344,571.070381449617,117.893878936768,29.7492983990989,103.50256729126,24.3409069022488,-57.7687683105469,1.24373259471962,374.189971923828,41.8708722955438,4,</t>
  </si>
  <si>
    <t>H12,0,0,1,0,,34,728.127990722656,49.4006975797742,792.835409725414,64.7112709521631,900.922821044922,219.255295360265,100.085114086376,53.8164543115258,-8.50206592941985,56.9979187539792,339.851066589355,48.849888101377,5,</t>
  </si>
  <si>
    <t>H12,1,0,1,0,,33,7207.06957267992,496.468314222453,804.650410970052,91.7365606016747,719.497059215199,115.93477242549,75.5770331837914,37.0507931783821,-4.11373346502131,60.1842726091214,347.525349934896,55.0478328729298,6,</t>
  </si>
  <si>
    <t>H12,1,1,1,0,,3,6804.74934895833,127.715741200106,3891.75472005208,206.755834557442,700.622823079427,251.621488626423,132.506927490234,53.0159455344005,-10.6970098813375,29.8569355558083,470.522842407227,293.514778158193,7,</t>
  </si>
  <si>
    <t>H12,0,0,0,1,,49,749.282532983897,63.5153320116023,794.928274972098,70.9102904366467,78.6996804451456,43.9920489079115,49.3313610310457,41.8350784114647,-387.619301153689,134.051819431051,4211.45152064732,855.216491132275,8,</t>
  </si>
  <si>
    <t>H12,1,0,0,1,,13,7155.25221604567,480.501571614233,831.29341008113,68.4295569092183,86.5203285217285,38.0765078189203,44.6754299402237,45.9631507478681,-348.489465566782,106.185356326932,3788.52544696514,637.342257363435,9,</t>
  </si>
  <si>
    <t>H12,0,1,0,1,,12,1021.88942464193,79.6019936351801,5653.01062011719,464.825517810087,72.4007178942363,34.7346430494861,66.117765545845,39.2186256831107,-332.479609171549,128.415048262836,3842.69557698568,787.912756547195,10,</t>
  </si>
  <si>
    <t>H12,1,1,0,1,,3,7418.77067057292,489.505254687162,4767.73356119792,848.929025302354,157.545349121094,103.490953674618,42.6003201802572,34.6400525619872,-293.337524414063,13.259360868605,3025.82543945313,842.282762798945,11,</t>
  </si>
  <si>
    <t>H12,0,0,1,1,,2,816.398712158203,34.2158285403046,878.760650634766,10.2658663639489,682.071655273438,23.0690997859739,90.9970092773438,77.1675375469475,-259.169448852539,0.309596587819928,2857.05773925781,41.9549448059047,12,</t>
  </si>
  <si>
    <t>H12,1,0,1,1,,85,6990.41691750919,505.04322874144,804.84664737477,98.8261308495472,628.660324276195,125.865366883114,67.8130921928322,50.6581859915963,-237.521650137621,92.1576098169294,2588.174561983,637.543761022627,13,</t>
  </si>
  <si>
    <t>H12,0,1,1,1,,1,1080.19873046875,0,4386.14208984375,0,659.754028320313,0,61.4965324401855,0,-336.805450439453,0,3149.35302734375,0,14,</t>
  </si>
  <si>
    <t>H12,1,1,1,1,,146,7156.17821931186,487.426195160237,3777.72649226777,768.248308103842,596.911232308166,104.468774483359,64.6078410414087,59.7876932818584,-215.996205160063,97.1128032780761,2373.27996658952,517.698699305027,15,</t>
  </si>
  <si>
    <t>A11,NNNN,PNNN,N/A,8.465,</t>
  </si>
  <si>
    <t>A11,NNNN,NPNN,N/A,4.101,</t>
  </si>
  <si>
    <t>A11,NNNN,PPNN,N/A,2.738,</t>
  </si>
  <si>
    <t>A11,NNNN,NNPN,N/A,0.071,</t>
  </si>
  <si>
    <t>A11,NNNN,PNPN,N/A,6.809,</t>
  </si>
  <si>
    <t>A11,NNNN,PPPN,N/A,5.618,</t>
  </si>
  <si>
    <t>A11,NNNN,NNNP,N/A,0.310,</t>
  </si>
  <si>
    <t>A11,NNNN,PNNP,N/A,3.671,</t>
  </si>
  <si>
    <t>A11,NNNN,NPNP,N/A,4.640,</t>
  </si>
  <si>
    <t>A11,NNNN,PPNP,N/A,2.006,</t>
  </si>
  <si>
    <t>A11,NNNN,NNPP,N/A,1.349,</t>
  </si>
  <si>
    <t>A11,NNNN,PNPP,N/A,5.083,</t>
  </si>
  <si>
    <t>A11,NNNN,PPPP,N/A,3.832,</t>
  </si>
  <si>
    <t>A11,PNNN,NPNN,82.72,8.029,</t>
  </si>
  <si>
    <t>A11,PNNN,PPNN,25.86,3.374,</t>
  </si>
  <si>
    <t>A11,PNNN,NNPN,4.96,8.434,</t>
  </si>
  <si>
    <t>A11,PNNN,PNPN,0.10,0.448,</t>
  </si>
  <si>
    <t>A11,PNNN,PPPN,13.44,2.295,</t>
  </si>
  <si>
    <t>A11,PNNN,NNNP,70.62,8.435,</t>
  </si>
  <si>
    <t>A11,PNNN,PNNP,0.06,0.283,</t>
  </si>
  <si>
    <t>A11,PNNN,NPNP,77.21,7.157,</t>
  </si>
  <si>
    <t>A11,PNNN,PPNP,17.28,1.473,</t>
  </si>
  <si>
    <t>A11,PNNN,NNPP,100.49,9.336,</t>
  </si>
  <si>
    <t>A11,PNNN,PNPP,0.20,0.469,</t>
  </si>
  <si>
    <t>A11,PNNN,PPPP,12.91,1.473,</t>
  </si>
  <si>
    <t>A11,NPNN,PPNN,56.86,1.989,</t>
  </si>
  <si>
    <t>A11,NPNN,NNPN,77.76,4.137,</t>
  </si>
  <si>
    <t>A11,NPNN,PNPN,82.82,6.464,</t>
  </si>
  <si>
    <t>A11,NPNN,PPPN,69.28,4.960,</t>
  </si>
  <si>
    <t>A11,NPNN,NNNP,153.34,4.338,</t>
  </si>
  <si>
    <t>A11,NPNN,PNNP,82.78,3.583,</t>
  </si>
  <si>
    <t>A11,NPNN,NPNP,5.51,0.323,</t>
  </si>
  <si>
    <t>A11,NPNN,PPNP,65.44,1.739,</t>
  </si>
  <si>
    <t>A11,NPNN,NNPP,176.79,5.985,</t>
  </si>
  <si>
    <t>A11,NPNN,PNPP,82.92,4.907,</t>
  </si>
  <si>
    <t>A11,NPNN,PPPP,69.81,3.468,</t>
  </si>
  <si>
    <t>A11,PPNN,NNPN,20.91,2.736,</t>
  </si>
  <si>
    <t>A11,PPNN,PNPN,25.96,2.743,</t>
  </si>
  <si>
    <t>A11,PPNN,PPPN,12.42,1.473,</t>
  </si>
  <si>
    <t>A11,PPNN,NNNP,96.48,2.765,</t>
  </si>
  <si>
    <t>A11,PPNN,PNNP,25.93,1.862,</t>
  </si>
  <si>
    <t>A11,PPNN,NPNP,51.35,1.692,</t>
  </si>
  <si>
    <t>A11,PPNN,PPNP,8.59,0.607,</t>
  </si>
  <si>
    <t>A11,PPNN,NNPP,126.35,3.189,</t>
  </si>
  <si>
    <t>A11,PPNN,PNPP,26.07,2.268,</t>
  </si>
  <si>
    <t>A11,PPNN,PPPP,12.96,1.390,</t>
  </si>
  <si>
    <t>A11,NNPN,PNPN,5.06,6.785,</t>
  </si>
  <si>
    <t>A11,NNPN,PPPN,8.48,5.610,</t>
  </si>
  <si>
    <t>A11,NNPN,NNNP,75.58,0.248,</t>
  </si>
  <si>
    <t>A11,NNPN,PNNP,5.02,3.661,</t>
  </si>
  <si>
    <t>A11,NNPN,NPNP,72.25,4.720,</t>
  </si>
  <si>
    <t>A11,NNPN,PPNP,12.32,2.002,</t>
  </si>
  <si>
    <t>A11,NNPN,NNPP,105.44,1.398,</t>
  </si>
  <si>
    <t>A11,NNPN,PNPP,5.16,5.067,</t>
  </si>
  <si>
    <t>A11,NNPN,PPPP,7.95,3.825,</t>
  </si>
  <si>
    <t>A11,PNPN,PPPN,13.54,1.741,</t>
  </si>
  <si>
    <t>A11,PNPN,NNNP,70.52,6.787,</t>
  </si>
  <si>
    <t>A11,PNPN,PNNP,0.03,0.015,</t>
  </si>
  <si>
    <t>A11,PNPN,NPNP,77.31,5.822,</t>
  </si>
  <si>
    <t>A11,PNPN,PPNP,17.38,1.186,</t>
  </si>
  <si>
    <t>A11,PNPN,NNPP,100.39,7.440,</t>
  </si>
  <si>
    <t>A11,PNPN,PNPP,0.10,0.084,</t>
  </si>
  <si>
    <t>A11,PNPN,PPPP,13.01,1.176,</t>
  </si>
  <si>
    <t>A11,PPPN,NNNP,84.06,5.620,</t>
  </si>
  <si>
    <t>A11,PPPN,PNNP,13.51,1.145,</t>
  </si>
  <si>
    <t>A11,PPPN,NPNP,63.77,4.287,</t>
  </si>
  <si>
    <t>A11,PPPN,PPNP,3.84,0.243,</t>
  </si>
  <si>
    <t>A11,PPPN,NNPP,113.93,6.366,</t>
  </si>
  <si>
    <t>A11,PPPN,PNPP,13.64,1.408,</t>
  </si>
  <si>
    <t>A11,PPPN,PPPP,0.53,0.321,</t>
  </si>
  <si>
    <t>A11,NNNP,PNNP,70.55,3.662,</t>
  </si>
  <si>
    <t>A11,NNNP,NPNP,147.83,4.939,</t>
  </si>
  <si>
    <t>A11,NNNP,PPNP,87.90,2.010,</t>
  </si>
  <si>
    <t>A11,NNNP,NNPP,29.87,0.990,</t>
  </si>
  <si>
    <t>A11,NNNP,PNPP,70.42,5.068,</t>
  </si>
  <si>
    <t>A11,NNNP,PPPP,83.53,3.833,</t>
  </si>
  <si>
    <t>A11,PNNP,NPNP,77.28,3.356,</t>
  </si>
  <si>
    <t>A11,PNNP,PPNP,17.34,0.922,</t>
  </si>
  <si>
    <t>A11,PNNP,NNPP,100.42,3.851,</t>
  </si>
  <si>
    <t>A11,PNNP,PNPP,0.14,0.073,</t>
  </si>
  <si>
    <t>A11,PNNP,PPPP,12.97,0.843,</t>
  </si>
  <si>
    <t>A11,NPNP,PPNP,59.93,1.598,</t>
  </si>
  <si>
    <t>A11,NPNP,NNPP,177.70,7.024,</t>
  </si>
  <si>
    <t>A11,NPNP,PNPP,77.41,4.507,</t>
  </si>
  <si>
    <t>A11,NPNP,PPPP,64.30,3.141,</t>
  </si>
  <si>
    <t>A11,PPNP,NNPP,117.76,2.137,</t>
  </si>
  <si>
    <t>A11,PPNP,PNPP,17.48,1.033,</t>
  </si>
  <si>
    <t>A11,PPNP,PPPP,4.37,0.388,</t>
  </si>
  <si>
    <t>A11,NNPP,PNPP,100.28,5.440,</t>
  </si>
  <si>
    <t>A11,NNPP,PPPP,113.39,4.136,</t>
  </si>
  <si>
    <t>A11,PNPP,PPPP,13.11,1.017,</t>
  </si>
  <si>
    <t>A12,NNNNN,PNNNN,N/A,10.283,</t>
  </si>
  <si>
    <t>A12,NNNNN,NPNNN,N/A,5.026,</t>
  </si>
  <si>
    <t>A12,NNNNN,PPNNN,N/A,98.292,</t>
  </si>
  <si>
    <t>A12,NNNNN,NNPNN,N/A,0.169,</t>
  </si>
  <si>
    <t>A12,NNNNN,PNPNN,N/A,8.362,</t>
  </si>
  <si>
    <t>A12,NNNNN,PPPNN,N/A,4.283,</t>
  </si>
  <si>
    <t>A12,NNNNN,NNNPN,N/A,0.492,</t>
  </si>
  <si>
    <t>A12,NNNNN,PNNPN,N/A,104.467,</t>
  </si>
  <si>
    <t>A12,NNNNN,NNPPN,N/A,0.603,</t>
  </si>
  <si>
    <t>A12,NNNNN,PNPPN,N/A,9.697,</t>
  </si>
  <si>
    <t>A12,NNNNN,NPPPN,N/A,19.118,</t>
  </si>
  <si>
    <t>A12,NNNNN,PPPPN,N/A,8.064,</t>
  </si>
  <si>
    <t>A12,NNNNN,NNNNP,N/A,0.235,</t>
  </si>
  <si>
    <t>A12,NNNNN,PNNNP,N/A,8.447,</t>
  </si>
  <si>
    <t>A12,NNNNN,NPNNP,N/A,4.254,</t>
  </si>
  <si>
    <t>A12,NNNNN,PPNNP,N/A,7.337,</t>
  </si>
  <si>
    <t>A12,NNNNN,PNPNP,N/A,10.037,</t>
  </si>
  <si>
    <t>A12,NNNNN,PPPNP,N/A,6.754,</t>
  </si>
  <si>
    <t>A12,NNNNN,NNNPP,N/A,0.909,</t>
  </si>
  <si>
    <t>A12,NNNNN,PNNPP,N/A,39.299,</t>
  </si>
  <si>
    <t>A12,NNNNN,PPNPP,N/A,17.498,</t>
  </si>
  <si>
    <t>A12,NNNNN,NNPPP,N/A,0.812,</t>
  </si>
  <si>
    <t>A12,NNNNN,PNPPP,N/A,10.107,</t>
  </si>
  <si>
    <t>A12,NNNNN,PPPPP,N/A,8.283,</t>
  </si>
  <si>
    <t>A12,PNNNN,NPNNN,86.18,10.747,</t>
  </si>
  <si>
    <t>A12,PNNNN,PPNNN,9.62,4.223,</t>
  </si>
  <si>
    <t>A12,PNNNN,NNPNN,141.03,10.388,</t>
  </si>
  <si>
    <t>A12,PNNNN,PNPNN,0.85,0.311,</t>
  </si>
  <si>
    <t>A12,PNNNN,PPPNN,10.01,1.489,</t>
  </si>
  <si>
    <t>A12,PNNNN,NNNPN,94.30,10.423,</t>
  </si>
  <si>
    <t>A12,PNNNN,PNNPN,0.23,1.302,</t>
  </si>
  <si>
    <t>A12,PNNNN,NNPPN,102.11,10.424,</t>
  </si>
  <si>
    <t>A12,PNNNN,PNPPN,0.41,0.163,</t>
  </si>
  <si>
    <t>A12,PNNNN,NPPPN,79.27,11.844,</t>
  </si>
  <si>
    <t>A12,PNNNN,PPPPN,10.72,1.991,</t>
  </si>
  <si>
    <t>A12,PNNNN,NNNNP,84.98,10.328,</t>
  </si>
  <si>
    <t>A12,PNNNN,PNNNP,0.31,0.059,</t>
  </si>
  <si>
    <t>A12,PNNNN,NPNNP,87.10,11.018,</t>
  </si>
  <si>
    <t>A12,PNNNN,PPNNP,11.25,3.980,</t>
  </si>
  <si>
    <t>A12,PNNNN,PNPNP,0.54,0.423,</t>
  </si>
  <si>
    <t>A12,PNNNN,PPPNP,10.61,4.728,</t>
  </si>
  <si>
    <t>A12,PNNNN,NNNPP,77.77,10.437,</t>
  </si>
  <si>
    <t>A12,PNNNN,PNNPP,0.18,0.107,</t>
  </si>
  <si>
    <t>A12,PNNNN,PPNPP,10.30,3.846,</t>
  </si>
  <si>
    <t>A12,PNNNN,NNPPP,37.35,9.845,</t>
  </si>
  <si>
    <t>A12,PNNNN,PNPPP,0.20,0.161,</t>
  </si>
  <si>
    <t>A12,PNNNN,PPPPP,10.89,3.720,</t>
  </si>
  <si>
    <t>A12,NPNNN,PPNNN,76.55,89.319,</t>
  </si>
  <si>
    <t>A12,NPNNN,NNPNN,132.79,5.318,</t>
  </si>
  <si>
    <t>A12,NPNNN,PNPNN,85.33,8.619,</t>
  </si>
  <si>
    <t>A12,NPNNN,PPPNN,76.17,4.356,</t>
  </si>
  <si>
    <t>A12,NPNNN,NNNPN,179.52,5.489,</t>
  </si>
  <si>
    <t>A12,NPNNN,PNNPN,86.41,109.676,</t>
  </si>
  <si>
    <t>A12,NPNNN,NNPPN,171.71,5.473,</t>
  </si>
  <si>
    <t>A12,NPNNN,PNPPN,86.58,10.160,</t>
  </si>
  <si>
    <t>A12,NPNNN,NPPPN,6.91,1.556,</t>
  </si>
  <si>
    <t>A12,NPNNN,PPPPN,75.46,7.858,</t>
  </si>
  <si>
    <t>A12,NPNNN,NNNNP,171.16,5.161,</t>
  </si>
  <si>
    <t>A12,NPNNN,PNNNP,86.49,8.757,</t>
  </si>
  <si>
    <t>A12,NPNNN,NPNNP,0.93,0.206,</t>
  </si>
  <si>
    <t>A12,NPNNN,PPNNP,74.93,7.435,</t>
  </si>
  <si>
    <t>A12,NPNNN,PNPNP,85.64,10.039,</t>
  </si>
  <si>
    <t>A12,NPNNN,PPPNP,75.57,6.678,</t>
  </si>
  <si>
    <t>A12,NPNNN,NNNPP,163.95,6.226,</t>
  </si>
  <si>
    <t>A12,NPNNN,PNNPP,86.36,36.513,</t>
  </si>
  <si>
    <t>A12,NPNNN,PPNPP,75.88,17.143,</t>
  </si>
  <si>
    <t>A12,NPNNN,NNPPP,123.53,5.325,</t>
  </si>
  <si>
    <t>A12,NPNNN,PNPPP,86.37,10.533,</t>
  </si>
  <si>
    <t>A12,NPNNN,PPPPP,75.29,8.085,</t>
  </si>
  <si>
    <t>A12,PPNNN,NNPNN,150.66,106.312,</t>
  </si>
  <si>
    <t>A12,PPNNN,PNPNN,8.78,3.256,</t>
  </si>
  <si>
    <t>A12,PPNNN,PPPNN,0.38,2.367,</t>
  </si>
  <si>
    <t>A12,PPNNN,NNNPN,103.93,112.095,</t>
  </si>
  <si>
    <t>A12,PPNNN,PNNPN,9.85,626.532,</t>
  </si>
  <si>
    <t>A12,PPNNN,NNPPN,111.74,113.933,</t>
  </si>
  <si>
    <t>A12,PPNNN,PNPPN,10.03,4.048,</t>
  </si>
  <si>
    <t>A12,PPNNN,NPPPN,69.65,3473.949,</t>
  </si>
  <si>
    <t>A12,PPNNN,PPPPN,1.10,2.622,</t>
  </si>
  <si>
    <t>A12,PPNNN,NNNNP,94.61,103.521,</t>
  </si>
  <si>
    <t>A12,PPNNN,PNNNP,9.93,3.903,</t>
  </si>
  <si>
    <t>A12,PPNNN,NPNNP,77.48,104.213,</t>
  </si>
  <si>
    <t>A12,PPNNN,PPNNP,1.63,1.106,</t>
  </si>
  <si>
    <t>A12,PPNNN,PNPNP,9.08,45.994,</t>
  </si>
  <si>
    <t>A12,PPNNN,PPPNP,0.98,1.236,</t>
  </si>
  <si>
    <t>A12,PPNNN,NNNPP,87.40,130.682,</t>
  </si>
  <si>
    <t>A12,PPNNN,PNNPP,9.80,36.645,</t>
  </si>
  <si>
    <t>A12,PPNNN,PPNPP,0.67,4.402,</t>
  </si>
  <si>
    <t>A12,PPNNN,NNPPP,46.98,96.886,</t>
  </si>
  <si>
    <t>A12,PPNNN,PNPPP,9.82,4.187,</t>
  </si>
  <si>
    <t>A12,PPNNN,PPPPP,1.27,1.649,</t>
  </si>
  <si>
    <t>A12,NNPNN,PNPNN,141.88,8.443,</t>
  </si>
  <si>
    <t>A12,NNPNN,PPPNN,151.04,4.324,</t>
  </si>
  <si>
    <t>A12,NNPNN,NNNPN,46.73,0.508,</t>
  </si>
  <si>
    <t>A12,NNPNN,PNNPN,140.81,112.108,</t>
  </si>
  <si>
    <t>A12,NNPNN,NNPPN,38.92,0.556,</t>
  </si>
  <si>
    <t>A12,NNPNN,PNPPN,140.63,9.794,</t>
  </si>
  <si>
    <t>A12,NNPNN,NPPPN,139.70,22.659,</t>
  </si>
  <si>
    <t>A12,NNPNN,PPPPN,151.75,8.162,</t>
  </si>
  <si>
    <t>A12,NNPNN,NNNNP,56.05,0.267,</t>
  </si>
  <si>
    <t>A12,NNPNN,PNNNP,140.72,8.522,</t>
  </si>
  <si>
    <t>A12,NNPNN,NPNNP,131.86,4.484,</t>
  </si>
  <si>
    <t>A12,NNPNN,PPNNP,152.28,7.407,</t>
  </si>
  <si>
    <t>A12,NNPNN,PNPNP,141.57,10.136,</t>
  </si>
  <si>
    <t>A12,NNPNN,PPPNP,151.64,6.819,</t>
  </si>
  <si>
    <t>A12,NNPNN,NNNPP,63.26,0.921,</t>
  </si>
  <si>
    <t>A12,NNPNN,PNNPP,140.86,40.611,</t>
  </si>
  <si>
    <t>A12,NNPNN,PPNPP,151.33,17.843,</t>
  </si>
  <si>
    <t>A12,NNPNN,NNPPP,103.68,0.885,</t>
  </si>
  <si>
    <t>A12,NNPNN,PNPPP,140.84,10.212,</t>
  </si>
  <si>
    <t>A12,NNPNN,PPPPP,151.92,8.376,</t>
  </si>
  <si>
    <t>A12,PNPNN,PPPNN,9.16,1.159,</t>
  </si>
  <si>
    <t>A12,PNPNN,NNNPN,95.15,8.469,</t>
  </si>
  <si>
    <t>A12,PNPNN,PNNPN,1.08,1.651,</t>
  </si>
  <si>
    <t>A12,PNPNN,NNPPN,102.96,8.477,</t>
  </si>
  <si>
    <t>A12,PNPNN,PNPPN,1.25,0.232,</t>
  </si>
  <si>
    <t>A12,PNPNN,NPPPN,78.42,9.306,</t>
  </si>
  <si>
    <t>A12,PNPNN,PPPPN,9.87,1.815,</t>
  </si>
  <si>
    <t>A12,PNPNN,NNNNP,85.83,8.397,</t>
  </si>
  <si>
    <t>A12,PNPNN,PNNNP,1.16,0.316,</t>
  </si>
  <si>
    <t>A12,PNPNN,NPNNP,86.26,8.807,</t>
  </si>
  <si>
    <t>A12,PNPNN,PPNNP,10.40,1.957,</t>
  </si>
  <si>
    <t>A12,PNPNN,PNPNP,0.31,0.655,</t>
  </si>
  <si>
    <t>A12,PNPNN,PPPNP,9.76,3.776,</t>
  </si>
  <si>
    <t>A12,PNPNN,NNNPP,78.62,8.481,</t>
  </si>
  <si>
    <t>A12,PNPNN,PNNPP,1.03,0.420,</t>
  </si>
  <si>
    <t>A12,PNPNN,PPNPP,9.45,4.817,</t>
  </si>
  <si>
    <t>A12,PNPNN,NNPPP,38.20,8.053,</t>
  </si>
  <si>
    <t>A12,PNPNN,PNPPP,1.04,0.206,</t>
  </si>
  <si>
    <t>A12,PNPNN,PPPPP,10.04,4.737,</t>
  </si>
  <si>
    <t>A12,PPPNN,NNNPN,104.31,4.330,</t>
  </si>
  <si>
    <t>A12,PPPNN,PNNPN,10.23,2.965,</t>
  </si>
  <si>
    <t>A12,PPPNN,NNPPN,112.12,4.348,</t>
  </si>
  <si>
    <t>A12,PPPNN,PNPPN,10.41,1.427,</t>
  </si>
  <si>
    <t>A12,PPPNN,NPPPN,69.27,4.558,</t>
  </si>
  <si>
    <t>A12,PPPNN,PPPPN,0.72,0.503,</t>
  </si>
  <si>
    <t>A12,PPPNN,NNNNP,94.99,4.299,</t>
  </si>
  <si>
    <t>A12,PPPNN,PNNNP,10.32,1.387,</t>
  </si>
  <si>
    <t>A12,PPPNN,NPNNP,77.10,4.407,</t>
  </si>
  <si>
    <t>A12,PPPNN,PPNNP,1.24,0.902,</t>
  </si>
  <si>
    <t>A12,PPPNN,PNPNP,9.47,1.580,</t>
  </si>
  <si>
    <t>A12,PPPNN,PPPNP,0.60,0.760,</t>
  </si>
  <si>
    <t>A12,PPPNN,NNNPP,87.78,4.350,</t>
  </si>
  <si>
    <t>A12,PPPNN,PNNPP,10.18,2.027,</t>
  </si>
  <si>
    <t>A12,PPPNN,PPNPP,0.29,0.965,</t>
  </si>
  <si>
    <t>A12,PPPNN,NNPPP,47.36,4.206,</t>
  </si>
  <si>
    <t>A12,PPPNN,PNPPP,10.20,1.424,</t>
  </si>
  <si>
    <t>A12,PPPNN,PPPPP,0.88,0.806,</t>
  </si>
  <si>
    <t>A12,NNNPN,PNNPN,94.07,119.299,</t>
  </si>
  <si>
    <t>A12,NNNPN,NNPPN,7.81,0.160,</t>
  </si>
  <si>
    <t>A12,NNNPN,PNPPN,93.90,9.825,</t>
  </si>
  <si>
    <t>A12,NNNPN,NPPPN,173.57,22.852,</t>
  </si>
  <si>
    <t>A12,NNNPN,PPPPN,105.02,8.199,</t>
  </si>
  <si>
    <t>A12,NNNPN,NNNNP,9.32,0.251,</t>
  </si>
  <si>
    <t>A12,NNNPN,PNNNP,93.99,8.544,</t>
  </si>
  <si>
    <t>A12,NNNPN,NPNNP,178.59,4.643,</t>
  </si>
  <si>
    <t>A12,NNNPN,PPNNP,105.55,7.420,</t>
  </si>
  <si>
    <t>A12,NNNPN,PNPNP,94.84,10.182,</t>
  </si>
  <si>
    <t>A12,NNNPN,PPPNP,104.91,6.838,</t>
  </si>
  <si>
    <t>A12,NNNPN,NNNPP,16.53,0.385,</t>
  </si>
  <si>
    <t>A12,NNNPN,PNNPP,94.12,41.767,</t>
  </si>
  <si>
    <t>A12,NNNPN,PPNPP,104.60,18.010,</t>
  </si>
  <si>
    <t>A12,NNNPN,NNPPP,56.95,0.735,</t>
  </si>
  <si>
    <t>A12,NNNPN,PNPPP,94.11,10.249,</t>
  </si>
  <si>
    <t>A12,NNNPN,PPPPP,105.19,8.410,</t>
  </si>
  <si>
    <t>A12,PNNPN,NNPPN,101.88,117.267,</t>
  </si>
  <si>
    <t>A12,PNNPN,PNPPN,0.18,1.557,</t>
  </si>
  <si>
    <t>A12,PNNPN,NPPPN,79.50,3572.734,</t>
  </si>
  <si>
    <t>A12,PNNPN,PPPPN,10.95,4.118,</t>
  </si>
  <si>
    <t>A12,PNNPN,NNNNP,84.75,109.630,</t>
  </si>
  <si>
    <t>A12,PNNPN,PNNNP,0.08,0.986,</t>
  </si>
  <si>
    <t>A12,PNNPN,NPNNP,87.33,144.673,</t>
  </si>
  <si>
    <t>A12,PNNPN,PPNNP,11.48,8.325,</t>
  </si>
  <si>
    <t>A12,PNNPN,PNPNP,0.77,0.415,</t>
  </si>
  <si>
    <t>A12,PNNPN,PPPNP,10.83,3.648,</t>
  </si>
  <si>
    <t>A12,PNNPN,NNNPP,77.55,125.424,</t>
  </si>
  <si>
    <t>A12,PNNPN,PNNPP,0.05,8.157,</t>
  </si>
  <si>
    <t>A12,PNNPN,PPNPP,10.52,9.373,</t>
  </si>
  <si>
    <t>A12,PNNPN,NNPPP,37.12,82.287,</t>
  </si>
  <si>
    <t>A12,PNNPN,PNPPP,0.03,1.633,</t>
  </si>
  <si>
    <t>A12,PNNPN,PPPPP,11.12,4.189,</t>
  </si>
  <si>
    <t>A12,NNPPN,PNPPN,101.70,9.825,</t>
  </si>
  <si>
    <t>A12,NNPPN,NPPPN,178.62,22.394,</t>
  </si>
  <si>
    <t>A12,NNPPN,PPPPN,112.83,8.238,</t>
  </si>
  <si>
    <t>A12,NNPPN,NNNNP,17.13,0.389,</t>
  </si>
  <si>
    <t>A12,NNPPN,PNNNP,101.80,8.547,</t>
  </si>
  <si>
    <t>A12,NNPPN,NPNNP,170.78,4.637,</t>
  </si>
  <si>
    <t>A12,NNPPN,PPNNP,113.36,7.446,</t>
  </si>
  <si>
    <t>A12,NNPPN,PNPNP,102.65,10.190,</t>
  </si>
  <si>
    <t>A12,NNPPN,PPPNP,112.72,6.863,</t>
  </si>
  <si>
    <t>A12,NNPPN,NNNPP,24.34,0.336,</t>
  </si>
  <si>
    <t>A12,NNPPN,PNNPP,101.93,41.622,</t>
  </si>
  <si>
    <t>A12,NNPPN,PPNPP,112.41,18.113,</t>
  </si>
  <si>
    <t>A12,NNPPN,NNPPP,64.76,0.840,</t>
  </si>
  <si>
    <t>A12,NNPPN,PNPPP,101.92,10.250,</t>
  </si>
  <si>
    <t>A12,NNPPN,PPPPP,113.00,8.446,</t>
  </si>
  <si>
    <t>A12,PNPPN,NPPPN,79.68,11.149,</t>
  </si>
  <si>
    <t>A12,PNPPN,PPPPN,11.13,2.185,</t>
  </si>
  <si>
    <t>A12,PNPPN,NNNNP,84.58,9.737,</t>
  </si>
  <si>
    <t>A12,PNPPN,PNNNP,0.10,0.167,</t>
  </si>
  <si>
    <t>A12,PNPPN,NPNNP,87.51,10.406,</t>
  </si>
  <si>
    <t>A12,PNPPN,PPNNP,11.66,2.865,</t>
  </si>
  <si>
    <t>A12,PNPPN,PNPNP,0.95,0.574,</t>
  </si>
  <si>
    <t>A12,PNPPN,PPPNP,11.01,6.014,</t>
  </si>
  <si>
    <t>A12,PNPPN,NNNPP,77.37,9.831,</t>
  </si>
  <si>
    <t>A12,PNPPN,PNNPP,0.23,0.184,</t>
  </si>
  <si>
    <t>A12,PNPPN,PPNPP,10.70,4.957,</t>
  </si>
  <si>
    <t>A12,PNPPN,NNPPP,36.94,9.277,</t>
  </si>
  <si>
    <t>A12,PNPPN,PNPPP,0.21,0.098,</t>
  </si>
  <si>
    <t>A12,PNPPN,PPPPP,11.30,5.177,</t>
  </si>
  <si>
    <t>A12,NPPPN,PPPPN,68.55,8.568,</t>
  </si>
  <si>
    <t>A12,NPPPN,NNNNP,164.25,19.787,</t>
  </si>
  <si>
    <t>A12,NPPPN,PNNNP,79.58,9.426,</t>
  </si>
  <si>
    <t>A12,NPPPN,NPNNP,7.83,1.706,</t>
  </si>
  <si>
    <t>A12,NPPPN,PPNNP,68.02,8.048,</t>
  </si>
  <si>
    <t>A12,NPPPN,PNPNP,78.73,10.845,</t>
  </si>
  <si>
    <t>A12,NPPPN,PPPNP,68.66,7.127,</t>
  </si>
  <si>
    <t>A12,NPPPN,NNNPP,157.05,39.514,</t>
  </si>
  <si>
    <t>A12,NPPPN,PNNPP,79.45,54.329,</t>
  </si>
  <si>
    <t>A12,NPPPN,PPNPP,68.98,21.426,</t>
  </si>
  <si>
    <t>A12,NPPPN,NNPPP,116.62,22.733,</t>
  </si>
  <si>
    <t>A12,NPPPN,PNPPP,79.47,11.597,</t>
  </si>
  <si>
    <t>A12,NPPPN,PPPPP,68.38,8.794,</t>
  </si>
  <si>
    <t>A12,PPPPN,NNNNP,95.70,8.114,</t>
  </si>
  <si>
    <t>A12,PPPPN,PNNNP,11.03,1.775,</t>
  </si>
  <si>
    <t>A12,PPPPN,NPNNP,76.38,8.013,</t>
  </si>
  <si>
    <t>A12,PPPPN,PPNNP,0.53,0.586,</t>
  </si>
  <si>
    <t>A12,PPPPN,PNPNP,10.18,1.691,</t>
  </si>
  <si>
    <t>A12,PPPPN,PPPNP,0.11,0.411,</t>
  </si>
  <si>
    <t>A12,PPPPN,NNNPP,88.50,8.298,</t>
  </si>
  <si>
    <t>A12,PPPPN,PNNPP,10.90,2.871,</t>
  </si>
  <si>
    <t>A12,PPPPN,PPNPP,0.43,0.490,</t>
  </si>
  <si>
    <t>A12,PPPPN,NNPPP,48.07,7.973,</t>
  </si>
  <si>
    <t>A12,PPPPN,PNPPP,10.92,2.114,</t>
  </si>
  <si>
    <t>A12,PPPPN,PPPPP,0.17,0.422,</t>
  </si>
  <si>
    <t>A12,NNNNP,PNNNP,84.67,8.478,</t>
  </si>
  <si>
    <t>A12,NNNNP,NPNNP,172.09,4.374,</t>
  </si>
  <si>
    <t>A12,NNNNP,PPNNP,96.23,7.366,</t>
  </si>
  <si>
    <t>A12,NNNNP,PNPNP,85.52,10.087,</t>
  </si>
  <si>
    <t>A12,NNNNP,PPPNP,95.59,6.784,</t>
  </si>
  <si>
    <t>A12,NNNNP,NNNPP,7.21,0.611,</t>
  </si>
  <si>
    <t>A12,NNNNP,PNNPP,84.80,40.205,</t>
  </si>
  <si>
    <t>A12,NNNNP,PPNPP,95.28,17.695,</t>
  </si>
  <si>
    <t>A12,NNNNP,NNPPP,47.63,0.700,</t>
  </si>
  <si>
    <t>A12,NNNNP,PNPPP,84.79,10.153,</t>
  </si>
  <si>
    <t>A12,NNNNP,PPPPP,95.87,8.330,</t>
  </si>
  <si>
    <t>A12,PNNNP,NPNNP,87.41,8.936,</t>
  </si>
  <si>
    <t>A12,PNNNP,PPNNP,11.56,3.864,</t>
  </si>
  <si>
    <t>A12,PNNNP,PNPNP,0.85,0.364,</t>
  </si>
  <si>
    <t>A12,PNNNP,PPPNP,10.92,3.664,</t>
  </si>
  <si>
    <t>A12,PNNNP,NNNPP,77.46,8.546,</t>
  </si>
  <si>
    <t>A12,PNNNP,PNNPP,0.13,0.123,</t>
  </si>
  <si>
    <t>A12,PNNNP,PPNPP,10.61,3.081,</t>
  </si>
  <si>
    <t>A12,PNNNP,NNPPP,37.04,8.125,</t>
  </si>
  <si>
    <t>A12,PNNNP,PNPPP,0.11,0.171,</t>
  </si>
  <si>
    <t>A12,PNNNP,PPPPP,11.20,3.052,</t>
  </si>
  <si>
    <t>A12,NPNNP,PPNNP,75.85,7.527,</t>
  </si>
  <si>
    <t>A12,NPNNP,PNPNP,86.56,10.285,</t>
  </si>
  <si>
    <t>A12,NPNNP,PPPNP,76.50,6.771,</t>
  </si>
  <si>
    <t>A12,NPNNP,NNNPP,164.88,5.204,</t>
  </si>
  <si>
    <t>A12,NPNNP,PNNPP,87.28,40.425,</t>
  </si>
  <si>
    <t>A12,NPNNP,PPNPP,76.81,17.779,</t>
  </si>
  <si>
    <t>A12,NPNNP,NNPPP,124.46,4.507,</t>
  </si>
  <si>
    <t>A12,NPNNP,PNPPP,87.30,10.803,</t>
  </si>
  <si>
    <t>A12,NPNNP,PPPPP,76.21,8.225,</t>
  </si>
  <si>
    <t>A12,PPNNP,PNPNP,10.71,2.829,</t>
  </si>
  <si>
    <t>A12,PPNNP,PPPNP,0.64,0.150,</t>
  </si>
  <si>
    <t>A12,PPNNP,NNNPP,89.02,7.482,</t>
  </si>
  <si>
    <t>A12,PPNNP,PNNPP,11.43,3.339,</t>
  </si>
  <si>
    <t>A12,PPNNP,PPNPP,0.95,0.382,</t>
  </si>
  <si>
    <t>A12,PPNNP,NNPPP,48.60,7.244,</t>
  </si>
  <si>
    <t>A12,PPNNP,PNPPP,11.45,2.720,</t>
  </si>
  <si>
    <t>A12,PPNNP,PPPPP,0.36,0.200,</t>
  </si>
  <si>
    <t>A12,PNPNP,PPPNP,10.07,1.662,</t>
  </si>
  <si>
    <t>A12,PNPNP,NNNPP,78.31,10.206,</t>
  </si>
  <si>
    <t>A12,PNPNP,PNNPP,0.72,0.819,</t>
  </si>
  <si>
    <t>A12,PNPNP,PPNPP,9.76,2.169,</t>
  </si>
  <si>
    <t>A12,PNPNP,NNPPP,37.89,9.679,</t>
  </si>
  <si>
    <t>A12,PNPNP,PNPPP,0.74,0.581,</t>
  </si>
  <si>
    <t>A12,PNPNP,PPPPP,10.35,1.754,</t>
  </si>
  <si>
    <t>A12,PPPNP,NNNPP,88.38,6.892,</t>
  </si>
  <si>
    <t>A12,PPPNP,PNNPP,10.79,5.656,</t>
  </si>
  <si>
    <t>A12,PPPNP,PPNPP,0.31,0.154,</t>
  </si>
  <si>
    <t>A12,PPPNP,NNPPP,47.96,6.671,</t>
  </si>
  <si>
    <t>A12,PPPNP,PNPPP,10.80,5.212,</t>
  </si>
  <si>
    <t>A12,PPPNP,PPPPP,0.28,0.049,</t>
  </si>
  <si>
    <t>A12,NNNPP,PNNPP,77.60,42.622,</t>
  </si>
  <si>
    <t>A12,NNNPP,PPNPP,88.07,18.495,</t>
  </si>
  <si>
    <t>A12,NNNPP,NNPPP,40.42,0.651,</t>
  </si>
  <si>
    <t>A12,NNNPP,PNPPP,77.58,10.261,</t>
  </si>
  <si>
    <t>A12,NNNPP,PPPPP,88.66,8.505,</t>
  </si>
  <si>
    <t>A12,PNNPP,PPNPP,10.47,5.247,</t>
  </si>
  <si>
    <t>A12,PNNPP,NNPPP,37.17,35.235,</t>
  </si>
  <si>
    <t>A12,PNNPP,PNPPP,0.02,0.180,</t>
  </si>
  <si>
    <t>A12,PNNPP,PPPPP,11.07,4.492,</t>
  </si>
  <si>
    <t>A12,PPNPP,NNPPP,47.65,17.307,</t>
  </si>
  <si>
    <t>A12,PPNPP,PNPPP,10.49,4.441,</t>
  </si>
  <si>
    <t>A12,PPNPP,PPPPP,0.59,0.154,</t>
  </si>
  <si>
    <t>A12,NNPPP,PNPPP,37.16,9.668,</t>
  </si>
  <si>
    <t>A12,NNPPP,PPPPP,48.24,8.197,</t>
  </si>
  <si>
    <t>A12,PNPPP,PPPPP,11.09,4.562,</t>
  </si>
  <si>
    <t>B11,NNNN,PNNN,N/A,12.432,</t>
  </si>
  <si>
    <t>B11,NNNN,NPNN,N/A,4.815,</t>
  </si>
  <si>
    <t>B11,NNNN,PPNN,N/A,2.319,</t>
  </si>
  <si>
    <t>B11,NNNN,NNPN,N/A,0.074,</t>
  </si>
  <si>
    <t>B11,NNNN,PNPN,N/A,5.226,</t>
  </si>
  <si>
    <t>B11,NNNN,PPPN,N/A,4.765,</t>
  </si>
  <si>
    <t>B11,NNNN,NNNP,N/A,0.281,</t>
  </si>
  <si>
    <t>B11,NNNN,PNNP,N/A,6.111,</t>
  </si>
  <si>
    <t>B11,NNNN,NPNP,N/A,6.515,</t>
  </si>
  <si>
    <t>B11,NNNN,PPNP,N/A,5.031,</t>
  </si>
  <si>
    <t>B11,NNNN,PNPP,N/A,10.639,</t>
  </si>
  <si>
    <t>B11,NNNN,PPPP,N/A,5.567,</t>
  </si>
  <si>
    <t>B11,PNNN,NPNN,84.39,12.620,</t>
  </si>
  <si>
    <t>B11,PNNN,PPNN,11.78,1.337,</t>
  </si>
  <si>
    <t>B11,PNNN,NNPN,167.91,12.546,</t>
  </si>
  <si>
    <t>B11,PNNN,PNPN,0.29,0.144,</t>
  </si>
  <si>
    <t>B11,PNNN,PPPN,10.77,1.810,</t>
  </si>
  <si>
    <t>B11,PNNN,NNNP,89.45,12.416,</t>
  </si>
  <si>
    <t>B11,PNNN,PNNP,0.38,0.369,</t>
  </si>
  <si>
    <t>B11,PNNN,NPNP,83.60,12.658,</t>
  </si>
  <si>
    <t>B11,PNNN,PPNP,10.19,1.444,</t>
  </si>
  <si>
    <t>B11,PNNN,PNPP,0.13,0.346,</t>
  </si>
  <si>
    <t>B11,PNNN,PPPP,9.78,1.444,</t>
  </si>
  <si>
    <t>B11,NPNN,PPNN,72.61,2.175,</t>
  </si>
  <si>
    <t>B11,NPNN,NNPN,107.71,4.676,</t>
  </si>
  <si>
    <t>B11,NPNN,PNPN,84.10,5.276,</t>
  </si>
  <si>
    <t>B11,NPNN,PPPN,73.61,4.549,</t>
  </si>
  <si>
    <t>B11,NPNN,NNNP,173.84,5.066,</t>
  </si>
  <si>
    <t>B11,NPNN,PNNP,84.00,6.180,</t>
  </si>
  <si>
    <t>B11,NPNN,NPNP,0.79,0.128,</t>
  </si>
  <si>
    <t>B11,NPNN,PPNP,74.20,4.834,</t>
  </si>
  <si>
    <t>B11,NPNN,PNPP,84.26,10.888,</t>
  </si>
  <si>
    <t>B11,NPNN,PPPP,74.61,5.375,</t>
  </si>
  <si>
    <t>B11,PPNN,NNPN,179.69,2.330,</t>
  </si>
  <si>
    <t>B11,PPNN,PNPN,11.49,0.936,</t>
  </si>
  <si>
    <t>B11,PPNN,PPPN,1.01,0.209,</t>
  </si>
  <si>
    <t>B11,PPNN,NNNP,101.23,2.329,</t>
  </si>
  <si>
    <t>B11,PPNN,PNNP,11.40,0.917,</t>
  </si>
  <si>
    <t>B11,PPNN,NPNP,71.82,2.172,</t>
  </si>
  <si>
    <t>B11,PPNN,PPNP,1.59,0.451,</t>
  </si>
  <si>
    <t>B11,PPNN,PNPP,11.65,1.166,</t>
  </si>
  <si>
    <t>B11,PPNN,PPPP,2.00,0.665,</t>
  </si>
  <si>
    <t>B11,NNPN,PNPN,168.20,5.251,</t>
  </si>
  <si>
    <t>B11,NNPN,PPPN,178.68,4.798,</t>
  </si>
  <si>
    <t>B11,NNPN,NNNP,78.46,0.270,</t>
  </si>
  <si>
    <t>B11,NNPN,PNNP,168.29,6.146,</t>
  </si>
  <si>
    <t>B11,NNPN,NPNP,108.49,6.260,</t>
  </si>
  <si>
    <t>B11,NNPN,PPNP,178.10,5.062,</t>
  </si>
  <si>
    <t>B11,NNPN,PNPP,168.04,10.729,</t>
  </si>
  <si>
    <t>B11,NNPN,PPPP,177.69,5.600,</t>
  </si>
  <si>
    <t>B11,PNPN,PPPN,10.48,1.093,</t>
  </si>
  <si>
    <t>B11,PNPN,NNNP,89.74,5.224,</t>
  </si>
  <si>
    <t>B11,PNPN,PNNP,0.09,0.136,</t>
  </si>
  <si>
    <t>B11,PNPN,NPNP,83.31,5.274,</t>
  </si>
  <si>
    <t>B11,PNPN,PPNP,9.90,0.891,</t>
  </si>
  <si>
    <t>B11,PNPN,PNPP,0.16,0.069,</t>
  </si>
  <si>
    <t>B11,PNPN,PPPP,9.49,0.998,</t>
  </si>
  <si>
    <t>B11,PPPN,NNNP,100.23,4.787,</t>
  </si>
  <si>
    <t>B11,PPPN,PNNP,10.39,1.103,</t>
  </si>
  <si>
    <t>B11,PPPN,NPNP,72.83,4.556,</t>
  </si>
  <si>
    <t>B11,PPPN,PPNP,0.58,0.353,</t>
  </si>
  <si>
    <t>B11,PPPN,PNPP,10.64,1.547,</t>
  </si>
  <si>
    <t>B11,PPPN,PPPP,0.99,0.658,</t>
  </si>
  <si>
    <t>B11,NNNP,PNNP,89.83,6.108,</t>
  </si>
  <si>
    <t>B11,NNNP,NPNP,173.05,6.917,</t>
  </si>
  <si>
    <t>B11,NNNP,PPNP,99.64,5.049,</t>
  </si>
  <si>
    <t>B11,NNNP,PNPP,89.58,10.625,</t>
  </si>
  <si>
    <t>B11,NNNP,PPPP,99.23,5.585,</t>
  </si>
  <si>
    <t>B11,PNNP,NPNP,83.22,6.181,</t>
  </si>
  <si>
    <t>B11,PNNP,PPNP,9.81,0.947,</t>
  </si>
  <si>
    <t>B11,PNNP,PNPP,0.25,0.120,</t>
  </si>
  <si>
    <t>B11,PNNP,PPPP,9.40,1.553,</t>
  </si>
  <si>
    <t>B11,NPNP,PPNP,73.41,4.844,</t>
  </si>
  <si>
    <t>B11,NPNP,PNPP,83.47,10.913,</t>
  </si>
  <si>
    <t>B11,NPNP,PPPP,73.82,5.390,</t>
  </si>
  <si>
    <t>B11,PPNP,PNPP,10.06,1.289,</t>
  </si>
  <si>
    <t>B11,PPNP,PPPP,0.41,0.292,</t>
  </si>
  <si>
    <t>B11,PNPP,PPPP,9.65,1.689,</t>
  </si>
  <si>
    <t>B12,NNNNN,PNNNN,N/A,11.698,</t>
  </si>
  <si>
    <t>B12,NNNNN,NPNNN,N/A,5.078,</t>
  </si>
  <si>
    <t>B12,NNNNN,PPNNN,N/A,78.140,</t>
  </si>
  <si>
    <t>B12,NNNNN,NNPNN,N/A,0.353,</t>
  </si>
  <si>
    <t>B12,NNNNN,PNPNN,N/A,9.741,</t>
  </si>
  <si>
    <t>B12,NNNNN,PPPNN,N/A,84.698,</t>
  </si>
  <si>
    <t>B12,NNNNN,NNNPN,N/A,0.762,</t>
  </si>
  <si>
    <t>B12,NNNNN,NNPPN,N/A,0.719,</t>
  </si>
  <si>
    <t>B12,NNNNN,PNPPN,N/A,8.765,</t>
  </si>
  <si>
    <t>B12,NNNNN,PPPPN,N/A,10.577,</t>
  </si>
  <si>
    <t>B12,NNNNN,NNNNP,N/A,0.214,</t>
  </si>
  <si>
    <t>B12,NNNNN,PNNNP,N/A,9.969,</t>
  </si>
  <si>
    <t>B12,NNNNN,NPNNP,N/A,5.701,</t>
  </si>
  <si>
    <t>B12,NNNNN,PPNNP,N/A,8.834,</t>
  </si>
  <si>
    <t>B12,NNNNN,PNPNP,N/A,12.282,</t>
  </si>
  <si>
    <t>B12,NNNNN,PPPNP,N/A,7.647,</t>
  </si>
  <si>
    <t>B12,NNNNN,NNNPP,N/A,1.322,</t>
  </si>
  <si>
    <t>B12,NNNNN,PNNPP,N/A,106.119,</t>
  </si>
  <si>
    <t>B12,NNNNN,PPNPP,N/A,7.304,</t>
  </si>
  <si>
    <t>B12,NNNNN,NNPPP,N/A,2.210,</t>
  </si>
  <si>
    <t>B12,NNNNN,PNPPP,N/A,9.964,</t>
  </si>
  <si>
    <t>B12,NNNNN,PPPPP,N/A,8.226,</t>
  </si>
  <si>
    <t>B12,PNNNN,NPNNN,86.47,12.251,</t>
  </si>
  <si>
    <t>B12,PNNNN,PPNNN,12.05,5.171,</t>
  </si>
  <si>
    <t>B12,PNNNN,NNPNN,64.58,11.562,</t>
  </si>
  <si>
    <t>B12,PNNNN,PNPNN,0.47,0.195,</t>
  </si>
  <si>
    <t>B12,PNNNN,PPPNN,12.00,7.414,</t>
  </si>
  <si>
    <t>B12,PNNNN,NNNPN,67.92,11.305,</t>
  </si>
  <si>
    <t>B12,PNNNN,NNPPN,63.43,11.845,</t>
  </si>
  <si>
    <t>B12,PNNNN,PNPPN,0.10,0.072,</t>
  </si>
  <si>
    <t>B12,PNNNN,PPPPN,10.00,2.211,</t>
  </si>
  <si>
    <t>B12,PNNNN,NNNNP,95.84,11.746,</t>
  </si>
  <si>
    <t>B12,PNNNN,PNNNP,0.27,0.087,</t>
  </si>
  <si>
    <t>B12,PNNNN,NPNNP,85.56,12.225,</t>
  </si>
  <si>
    <t>B12,PNNNN,PPNNP,11.19,2.916,</t>
  </si>
  <si>
    <t>B12,PNNNN,PNPNP,0.21,0.548,</t>
  </si>
  <si>
    <t>B12,PNNNN,PPPNP,10.47,4.892,</t>
  </si>
  <si>
    <t>B12,PNNNN,NNNPP,65.68,13.027,</t>
  </si>
  <si>
    <t>B12,PNNNN,PNNPP,0.22,1.003,</t>
  </si>
  <si>
    <t>B12,PNNNN,PPNPP,10.10,2.072,</t>
  </si>
  <si>
    <t>B12,PNNNN,NNPPP,49.03,12.079,</t>
  </si>
  <si>
    <t>B12,PNNNN,PNPPP,0.33,0.076,</t>
  </si>
  <si>
    <t>B12,PNNNN,PPPPP,10.16,4.015,</t>
  </si>
  <si>
    <t>B12,NPNNN,PPNNN,74.42,74.561,</t>
  </si>
  <si>
    <t>B12,NPNNN,NNPNN,21.89,3.740,</t>
  </si>
  <si>
    <t>B12,NPNNN,PNPNN,86.00,10.332,</t>
  </si>
  <si>
    <t>B12,NPNNN,PPPNN,74.47,79.254,</t>
  </si>
  <si>
    <t>B12,NPNNN,NNNPN,154.39,5.606,</t>
  </si>
  <si>
    <t>B12,NPNNN,NNPPN,149.89,5.715,</t>
  </si>
  <si>
    <t>B12,NPNNN,PNPPN,86.57,9.055,</t>
  </si>
  <si>
    <t>B12,NPNNN,PPPPN,76.46,10.388,</t>
  </si>
  <si>
    <t>B12,NPNNN,NNNNP,177.69,5.509,</t>
  </si>
  <si>
    <t>B12,NPNNN,PNNNP,86.20,10.407,</t>
  </si>
  <si>
    <t>B12,NPNNN,NPNNP,0.91,0.185,</t>
  </si>
  <si>
    <t>B12,NPNNN,PPNNP,75.28,8.800,</t>
  </si>
  <si>
    <t>B12,NPNNN,PNPNP,86.25,12.338,</t>
  </si>
  <si>
    <t>B12,NPNNN,PPPNP,76.00,7.600,</t>
  </si>
  <si>
    <t>B12,NPNNN,NNNPP,152.15,6.120,</t>
  </si>
  <si>
    <t>B12,NPNNN,PNNPP,86.69,115.115,</t>
  </si>
  <si>
    <t>B12,NPNNN,PPNPP,76.37,7.027,</t>
  </si>
  <si>
    <t>B12,NPNNN,NNPPP,135.49,6.808,</t>
  </si>
  <si>
    <t>B12,NPNNN,PNPPP,86.80,10.356,</t>
  </si>
  <si>
    <t>B12,NPNNN,PPPPP,76.31,8.098,</t>
  </si>
  <si>
    <t>B12,PPNNN,NNPNN,52.54,61.718,</t>
  </si>
  <si>
    <t>B12,PPNNN,PNPNN,11.58,4.587,</t>
  </si>
  <si>
    <t>B12,PPNNN,PPPNN,0.05,219.053,</t>
  </si>
  <si>
    <t>B12,PPNNN,NNNPN,79.97,62.325,</t>
  </si>
  <si>
    <t>B12,PPNNN,NNPPN,75.47,92.551,</t>
  </si>
  <si>
    <t>B12,PPNNN,PNPPN,12.14,3.603,</t>
  </si>
  <si>
    <t>B12,PPNNN,PPPPN,2.04,1.018,</t>
  </si>
  <si>
    <t>B12,PPNNN,NNNNP,107.89,84.486,</t>
  </si>
  <si>
    <t>B12,PPNNN,PNNNP,11.77,4.355,</t>
  </si>
  <si>
    <t>B12,PPNNN,NPNNP,73.52,88.441,</t>
  </si>
  <si>
    <t>B12,PPNNN,PPNNP,0.86,1.748,</t>
  </si>
  <si>
    <t>B12,PPNNN,PNPNP,11.83,4.891,</t>
  </si>
  <si>
    <t>B12,PPNNN,PPPNP,1.58,1.184,</t>
  </si>
  <si>
    <t>B12,PPNNN,NNNPP,77.73,563.620,</t>
  </si>
  <si>
    <t>B12,PPNNN,PNNPP,12.27,905.996,</t>
  </si>
  <si>
    <t>B12,PPNNN,PPNPP,1.94,0.615,</t>
  </si>
  <si>
    <t>B12,PPNNN,NNPPP,61.07,120.711,</t>
  </si>
  <si>
    <t>B12,PPNNN,PNPPP,12.38,4.325,</t>
  </si>
  <si>
    <t>B12,PPNNN,PPPPP,1.89,1.051,</t>
  </si>
  <si>
    <t>B12,NNPNN,PNPNN,64.11,9.640,</t>
  </si>
  <si>
    <t>B12,NNPNN,PPPNN,52.58,66.920,</t>
  </si>
  <si>
    <t>B12,NNPNN,NNNPN,132.51,0.715,</t>
  </si>
  <si>
    <t>B12,NNPNN,NNPPN,128.01,0.718,</t>
  </si>
  <si>
    <t>B12,NNPNN,PNPPN,64.68,8.673,</t>
  </si>
  <si>
    <t>B12,NNPNN,PPPPN,54.58,10.161,</t>
  </si>
  <si>
    <t>B12,NNPNN,NNNNP,160.43,0.510,</t>
  </si>
  <si>
    <t>B12,NNPNN,PNNNP,64.31,9.857,</t>
  </si>
  <si>
    <t>B12,NNPNN,NPNNP,20.98,4.028,</t>
  </si>
  <si>
    <t>B12,NNPNN,PPNNP,53.40,8.587,</t>
  </si>
  <si>
    <t>B12,NNPNN,PNPNP,64.37,12.084,</t>
  </si>
  <si>
    <t>B12,NNPNN,PPPNP,54.11,7.452,</t>
  </si>
  <si>
    <t>B12,NNPNN,NNNPP,130.26,1.115,</t>
  </si>
  <si>
    <t>B12,NNPNN,PNNPP,64.80,99.572,</t>
  </si>
  <si>
    <t>B12,NNPNN,PPNPP,54.48,7.100,</t>
  </si>
  <si>
    <t>B12,NNPNN,NNPPP,113.61,1.310,</t>
  </si>
  <si>
    <t>B12,NNPNN,PNPPP,64.91,9.859,</t>
  </si>
  <si>
    <t>B12,NNPNN,PPPPP,54.42,7.996,</t>
  </si>
  <si>
    <t>B12,PNPNN,PPPNN,11.53,7.818,</t>
  </si>
  <si>
    <t>B12,PNPNN,NNNPN,68.39,9.450,</t>
  </si>
  <si>
    <t>B12,PNPNN,NNPPN,63.89,9.826,</t>
  </si>
  <si>
    <t>B12,PNPNN,PNPPN,0.57,0.091,</t>
  </si>
  <si>
    <t>B12,PNPNN,PPPPN,9.54,1.973,</t>
  </si>
  <si>
    <t>B12,PNPNN,NNNNP,96.31,9.773,</t>
  </si>
  <si>
    <t>B12,PNPNN,PNNNP,0.20,0.054,</t>
  </si>
  <si>
    <t>B12,PNPNN,NPNNP,85.09,10.305,</t>
  </si>
  <si>
    <t>B12,PNPNN,PPNNP,10.72,2.381,</t>
  </si>
  <si>
    <t>B12,PNPNN,PNPNP,0.26,0.471,</t>
  </si>
  <si>
    <t>B12,PNPNN,PPPNP,10.00,4.540,</t>
  </si>
  <si>
    <t>B12,PNPNN,NNNPP,66.15,10.622,</t>
  </si>
  <si>
    <t>B12,PNPNN,PNNPP,0.69,0.894,</t>
  </si>
  <si>
    <t>B12,PNPNN,PPNPP,9.63,1.970,</t>
  </si>
  <si>
    <t>B12,PNPNN,NNPPP,49.49,9.969,</t>
  </si>
  <si>
    <t>B12,PNPNN,PNPPP,0.80,0.151,</t>
  </si>
  <si>
    <t>B12,PNPNN,PPPPP,9.69,4.314,</t>
  </si>
  <si>
    <t>B12,PPPNN,NNNPN,79.92,67.586,</t>
  </si>
  <si>
    <t>B12,PPPNN,NNPPN,75.43,100.374,</t>
  </si>
  <si>
    <t>B12,PPPNN,PNPPN,12.10,5.430,</t>
  </si>
  <si>
    <t>B12,PPPNN,PPPPN,1.99,1.916,</t>
  </si>
  <si>
    <t>B12,PPPNN,NNNNP,107.84,91.555,</t>
  </si>
  <si>
    <t>B12,PPPNN,PNNNP,11.73,7.212,</t>
  </si>
  <si>
    <t>B12,PPPNN,NPNNP,73.56,95.177,</t>
  </si>
  <si>
    <t>B12,PPPNN,PPNNP,0.81,1.088,</t>
  </si>
  <si>
    <t>B12,PPPNN,PNPNP,11.79,9.629,</t>
  </si>
  <si>
    <t>B12,PPPNN,PPPNP,1.53,0.630,</t>
  </si>
  <si>
    <t>B12,PPPNN,NNNPP,77.68,620.470,</t>
  </si>
  <si>
    <t>B12,PPPNN,PNNPP,12.22,781.888,</t>
  </si>
  <si>
    <t>B12,PPPNN,PPNPP,1.90,2.188,</t>
  </si>
  <si>
    <t>B12,PPPNN,NNPPP,61.02,131.039,</t>
  </si>
  <si>
    <t>B12,PPPNN,PNPPP,12.33,6.472,</t>
  </si>
  <si>
    <t>B12,PPPNN,PPPPP,1.84,0.548,</t>
  </si>
  <si>
    <t>B12,NNNPN,NNPPN,4.50,0.040,</t>
  </si>
  <si>
    <t>B12,NNNPN,PNPPN,67.82,8.535,</t>
  </si>
  <si>
    <t>B12,NNNPN,PPPPN,77.93,10.194,</t>
  </si>
  <si>
    <t>B12,NNNPN,NNNNP,27.92,0.602,</t>
  </si>
  <si>
    <t>B12,NNNPN,PNNNP,68.20,9.673,</t>
  </si>
  <si>
    <t>B12,NNNPN,NPNNP,153.49,6.318,</t>
  </si>
  <si>
    <t>B12,NNNPN,PPNNP,79.11,8.607,</t>
  </si>
  <si>
    <t>B12,NNNPN,PNPNP,68.14,11.850,</t>
  </si>
  <si>
    <t>B12,NNNPN,PPPNP,78.39,7.469,</t>
  </si>
  <si>
    <t>B12,NNNPN,NNNPP,2.24,0.754,</t>
  </si>
  <si>
    <t>B12,NNNPN,PNNPP,67.70,84.833,</t>
  </si>
  <si>
    <t>B12,NNNPN,PPNPP,78.03,7.144,</t>
  </si>
  <si>
    <t>B12,NNNPN,NNPPP,18.90,0.728,</t>
  </si>
  <si>
    <t>B12,NNNPN,PNPPP,67.59,9.672,</t>
  </si>
  <si>
    <t>B12,NNNPN,PPPPP,78.08,8.020,</t>
  </si>
  <si>
    <t>B12,NNPPN,PNPPN,63.33,8.840,</t>
  </si>
  <si>
    <t>B12,NNPPN,PPPPN,73.43,10.785,</t>
  </si>
  <si>
    <t>B12,NNPPN,NNNNP,32.42,0.564,</t>
  </si>
  <si>
    <t>B12,NNPPN,PNNNP,63.70,10.070,</t>
  </si>
  <si>
    <t>B12,NNPPN,NPNNP,148.99,6.478,</t>
  </si>
  <si>
    <t>B12,NNPPN,PPNNP,74.61,8.931,</t>
  </si>
  <si>
    <t>B12,NNPPN,PNPNP,63.64,12.497,</t>
  </si>
  <si>
    <t>B12,NNPPN,PPPNP,73.90,7.722,</t>
  </si>
  <si>
    <t>B12,NNPPN,NNNPP,2.25,0.692,</t>
  </si>
  <si>
    <t>B12,NNPPN,PNNPP,63.21,124.872,</t>
  </si>
  <si>
    <t>B12,NNPPN,PPNPP,73.53,7.392,</t>
  </si>
  <si>
    <t>B12,NNPPN,NNPPP,14.40,0.902,</t>
  </si>
  <si>
    <t>B12,NNPPN,PNPPP,63.10,10.066,</t>
  </si>
  <si>
    <t>B12,NNPPN,PPPPP,73.58,8.322,</t>
  </si>
  <si>
    <t>B12,PNPPN,PPPPN,10.10,1.781,</t>
  </si>
  <si>
    <t>B12,PNPPN,NNNNP,95.75,8.794,</t>
  </si>
  <si>
    <t>B12,PNPPN,PNNNP,0.37,0.179,</t>
  </si>
  <si>
    <t>B12,PNPPN,NPNNP,85.66,9.029,</t>
  </si>
  <si>
    <t>B12,PNPPN,PPNNP,11.29,2.665,</t>
  </si>
  <si>
    <t>B12,PNPPN,PNPNP,0.31,0.385,</t>
  </si>
  <si>
    <t>B12,PNPPN,PPPNP,10.57,4.232,</t>
  </si>
  <si>
    <t>B12,PNPPN,NNNPP,65.58,9.485,</t>
  </si>
  <si>
    <t>B12,PNPPN,PNNPP,0.12,0.856,</t>
  </si>
  <si>
    <t>B12,PNPPN,PPNPP,10.20,1.919,</t>
  </si>
  <si>
    <t>B12,PNPPN,NNPPP,48.93,8.956,</t>
  </si>
  <si>
    <t>B12,PNPPN,PNPPP,0.23,0.045,</t>
  </si>
  <si>
    <t>B12,PNPPN,PPPPP,10.26,3.878,</t>
  </si>
  <si>
    <t>B12,PPPPN,NNNNP,105.85,10.698,</t>
  </si>
  <si>
    <t>B12,PPPPN,PNNNP,9.73,1.937,</t>
  </si>
  <si>
    <t>B12,PPPPN,NPNNP,75.56,10.526,</t>
  </si>
  <si>
    <t>B12,PPPPN,PPNNP,1.18,1.333,</t>
  </si>
  <si>
    <t>B12,PPPPN,PNPNP,9.79,1.945,</t>
  </si>
  <si>
    <t>B12,PPPPN,PPPNP,0.47,0.975,</t>
  </si>
  <si>
    <t>B12,PPPPN,NNNPP,75.69,12.040,</t>
  </si>
  <si>
    <t>B12,PPPPN,PNNPP,10.23,5.436,</t>
  </si>
  <si>
    <t>B12,PPPPN,PPNPP,0.10,0.590,</t>
  </si>
  <si>
    <t>B12,PPPPN,NNPPP,59.03,11.026,</t>
  </si>
  <si>
    <t>B12,PPPPN,PNPPP,10.34,2.001,</t>
  </si>
  <si>
    <t>B12,PPPPN,PPPPP,0.15,0.865,</t>
  </si>
  <si>
    <t>B12,NNNNP,PNNNP,96.12,10.006,</t>
  </si>
  <si>
    <t>B12,NNNNP,NPNNP,178.59,6.259,</t>
  </si>
  <si>
    <t>B12,NNNNP,PPNNP,107.03,8.900,</t>
  </si>
  <si>
    <t>B12,NNNNP,PNPNP,96.06,12.354,</t>
  </si>
  <si>
    <t>B12,NNNNP,PPPNP,106.32,7.700,</t>
  </si>
  <si>
    <t>B12,NNNNP,NNNPP,30.16,1.215,</t>
  </si>
  <si>
    <t>B12,NNNNP,PNNPP,95.62,109.717,</t>
  </si>
  <si>
    <t>B12,NNNNP,PPNPP,105.95,7.361,</t>
  </si>
  <si>
    <t>B12,NNNNP,NNPPP,46.82,1.669,</t>
  </si>
  <si>
    <t>B12,NNNNP,PNPPP,95.51,9.999,</t>
  </si>
  <si>
    <t>B12,NNNNP,PPPPP,106.00,8.289,</t>
  </si>
  <si>
    <t>B12,PNNNP,NPNNP,85.29,10.382,</t>
  </si>
  <si>
    <t>B12,PNNNP,PPNNP,10.91,2.554,</t>
  </si>
  <si>
    <t>B12,PNNNP,PNPNP,0.06,0.422,</t>
  </si>
  <si>
    <t>B12,PNNNP,PPPNP,10.20,4.666,</t>
  </si>
  <si>
    <t>B12,PNNNP,NNNPP,65.95,10.924,</t>
  </si>
  <si>
    <t>B12,PNNNP,PNNPP,0.49,0.997,</t>
  </si>
  <si>
    <t>B12,PNNNP,PPNPP,9.83,2.048,</t>
  </si>
  <si>
    <t>B12,PNNNP,NNPPP,49.30,10.228,</t>
  </si>
  <si>
    <t>B12,PNNNP,PNPPP,0.60,0.289,</t>
  </si>
  <si>
    <t>B12,PNNNP,PPPPP,9.89,4.644,</t>
  </si>
  <si>
    <t>B12,NPNNP,PPNNP,74.38,8.919,</t>
  </si>
  <si>
    <t>B12,NPNNP,PNPNP,85.35,12.316,</t>
  </si>
  <si>
    <t>B12,NPNNP,PPPNP,75.09,7.678,</t>
  </si>
  <si>
    <t>B12,NPNNP,NNNPP,151.24,6.964,</t>
  </si>
  <si>
    <t>B12,NPNNP,PNNPP,85.78,118.881,</t>
  </si>
  <si>
    <t>B12,NPNNP,PPNPP,75.46,7.094,</t>
  </si>
  <si>
    <t>B12,NPNNP,NNPPP,134.59,7.888,</t>
  </si>
  <si>
    <t>B12,NPNNP,PNPPP,85.89,10.325,</t>
  </si>
  <si>
    <t>B12,NPNNP,PPPPP,75.40,8.187,</t>
  </si>
  <si>
    <t>B12,PPNNP,PNPNP,10.97,2.263,</t>
  </si>
  <si>
    <t>B12,PPNNP,PPPNP,0.72,0.230,</t>
  </si>
  <si>
    <t>B12,PPNNP,NNNPP,76.87,9.550,</t>
  </si>
  <si>
    <t>B12,PPNNP,PNNPP,11.41,11.746,</t>
  </si>
  <si>
    <t>B12,PPNNP,PPNPP,1.09,0.570,</t>
  </si>
  <si>
    <t>B12,PPNNP,NNPPP,60.21,9.041,</t>
  </si>
  <si>
    <t>B12,PPNNP,PNPPP,11.52,2.809,</t>
  </si>
  <si>
    <t>B12,PPNNP,PPPPP,1.03,0.395,</t>
  </si>
  <si>
    <t>B12,PNPNP,PPPNP,10.26,2.392,</t>
  </si>
  <si>
    <t>B12,PNPNP,NNNPP,65.89,14.005,</t>
  </si>
  <si>
    <t>B12,PNPNP,PNNPP,0.43,2.316,</t>
  </si>
  <si>
    <t>B12,PNPNP,PPNPP,9.89,5.254,</t>
  </si>
  <si>
    <t>B12,PNPNP,NNPPP,49.24,12.803,</t>
  </si>
  <si>
    <t>B12,PNPNP,PNPPP,0.54,0.439,</t>
  </si>
  <si>
    <t>B12,PNPNP,PPPPP,9.95,3.372,</t>
  </si>
  <si>
    <t>B12,PPPNP,NNNPP,76.15,8.209,</t>
  </si>
  <si>
    <t>B12,PPPNP,PNNPP,10.69,6.286,</t>
  </si>
  <si>
    <t>B12,PPPNP,PPNPP,0.37,0.317,</t>
  </si>
  <si>
    <t>B12,PPPNP,NNPPP,59.50,7.802,</t>
  </si>
  <si>
    <t>B12,PPPNP,PNPPP,10.80,4.438,</t>
  </si>
  <si>
    <t>B12,PPPNP,PPPPP,0.31,0.142,</t>
  </si>
  <si>
    <t>B12,NNNPP,PNNPP,65.46,1632.280,</t>
  </si>
  <si>
    <t>B12,NNNPP,PPNPP,75.78,7.895,</t>
  </si>
  <si>
    <t>B12,NNNPP,NNPPP,16.66,0.491,</t>
  </si>
  <si>
    <t>B12,NNNPP,PNPPP,65.35,10.904,</t>
  </si>
  <si>
    <t>B12,NNNPP,PPPPP,75.84,8.921,</t>
  </si>
  <si>
    <t>B12,PNNPP,PPNPP,10.32,2.879,</t>
  </si>
  <si>
    <t>B12,PNNPP,NNPPP,48.80,169.461,</t>
  </si>
  <si>
    <t>B12,PNNPP,PNPPP,0.11,0.950,</t>
  </si>
  <si>
    <t>B12,PNNPP,PPPPP,10.38,4.208,</t>
  </si>
  <si>
    <t>B12,PPNPP,NNPPP,59.13,7.479,</t>
  </si>
  <si>
    <t>B12,PPNPP,PNPPP,10.43,2.109,</t>
  </si>
  <si>
    <t>B12,PPNPP,PPPPP,0.06,0.191,</t>
  </si>
  <si>
    <t>B12,NNPPP,PNPPP,48.70,10.225,</t>
  </si>
  <si>
    <t>B12,NNPPP,PPPPP,59.18,8.427,</t>
  </si>
  <si>
    <t>B12,PNPPP,PPPPP,10.49,4.199,</t>
  </si>
  <si>
    <t>C11,NNNNN,PNNNN,N/A,18.116,</t>
  </si>
  <si>
    <t>C11,NNNNN,NPNNN,N/A,8.176,</t>
  </si>
  <si>
    <t>C11,NNNNN,PPNNN,N/A,108.415,</t>
  </si>
  <si>
    <t>C11,NNNNN,NNPNN,N/A,0.156,</t>
  </si>
  <si>
    <t>C11,NNNNN,PNPNN,N/A,12.077,</t>
  </si>
  <si>
    <t>C11,NNNNN,NNNPN,N/A,0.727,</t>
  </si>
  <si>
    <t>C11,NNNNN,PNNPN,N/A,131.489,</t>
  </si>
  <si>
    <t>C11,NNNNN,PPNPN,N/A,89.622,</t>
  </si>
  <si>
    <t>C11,NNNNN,NNPPN,N/A,0.592,</t>
  </si>
  <si>
    <t>C11,NNNNN,PNPPN,N/A,13.692,</t>
  </si>
  <si>
    <t>C11,NNNNN,PPPPN,N/A,97.620,</t>
  </si>
  <si>
    <t>C11,NNNNN,NNNNP,N/A,0.254,</t>
  </si>
  <si>
    <t>C11,NNNNN,PNNNP,N/A,19.776,</t>
  </si>
  <si>
    <t>C11,NNNNN,NPNNP,N/A,8.816,</t>
  </si>
  <si>
    <t>C11,NNNNN,PPNNP,N/A,100.640,</t>
  </si>
  <si>
    <t>C11,NNNNN,PNPNP,N/A,32.556,</t>
  </si>
  <si>
    <t>C11,NNNNN,PPPNP,N/A,14.308,</t>
  </si>
  <si>
    <t>C11,NNNNN,NNNPP,N/A,1.989,</t>
  </si>
  <si>
    <t>C11,NNNNN,PNNPP,N/A,13.849,</t>
  </si>
  <si>
    <t>C11,NNNNN,PPNPP,N/A,11.872,</t>
  </si>
  <si>
    <t>C11,NNNNN,NNPPP,N/A,0.419,</t>
  </si>
  <si>
    <t>C11,NNNNN,PNPPP,N/A,12.490,</t>
  </si>
  <si>
    <t>C11,NNNNN,PPPPP,N/A,13.360,</t>
  </si>
  <si>
    <t>C11,PNNNN,NPNNN,86.87,16.833,</t>
  </si>
  <si>
    <t>C11,PNNNN,PPNNN,29.73,35.693,</t>
  </si>
  <si>
    <t>C11,PNNNN,NNPNN,111.43,16.935,</t>
  </si>
  <si>
    <t>C11,PNNNN,PNPNN,0.98,0.450,</t>
  </si>
  <si>
    <t>C11,PNNNN,NNNPN,87.54,17.386,</t>
  </si>
  <si>
    <t>C11,PNNNN,PNNPN,0.32,0.241,</t>
  </si>
  <si>
    <t>C11,PNNNN,PPNPN,31.47,35.931,</t>
  </si>
  <si>
    <t>C11,PNNNN,NNPPN,64.16,16.459,</t>
  </si>
  <si>
    <t>C11,PNNNN,PNPPN,0.21,0.255,</t>
  </si>
  <si>
    <t>C11,PNNNN,PPPPN,30.19,39.793,</t>
  </si>
  <si>
    <t>C11,PNNNN,NNNNP,83.84,18.170,</t>
  </si>
  <si>
    <t>C11,PNNNN,PNNNP,0.25,0.495,</t>
  </si>
  <si>
    <t>C11,PNNNN,NPNNP,86.53,19.406,</t>
  </si>
  <si>
    <t>C11,PNNNN,PPNNP,32.25,42.886,</t>
  </si>
  <si>
    <t>C11,PNNNN,PNPNP,0.47,0.393,</t>
  </si>
  <si>
    <t>C11,PNNNN,PPPNP,30.83,10.484,</t>
  </si>
  <si>
    <t>C11,PNNNN,NNNPP,90.11,20.825,</t>
  </si>
  <si>
    <t>C11,PNNNN,PNNPP,0.35,0.263,</t>
  </si>
  <si>
    <t>C11,PNNNN,PPNPP,30.48,13.795,</t>
  </si>
  <si>
    <t>C11,PNNNN,NNPPP,66.87,19.045,</t>
  </si>
  <si>
    <t>C11,PNNNN,PNPPP,0.49,0.315,</t>
  </si>
  <si>
    <t>C11,PNNNN,PPPPP,30.39,9.627,</t>
  </si>
  <si>
    <t>C11,NPNNN,PPNNN,57.14,112.282,</t>
  </si>
  <si>
    <t>C11,NPNNN,NNPNN,161.70,8.351,</t>
  </si>
  <si>
    <t>C11,NPNNN,PNPNN,85.89,12.757,</t>
  </si>
  <si>
    <t>C11,NPNNN,NNNPN,174.41,8.610,</t>
  </si>
  <si>
    <t>C11,NPNNN,PNNPN,86.55,36.660,</t>
  </si>
  <si>
    <t>C11,NPNNN,PPNPN,55.40,79.197,</t>
  </si>
  <si>
    <t>C11,NPNNN,NNPPN,151.03,8.463,</t>
  </si>
  <si>
    <t>C11,NPNNN,PNPPN,86.66,13.309,</t>
  </si>
  <si>
    <t>C11,NPNNN,PPPPN,56.68,94.452,</t>
  </si>
  <si>
    <t>C11,NPNNN,NNNNP,170.71,8.419,</t>
  </si>
  <si>
    <t>C11,NPNNN,PNNNP,87.12,17.019,</t>
  </si>
  <si>
    <t>C11,NPNNN,NPNNP,0.34,0.059,</t>
  </si>
  <si>
    <t>C11,NPNNN,PPNNP,54.62,103.122,</t>
  </si>
  <si>
    <t>C11,NPNNN,PNPNP,87.34,18.538,</t>
  </si>
  <si>
    <t>C11,NPNNN,PPPNP,56.04,15.058,</t>
  </si>
  <si>
    <t>C11,NPNNN,NNNPP,176.98,10.404,</t>
  </si>
  <si>
    <t>C11,NPNNN,PNNPP,86.52,13.994,</t>
  </si>
  <si>
    <t>C11,NPNNN,PPNPP,56.39,11.900,</t>
  </si>
  <si>
    <t>C11,NPNNN,NNPPP,153.74,8.847,</t>
  </si>
  <si>
    <t>C11,NPNNN,PNPPP,86.38,12.880,</t>
  </si>
  <si>
    <t>C11,NPNNN,PPPPP,56.48,13.103,</t>
  </si>
  <si>
    <t>C11,PPNNN,NNPNN,141.16,89.337,</t>
  </si>
  <si>
    <t>C11,PPNNN,PNPNN,28.75,14.888,</t>
  </si>
  <si>
    <t>C11,PPNNN,NNNPN,117.27,116.835,</t>
  </si>
  <si>
    <t>C11,PPNNN,PNNPN,29.41,1913.243,</t>
  </si>
  <si>
    <t>C11,PPNNN,PPNPN,1.74,624.319,</t>
  </si>
  <si>
    <t>C11,PPNNN,NNPPN,93.89,110.458,</t>
  </si>
  <si>
    <t>C11,PPNNN,PNPPN,29.52,36.318,</t>
  </si>
  <si>
    <t>C11,PPNNN,PPPPN,0.46,371.708,</t>
  </si>
  <si>
    <t>C11,PPNNN,NNNNP,113.57,115.827,</t>
  </si>
  <si>
    <t>C11,PPNNN,PNNNP,29.98,27.858,</t>
  </si>
  <si>
    <t>C11,PPNNN,NPNNP,56.80,79.008,</t>
  </si>
  <si>
    <t>C11,PPNNN,PPNNP,2.52,246.536,</t>
  </si>
  <si>
    <t>C11,PPNNN,PNPNP,30.20,25.218,</t>
  </si>
  <si>
    <t>C11,PPNNN,PPPNP,1.10,0.729,</t>
  </si>
  <si>
    <t>C11,PPNNN,NNNPP,119.84,3943.003,</t>
  </si>
  <si>
    <t>C11,PPNNN,PNNPP,29.38,26.905,</t>
  </si>
  <si>
    <t>C11,PPNNN,PPNPP,0.75,1.545,</t>
  </si>
  <si>
    <t>C11,PPNNN,NNPPP,96.60,212.778,</t>
  </si>
  <si>
    <t>C11,PPNNN,PNPPP,29.24,29.128,</t>
  </si>
  <si>
    <t>C11,PPNNN,PPPPP,0.66,0.465,</t>
  </si>
  <si>
    <t>C11,NNPNN,PNPNN,112.40,11.521,</t>
  </si>
  <si>
    <t>C11,NNPNN,NNNPN,23.88,0.616,</t>
  </si>
  <si>
    <t>C11,NNPNN,PNNPN,111.74,87.258,</t>
  </si>
  <si>
    <t>C11,NNPNN,PPNPN,142.89,74.902,</t>
  </si>
  <si>
    <t>C11,NNPNN,NNPPN,47.26,0.516,</t>
  </si>
  <si>
    <t>C11,NNPNN,PNPPN,111.64,12.997,</t>
  </si>
  <si>
    <t>C11,NNPNN,PPPPN,141.61,80.754,</t>
  </si>
  <si>
    <t>C11,NNPNN,NNNNP,27.58,0.170,</t>
  </si>
  <si>
    <t>C11,NNPNN,PNNNP,111.17,18.316,</t>
  </si>
  <si>
    <t>C11,NNPNN,NPNNP,162.04,9.012,</t>
  </si>
  <si>
    <t>C11,NNPNN,PPNNP,143.68,84.593,</t>
  </si>
  <si>
    <t>C11,NNPNN,PNPNP,110.96,29.073,</t>
  </si>
  <si>
    <t>C11,NNPNN,PPPNP,142.26,13.953,</t>
  </si>
  <si>
    <t>C11,NNPNN,NNNPP,21.31,1.893,</t>
  </si>
  <si>
    <t>C11,NNPNN,PNNPP,111.77,13.134,</t>
  </si>
  <si>
    <t>C11,NNPNN,PPNPP,141.91,11.611,</t>
  </si>
  <si>
    <t>C11,NNPNN,NNPPP,44.56,0.366,</t>
  </si>
  <si>
    <t>C11,NNPNN,PNPPP,111.92,11.905,</t>
  </si>
  <si>
    <t>C11,NNPNN,PPPPP,141.81,13.049,</t>
  </si>
  <si>
    <t>C11,PNPNN,NNNPN,88.52,11.729,</t>
  </si>
  <si>
    <t>C11,PNPNN,PNNPN,0.66,0.815,</t>
  </si>
  <si>
    <t>C11,PNPNN,PPNPN,30.49,16.681,</t>
  </si>
  <si>
    <t>C11,PNPNN,NNPPN,65.14,11.269,</t>
  </si>
  <si>
    <t>C11,PNPNN,PNPPN,0.77,0.208,</t>
  </si>
  <si>
    <t>C11,PNPNN,PPPPN,29.21,15.993,</t>
  </si>
  <si>
    <t>C11,PNPNN,NNNNP,84.82,12.094,</t>
  </si>
  <si>
    <t>C11,PNPNN,PNNNP,1.23,0.385,</t>
  </si>
  <si>
    <t>C11,PNPNN,NPNNP,85.55,14.254,</t>
  </si>
  <si>
    <t>C11,PNPNN,PPNNP,31.27,17.117,</t>
  </si>
  <si>
    <t>C11,PNPNN,PNPNP,1.45,0.814,</t>
  </si>
  <si>
    <t>C11,PNPNN,PPPNP,29.85,7.050,</t>
  </si>
  <si>
    <t>C11,PNPNN,NNNPP,91.09,13.270,</t>
  </si>
  <si>
    <t>C11,PNPNN,PNNPP,0.63,0.193,</t>
  </si>
  <si>
    <t>C11,PNPNN,PPNPP,29.51,8.259,</t>
  </si>
  <si>
    <t>C11,PNPNN,NNPPP,67.84,12.495,</t>
  </si>
  <si>
    <t>C11,PNPNN,PNPPP,0.49,0.129,</t>
  </si>
  <si>
    <t>C11,PNPNN,PPPPP,29.41,6.642,</t>
  </si>
  <si>
    <t>C11,NNNPN,PNNPN,87.86,103.033,</t>
  </si>
  <si>
    <t>C11,NNNPN,PPNPN,119.01,97.965,</t>
  </si>
  <si>
    <t>C11,NNNPN,NNPPN,23.38,0.377,</t>
  </si>
  <si>
    <t>C11,NNNPN,PNPPN,87.75,13.281,</t>
  </si>
  <si>
    <t>C11,NNNPN,PPPPN,117.73,105.633,</t>
  </si>
  <si>
    <t>C11,NNNPN,NNNNP,3.70,0.504,</t>
  </si>
  <si>
    <t>C11,NNNPN,PNNNP,87.29,18.877,</t>
  </si>
  <si>
    <t>C11,NNNPN,NPNNP,174.07,9.303,</t>
  </si>
  <si>
    <t>C11,NNNPN,PPNNP,119.79,110.554,</t>
  </si>
  <si>
    <t>C11,NNNPN,PNPNP,87.07,30.801,</t>
  </si>
  <si>
    <t>C11,NNNPN,PPPNP,118.37,14.551,</t>
  </si>
  <si>
    <t>C11,NNNPN,NNNPP,2.57,0.723,</t>
  </si>
  <si>
    <t>C11,NNNPN,PNNPP,87.89,13.407,</t>
  </si>
  <si>
    <t>C11,NNNPN,PPNPP,118.03,12.086,</t>
  </si>
  <si>
    <t>C11,NNNPN,NNPPP,20.68,0.541,</t>
  </si>
  <si>
    <t>C11,NNNPN,PNPPP,88.04,12.134,</t>
  </si>
  <si>
    <t>C11,NNNPN,PPPPP,117.93,13.585,</t>
  </si>
  <si>
    <t>C11,PNNPN,PPNPN,31.15,1795.228,</t>
  </si>
  <si>
    <t>C11,PNNPN,NNPPN,64.48,79.161,</t>
  </si>
  <si>
    <t>C11,PNNPN,PNPPN,0.11,0.583,</t>
  </si>
  <si>
    <t>C11,PNNPN,PPPPN,29.87,1787.610,</t>
  </si>
  <si>
    <t>C11,PNNPN,NNNNP,84.16,135.862,</t>
  </si>
  <si>
    <t>C11,PNNPN,PNNNP,0.57,1.314,</t>
  </si>
  <si>
    <t>C11,PNNPN,NPNNP,86.21,51.297,</t>
  </si>
  <si>
    <t>C11,PNNPN,PPNNP,31.93,1979.518,</t>
  </si>
  <si>
    <t>C11,PNNPN,PNPNP,0.79,0.695,</t>
  </si>
  <si>
    <t>C11,PNNPN,PPPNP,30.51,14.354,</t>
  </si>
  <si>
    <t>C11,PNNPN,NNNPP,90.43,3395.375,</t>
  </si>
  <si>
    <t>C11,PNNPN,PNNPP,0.03,0.580,</t>
  </si>
  <si>
    <t>C11,PNNPN,PPNPP,30.17,21.745,</t>
  </si>
  <si>
    <t>C11,PNNPN,NNPPP,67.18,213.506,</t>
  </si>
  <si>
    <t>C11,PNNPN,PNPPP,0.17,0.627,</t>
  </si>
  <si>
    <t>C11,PNNPN,PPPPP,30.07,12.848,</t>
  </si>
  <si>
    <t>C11,PPNPN,NNPPN,95.63,93.746,</t>
  </si>
  <si>
    <t>C11,PPNPN,PNPPN,31.26,26.126,</t>
  </si>
  <si>
    <t>C11,PPNPN,PPPPN,1.28,255.846,</t>
  </si>
  <si>
    <t>C11,PPNPN,NNNNP,115.31,95.965,</t>
  </si>
  <si>
    <t>C11,PPNPN,PNNNP,31.72,28.037,</t>
  </si>
  <si>
    <t>C11,PPNPN,NPNNP,55.07,85.127,</t>
  </si>
  <si>
    <t>C11,PPNPN,PPNNP,0.78,436.399,</t>
  </si>
  <si>
    <t>C11,PPNPN,PNPNP,31.94,18.890,</t>
  </si>
  <si>
    <t>C11,PPNPN,PPPNP,0.63,2.253,</t>
  </si>
  <si>
    <t>C11,PPNPN,NNNPP,121.58,3330.686,</t>
  </si>
  <si>
    <t>C11,PPNPN,PNNPP,31.12,29.267,</t>
  </si>
  <si>
    <t>C11,PPNPN,PPNPP,0.98,0.889,</t>
  </si>
  <si>
    <t>C11,PPNPN,NNPPP,98.33,175.074,</t>
  </si>
  <si>
    <t>C11,PPNPN,PNPPP,30.97,29.801,</t>
  </si>
  <si>
    <t>C11,PPNPN,PPPPP,1.08,2.112,</t>
  </si>
  <si>
    <t>C11,NNPPN,PNPPN,64.37,12.697,</t>
  </si>
  <si>
    <t>C11,NNPPN,PPPPN,94.35,100.188,</t>
  </si>
  <si>
    <t>C11,NNPPN,NNNNP,19.68,0.405,</t>
  </si>
  <si>
    <t>C11,NNPPN,PNNNP,63.91,17.743,</t>
  </si>
  <si>
    <t>C11,NNPPN,NPNNP,150.69,9.149,</t>
  </si>
  <si>
    <t>C11,NNPPN,PPNNP,96.41,106.377,</t>
  </si>
  <si>
    <t>C11,NNPPN,PNPNP,63.69,28.068,</t>
  </si>
  <si>
    <t>C11,NNPPN,PPPNP,94.99,14.376,</t>
  </si>
  <si>
    <t>C11,NNPPN,NNNPP,25.95,1.374,</t>
  </si>
  <si>
    <t>C11,NNPPN,PNNPP,64.51,12.821,</t>
  </si>
  <si>
    <t>C11,NNPPN,PPNPP,94.65,11.937,</t>
  </si>
  <si>
    <t>C11,NNPPN,NNPPP,2.70,0.298,</t>
  </si>
  <si>
    <t>C11,NNPPN,PNPPP,64.66,11.642,</t>
  </si>
  <si>
    <t>C11,NNPPN,PPPPP,94.55,13.421,</t>
  </si>
  <si>
    <t>C11,PNPPN,PPPPN,29.98,34.504,</t>
  </si>
  <si>
    <t>C11,PNPPN,NNNNP,84.05,13.729,</t>
  </si>
  <si>
    <t>C11,PNPPN,PNNNP,0.46,0.185,</t>
  </si>
  <si>
    <t>C11,PNPPN,NPNNP,86.32,14.909,</t>
  </si>
  <si>
    <t>C11,PNPPN,PPNNP,32.04,40.562,</t>
  </si>
  <si>
    <t>C11,PNPPN,PNPNP,0.68,0.627,</t>
  </si>
  <si>
    <t>C11,PNPPN,PPPNP,30.62,9.988,</t>
  </si>
  <si>
    <t>C11,PNPPN,NNNPP,90.32,15.277,</t>
  </si>
  <si>
    <t>C11,PNPPN,PNNPP,0.14,0.043,</t>
  </si>
  <si>
    <t>C11,PNPPN,PPNPP,30.27,11.923,</t>
  </si>
  <si>
    <t>C11,PNPPN,NNPPP,67.08,14.233,</t>
  </si>
  <si>
    <t>C11,PNPPN,PNPPP,0.28,0.077,</t>
  </si>
  <si>
    <t>C11,PNPPN,PPPPP,30.18,9.257,</t>
  </si>
  <si>
    <t>C11,PPPPN,NNNNP,114.03,104.352,</t>
  </si>
  <si>
    <t>C11,PPPPN,PNNNP,30.44,28.289,</t>
  </si>
  <si>
    <t>C11,PPPPN,NPNNP,56.34,85.604,</t>
  </si>
  <si>
    <t>C11,PPPPN,PPNNP,2.06,229.947,</t>
  </si>
  <si>
    <t>C11,PPPPN,PNPNP,30.66,20.332,</t>
  </si>
  <si>
    <t>C11,PPPPN,PPPNP,0.64,1.168,</t>
  </si>
  <si>
    <t>C11,PPPPN,NNNPP,120.30,3573.188,</t>
  </si>
  <si>
    <t>C11,PPPPN,PNNPP,29.84,31.680,</t>
  </si>
  <si>
    <t>C11,PPPPN,PPNPP,0.30,0.145,</t>
  </si>
  <si>
    <t>C11,PPPPN,NNPPP,97.05,191.322,</t>
  </si>
  <si>
    <t>C11,PPPPN,PNPPP,29.69,36.139,</t>
  </si>
  <si>
    <t>C11,PPPPN,PPPPP,0.20,1.099,</t>
  </si>
  <si>
    <t>C11,NNNNP,PNNNP,83.59,19.849,</t>
  </si>
  <si>
    <t>C11,NNNNP,NPNNP,170.37,9.091,</t>
  </si>
  <si>
    <t>C11,NNNNP,PPNNP,116.09,107.877,</t>
  </si>
  <si>
    <t>C11,NNNNP,PNPNP,83.37,32.940,</t>
  </si>
  <si>
    <t>C11,NNNNP,PPPNP,114.67,14.462,</t>
  </si>
  <si>
    <t>C11,NNNNP,NNNPP,6.27,1.693,</t>
  </si>
  <si>
    <t>C11,NNNNP,PNNPP,84.19,13.878,</t>
  </si>
  <si>
    <t>C11,NNNNP,PPNPP,114.33,11.997,</t>
  </si>
  <si>
    <t>C11,NNNNP,NNPPP,16.98,0.226,</t>
  </si>
  <si>
    <t>C11,NNNNP,PNPPP,84.33,12.515,</t>
  </si>
  <si>
    <t>C11,NNNNP,PPPPP,114.23,13.498,</t>
  </si>
  <si>
    <t>C11,PNNNP,NPNNP,86.78,19.759,</t>
  </si>
  <si>
    <t>C11,PNNNP,PPNNP,32.50,30.813,</t>
  </si>
  <si>
    <t>C11,PNNNP,PNPNP,0.22,1.090,</t>
  </si>
  <si>
    <t>C11,PNNNP,PPPNP,31.08,9.066,</t>
  </si>
  <si>
    <t>C11,PNNNP,NNNPP,89.86,23.244,</t>
  </si>
  <si>
    <t>C11,PNNNP,PNNPP,0.60,0.202,</t>
  </si>
  <si>
    <t>C11,PNNNP,PPNPP,30.74,10.785,</t>
  </si>
  <si>
    <t>C11,PNNNP,NNPPP,66.61,20.947,</t>
  </si>
  <si>
    <t>C11,PNNNP,PNPPP,0.74,0.190,</t>
  </si>
  <si>
    <t>C11,PNNNP,PPPPP,30.64,8.479,</t>
  </si>
  <si>
    <t>C11,NPNNP,PPNNP,54.28,70.262,</t>
  </si>
  <si>
    <t>C11,NPNNP,PNPNP,87.00,21.569,</t>
  </si>
  <si>
    <t>C11,NPNNP,PPPNP,55.70,14.189,</t>
  </si>
  <si>
    <t>C11,NPNNP,NNNPP,176.64,11.406,</t>
  </si>
  <si>
    <t>C11,NPNNP,PNNPP,86.19,15.779,</t>
  </si>
  <si>
    <t>C11,NPNNP,PPNPP,56.05,11.728,</t>
  </si>
  <si>
    <t>C11,NPNNP,NNPPP,153.40,9.596,</t>
  </si>
  <si>
    <t>C11,NPNNP,PNPPP,86.04,14.390,</t>
  </si>
  <si>
    <t>C11,NPNNP,PPPPP,56.14,12.475,</t>
  </si>
  <si>
    <t>C11,PPNNP,PNPNP,32.72,23.554,</t>
  </si>
  <si>
    <t>C11,PPNNP,PPPNP,1.42,0.880,</t>
  </si>
  <si>
    <t>C11,PPNNP,NNNPP,122.36,3765.417,</t>
  </si>
  <si>
    <t>C11,PPNNP,PNNPP,31.90,33.527,</t>
  </si>
  <si>
    <t>C11,PPNNP,PPNPP,1.77,1.077,</t>
  </si>
  <si>
    <t>C11,PPNNP,NNPPP,99.11,196.324,</t>
  </si>
  <si>
    <t>C11,PPNNP,PNPPP,31.76,38.451,</t>
  </si>
  <si>
    <t>C11,PPNNP,PPPPP,1.86,0.899,</t>
  </si>
  <si>
    <t>C11,PNPNP,PPPNP,31.30,9.386,</t>
  </si>
  <si>
    <t>C11,PNPNP,NNNPP,89.64,43.498,</t>
  </si>
  <si>
    <t>C11,PNPNP,PNNPP,0.82,0.643,</t>
  </si>
  <si>
    <t>C11,PNPNP,PPNPP,30.95,11.056,</t>
  </si>
  <si>
    <t>C11,PNPNP,NNPPP,66.40,35.936,</t>
  </si>
  <si>
    <t>C11,PNPNP,PNPPP,0.96,0.673,</t>
  </si>
  <si>
    <t>C11,PNPNP,PPPPP,30.86,8.697,</t>
  </si>
  <si>
    <t>C11,PPPNP,NNNPP,120.94,16.691,</t>
  </si>
  <si>
    <t>C11,PPPNP,PNNPP,30.48,9.261,</t>
  </si>
  <si>
    <t>C11,PPPNP,PPNPP,0.35,0.601,</t>
  </si>
  <si>
    <t>C11,PPPNP,NNPPP,97.70,15.342,</t>
  </si>
  <si>
    <t>C11,PPPNP,PNPPP,30.34,9.456,</t>
  </si>
  <si>
    <t>C11,PPPNP,PPPPP,0.44,0.172,</t>
  </si>
  <si>
    <t>C11,NNNPP,PNNPP,90.46,15.427,</t>
  </si>
  <si>
    <t>C11,NNNPP,PPNPP,120.60,13.684,</t>
  </si>
  <si>
    <t>C11,NNNPP,NNPPP,23.25,2.238,</t>
  </si>
  <si>
    <t>C11,NNNPP,PNPPP,90.61,13.783,</t>
  </si>
  <si>
    <t>C11,NNNPP,PPPPP,120.50,15.438,</t>
  </si>
  <si>
    <t>C11,PNNPP,PPNPP,30.14,11.696,</t>
  </si>
  <si>
    <t>C11,PNNPP,NNPPP,67.21,14.393,</t>
  </si>
  <si>
    <t>C11,PNNPP,PNPPP,0.15,0.062,</t>
  </si>
  <si>
    <t>C11,PNNPP,PPPPP,30.04,8.591,</t>
  </si>
  <si>
    <t>C11,PPNPP,NNPPP,97.35,12.649,</t>
  </si>
  <si>
    <t>C11,PPNPP,PNPPP,29.99,11.942,</t>
  </si>
  <si>
    <t>C11,PPNPP,PPPPP,0.10,0.590,</t>
  </si>
  <si>
    <t>C11,NNPPP,PNPPP,67.36,12.935,</t>
  </si>
  <si>
    <t>C11,NNPPP,PPPPP,97.25,14.260,</t>
  </si>
  <si>
    <t>C11,PNPPP,PPPPP,29.89,8.759,</t>
  </si>
  <si>
    <t>C12,NNNNN,PNNNN,N/A,3.513,</t>
  </si>
  <si>
    <t>C12,NNNNN,NPNNN,N/A,4.420,</t>
  </si>
  <si>
    <t>C12,NNNNN,PPNNN,N/A,5.095,</t>
  </si>
  <si>
    <t>C12,NNNNN,NNPNN,N/A,0.473,</t>
  </si>
  <si>
    <t>C12,NNNNN,PNPNN,N/A,5.472,</t>
  </si>
  <si>
    <t>C12,NNNNN,NPPNN,N/A,1.736,</t>
  </si>
  <si>
    <t>C12,NNNNN,PPPNN,N/A,7.480,</t>
  </si>
  <si>
    <t>C12,NNNNN,NNNPN,N/A,0.420,</t>
  </si>
  <si>
    <t>C12,NNNNN,PNNPN,N/A,4.155,</t>
  </si>
  <si>
    <t>C12,NNNNN,NPNPN,N/A,27.075,</t>
  </si>
  <si>
    <t>C12,NNNNN,PPNPN,N/A,7.209,</t>
  </si>
  <si>
    <t>C12,NNNNN,NNPPN,N/A,0.150,</t>
  </si>
  <si>
    <t>C12,NNNNN,PNPPN,N/A,4.900,</t>
  </si>
  <si>
    <t>C12,NNNNN,NPPPN,N/A,22.736,</t>
  </si>
  <si>
    <t>C12,NNNNN,PPPPN,N/A,7.051,</t>
  </si>
  <si>
    <t>C12,NNNNN,NNNNP,N/A,0.097,</t>
  </si>
  <si>
    <t>C12,NNNNN,NPNNP,N/A,4.070,</t>
  </si>
  <si>
    <t>C12,NNNNN,NNPNP,N/A,0.748,</t>
  </si>
  <si>
    <t>C12,NNNNN,PNPNP,N/A,3.923,</t>
  </si>
  <si>
    <t>C12,NNNNN,NPPNP,N/A,16.443,</t>
  </si>
  <si>
    <t>C12,NNNNN,NNNPP,N/A,0.378,</t>
  </si>
  <si>
    <t>C12,NNNNN,PNNPP,N/A,76.399,</t>
  </si>
  <si>
    <t>C12,NNNNN,PNPPP,N/A,6.378,</t>
  </si>
  <si>
    <t>C12,NNNNN,PPPPP,N/A,6.310,</t>
  </si>
  <si>
    <t>C12,PNNNN,NPNNN,85.36,4.125,</t>
  </si>
  <si>
    <t>C12,PNNNN,PPNNN,50.51,4.414,</t>
  </si>
  <si>
    <t>C12,PNNNN,NNPNN,85.46,3.564,</t>
  </si>
  <si>
    <t>C12,PNNNN,PNPNN,2.50,0.223,</t>
  </si>
  <si>
    <t>C12,PNNNN,NPPNN,83.22,2.213,</t>
  </si>
  <si>
    <t>C12,PNNNN,PPPNN,45.72,4.295,</t>
  </si>
  <si>
    <t>C12,PNNNN,NNNPN,17.99,3.441,</t>
  </si>
  <si>
    <t>C12,PNNNN,PNNPN,1.93,0.162,</t>
  </si>
  <si>
    <t>C12,PNNNN,NPNPN,81.06,6.442,</t>
  </si>
  <si>
    <t>C12,PNNNN,PPNPN,47.29,4.289,</t>
  </si>
  <si>
    <t>C12,PNNNN,NNPPN,47.83,3.091,</t>
  </si>
  <si>
    <t>C12,PNNNN,PNPPN,1.11,0.281,</t>
  </si>
  <si>
    <t>C12,PNNNN,NPPPN,74.27,5.329,</t>
  </si>
  <si>
    <t>C12,PNNNN,PPPPN,48.47,4.622,</t>
  </si>
  <si>
    <t>C12,PNNNN,NNNNP,46.41,3.521,</t>
  </si>
  <si>
    <t>C12,PNNNN,NPNNP,84.16,3.598,</t>
  </si>
  <si>
    <t>C12,PNNNN,NNPNP,91.78,3.612,</t>
  </si>
  <si>
    <t>C12,PNNNN,PNPNP,4.26,0.541,</t>
  </si>
  <si>
    <t>C12,PNNNN,NPPNP,85.34,7.918,</t>
  </si>
  <si>
    <t>C12,PNNNN,NNNPP,5.80,3.238,</t>
  </si>
  <si>
    <t>C12,PNNNN,PNNPP,0.51,0.566,</t>
  </si>
  <si>
    <t>C12,PNNNN,PNPPP,1.26,0.134,</t>
  </si>
  <si>
    <t>C12,PNNNN,PPPPP,49.36,4.418,</t>
  </si>
  <si>
    <t>C12,NPNNN,PPNNN,34.85,4.223,</t>
  </si>
  <si>
    <t>C12,NPNNN,NNPNN,0.10,4.019,</t>
  </si>
  <si>
    <t>C12,NPNNN,PNPNN,82.86,5.121,</t>
  </si>
  <si>
    <t>C12,NPNNN,NPPNN,2.14,0.237,</t>
  </si>
  <si>
    <t>C12,NPNNN,PPPNN,39.64,7.606,</t>
  </si>
  <si>
    <t>C12,NPNNN,NNNPN,103.35,4.355,</t>
  </si>
  <si>
    <t>C12,NPNNN,PNNPN,87.29,4.879,</t>
  </si>
  <si>
    <t>C12,NPNNN,NPNPN,4.30,0.915,</t>
  </si>
  <si>
    <t>C12,NPNNN,PPNPN,38.07,4.341,</t>
  </si>
  <si>
    <t>C12,NPNNN,NNPPN,37.53,3.493,</t>
  </si>
  <si>
    <t>C12,NPNNN,PNPPN,86.47,5.592,</t>
  </si>
  <si>
    <t>C12,NPNNN,NPPPN,11.09,1.842,</t>
  </si>
  <si>
    <t>C12,NPNNN,PPPPN,36.90,5.236,</t>
  </si>
  <si>
    <t>C12,NPNNN,NNNNP,38.96,4.385,</t>
  </si>
  <si>
    <t>C12,NPNNN,NPNNP,1.21,0.308,</t>
  </si>
  <si>
    <t>C12,NPNNN,NNPNP,6.42,4.443,</t>
  </si>
  <si>
    <t>C12,NPNNN,PNPNP,81.10,4.593,</t>
  </si>
  <si>
    <t>C12,NPNNN,NPPNP,0.02,1.043,</t>
  </si>
  <si>
    <t>C12,NPNNN,NNNPP,91.16,4.271,</t>
  </si>
  <si>
    <t>C12,NPNNN,PNNPP,85.87,10.258,</t>
  </si>
  <si>
    <t>C12,NPNNN,PNPPP,84.10,5.833,</t>
  </si>
  <si>
    <t>C12,NPNNN,PPPPP,36.00,4.510,</t>
  </si>
  <si>
    <t>C12,PPNNN,NNPNN,34.95,4.749,</t>
  </si>
  <si>
    <t>C12,PPNNN,PNPNN,48.02,5.480,</t>
  </si>
  <si>
    <t>C12,PPNNN,NPPNN,32.70,3.546,</t>
  </si>
  <si>
    <t>C12,PPNNN,PPPNN,4.80,0.632,</t>
  </si>
  <si>
    <t>C12,PPNNN,NNNPN,68.50,5.095,</t>
  </si>
  <si>
    <t>C12,PPNNN,PNNPN,52.45,5.749,</t>
  </si>
  <si>
    <t>C12,PPNNN,NPNPN,30.55,4.063,</t>
  </si>
  <si>
    <t>C12,PPNNN,PPNPN,3.22,0.375,</t>
  </si>
  <si>
    <t>C12,PPNNN,NNPPN,2.68,3.823,</t>
  </si>
  <si>
    <t>C12,PPNNN,PNPPN,51.62,5.987,</t>
  </si>
  <si>
    <t>C12,PPNNN,NPPPN,23.75,3.041,</t>
  </si>
  <si>
    <t>C12,PPNNN,PPPPN,2.05,0.557,</t>
  </si>
  <si>
    <t>C12,PPNNN,NNNNP,4.11,5.072,</t>
  </si>
  <si>
    <t>C12,PPNNN,NPNNP,33.64,2.816,</t>
  </si>
  <si>
    <t>C12,PPNNN,NNPNP,41.27,5.265,</t>
  </si>
  <si>
    <t>C12,PPNNN,PNPNP,46.26,5.233,</t>
  </si>
  <si>
    <t>C12,PPNNN,NPPNP,34.83,8.535,</t>
  </si>
  <si>
    <t>C12,PPNNN,NNNPP,56.31,4.650,</t>
  </si>
  <si>
    <t>C12,PPNNN,PNNPP,51.02,11.868,</t>
  </si>
  <si>
    <t>C12,PPNNN,PNPPP,49.26,6.387,</t>
  </si>
  <si>
    <t>C12,PPNNN,PPPPP,1.16,1.088,</t>
  </si>
  <si>
    <t>C12,NNPNN,PNPNN,82.97,5.580,</t>
  </si>
  <si>
    <t>C12,NNPNN,NPPNN,2.25,1.619,</t>
  </si>
  <si>
    <t>C12,NNPNN,PPPNN,39.75,7.012,</t>
  </si>
  <si>
    <t>C12,NNPNN,NNNPN,103.45,0.526,</t>
  </si>
  <si>
    <t>C12,NNPNN,PNNPN,87.39,4.260,</t>
  </si>
  <si>
    <t>C12,NNPNN,NPNPN,4.40,18.176,</t>
  </si>
  <si>
    <t>C12,NNPNN,PPNPN,38.17,6.658,</t>
  </si>
  <si>
    <t>C12,NNPNN,NNPPN,37.63,0.242,</t>
  </si>
  <si>
    <t>C12,NNPNN,PNPPN,86.57,5.084,</t>
  </si>
  <si>
    <t>C12,NNPNN,NPPPN,11.20,15.414,</t>
  </si>
  <si>
    <t>C12,NNPNN,PPPPN,37.00,6.581,</t>
  </si>
  <si>
    <t>C12,NNPNN,NNNNP,39.06,0.420,</t>
  </si>
  <si>
    <t>C12,NNPNN,NPNNP,1.31,3.758,</t>
  </si>
  <si>
    <t>C12,NNPNN,NNPNP,6.32,0.135,</t>
  </si>
  <si>
    <t>C12,NNPNN,PNPNP,81.21,3.977,</t>
  </si>
  <si>
    <t>C12,NNPNN,NPPNP,0.12,13.536,</t>
  </si>
  <si>
    <t>C12,NNPNN,NNNPP,91.26,0.570,</t>
  </si>
  <si>
    <t>C12,NNPNN,PNNPP,85.97,114.897,</t>
  </si>
  <si>
    <t>C12,NNPNN,PNPPP,84.21,6.588,</t>
  </si>
  <si>
    <t>C12,NNPNN,PPPPP,36.11,5.980,</t>
  </si>
  <si>
    <t>C12,PNPNN,NPPNN,80.72,2.557,</t>
  </si>
  <si>
    <t>C12,PNPNN,PPPNN,43.22,5.046,</t>
  </si>
  <si>
    <t>C12,PNPNN,NNNPN,20.48,5.370,</t>
  </si>
  <si>
    <t>C12,PNPNN,PNNPN,4.43,0.404,</t>
  </si>
  <si>
    <t>C12,PNPNN,NPNPN,78.57,9.748,</t>
  </si>
  <si>
    <t>C12,PNPNN,PPNPN,44.79,5.116,</t>
  </si>
  <si>
    <t>C12,PNPNN,NNPPN,45.34,4.492,</t>
  </si>
  <si>
    <t>C12,PNPNN,PNPPN,3.61,0.505,</t>
  </si>
  <si>
    <t>C12,PNPNN,NPPPN,71.77,8.030,</t>
  </si>
  <si>
    <t>C12,PNPNN,PPPPN,45.97,5.433,</t>
  </si>
  <si>
    <t>C12,PNPNN,NNNNP,43.91,5.502,</t>
  </si>
  <si>
    <t>C12,PNPNN,NPNNP,81.66,4.198,</t>
  </si>
  <si>
    <t>C12,PNPNN,NNPNP,89.29,5.718,</t>
  </si>
  <si>
    <t>C12,PNPNN,PNPNP,1.76,0.148,</t>
  </si>
  <si>
    <t>C12,PNPNN,NPPNP,82.85,10.980,</t>
  </si>
  <si>
    <t>C12,PNPNN,NNNPP,8.29,4.867,</t>
  </si>
  <si>
    <t>C12,PNPNN,PNNPP,3.01,0.830,</t>
  </si>
  <si>
    <t>C12,PNPNN,PNPPP,1.24,0.140,</t>
  </si>
  <si>
    <t>C12,PNPNN,PPPPP,46.86,5.046,</t>
  </si>
  <si>
    <t>C12,NPPNN,PPPNN,37.50,7.278,</t>
  </si>
  <si>
    <t>C12,NPPNN,NNNPN,101.20,1.725,</t>
  </si>
  <si>
    <t>C12,NPPNN,PNNPN,85.15,2.377,</t>
  </si>
  <si>
    <t>C12,NPPNN,NPNPN,2.15,0.479,</t>
  </si>
  <si>
    <t>C12,NPPNN,PPNPN,35.93,3.842,</t>
  </si>
  <si>
    <t>C12,NPPNN,NNPPN,35.39,1.526,</t>
  </si>
  <si>
    <t>C12,NPPNN,PNPPN,84.33,2.480,</t>
  </si>
  <si>
    <t>C12,NPPNN,NPPPN,8.95,0.457,</t>
  </si>
  <si>
    <t>C12,NPPNN,PPPPN,34.75,3.912,</t>
  </si>
  <si>
    <t>C12,NPPNN,NNNNP,36.81,1.723,</t>
  </si>
  <si>
    <t>C12,NPPNN,NPNNP,0.94,0.395,</t>
  </si>
  <si>
    <t>C12,NPPNN,NNPNP,8.56,1.695,</t>
  </si>
  <si>
    <t>C12,NPPNN,PNPNP,78.96,2.353,</t>
  </si>
  <si>
    <t>C12,NPPNN,NPPNP,2.13,0.795,</t>
  </si>
  <si>
    <t>C12,NPPNN,NNNPP,89.01,1.702,</t>
  </si>
  <si>
    <t>C12,NPPNN,PNNPP,83.73,3.925,</t>
  </si>
  <si>
    <t>C12,NPPNN,PNPPP,81.96,2.718,</t>
  </si>
  <si>
    <t>C12,NPPNN,PPPPP,33.86,2.906,</t>
  </si>
  <si>
    <t>C12,PPPNN,NNNPN,63.70,7.483,</t>
  </si>
  <si>
    <t>C12,PPPNN,PNNPN,47.65,5.353,</t>
  </si>
  <si>
    <t>C12,PPPNN,NPNPN,35.35,8.147,</t>
  </si>
  <si>
    <t>C12,PPPNN,PPNPN,1.57,0.541,</t>
  </si>
  <si>
    <t>C12,PPPNN,NNPPN,2.11,5.270,</t>
  </si>
  <si>
    <t>C12,PPPNN,PNPPN,46.83,4.972,</t>
  </si>
  <si>
    <t>C12,PPPNN,NPPPN,28.55,6.462,</t>
  </si>
  <si>
    <t>C12,PPPNN,PPPPN,2.75,0.300,</t>
  </si>
  <si>
    <t>C12,PPPNN,NNNNP,0.69,7.459,</t>
  </si>
  <si>
    <t>C12,PPPNN,NPNNP,38.44,3.948,</t>
  </si>
  <si>
    <t>C12,PPPNN,NNPNP,46.06,7.998,</t>
  </si>
  <si>
    <t>C12,PPPNN,PNPNP,41.46,4.697,</t>
  </si>
  <si>
    <t>C12,PPPNN,NPPNP,39.63,9.295,</t>
  </si>
  <si>
    <t>C12,PPPNN,NNNPP,51.51,6.610,</t>
  </si>
  <si>
    <t>C12,PPPNN,PNNPP,46.23,7.461,</t>
  </si>
  <si>
    <t>C12,PPPNN,PNPPP,44.46,5.380,</t>
  </si>
  <si>
    <t>C12,PPPNN,PPPPP,3.64,0.860,</t>
  </si>
  <si>
    <t>C12,NNNPN,PNNPN,16.06,4.044,</t>
  </si>
  <si>
    <t>C12,NNNPN,NPNPN,99.05,24.424,</t>
  </si>
  <si>
    <t>C12,NNNPN,PPNPN,65.28,7.227,</t>
  </si>
  <si>
    <t>C12,NNNPN,NNPPN,65.82,0.143,</t>
  </si>
  <si>
    <t>C12,NNNPN,PNPPN,16.88,4.755,</t>
  </si>
  <si>
    <t>C12,NNNPN,NPPPN,92.25,21.040,</t>
  </si>
  <si>
    <t>C12,NNNPN,PPPPN,66.45,7.058,</t>
  </si>
  <si>
    <t>C12,NNNPN,NNNNP,64.39,0.241,</t>
  </si>
  <si>
    <t>C12,NNNPN,NPNNP,102.14,4.016,</t>
  </si>
  <si>
    <t>C12,NNNPN,NNPNP,109.77,0.807,</t>
  </si>
  <si>
    <t>C12,NNNPN,PNPNP,22.24,3.863,</t>
  </si>
  <si>
    <t>C12,NNNPN,NPPNP,103.33,15.640,</t>
  </si>
  <si>
    <t>C12,NNNPN,NNNPP,12.19,0.047,</t>
  </si>
  <si>
    <t>C12,NNNPN,PNNPP,17.48,65.655,</t>
  </si>
  <si>
    <t>C12,NNNPN,PNPPP,19.24,6.229,</t>
  </si>
  <si>
    <t>C12,NNNPN,PPPPP,67.34,6.306,</t>
  </si>
  <si>
    <t>C12,PNNPN,NPNPN,82.99,9.500,</t>
  </si>
  <si>
    <t>C12,PNNPN,PPNPN,49.22,5.881,</t>
  </si>
  <si>
    <t>C12,PNNPN,NNPPN,49.76,3.600,</t>
  </si>
  <si>
    <t>C12,PNNPN,PNPPN,0.82,0.168,</t>
  </si>
  <si>
    <t>C12,PNNPN,NPPPN,76.20,7.752,</t>
  </si>
  <si>
    <t>C12,PNNPN,PPPPN,50.40,5.794,</t>
  </si>
  <si>
    <t>C12,PNNPN,NNNNP,48.34,4.173,</t>
  </si>
  <si>
    <t>C12,PNNPN,NPNNP,86.09,4.128,</t>
  </si>
  <si>
    <t>C12,PNNPN,NNPNP,93.71,4.314,</t>
  </si>
  <si>
    <t>C12,PNNPN,PNPNP,6.19,0.466,</t>
  </si>
  <si>
    <t>C12,PNNPN,NPPNP,87.27,11.024,</t>
  </si>
  <si>
    <t>C12,PNNPN,NNNPP,3.86,3.777,</t>
  </si>
  <si>
    <t>C12,PNNPN,PNNPP,1.42,1.020,</t>
  </si>
  <si>
    <t>C12,PNNPN,PNPPP,3.19,0.301,</t>
  </si>
  <si>
    <t>C12,PNNPN,PPPPP,51.29,4.977,</t>
  </si>
  <si>
    <t>C12,NPNPN,PPNPN,33.77,5.278,</t>
  </si>
  <si>
    <t>C12,NPNPN,NNPPN,33.23,9.311,</t>
  </si>
  <si>
    <t>C12,NPNPN,PNPPN,82.17,14.863,</t>
  </si>
  <si>
    <t>C12,NPNPN,NPPPN,6.80,288.567,</t>
  </si>
  <si>
    <t>C12,NPNPN,PPPPN,32.60,5.158,</t>
  </si>
  <si>
    <t>C12,NPNPN,NNNNP,34.66,26.304,</t>
  </si>
  <si>
    <t>C12,NPNPN,NPNNP,3.09,1.134,</t>
  </si>
  <si>
    <t>C12,NPNPN,NNPNP,10.72,38.538,</t>
  </si>
  <si>
    <t>C12,NPNPN,PNPNP,76.81,7.776,</t>
  </si>
  <si>
    <t>C12,NPNPN,NPPNP,4.28,8.996,</t>
  </si>
  <si>
    <t>C12,NPNPN,NNNPP,86.86,20.760,</t>
  </si>
  <si>
    <t>C12,NPNPN,PNNPP,81.57,2170.200,</t>
  </si>
  <si>
    <t>C12,NPNPN,PNPPP,79.80,13.781,</t>
  </si>
  <si>
    <t>C12,NPNPN,PPPPP,31.70,5.067,</t>
  </si>
  <si>
    <t>C12,PPNPN,NNPPN,0.54,4.948,</t>
  </si>
  <si>
    <t>C12,PPNPN,PNPPN,48.40,6.065,</t>
  </si>
  <si>
    <t>C12,PPNPN,NPPPN,26.98,4.518,</t>
  </si>
  <si>
    <t>C12,PPNPN,PPPPN,1.18,0.654,</t>
  </si>
  <si>
    <t>C12,PPNPN,NNNNP,0.88,7.184,</t>
  </si>
  <si>
    <t>C12,PPNPN,NPNNP,36.87,2.738,</t>
  </si>
  <si>
    <t>C12,PPNPN,NNPNP,44.49,7.673,</t>
  </si>
  <si>
    <t>C12,PPNPN,PNPNP,43.03,4.965,</t>
  </si>
  <si>
    <t>C12,PPNPN,NPPNP,38.05,6.273,</t>
  </si>
  <si>
    <t>C12,PPNPN,NNNPP,53.08,6.340,</t>
  </si>
  <si>
    <t>C12,PPNPN,PNNPP,47.80,8.941,</t>
  </si>
  <si>
    <t>C12,PPNPN,PNPPP,46.03,5.995,</t>
  </si>
  <si>
    <t>C12,PPNPN,PPPPP,2.07,1.275,</t>
  </si>
  <si>
    <t>C12,NNPPN,PNPPN,48.94,4.098,</t>
  </si>
  <si>
    <t>C12,NNPPN,NPPPN,26.43,7.549,</t>
  </si>
  <si>
    <t>C12,NNPPN,PPPPN,0.63,5.087,</t>
  </si>
  <si>
    <t>C12,NNPPN,NNNNP,1.43,0.105,</t>
  </si>
  <si>
    <t>C12,NNPPN,NPNNP,36.32,3.332,</t>
  </si>
  <si>
    <t>C12,NNPPN,NNPNP,43.95,0.390,</t>
  </si>
  <si>
    <t>C12,NNPPN,PNPNP,43.57,3.346,</t>
  </si>
  <si>
    <t>C12,NNPPN,NPPNP,37.51,9.360,</t>
  </si>
  <si>
    <t>C12,NNPPN,NNNPP,53.63,0.136,</t>
  </si>
  <si>
    <t>C12,NNPPN,PNNPP,48.34,23.353,</t>
  </si>
  <si>
    <t>C12,NNPPN,PNPPP,46.57,5.128,</t>
  </si>
  <si>
    <t>C12,NNPPN,PPPPP,1.53,4.889,</t>
  </si>
  <si>
    <t>C12,PNPPN,NPPPN,75.38,11.839,</t>
  </si>
  <si>
    <t>C12,PNPPN,PPPPN,49.58,5.445,</t>
  </si>
  <si>
    <t>C12,PNPPN,NNNNP,47.52,4.934,</t>
  </si>
  <si>
    <t>C12,PNPPN,NPNNP,85.27,4.557,</t>
  </si>
  <si>
    <t>C12,PNPPN,NNPNP,92.89,5.170,</t>
  </si>
  <si>
    <t>C12,PNPPN,PNPNP,5.37,0.436,</t>
  </si>
  <si>
    <t>C12,PNPPN,NPPNP,86.45,15.371,</t>
  </si>
  <si>
    <t>C12,PNPPN,NNNPP,4.69,4.355,</t>
  </si>
  <si>
    <t>C12,PNPPN,PNNPP,0.60,1.641,</t>
  </si>
  <si>
    <t>C12,PNPPN,PNPPP,2.37,0.438,</t>
  </si>
  <si>
    <t>C12,PNPPN,PPPPP,50.47,4.658,</t>
  </si>
  <si>
    <t>C12,NPPPN,PPPPN,25.80,4.706,</t>
  </si>
  <si>
    <t>C12,NPPPN,NNNNP,27.86,22.165,</t>
  </si>
  <si>
    <t>C12,NPPPN,NPNNP,9.89,1.759,</t>
  </si>
  <si>
    <t>C12,NPPPN,NNPNP,17.52,33.301,</t>
  </si>
  <si>
    <t>C12,NPPPN,PNPNP,70.01,6.271,</t>
  </si>
  <si>
    <t>C12,NPPPN,NPPNP,11.08,12.594,</t>
  </si>
  <si>
    <t>C12,NPPPN,NNNPP,80.06,16.470,</t>
  </si>
  <si>
    <t>C12,NPPPN,PNNPP,74.78,1908.691,</t>
  </si>
  <si>
    <t>C12,NPPPN,PNPPP,73.01,11.212,</t>
  </si>
  <si>
    <t>C12,NPPPN,PPPPP,24.91,4.653,</t>
  </si>
  <si>
    <t>C12,PPPPN,NNNNP,2.06,7.027,</t>
  </si>
  <si>
    <t>C12,PPPPN,NPNNP,35.69,3.202,</t>
  </si>
  <si>
    <t>C12,PPPPN,NNPNP,43.32,7.429,</t>
  </si>
  <si>
    <t>C12,PPPPN,PNPNP,44.21,5.107,</t>
  </si>
  <si>
    <t>C12,PPPPN,NPPNP,36.88,5.972,</t>
  </si>
  <si>
    <t>C12,PPPPN,NNNPP,54.26,6.324,</t>
  </si>
  <si>
    <t>C12,PPPPN,PNNPP,48.97,7.864,</t>
  </si>
  <si>
    <t>C12,PPPPN,PNPPP,47.21,5.821,</t>
  </si>
  <si>
    <t>C12,PPPPN,PPPPP,0.89,0.684,</t>
  </si>
  <si>
    <t>C12,NNNNP,NPNNP,37.75,4.041,</t>
  </si>
  <si>
    <t>C12,NNNNP,NNPNP,45.38,0.679,</t>
  </si>
  <si>
    <t>C12,NNNNP,PNPNP,42.15,3.934,</t>
  </si>
  <si>
    <t>C12,NNNNP,NPPNP,38.94,16.207,</t>
  </si>
  <si>
    <t>C12,NNNNP,NNNPP,52.20,0.498,</t>
  </si>
  <si>
    <t>C12,NNNNP,PNNPP,46.91,87.054,</t>
  </si>
  <si>
    <t>C12,NNNNP,PNPPP,45.15,6.430,</t>
  </si>
  <si>
    <t>C12,NNNNP,PPPPP,2.95,6.291,</t>
  </si>
  <si>
    <t>C12,NPNNP,NNPNP,7.63,4.082,</t>
  </si>
  <si>
    <t>C12,NPNNP,PNPNP,79.90,3.893,</t>
  </si>
  <si>
    <t>C12,NPNNP,NPPNP,1.19,0.416,</t>
  </si>
  <si>
    <t>C12,NPNNP,NNNPP,89.95,3.942,</t>
  </si>
  <si>
    <t>C12,NPNNP,PNNPP,84.66,6.710,</t>
  </si>
  <si>
    <t>C12,NPNNP,PNPPP,82.90,4.636,</t>
  </si>
  <si>
    <t>C12,NPNNP,PPPPP,34.80,4.169,</t>
  </si>
  <si>
    <t>C12,NNPNP,PNPNP,87.52,4.070,</t>
  </si>
  <si>
    <t>C12,NNPNP,NPPNP,6.44,18.295,</t>
  </si>
  <si>
    <t>C12,NNPNP,NNNPP,97.58,0.961,</t>
  </si>
  <si>
    <t>C12,NNPNP,PNNPP,92.29,150.135,</t>
  </si>
  <si>
    <t>C12,NNPNP,PNPPP,90.52,6.753,</t>
  </si>
  <si>
    <t>C12,NNPNP,PPPPP,42.42,6.555,</t>
  </si>
  <si>
    <t>C12,PNPNP,NPPNP,81.09,9.699,</t>
  </si>
  <si>
    <t>C12,PNPNP,NNNPP,10.05,3.573,</t>
  </si>
  <si>
    <t>C12,PNPNP,PNNPP,4.77,0.848,</t>
  </si>
  <si>
    <t>C12,PNPNP,PNPPP,3.00,0.632,</t>
  </si>
  <si>
    <t>C12,PNPNP,PPPPP,45.10,4.438,</t>
  </si>
  <si>
    <t>C12,NPPNP,NNNPP,91.14,14.867,</t>
  </si>
  <si>
    <t>C12,NPPNP,PNNPP,85.85,42.429,</t>
  </si>
  <si>
    <t>C12,NPPNP,PNPPP,84.09,14.265,</t>
  </si>
  <si>
    <t>C12,NPPNP,PPPPP,35.99,6.939,</t>
  </si>
  <si>
    <t>C12,NNNPP,PNNPP,5.29,33.391,</t>
  </si>
  <si>
    <t>C12,NNNPP,PNPPP,7.05,5.582,</t>
  </si>
  <si>
    <t>C12,NNNPP,PPPPP,55.15,5.807,</t>
  </si>
  <si>
    <t>C12,PNNPP,PNPPP,1.77,1.080,</t>
  </si>
  <si>
    <t>C12,PNNPP,PPPPP,49.87,6.453,</t>
  </si>
  <si>
    <t>C12,PNPPP,PPPPP,48.10,5.018,</t>
  </si>
  <si>
    <t>D11,NNNNN,PNNNN,N/A,5.156,</t>
  </si>
  <si>
    <t>D11,NNNNN,NPNNN,N/A,6.586,</t>
  </si>
  <si>
    <t>D11,NNNNN,NNPNN,N/A,0.492,</t>
  </si>
  <si>
    <t>D11,NNNNN,PNPNN,N/A,10.142,</t>
  </si>
  <si>
    <t>D11,NNNNN,PPPNN,N/A,71.430,</t>
  </si>
  <si>
    <t>D11,NNNNN,NNNPN,N/A,0.293,</t>
  </si>
  <si>
    <t>D11,NNNNN,PNNPN,N/A,6.755,</t>
  </si>
  <si>
    <t>D11,NNNNN,PPNPN,N/A,6.218,</t>
  </si>
  <si>
    <t>D11,NNNNN,NNPPN,N/A,0.397,</t>
  </si>
  <si>
    <t>D11,NNNNN,PNPPN,N/A,8.685,</t>
  </si>
  <si>
    <t>D11,NNNNN,PPPPN,N/A,8.409,</t>
  </si>
  <si>
    <t>D11,NNNNN,NNNNP,N/A,0.137,</t>
  </si>
  <si>
    <t>D11,NNNNN,PNNNP,N/A,15.638,</t>
  </si>
  <si>
    <t>D11,NNNNN,NPNNP,N/A,6.274,</t>
  </si>
  <si>
    <t>D11,NNNNN,PPNNP,N/A,20.617,</t>
  </si>
  <si>
    <t>D11,NNNNN,PNPNP,N/A,8.745,</t>
  </si>
  <si>
    <t>D11,NNNNN,PPPNP,N/A,6.331,</t>
  </si>
  <si>
    <t>D11,NNNNN,NNNPP,N/A,1.225,</t>
  </si>
  <si>
    <t>D11,NNNNN,PNNPP,N/A,8.583,</t>
  </si>
  <si>
    <t>D11,NNNNN,NPNPP,N/A,31.181,</t>
  </si>
  <si>
    <t>D11,NNNNN,PPNPP,N/A,8.274,</t>
  </si>
  <si>
    <t>D11,NNNNN,NNPPP,N/A,0.420,</t>
  </si>
  <si>
    <t>D11,NNNNN,PNPPP,N/A,9.393,</t>
  </si>
  <si>
    <t>D11,NNNNN,PPPPP,N/A,9.078,</t>
  </si>
  <si>
    <t>D11,PNNNN,NPNNN,86.53,6.190,</t>
  </si>
  <si>
    <t>D11,PNNNN,NNPNN,113.61,5.276,</t>
  </si>
  <si>
    <t>D11,PNNNN,PNPNN,1.55,0.215,</t>
  </si>
  <si>
    <t>D11,PNNNN,PPPNN,31.48,29.691,</t>
  </si>
  <si>
    <t>D11,PNNNN,NNNPN,58.43,5.160,</t>
  </si>
  <si>
    <t>D11,PNNNN,PNNPN,0.40,0.064,</t>
  </si>
  <si>
    <t>D11,PNNNN,PPNPN,31.59,3.449,</t>
  </si>
  <si>
    <t>D11,PNNNN,NNPPN,82.80,5.140,</t>
  </si>
  <si>
    <t>D11,PNNNN,PNPPN,0.09,0.085,</t>
  </si>
  <si>
    <t>D11,PNNNN,PPPPN,30.67,9.766,</t>
  </si>
  <si>
    <t>D11,PNNNN,NNNNP,97.09,5.200,</t>
  </si>
  <si>
    <t>D11,PNNNN,PNNNP,1.39,0.377,</t>
  </si>
  <si>
    <t>D11,PNNNN,NPNNP,86.03,6.066,</t>
  </si>
  <si>
    <t>D11,PNNNN,PPNNP,30.66,16.741,</t>
  </si>
  <si>
    <t>D11,PNNNN,PNPNP,1.64,0.305,</t>
  </si>
  <si>
    <t>D11,PNNNN,PPPNP,30.81,4.005,</t>
  </si>
  <si>
    <t>D11,PNNNN,NNNPP,65.34,5.394,</t>
  </si>
  <si>
    <t>D11,PNNNN,PNNPP,0.37,0.206,</t>
  </si>
  <si>
    <t>D11,PNNNN,NPNPP,63.76,6.126,</t>
  </si>
  <si>
    <t>D11,PNNNN,PPNPP,30.94,7.046,</t>
  </si>
  <si>
    <t>D11,PNNNN,NNPPP,7.40,5.209,</t>
  </si>
  <si>
    <t>D11,PNNNN,PNPPP,0.30,0.051,</t>
  </si>
  <si>
    <t>D11,PNNNN,PPPPP,30.61,6.017,</t>
  </si>
  <si>
    <t>D11,NPNNN,NNPNN,159.85,7.039,</t>
  </si>
  <si>
    <t>D11,NPNNN,PNPNN,84.98,10.257,</t>
  </si>
  <si>
    <t>D11,NPNNN,PPPNN,55.05,83.431,</t>
  </si>
  <si>
    <t>D11,NPNNN,NNNPN,28.10,6.434,</t>
  </si>
  <si>
    <t>D11,NPNNN,PNNPN,86.13,7.098,</t>
  </si>
  <si>
    <t>D11,NPNNN,PPNPN,54.94,11.495,</t>
  </si>
  <si>
    <t>D11,NPNNN,NNPPN,169.33,6.696,</t>
  </si>
  <si>
    <t>D11,NPNNN,PNPPN,86.45,9.689,</t>
  </si>
  <si>
    <t>D11,NPNNN,PPPPN,55.87,8.037,</t>
  </si>
  <si>
    <t>D11,NPNNN,NNNNP,176.38,6.840,</t>
  </si>
  <si>
    <t>D11,NPNNN,PNNNP,85.14,13.865,</t>
  </si>
  <si>
    <t>D11,NPNNN,NPNNP,0.50,0.251,</t>
  </si>
  <si>
    <t>D11,NPNNN,PPNNP,55.88,21.014,</t>
  </si>
  <si>
    <t>D11,NPNNN,PNPNP,84.89,9.034,</t>
  </si>
  <si>
    <t>D11,NPNNN,PPPNP,55.72,6.708,</t>
  </si>
  <si>
    <t>D11,NPNNN,NNNPP,151.87,7.710,</t>
  </si>
  <si>
    <t>D11,NPNNN,PNNPP,86.16,9.487,</t>
  </si>
  <si>
    <t>D11,NPNNN,NPNPP,22.78,6.305,</t>
  </si>
  <si>
    <t>D11,NPNNN,PPNPP,55.59,8.738,</t>
  </si>
  <si>
    <t>D11,NPNNN,NNPPP,79.13,7.355,</t>
  </si>
  <si>
    <t>D11,NPNNN,PNPPP,86.23,10.511,</t>
  </si>
  <si>
    <t>D11,NPNNN,PPPPP,55.92,9.518,</t>
  </si>
  <si>
    <t>D11,NNPNN,PNPNN,115.16,10.560,</t>
  </si>
  <si>
    <t>D11,NNPNN,PPPNN,145.10,103.259,</t>
  </si>
  <si>
    <t>D11,NNPNN,NNNPN,172.04,0.812,</t>
  </si>
  <si>
    <t>D11,NNPNN,PNNPN,114.01,6.968,</t>
  </si>
  <si>
    <t>D11,NNPNN,PPNPN,145.20,6.469,</t>
  </si>
  <si>
    <t>D11,NNPNN,NNPPN,30.81,0.345,</t>
  </si>
  <si>
    <t>D11,NNPNN,PNPPN,113.70,8.993,</t>
  </si>
  <si>
    <t>D11,NNPNN,PPPPN,144.28,8.856,</t>
  </si>
  <si>
    <t>D11,NNPNN,NNNNP,16.53,0.401,</t>
  </si>
  <si>
    <t>D11,NNPNN,PNNNP,115.00,16.548,</t>
  </si>
  <si>
    <t>D11,NNPNN,NPNNP,160.36,6.722,</t>
  </si>
  <si>
    <t>D11,NNPNN,PPNNP,144.27,22.911,</t>
  </si>
  <si>
    <t>D11,NNPNN,PNPNP,115.26,9.055,</t>
  </si>
  <si>
    <t>D11,NNPNN,PPPNP,144.43,6.557,</t>
  </si>
  <si>
    <t>D11,NNPNN,NNNPP,48.27,2.192,</t>
  </si>
  <si>
    <t>D11,NNPNN,PNNPP,113.99,8.900,</t>
  </si>
  <si>
    <t>D11,NNPNN,NPNPP,177.37,44.579,</t>
  </si>
  <si>
    <t>D11,NNPNN,PPNPP,144.56,8.693,</t>
  </si>
  <si>
    <t>D11,NNPNN,NNPPP,121.02,1.266,</t>
  </si>
  <si>
    <t>D11,NNPNN,PNPPP,113.91,9.732,</t>
  </si>
  <si>
    <t>D11,NNPNN,PPPPP,144.22,9.519,</t>
  </si>
  <si>
    <t>D11,PNPNN,PPPNN,29.93,72.349,</t>
  </si>
  <si>
    <t>D11,PNPNN,NNNPN,56.88,10.191,</t>
  </si>
  <si>
    <t>D11,PNPNN,PNNPN,1.15,0.240,</t>
  </si>
  <si>
    <t>D11,PNPNN,PPNPN,30.04,4.037,</t>
  </si>
  <si>
    <t>D11,PNPNN,NNPPN,84.35,10.096,</t>
  </si>
  <si>
    <t>D11,PNPNN,PNPPN,1.46,0.379,</t>
  </si>
  <si>
    <t>D11,PNPNN,PPPPN,29.12,12.874,</t>
  </si>
  <si>
    <t>D11,PNPNN,NNNNP,98.64,10.309,</t>
  </si>
  <si>
    <t>D11,PNPNN,PNNNP,0.16,0.293,</t>
  </si>
  <si>
    <t>D11,PNPNN,NPNNP,84.48,10.219,</t>
  </si>
  <si>
    <t>D11,PNPNN,PPNNP,29.11,23.710,</t>
  </si>
  <si>
    <t>D11,PNPNN,PNPNP,0.09,0.189,</t>
  </si>
  <si>
    <t>D11,PNPNN,PPPNP,29.26,4.860,</t>
  </si>
  <si>
    <t>D11,PNPNN,NNNPP,66.89,11.205,</t>
  </si>
  <si>
    <t>D11,PNPNN,PNNPP,1.18,0.529,</t>
  </si>
  <si>
    <t>D11,PNPNN,NPNPP,62.21,11.859,</t>
  </si>
  <si>
    <t>D11,PNPNN,PPNPP,29.39,8.272,</t>
  </si>
  <si>
    <t>D11,PNPNN,NNPPP,5.85,10.461,</t>
  </si>
  <si>
    <t>D11,PNPNN,PNPPP,1.25,0.231,</t>
  </si>
  <si>
    <t>D11,PNPNN,PPPPP,29.06,8.114,</t>
  </si>
  <si>
    <t>D11,PPPNN,NNNPN,26.94,68.896,</t>
  </si>
  <si>
    <t>D11,PPPNN,PNNPN,31.08,30.597,</t>
  </si>
  <si>
    <t>D11,PPPNN,PPNPN,0.11,1.126,</t>
  </si>
  <si>
    <t>D11,PPPNN,NNPPN,114.29,65.641,</t>
  </si>
  <si>
    <t>D11,PPPNN,PNPPN,31.40,31.337,</t>
  </si>
  <si>
    <t>D11,PPPNN,PPPPN,0.82,0.841,</t>
  </si>
  <si>
    <t>D11,PPPNN,NNNNP,128.57,84.043,</t>
  </si>
  <si>
    <t>D11,PPPNN,PNNNP,30.10,28.584,</t>
  </si>
  <si>
    <t>D11,PPPNN,NPNNP,54.54,65.177,</t>
  </si>
  <si>
    <t>D11,PPPNN,PPNNP,0.83,1.276,</t>
  </si>
  <si>
    <t>D11,PPPNN,PNPNP,29.84,26.807,</t>
  </si>
  <si>
    <t>D11,PPPNN,PPPNP,0.67,0.330,</t>
  </si>
  <si>
    <t>D11,PPPNN,NNNPP,96.83,352.795,</t>
  </si>
  <si>
    <t>D11,PPPNN,PNNPP,31.11,28.236,</t>
  </si>
  <si>
    <t>D11,PPPNN,NPNPP,32.27,2599.020,</t>
  </si>
  <si>
    <t>D11,PPPNN,PPNPP,0.54,0.665,</t>
  </si>
  <si>
    <t>D11,PPPNN,NNPPP,24.08,240.797,</t>
  </si>
  <si>
    <t>D11,PPPNN,PNPPP,31.19,31.892,</t>
  </si>
  <si>
    <t>D11,PPPNN,PPPPP,0.88,0.429,</t>
  </si>
  <si>
    <t>D11,NNNPN,PNNPN,58.03,6.762,</t>
  </si>
  <si>
    <t>D11,NNNPN,PPNPN,26.84,6.154,</t>
  </si>
  <si>
    <t>D11,NNNPN,NNPPN,141.23,0.596,</t>
  </si>
  <si>
    <t>D11,NNNPN,PNPPN,58.34,8.737,</t>
  </si>
  <si>
    <t>D11,NNNPN,PPPPN,27.76,8.299,</t>
  </si>
  <si>
    <t>D11,NNNPN,NNNNP,155.52,0.436,</t>
  </si>
  <si>
    <t>D11,NNNPN,PNNNP,57.04,15.803,</t>
  </si>
  <si>
    <t>D11,NNNPN,NPNNP,27.60,6.122,</t>
  </si>
  <si>
    <t>D11,NNNPN,PPNNP,27.77,20.271,</t>
  </si>
  <si>
    <t>D11,NNNPN,PNPNP,56.78,8.770,</t>
  </si>
  <si>
    <t>D11,NNNPN,PPPNP,27.61,6.269,</t>
  </si>
  <si>
    <t>D11,NNNPN,NNNPP,123.77,1.335,</t>
  </si>
  <si>
    <t>D11,NNNPN,PNNPP,58.06,8.632,</t>
  </si>
  <si>
    <t>D11,NNNPN,NPNPP,5.33,28.829,</t>
  </si>
  <si>
    <t>D11,NNNPN,PPNPP,27.49,8.173,</t>
  </si>
  <si>
    <t>D11,NNNPN,NNPPP,51.03,0.370,</t>
  </si>
  <si>
    <t>D11,NNNPN,PNPPP,58.13,9.458,</t>
  </si>
  <si>
    <t>D11,NNNPN,PPPPP,27.82,8.979,</t>
  </si>
  <si>
    <t>D11,PNNPN,PPNPN,31.19,3.280,</t>
  </si>
  <si>
    <t>D11,PNNPN,NNPPN,83.20,6.743,</t>
  </si>
  <si>
    <t>D11,PNNPN,PNPPN,0.31,0.098,</t>
  </si>
  <si>
    <t>D11,PNNPN,PPPPN,30.27,8.399,</t>
  </si>
  <si>
    <t>D11,PNNPN,NNNNP,97.49,6.835,</t>
  </si>
  <si>
    <t>D11,PNNPN,PNNNP,0.99,0.471,</t>
  </si>
  <si>
    <t>D11,PNNPN,NPNNP,85.63,7.012,</t>
  </si>
  <si>
    <t>D11,PNNPN,PPNNP,30.26,14.479,</t>
  </si>
  <si>
    <t>D11,PNNPN,PNPNP,1.24,0.360,</t>
  </si>
  <si>
    <t>D11,PNNPN,PPPNP,30.41,4.499,</t>
  </si>
  <si>
    <t>D11,PNNPN,NNNPP,65.74,7.219,</t>
  </si>
  <si>
    <t>D11,PNNPN,PNNPP,0.03,0.233,</t>
  </si>
  <si>
    <t>D11,PNNPN,NPNPP,63.36,7.308,</t>
  </si>
  <si>
    <t>D11,PNNPN,PPNPP,30.54,6.315,</t>
  </si>
  <si>
    <t>D11,PNNPN,NNPPP,7.00,6.868,</t>
  </si>
  <si>
    <t>D11,PNNPN,PNPPP,0.10,0.063,</t>
  </si>
  <si>
    <t>D11,PNNPN,PPPPP,30.21,7.036,</t>
  </si>
  <si>
    <t>D11,PPNPN,NNPPN,114.39,6.162,</t>
  </si>
  <si>
    <t>D11,PPNPN,PNPPN,31.50,4.057,</t>
  </si>
  <si>
    <t>D11,PPNPN,PPPPN,0.92,0.319,</t>
  </si>
  <si>
    <t>D11,PPNPN,NNNNP,128.68,6.320,</t>
  </si>
  <si>
    <t>D11,PPNPN,PNNNP,30.20,4.593,</t>
  </si>
  <si>
    <t>D11,PPNPN,NPNNP,54.44,10.343,</t>
  </si>
  <si>
    <t>D11,PPNPN,PPNNP,0.93,0.722,</t>
  </si>
  <si>
    <t>D11,PPNPN,PNPNP,29.95,3.865,</t>
  </si>
  <si>
    <t>D11,PPNPN,PPPNP,0.78,0.688,</t>
  </si>
  <si>
    <t>D11,PPNPN,NNNPP,96.93,6.715,</t>
  </si>
  <si>
    <t>D11,PPNPN,PNNPP,31.22,3.853,</t>
  </si>
  <si>
    <t>D11,PPNPN,NPNPP,32.17,6.841,</t>
  </si>
  <si>
    <t>D11,PPNPN,PPNPP,0.65,0.354,</t>
  </si>
  <si>
    <t>D11,PPNPN,NNPPP,24.19,6.638,</t>
  </si>
  <si>
    <t>D11,PPNPN,PNPPP,31.29,4.337,</t>
  </si>
  <si>
    <t>D11,PPNPN,PPPPP,0.98,0.808,</t>
  </si>
  <si>
    <t>D11,NNPPN,PNPPN,82.89,8.640,</t>
  </si>
  <si>
    <t>D11,NNPPN,PPPPN,113.47,8.364,</t>
  </si>
  <si>
    <t>D11,NNPPN,NNNNP,14.29,0.322,</t>
  </si>
  <si>
    <t>D11,NNPPN,PNNNP,84.19,15.546,</t>
  </si>
  <si>
    <t>D11,NNPPN,NPNNP,168.83,6.385,</t>
  </si>
  <si>
    <t>D11,NNPPN,PPNNP,113.46,20.170,</t>
  </si>
  <si>
    <t>D11,NNPPN,PNPNP,84.45,8.714,</t>
  </si>
  <si>
    <t>D11,NNPPN,PPPNP,113.61,6.301,</t>
  </si>
  <si>
    <t>D11,NNPPN,NNNPP,17.46,1.092,</t>
  </si>
  <si>
    <t>D11,NNPPN,PNNPP,83.17,8.539,</t>
  </si>
  <si>
    <t>D11,NNPPN,NPNPP,146.56,29.962,</t>
  </si>
  <si>
    <t>D11,NNPPN,PPNPP,113.74,8.219,</t>
  </si>
  <si>
    <t>D11,NNPPN,NNPPP,90.20,0.622,</t>
  </si>
  <si>
    <t>D11,NNPPN,PNPPP,83.10,9.339,</t>
  </si>
  <si>
    <t>D11,NNPPN,PPPPP,113.41,9.009,</t>
  </si>
  <si>
    <t>D11,PNPPN,PPPPN,30.58,11.851,</t>
  </si>
  <si>
    <t>D11,PNPPN,NNNNP,97.17,8.808,</t>
  </si>
  <si>
    <t>D11,PNPPN,PNNNP,1.30,0.698,</t>
  </si>
  <si>
    <t>D11,PNPPN,NPNNP,85.94,9.592,</t>
  </si>
  <si>
    <t>D11,PNPPN,PPNNP,30.57,18.224,</t>
  </si>
  <si>
    <t>D11,PNPPN,PNPNP,1.56,0.511,</t>
  </si>
  <si>
    <t>D11,PNPPN,PPPNP,30.73,3.936,</t>
  </si>
  <si>
    <t>D11,PNPPN,NNNPP,65.43,9.454,</t>
  </si>
  <si>
    <t>D11,PNPPN,PNNPP,0.29,0.170,</t>
  </si>
  <si>
    <t>D11,PNPPN,NPNPP,63.67,11.577,</t>
  </si>
  <si>
    <t>D11,PNPPN,PPNPP,30.86,7.825,</t>
  </si>
  <si>
    <t>D11,PNPPN,NNPPP,7.32,8.894,</t>
  </si>
  <si>
    <t>D11,PNPPN,PNPPP,0.21,0.183,</t>
  </si>
  <si>
    <t>D11,PNPPN,PPPPP,30.52,5.884,</t>
  </si>
  <si>
    <t>D11,PPPPN,NNNNP,127.75,8.595,</t>
  </si>
  <si>
    <t>D11,PPPPN,PNNNP,29.28,13.349,</t>
  </si>
  <si>
    <t>D11,PPPPN,NPNNP,55.36,7.719,</t>
  </si>
  <si>
    <t>D11,PPPPN,PPNNP,0.01,0.322,</t>
  </si>
  <si>
    <t>D11,PPPPN,PNPNP,29.02,10.301,</t>
  </si>
  <si>
    <t>D11,PPPPN,PPPNP,0.15,0.489,</t>
  </si>
  <si>
    <t>D11,PPPPN,NNNPP,96.01,9.409,</t>
  </si>
  <si>
    <t>D11,PPPPN,PNNPP,30.29,10.217,</t>
  </si>
  <si>
    <t>D11,PPPPN,NPNPP,33.09,6.172,</t>
  </si>
  <si>
    <t>D11,PPPPN,PPNPP,0.28,0.067,</t>
  </si>
  <si>
    <t>D11,PPPPN,NNPPP,23.26,9.167,</t>
  </si>
  <si>
    <t>D11,PPPPN,PNPPP,30.37,13.683,</t>
  </si>
  <si>
    <t>D11,PPPPN,PPPPP,0.06,0.564,</t>
  </si>
  <si>
    <t>D11,NNNNP,PNNNP,98.48,16.016,</t>
  </si>
  <si>
    <t>D11,NNNNP,NPNNP,176.88,6.523,</t>
  </si>
  <si>
    <t>D11,NNNNP,PPNNP,127.74,21.619,</t>
  </si>
  <si>
    <t>D11,NNNNP,PNPNP,98.73,8.867,</t>
  </si>
  <si>
    <t>D11,NNNNP,PPPNP,127.90,6.422,</t>
  </si>
  <si>
    <t>D11,NNNNP,NNNPP,31.75,1.353,</t>
  </si>
  <si>
    <t>D11,NNNNP,PNNPP,97.46,8.709,</t>
  </si>
  <si>
    <t>D11,NNNNP,NPNPP,160.85,37.686,</t>
  </si>
  <si>
    <t>D11,NNNNP,PPNPP,128.03,8.449,</t>
  </si>
  <si>
    <t>D11,NNNNP,NNPPP,104.49,0.545,</t>
  </si>
  <si>
    <t>D11,NNNNP,PNPPP,97.39,9.531,</t>
  </si>
  <si>
    <t>D11,NNNNP,PPPPP,127.70,9.264,</t>
  </si>
  <si>
    <t>D11,PNNNP,NPNNP,84.64,13.999,</t>
  </si>
  <si>
    <t>D11,PNNNP,PPNNP,29.27,18.753,</t>
  </si>
  <si>
    <t>D11,PNNNP,PNPNP,0.26,0.053,</t>
  </si>
  <si>
    <t>D11,PNNNP,PPPNP,29.42,4.526,</t>
  </si>
  <si>
    <t>D11,PNNNP,NNNPP,66.73,18.269,</t>
  </si>
  <si>
    <t>D11,PNNNP,PNNPP,1.02,0.906,</t>
  </si>
  <si>
    <t>D11,PNNNP,NPNPP,62.37,18.622,</t>
  </si>
  <si>
    <t>D11,PNNNP,PPNPP,29.55,8.514,</t>
  </si>
  <si>
    <t>D11,PNNNP,NNPPP,6.01,16.437,</t>
  </si>
  <si>
    <t>D11,PNNNP,PNPPP,1.09,0.483,</t>
  </si>
  <si>
    <t>D11,PNNNP,PPPPP,29.22,7.050,</t>
  </si>
  <si>
    <t>D11,NPNNP,PPNNP,55.37,19.518,</t>
  </si>
  <si>
    <t>D11,NPNNP,PNPNP,84.38,8.975,</t>
  </si>
  <si>
    <t>D11,NPNNP,PPPNP,55.22,6.365,</t>
  </si>
  <si>
    <t>D11,NPNNP,NNNPP,151.37,7.377,</t>
  </si>
  <si>
    <t>D11,NPNNP,PNNPP,85.66,9.390,</t>
  </si>
  <si>
    <t>D11,NPNNP,NPNPP,22.27,7.749,</t>
  </si>
  <si>
    <t>D11,NPNNP,PPNPP,55.09,8.295,</t>
  </si>
  <si>
    <t>D11,NPNNP,NNPPP,78.63,7.026,</t>
  </si>
  <si>
    <t>D11,NPNNP,PNPPP,85.73,10.425,</t>
  </si>
  <si>
    <t>D11,NPNNP,PPPPP,55.42,8.970,</t>
  </si>
  <si>
    <t>D11,PPNNP,PNPNP,29.01,15.677,</t>
  </si>
  <si>
    <t>D11,PPNNP,PPPNP,0.16,0.430,</t>
  </si>
  <si>
    <t>D11,PPNNP,NNNPP,96.00,27.147,</t>
  </si>
  <si>
    <t>D11,PPNNP,PNNPP,30.28,16.028,</t>
  </si>
  <si>
    <t>D11,PPNNP,NPNPP,33.10,19.356,</t>
  </si>
  <si>
    <t>D11,PPNNP,PPNPP,0.29,0.237,</t>
  </si>
  <si>
    <t>D11,PPNNP,NNPPP,23.25,25.853,</t>
  </si>
  <si>
    <t>D11,PPNNP,PNPPP,30.36,19.856,</t>
  </si>
  <si>
    <t>D11,PPNNP,PPPPP,0.05,0.519,</t>
  </si>
  <si>
    <t>D11,PNPNP,PPPNP,29.17,4.653,</t>
  </si>
  <si>
    <t>D11,PNPNP,NNNPP,66.99,9.490,</t>
  </si>
  <si>
    <t>D11,PNPNP,PNNPP,1.27,0.658,</t>
  </si>
  <si>
    <t>D11,PNPNP,NPNPP,62.11,9.676,</t>
  </si>
  <si>
    <t>D11,PNPNP,PPNPP,29.30,7.266,</t>
  </si>
  <si>
    <t>D11,PNPNP,NNPPP,5.76,8.965,</t>
  </si>
  <si>
    <t>D11,PNPNP,PNPPP,1.34,0.353,</t>
  </si>
  <si>
    <t>D11,PNPNP,PPPPP,28.96,7.331,</t>
  </si>
  <si>
    <t>D11,PPPNP,NNNPP,96.15,6.787,</t>
  </si>
  <si>
    <t>D11,PPPNP,PNNPP,30.44,3.759,</t>
  </si>
  <si>
    <t>D11,PPPNP,NPNPP,32.94,5.149,</t>
  </si>
  <si>
    <t>D11,PPPNP,PPNPP,0.13,0.440,</t>
  </si>
  <si>
    <t>D11,PPPNP,NNPPP,23.41,6.685,</t>
  </si>
  <si>
    <t>D11,PPPNP,PNPPP,30.51,4.072,</t>
  </si>
  <si>
    <t>D11,PPPNP,PPPPP,0.21,0.044,</t>
  </si>
  <si>
    <t>D11,NNNPP,PNNPP,65.71,9.369,</t>
  </si>
  <si>
    <t>D11,NNNPP,NPNPP,129.10,121.855,</t>
  </si>
  <si>
    <t>D11,NNNPP,PPNPP,96.28,9.200,</t>
  </si>
  <si>
    <t>D11,NNNPP,NNPPP,72.74,1.732,</t>
  </si>
  <si>
    <t>D11,NNNPP,PNPPP,65.64,10.265,</t>
  </si>
  <si>
    <t>D11,NNNPP,PPPPP,95.95,10.067,</t>
  </si>
  <si>
    <t>D11,PNNPP,NPNPP,63.39,11.467,</t>
  </si>
  <si>
    <t>D11,PNNPP,PPNPP,30.57,7.112,</t>
  </si>
  <si>
    <t>D11,PNNPP,NNPPP,7.03,8.799,</t>
  </si>
  <si>
    <t>D11,PNNPP,PNPPP,0.07,0.356,</t>
  </si>
  <si>
    <t>D11,PNNPP,PPPPP,30.24,5.546,</t>
  </si>
  <si>
    <t>D11,NPNPP,PPNPP,32.82,6.569,</t>
  </si>
  <si>
    <t>D11,NPNPP,NNPPP,56.35,124.082,</t>
  </si>
  <si>
    <t>D11,NPNPP,PNPPP,63.46,12.734,</t>
  </si>
  <si>
    <t>D11,NPNPP,PPPPP,33.15,7.561,</t>
  </si>
  <si>
    <t>D11,PPNPP,NNPPP,23.54,8.996,</t>
  </si>
  <si>
    <t>D11,PPNPP,PNPPP,30.64,8.492,</t>
  </si>
  <si>
    <t>D11,PPNPP,PPPPP,0.33,0.503,</t>
  </si>
  <si>
    <t>D11,NNPPP,PNPPP,7.10,9.640,</t>
  </si>
  <si>
    <t>D11,NNPPP,PPPPP,23.21,9.862,</t>
  </si>
  <si>
    <t>D11,PNPPP,PPPPP,30.31,6.150,</t>
  </si>
  <si>
    <t>D12,NNNNN,PNNNN,N/A,5.312,</t>
  </si>
  <si>
    <t>D12,NNNNN,NPNNN,N/A,6.411,</t>
  </si>
  <si>
    <t>D12,NNNNN,PPNNN,N/A,12.847,</t>
  </si>
  <si>
    <t>D12,NNNNN,NNPNN,N/A,0.246,</t>
  </si>
  <si>
    <t>D12,NNNNN,PNPNN,N/A,7.155,</t>
  </si>
  <si>
    <t>D12,NNNNN,PPPNN,N/A,38.837,</t>
  </si>
  <si>
    <t>D12,NNNNN,NNNPN,N/A,0.473,</t>
  </si>
  <si>
    <t>D12,NNNNN,PNNPN,N/A,8.231,</t>
  </si>
  <si>
    <t>D12,NNNNN,NNPPN,N/A,0.811,</t>
  </si>
  <si>
    <t>D12,NNNNN,PNPPN,N/A,4.891,</t>
  </si>
  <si>
    <t>D12,NNNNN,PPPPN,N/A,6.996,</t>
  </si>
  <si>
    <t>D12,NNNNN,NNNNP,N/A,0.268,</t>
  </si>
  <si>
    <t>D12,NNNNN,NPNNP,N/A,7.924,</t>
  </si>
  <si>
    <t>D12,NNNNN,NNPNP,N/A,0.181,</t>
  </si>
  <si>
    <t>D12,NNNNN,PNPNP,N/A,5.583,</t>
  </si>
  <si>
    <t>D12,NNNNN,NPPNP,N/A,6.980,</t>
  </si>
  <si>
    <t>D12,NNNNN,PPPNP,N/A,23.802,</t>
  </si>
  <si>
    <t>D12,NNNNN,NNNPP,N/A,0.855,</t>
  </si>
  <si>
    <t>D12,NNNNN,PNNPP,N/A,3.767,</t>
  </si>
  <si>
    <t>D12,NNNNN,PPNPP,N/A,60.960,</t>
  </si>
  <si>
    <t>D12,NNNNN,NNPPP,N/A,1.308,</t>
  </si>
  <si>
    <t>D12,NNNNN,PNPPP,N/A,6.870,</t>
  </si>
  <si>
    <t>D12,NNNNN,NPPPP,N/A,7.185,</t>
  </si>
  <si>
    <t>D12,NNNNN,PPPPP,N/A,6.935,</t>
  </si>
  <si>
    <t>D12,PNNNN,NPNNN,87.67,6.729,</t>
  </si>
  <si>
    <t>D12,PNNNN,PPNNN,54.49,20.767,</t>
  </si>
  <si>
    <t>D12,PNNNN,NNPNN,108.52,5.423,</t>
  </si>
  <si>
    <t>D12,PNNNN,PNPNN,3.65,0.474,</t>
  </si>
  <si>
    <t>D12,PNNNN,PPPNN,55.53,18.272,</t>
  </si>
  <si>
    <t>D12,PNNNN,NNNPN,77.62,5.163,</t>
  </si>
  <si>
    <t>D12,PNNNN,PNNPN,2.73,0.316,</t>
  </si>
  <si>
    <t>D12,PNNNN,NNPPN,106.52,5.703,</t>
  </si>
  <si>
    <t>D12,PNNNN,PNPPN,0.43,0.252,</t>
  </si>
  <si>
    <t>D12,PNNNN,PPPPN,50.63,4.767,</t>
  </si>
  <si>
    <t>D12,PNNNN,NNNNP,90.50,5.344,</t>
  </si>
  <si>
    <t>D12,PNNNN,NPNNP,87.43,7.676,</t>
  </si>
  <si>
    <t>D12,PNNNN,NNPNP,93.06,5.398,</t>
  </si>
  <si>
    <t>D12,PNNNN,PNPNP,0.66,0.176,</t>
  </si>
  <si>
    <t>D12,PNNNN,NPPNP,87.69,7.097,</t>
  </si>
  <si>
    <t>D12,PNNNN,PPPNP,53.73,11.626,</t>
  </si>
  <si>
    <t>D12,PNNNN,NNNPP,24.79,4.229,</t>
  </si>
  <si>
    <t>D12,PNNNN,PNNPP,0.19,0.160,</t>
  </si>
  <si>
    <t>D12,PNNNN,PPNPP,47.46,20.945,</t>
  </si>
  <si>
    <t>D12,PNNNN,NNPPP,8.70,5.490,</t>
  </si>
  <si>
    <t>D12,PNNNN,PNPPP,1.34,0.218,</t>
  </si>
  <si>
    <t>D12,PNNNN,NPPPP,82.76,11.119,</t>
  </si>
  <si>
    <t>D12,PNNNN,PPPPP,51.33,5.567,</t>
  </si>
  <si>
    <t>D12,NPNNN,PPNNN,33.18,5.832,</t>
  </si>
  <si>
    <t>D12,NPNNN,NNPNN,20.85,6.248,</t>
  </si>
  <si>
    <t>D12,NPNNN,PNPNN,84.03,9.459,</t>
  </si>
  <si>
    <t>D12,NPNNN,PPPNN,32.14,13.967,</t>
  </si>
  <si>
    <t>D12,NPNNN,NNNPN,165.29,6.429,</t>
  </si>
  <si>
    <t>D12,NPNNN,PNNPN,90.41,8.328,</t>
  </si>
  <si>
    <t>D12,NPNNN,NNPPN,165.81,8.051,</t>
  </si>
  <si>
    <t>D12,NPNNN,PNPPN,87.24,6.782,</t>
  </si>
  <si>
    <t>D12,NPNNN,PPPPN,37.04,5.896,</t>
  </si>
  <si>
    <t>D12,NPNNN,NNNNP,178.17,6.512,</t>
  </si>
  <si>
    <t>D12,NPNNN,NPNNP,0.24,0.168,</t>
  </si>
  <si>
    <t>D12,NPNNN,NNPNP,5.39,6.594,</t>
  </si>
  <si>
    <t>D12,NPNNN,PNPNP,87.01,8.085,</t>
  </si>
  <si>
    <t>D12,NPNNN,NPPNP,0.02,0.178,</t>
  </si>
  <si>
    <t>D12,NPNNN,PPPNP,33.94,8.810,</t>
  </si>
  <si>
    <t>D12,NPNNN,NNNPP,112.46,6.334,</t>
  </si>
  <si>
    <t>D12,NPNNN,PNNPP,87.87,6.007,</t>
  </si>
  <si>
    <t>D12,NPNNN,PPNPP,40.21,53.956,</t>
  </si>
  <si>
    <t>D12,NPNNN,NNPPP,96.37,6.570,</t>
  </si>
  <si>
    <t>D12,NPNNN,PNPPP,86.33,7.644,</t>
  </si>
  <si>
    <t>D12,NPNNN,NPPPP,4.91,1.013,</t>
  </si>
  <si>
    <t>D12,NPNNN,PPPPP,36.34,5.898,</t>
  </si>
  <si>
    <t>D12,PPNNN,NNPNN,54.03,12.483,</t>
  </si>
  <si>
    <t>D12,PPNNN,PNPNN,50.85,24.442,</t>
  </si>
  <si>
    <t>D12,PPNNN,PPPNN,1.04,1.427,</t>
  </si>
  <si>
    <t>D12,PPNNN,NNNPN,132.11,13.505,</t>
  </si>
  <si>
    <t>D12,PPNNN,PNNPN,57.23,33.521,</t>
  </si>
  <si>
    <t>D12,PPNNN,NNPPN,161.01,18.633,</t>
  </si>
  <si>
    <t>D12,PPNNN,PNPPN,54.06,26.712,</t>
  </si>
  <si>
    <t>D12,PPNNN,PPPPN,3.86,0.831,</t>
  </si>
  <si>
    <t>D12,PPNNN,NNNNP,144.99,13.145,</t>
  </si>
  <si>
    <t>D12,PPNNN,NPNNP,32.94,6.214,</t>
  </si>
  <si>
    <t>D12,PPNNN,NNPNP,38.57,13.550,</t>
  </si>
  <si>
    <t>D12,PPNNN,PNPNP,53.83,22.395,</t>
  </si>
  <si>
    <t>D12,PPNNN,NPPNP,33.20,6.469,</t>
  </si>
  <si>
    <t>D12,PPNNN,PPPNP,0.76,1.368,</t>
  </si>
  <si>
    <t>D12,PPNNN,NNNPP,79.28,10.633,</t>
  </si>
  <si>
    <t>D12,PPNNN,PNNPP,54.68,43.034,</t>
  </si>
  <si>
    <t>D12,PPNNN,PPNPP,7.03,4.705,</t>
  </si>
  <si>
    <t>D12,PPNNN,NNPPP,63.19,13.435,</t>
  </si>
  <si>
    <t>D12,PPNNN,PNPPP,53.15,25.145,</t>
  </si>
  <si>
    <t>D12,PPNNN,NPPPP,28.27,3.076,</t>
  </si>
  <si>
    <t>D12,PPNNN,PPPPP,3.16,0.570,</t>
  </si>
  <si>
    <t>D12,NNPNN,PNPNN,104.87,7.337,</t>
  </si>
  <si>
    <t>D12,NNPNN,PPPNN,52.99,36.688,</t>
  </si>
  <si>
    <t>D12,NNPNN,NNNPN,173.86,0.675,</t>
  </si>
  <si>
    <t>D12,NNPNN,PNNPN,111.25,8.489,</t>
  </si>
  <si>
    <t>D12,NNPNN,NNPPN,144.96,1.131,</t>
  </si>
  <si>
    <t>D12,NNPNN,PNPPN,108.09,4.998,</t>
  </si>
  <si>
    <t>D12,NNPNN,PPPPN,57.89,6.919,</t>
  </si>
  <si>
    <t>D12,NNPNN,NNNNP,160.98,0.490,</t>
  </si>
  <si>
    <t>D12,NNPNN,NPNNP,21.09,7.692,</t>
  </si>
  <si>
    <t>D12,NNPNN,NNPNP,15.46,0.147,</t>
  </si>
  <si>
    <t>D12,NNPNN,PNPNP,107.86,5.731,</t>
  </si>
  <si>
    <t>D12,NNPNN,NPPNP,20.82,6.787,</t>
  </si>
  <si>
    <t>D12,NNPNN,PPPNP,54.79,23.020,</t>
  </si>
  <si>
    <t>D12,NNPNN,NNNPP,133.31,1.119,</t>
  </si>
  <si>
    <t>D12,NNPNN,PNNPP,108.71,3.835,</t>
  </si>
  <si>
    <t>D12,NNPNN,PPNPP,61.06,58.213,</t>
  </si>
  <si>
    <t>D12,NNPNN,NNPPP,117.22,0.731,</t>
  </si>
  <si>
    <t>D12,NNPNN,PNPPP,107.18,7.053,</t>
  </si>
  <si>
    <t>D12,NNPNN,NPPPP,25.76,6.942,</t>
  </si>
  <si>
    <t>D12,NNPNN,PPPPP,57.19,6.850,</t>
  </si>
  <si>
    <t>D12,PNPNN,PPPNN,51.89,41.968,</t>
  </si>
  <si>
    <t>D12,PNPNN,NNNPN,81.26,6.968,</t>
  </si>
  <si>
    <t>D12,PNPNN,PNNPN,6.38,0.801,</t>
  </si>
  <si>
    <t>D12,PNPNN,NNPPN,110.17,7.760,</t>
  </si>
  <si>
    <t>D12,PNPNN,PNPPN,3.21,0.704,</t>
  </si>
  <si>
    <t>D12,PNPNN,PPPPN,46.98,5.422,</t>
  </si>
  <si>
    <t>D12,PNPNN,NNNNP,94.15,7.179,</t>
  </si>
  <si>
    <t>D12,PNPNN,NPNNP,83.78,11.339,</t>
  </si>
  <si>
    <t>D12,PNPNN,NNPNP,89.41,7.323,</t>
  </si>
  <si>
    <t>D12,PNPNN,PNPNP,2.99,0.617,</t>
  </si>
  <si>
    <t>D12,PNPNN,NPPNP,84.05,10.235,</t>
  </si>
  <si>
    <t>D12,PNPNN,PPPNP,50.08,10.612,</t>
  </si>
  <si>
    <t>D12,PNPNN,NNNPP,28.44,5.503,</t>
  </si>
  <si>
    <t>D12,PNPNN,PNNPP,3.84,0.557,</t>
  </si>
  <si>
    <t>D12,PNPNN,PPNPP,43.82,15.613,</t>
  </si>
  <si>
    <t>D12,PNPNN,NNPPP,12.34,7.412,</t>
  </si>
  <si>
    <t>D12,PNPNN,PNPPP,2.30,0.696,</t>
  </si>
  <si>
    <t>D12,PNPNN,NPPPP,79.12,25.463,</t>
  </si>
  <si>
    <t>D12,PNPNN,PPPPP,47.68,5.508,</t>
  </si>
  <si>
    <t>D12,PPPNN,NNNPN,133.15,41.807,</t>
  </si>
  <si>
    <t>D12,PPPNN,PNNPN,58.27,34.149,</t>
  </si>
  <si>
    <t>D12,PPPNN,NNPPN,162.05,1894.529,</t>
  </si>
  <si>
    <t>D12,PPPNN,PNPPN,55.10,29.688,</t>
  </si>
  <si>
    <t>D12,PPPNN,PPPPN,4.90,1.115,</t>
  </si>
  <si>
    <t>D12,PPPNN,NNNNP,146.03,40.085,</t>
  </si>
  <si>
    <t>D12,PPPNN,NPNNP,31.90,21.870,</t>
  </si>
  <si>
    <t>D12,PPPNN,NNPNP,37.53,48.632,</t>
  </si>
  <si>
    <t>D12,PPPNN,PNPNP,54.87,30.876,</t>
  </si>
  <si>
    <t>D12,PPPNN,NPPNP,32.16,21.313,</t>
  </si>
  <si>
    <t>D12,PPPNN,PPPNP,1.80,7.592,</t>
  </si>
  <si>
    <t>D12,PPPNN,NNNPP,80.32,22.414,</t>
  </si>
  <si>
    <t>D12,PPPNN,PNNPP,55.73,30.932,</t>
  </si>
  <si>
    <t>D12,PPPNN,PPNPP,8.07,888.460,</t>
  </si>
  <si>
    <t>D12,PPPNN,NNPPP,64.23,44.662,</t>
  </si>
  <si>
    <t>D12,PPPNN,PNPPP,54.19,27.262,</t>
  </si>
  <si>
    <t>D12,PPPNN,NPPPP,27.23,5.975,</t>
  </si>
  <si>
    <t>D12,PPPNN,PPPPP,4.20,1.548,</t>
  </si>
  <si>
    <t>D12,NNNPN,PNNPN,74.88,7.785,</t>
  </si>
  <si>
    <t>D12,NNNPN,NNPPN,28.90,0.610,</t>
  </si>
  <si>
    <t>D12,NNNPN,PNPPN,78.05,4.759,</t>
  </si>
  <si>
    <t>D12,NNNPN,PPPPN,128.25,7.178,</t>
  </si>
  <si>
    <t>D12,NNNPN,NNNNP,12.88,0.248,</t>
  </si>
  <si>
    <t>D12,NNNPN,NPNNP,165.05,7.901,</t>
  </si>
  <si>
    <t>D12,NNNPN,NNPNP,170.68,0.681,</t>
  </si>
  <si>
    <t>D12,NNNPN,PNPNP,78.28,5.384,</t>
  </si>
  <si>
    <t>D12,NNNPN,NPPNP,165.31,6.983,</t>
  </si>
  <si>
    <t>D12,NNNPN,PPPNP,131.35,25.148,</t>
  </si>
  <si>
    <t>D12,NNNPN,NNNPP,52.83,0.486,</t>
  </si>
  <si>
    <t>D12,NNNPN,PNNPP,77.43,3.676,</t>
  </si>
  <si>
    <t>D12,NNNPN,PPNPP,125.08,69.448,</t>
  </si>
  <si>
    <t>D12,NNNPN,NNPPP,68.92,0.508,</t>
  </si>
  <si>
    <t>D12,NNNPN,PNPPP,78.96,6.665,</t>
  </si>
  <si>
    <t>D12,NNNPN,NPPPP,160.38,7.273,</t>
  </si>
  <si>
    <t>D12,NNNPN,PPPPP,128.95,7.123,</t>
  </si>
  <si>
    <t>D12,PNNPN,NNPPN,103.79,9.135,</t>
  </si>
  <si>
    <t>D12,PNNPN,PNPPN,3.17,0.400,</t>
  </si>
  <si>
    <t>D12,PNNPN,PPPPN,53.36,5.550,</t>
  </si>
  <si>
    <t>D12,PNNPN,NNNNP,87.77,8.293,</t>
  </si>
  <si>
    <t>D12,PNNPN,NPNNP,90.16,9.961,</t>
  </si>
  <si>
    <t>D12,PNNPN,NNPNP,95.79,8.435,</t>
  </si>
  <si>
    <t>D12,PNNPN,PNPNP,3.39,0.706,</t>
  </si>
  <si>
    <t>D12,PNNPN,NPPNP,90.43,9.012,</t>
  </si>
  <si>
    <t>D12,PNNPN,PPPNP,56.46,15.038,</t>
  </si>
  <si>
    <t>D12,PNNPN,NNNPP,22.06,5.985,</t>
  </si>
  <si>
    <t>D12,PNNPN,PNNPP,2.54,0.265,</t>
  </si>
  <si>
    <t>D12,PNNPN,PPNPP,50.20,34.339,</t>
  </si>
  <si>
    <t>D12,PNNPN,NNPPP,5.96,8.879,</t>
  </si>
  <si>
    <t>D12,PNNPN,PNPPP,4.07,0.777,</t>
  </si>
  <si>
    <t>D12,PNNPN,NPPPP,85.50,16.822,</t>
  </si>
  <si>
    <t>D12,PNNPN,PPPPP,54.06,6.330,</t>
  </si>
  <si>
    <t>D12,NNPPN,PNPPN,106.95,5.262,</t>
  </si>
  <si>
    <t>D12,NNPPN,PPPPN,157.15,8.560,</t>
  </si>
  <si>
    <t>D12,NNPPN,NNNNP,16.02,0.413,</t>
  </si>
  <si>
    <t>D12,NNPPN,NPNNP,166.05,10.647,</t>
  </si>
  <si>
    <t>D12,NNPPN,NNPNP,160.42,1.383,</t>
  </si>
  <si>
    <t>D12,NNPPN,PNPNP,107.18,6.007,</t>
  </si>
  <si>
    <t>D12,NNPPN,NPPNP,165.78,9.055,</t>
  </si>
  <si>
    <t>D12,NNPPN,PPPNP,160.25,46.774,</t>
  </si>
  <si>
    <t>D12,NNPPN,NNNPP,81.73,0.907,</t>
  </si>
  <si>
    <t>D12,NNPPN,PNNPP,106.33,3.984,</t>
  </si>
  <si>
    <t>D12,NNPPN,PPNPP,153.98,2723.423,</t>
  </si>
  <si>
    <t>D12,NNPPN,NNPPP,97.82,1.525,</t>
  </si>
  <si>
    <t>D12,NNPPN,PNPPP,107.86,7.576,</t>
  </si>
  <si>
    <t>D12,NNPPN,NPPPP,170.72,9.634,</t>
  </si>
  <si>
    <t>D12,NNPPN,PPPPP,157.85,8.202,</t>
  </si>
  <si>
    <t>D12,PNPPN,PPPPN,50.20,5.135,</t>
  </si>
  <si>
    <t>D12,PNPPN,NNNNP,90.93,4.921,</t>
  </si>
  <si>
    <t>D12,PNPPN,NPNNP,87.00,7.817,</t>
  </si>
  <si>
    <t>D12,PNPPN,NNPNP,92.63,4.973,</t>
  </si>
  <si>
    <t>D12,PNPPN,PNPNP,0.23,0.098,</t>
  </si>
  <si>
    <t>D12,PNPPN,NPPNP,87.26,7.172,</t>
  </si>
  <si>
    <t>D12,PNPPN,PPPNP,53.30,14.024,</t>
  </si>
  <si>
    <t>D12,PNPPN,NNNPP,25.22,3.870,</t>
  </si>
  <si>
    <t>D12,PNPPN,PNNPP,0.63,0.065,</t>
  </si>
  <si>
    <t>D12,PNPPN,PPNPP,47.03,22.065,</t>
  </si>
  <si>
    <t>D12,PNPPN,NNPPP,9.13,5.043,</t>
  </si>
  <si>
    <t>D12,PNPPN,PNPPP,0.91,0.126,</t>
  </si>
  <si>
    <t>D12,PNPPN,NPPPP,82.33,11.323,</t>
  </si>
  <si>
    <t>D12,PNPPN,PPPPP,50.90,5.752,</t>
  </si>
  <si>
    <t>D12,PPPPN,NNNNP,141.13,7.086,</t>
  </si>
  <si>
    <t>D12,PPPPN,NPNNP,36.80,6.827,</t>
  </si>
  <si>
    <t>D12,PPPPN,NNPNP,42.43,7.223,</t>
  </si>
  <si>
    <t>D12,PPPPN,PNPNP,49.97,4.931,</t>
  </si>
  <si>
    <t>D12,PPPPN,NPPNP,37.06,6.715,</t>
  </si>
  <si>
    <t>D12,PPPPN,PPPNP,3.10,1.519,</t>
  </si>
  <si>
    <t>D12,PPPPN,NNNPP,75.42,6.009,</t>
  </si>
  <si>
    <t>D12,PPPPN,PNNPP,50.82,5.559,</t>
  </si>
  <si>
    <t>D12,PPPPN,PPNPP,3.17,4.105,</t>
  </si>
  <si>
    <t>D12,PPPPN,NNPPP,59.33,7.091,</t>
  </si>
  <si>
    <t>D12,PPPPN,PNPPP,49.29,4.975,</t>
  </si>
  <si>
    <t>D12,PPPPN,NPPPP,32.13,4.082,</t>
  </si>
  <si>
    <t>D12,PPPPN,PPPPP,0.70,0.749,</t>
  </si>
  <si>
    <t>D12,NNNNP,NPNNP,177.93,8.055,</t>
  </si>
  <si>
    <t>D12,NNNNP,NNPNP,176.44,0.478,</t>
  </si>
  <si>
    <t>D12,NNNNP,PNPNP,91.16,5.597,</t>
  </si>
  <si>
    <t>D12,NNNNP,NPPNP,178.20,7.095,</t>
  </si>
  <si>
    <t>D12,NNNNP,PPPNP,144.23,24.352,</t>
  </si>
  <si>
    <t>D12,NNNNP,NNNPP,65.71,0.663,</t>
  </si>
  <si>
    <t>D12,NNNNP,PNNPP,90.31,3.784,</t>
  </si>
  <si>
    <t>D12,NNNNP,PPNPP,137.96,63.101,</t>
  </si>
  <si>
    <t>D12,NNNNP,NNPPP,81.80,0.496,</t>
  </si>
  <si>
    <t>D12,NNNNP,PNPPP,91.84,6.928,</t>
  </si>
  <si>
    <t>D12,NNNNP,NPPPP,173.26,7.328,</t>
  </si>
  <si>
    <t>D12,NNNNP,PPPPP,141.83,7.026,</t>
  </si>
  <si>
    <t>D12,NPNNP,NNPNP,5.63,8.238,</t>
  </si>
  <si>
    <t>D12,NPNNP,PNPNP,86.77,9.623,</t>
  </si>
  <si>
    <t>D12,NPNNP,NPPNP,0.27,0.047,</t>
  </si>
  <si>
    <t>D12,NPNNP,PPPNP,33.70,9.134,</t>
  </si>
  <si>
    <t>D12,NPNNP,NNNPP,112.22,7.772,</t>
  </si>
  <si>
    <t>D12,NPNNP,PNNPP,87.62,6.737,</t>
  </si>
  <si>
    <t>D12,NPNNP,PPNPP,39.97,59.085,</t>
  </si>
  <si>
    <t>D12,NPNNP,NNPPP,96.13,8.174,</t>
  </si>
  <si>
    <t>D12,NPNNP,PNPPP,86.09,9.032,</t>
  </si>
  <si>
    <t>D12,NPNNP,NPPPP,4.67,1.228,</t>
  </si>
  <si>
    <t>D12,NPNNP,PPPPP,36.10,5.907,</t>
  </si>
  <si>
    <t>D12,NNPNP,PNPNP,92.40,5.700,</t>
  </si>
  <si>
    <t>D12,NNPNP,NPPNP,5.36,7.214,</t>
  </si>
  <si>
    <t>D12,NNPNP,PPPNP,39.33,26.296,</t>
  </si>
  <si>
    <t>D12,NNPNP,NNNPP,117.85,1.089,</t>
  </si>
  <si>
    <t>D12,NNPNP,PNNPP,93.25,3.815,</t>
  </si>
  <si>
    <t>D12,NNPNP,PPNPP,45.60,76.851,</t>
  </si>
  <si>
    <t>D12,NNPNP,NNPPP,101.76,0.665,</t>
  </si>
  <si>
    <t>D12,NNPNP,PNPPP,91.72,7.026,</t>
  </si>
  <si>
    <t>D12,NNPNP,NPPPP,10.30,7.455,</t>
  </si>
  <si>
    <t>D12,NNPNP,PPPPP,41.73,7.108,</t>
  </si>
  <si>
    <t>D12,PNPNP,NPPNP,87.03,8.690,</t>
  </si>
  <si>
    <t>D12,PNPNP,PPPNP,53.07,11.351,</t>
  </si>
  <si>
    <t>D12,PNPNP,NNNPP,25.45,4.331,</t>
  </si>
  <si>
    <t>D12,PNPNP,PNNPP,0.85,0.061,</t>
  </si>
  <si>
    <t>D12,PNPNP,PPNPP,46.80,16.198,</t>
  </si>
  <si>
    <t>D12,PNPNP,NNPPP,9.36,5.783,</t>
  </si>
  <si>
    <t>D12,PNPNP,PNPPP,0.68,0.125,</t>
  </si>
  <si>
    <t>D12,PNPNP,NPPPP,82.10,16.389,</t>
  </si>
  <si>
    <t>D12,PNPNP,PPPPP,50.67,5.262,</t>
  </si>
  <si>
    <t>D12,NPPNP,PPPNP,33.97,9.823,</t>
  </si>
  <si>
    <t>D12,NPPNP,NNNPP,112.48,6.878,</t>
  </si>
  <si>
    <t>D12,NPPNP,PNNPP,87.89,6.251,</t>
  </si>
  <si>
    <t>D12,NPPNP,PPNPP,40.23,67.945,</t>
  </si>
  <si>
    <t>D12,NPPNP,NNPPP,96.39,7.175,</t>
  </si>
  <si>
    <t>D12,NPPNP,PNPPP,86.35,8.213,</t>
  </si>
  <si>
    <t>D12,NPPNP,NPPPP,4.93,1.192,</t>
  </si>
  <si>
    <t>D12,NPPNP,PPPPP,36.37,6.249,</t>
  </si>
  <si>
    <t>D12,PPPNP,NNNPP,78.52,17.298,</t>
  </si>
  <si>
    <t>D12,PPPNP,PNNPP,53.92,16.890,</t>
  </si>
  <si>
    <t>D12,PPPNP,PPNPP,6.27,4.897,</t>
  </si>
  <si>
    <t>D12,PPPNP,NNPPP,62.43,25.504,</t>
  </si>
  <si>
    <t>D12,PPPNP,PNPPP,52.39,13.093,</t>
  </si>
  <si>
    <t>D12,PPPNP,NPPPP,29.03,4.082,</t>
  </si>
  <si>
    <t>D12,PPPNP,PPPPP,2.40,0.350,</t>
  </si>
  <si>
    <t>D12,NNNPP,PNNPP,24.60,3.118,</t>
  </si>
  <si>
    <t>D12,NNNPP,PPNPP,72.25,31.365,</t>
  </si>
  <si>
    <t>D12,NNNPP,NNPPP,16.09,0.575,</t>
  </si>
  <si>
    <t>D12,NNNPP,PNPPP,26.13,5.122,</t>
  </si>
  <si>
    <t>D12,NNNPP,NPPPP,107.55,7.087,</t>
  </si>
  <si>
    <t>D12,NNNPP,PPPPP,76.12,6.160,</t>
  </si>
  <si>
    <t>D12,PNNPP,PPNPP,47.66,20.711,</t>
  </si>
  <si>
    <t>D12,PNNPP,NNPPP,8.51,3.840,</t>
  </si>
  <si>
    <t>D12,PNNPP,PNPPP,1.53,0.156,</t>
  </si>
  <si>
    <t>D12,PNNPP,NPPPP,82.96,9.001,</t>
  </si>
  <si>
    <t>D12,PNNPP,PPPPP,51.52,6.238,</t>
  </si>
  <si>
    <t>D12,PPNPP,NNPPP,56.16,71.312,</t>
  </si>
  <si>
    <t>D12,PPNPP,PNPPP,46.12,24.793,</t>
  </si>
  <si>
    <t>D12,PPNPP,NPPPP,35.30,8.963,</t>
  </si>
  <si>
    <t>D12,PPNPP,PPPPP,3.87,1.854,</t>
  </si>
  <si>
    <t>D12,NNPPP,PNPPP,10.04,7.203,</t>
  </si>
  <si>
    <t>D12,NNPPP,NPPPP,91.46,7.484,</t>
  </si>
  <si>
    <t>D12,NNPPP,PPPPP,60.03,7.035,</t>
  </si>
  <si>
    <t>D12,PNPPP,NPPPP,81.42,14.706,</t>
  </si>
  <si>
    <t>D12,PNPPP,PPPPP,49.99,5.656,</t>
  </si>
  <si>
    <t>D12,NPPPP,PPPPP,31.43,3.080,</t>
  </si>
  <si>
    <t>E11,NN,PN,N/A,4.567,</t>
  </si>
  <si>
    <t>E11,NN,NP,N/A,8.117,</t>
  </si>
  <si>
    <t>E11,NN,PP,N/A,7.616,</t>
  </si>
  <si>
    <t>E11,PN,NP,100.22,11.464,</t>
  </si>
  <si>
    <t>E11,PN,PP,52.98,8.210,</t>
  </si>
  <si>
    <t>E11,NP,PP,47.24,9.476,</t>
  </si>
  <si>
    <t>E12,NNNNN,PNNNN,N/A,5.032,</t>
  </si>
  <si>
    <t>E12,NNNNN,NPNNN,N/A,5.906,</t>
  </si>
  <si>
    <t>E12,NNNNN,PPNNN,N/A,3.372,</t>
  </si>
  <si>
    <t>E12,NNNNN,NNPNN,N/A,0.277,</t>
  </si>
  <si>
    <t>E12,NNNNN,PNPNN,N/A,7.963,</t>
  </si>
  <si>
    <t>E12,NNNNN,NPPNN,N/A,21.238,</t>
  </si>
  <si>
    <t>E12,NNNNN,PPPNN,N/A,5.596,</t>
  </si>
  <si>
    <t>E12,NNNNN,NNNPN,N/A,0.501,</t>
  </si>
  <si>
    <t>E12,NNNNN,PNNPN,N/A,7.375,</t>
  </si>
  <si>
    <t>E12,NNNNN,PPNPN,N/A,44.977,</t>
  </si>
  <si>
    <t>E12,NNNNN,PNPPN,N/A,3.388,</t>
  </si>
  <si>
    <t>E12,NNNNN,NPPPN,N/A,20.809,</t>
  </si>
  <si>
    <t>E12,NNNNN,PPPPN,N/A,3.683,</t>
  </si>
  <si>
    <t>E12,NNNNN,NNNNP,N/A,0.264,</t>
  </si>
  <si>
    <t>E12,NNNNN,NPNNP,N/A,5.589,</t>
  </si>
  <si>
    <t>E12,NNNNN,NNPNP,N/A,0.314,</t>
  </si>
  <si>
    <t>E12,NNNNN,PNPNP,N/A,10.547,</t>
  </si>
  <si>
    <t>E12,NNNNN,NPPNP,N/A,6.287,</t>
  </si>
  <si>
    <t>E12,NNNNN,PPPNP,N/A,6.332,</t>
  </si>
  <si>
    <t>E12,NNNNN,NNNPP,N/A,0.711,</t>
  </si>
  <si>
    <t>E12,NNNNN,PNNPP,N/A,6.584,</t>
  </si>
  <si>
    <t>E12,NNNNN,PPNPP,N/A,3.666,</t>
  </si>
  <si>
    <t>E12,NNNNN,NNPPP,N/A,0.353,</t>
  </si>
  <si>
    <t>E12,NNNNN,PNPPP,N/A,6.438,</t>
  </si>
  <si>
    <t>E12,NNNNN,NPPPP,N/A,20.160,</t>
  </si>
  <si>
    <t>E12,NNNNN,PPPPP,N/A,6.961,</t>
  </si>
  <si>
    <t>E12,PNNNN,NPNNN,89.05,5.723,</t>
  </si>
  <si>
    <t>E12,PNNNN,PPNNN,22.18,2.047,</t>
  </si>
  <si>
    <t>E12,PNNNN,NNPNN,114.65,4.959,</t>
  </si>
  <si>
    <t>E12,PNNNN,PNPNN,0.79,0.432,</t>
  </si>
  <si>
    <t>E12,PNNNN,NPPNN,82.84,5.996,</t>
  </si>
  <si>
    <t>E12,PNNNN,PPPNN,23.96,2.385,</t>
  </si>
  <si>
    <t>E12,PNNNN,NNNPN,6.80,4.132,</t>
  </si>
  <si>
    <t>E12,PNNNN,PNNPN,0.51,0.387,</t>
  </si>
  <si>
    <t>E12,PNNNN,PPNPN,23.13,4.068,</t>
  </si>
  <si>
    <t>E12,PNNNN,PNPPN,0.81,0.534,</t>
  </si>
  <si>
    <t>E12,PNNNN,NPPPN,87.16,6.067,</t>
  </si>
  <si>
    <t>E12,PNNNN,PPPPN,27.69,1.838,</t>
  </si>
  <si>
    <t>E12,PNNNN,NNNNP,84.99,5.145,</t>
  </si>
  <si>
    <t>E12,PNNNN,NPNNP,89.28,5.731,</t>
  </si>
  <si>
    <t>E12,PNNNN,NNPNP,54.00,4.863,</t>
  </si>
  <si>
    <t>E12,PNNNN,PNPNP,1.26,0.164,</t>
  </si>
  <si>
    <t>E12,PNNNN,NPPNP,87.03,5.790,</t>
  </si>
  <si>
    <t>E12,PNNNN,PPPNP,24.62,3.577,</t>
  </si>
  <si>
    <t>E12,PNNNN,NNNPP,31.37,4.440,</t>
  </si>
  <si>
    <t>E12,PNNNN,PNNPP,0.47,0.226,</t>
  </si>
  <si>
    <t>E12,PNNNN,PPNPP,28.00,2.028,</t>
  </si>
  <si>
    <t>E12,PNNNN,NNPPP,62.08,5.012,</t>
  </si>
  <si>
    <t>E12,PNNNN,PNPPP,0.22,0.506,</t>
  </si>
  <si>
    <t>E12,PNNNN,NPPPP,85.14,5.986,</t>
  </si>
  <si>
    <t>E12,PNNNN,PPPPP,23.77,3.181,</t>
  </si>
  <si>
    <t>E12,NPNNN,PPNNN,66.87,3.699,</t>
  </si>
  <si>
    <t>E12,NPNNN,NNPNN,25.61,5.574,</t>
  </si>
  <si>
    <t>E12,NPNNN,PNPNN,88.26,8.958,</t>
  </si>
  <si>
    <t>E12,NPNNN,NPPNN,6.21,2.089,</t>
  </si>
  <si>
    <t>E12,NPNNN,PPPNN,65.09,5.656,</t>
  </si>
  <si>
    <t>E12,NPNNN,NNNPN,82.25,5.615,</t>
  </si>
  <si>
    <t>E12,NPNNN,PNNPN,89.56,8.728,</t>
  </si>
  <si>
    <t>E12,NPNNN,PPNPN,65.92,59.922,</t>
  </si>
  <si>
    <t>E12,NPNNN,PNPPN,88.24,3.917,</t>
  </si>
  <si>
    <t>E12,NPNNN,NPPPN,1.89,0.832,</t>
  </si>
  <si>
    <t>E12,NPNNN,PPPPN,61.36,3.124,</t>
  </si>
  <si>
    <t>E12,NPNNN,NNNNP,174.04,6.195,</t>
  </si>
  <si>
    <t>E12,NPNNN,NPNNP,0.24,0.053,</t>
  </si>
  <si>
    <t>E12,NPNNN,NNPNP,35.05,6.011,</t>
  </si>
  <si>
    <t>E12,NPNNN,PNPNP,87.78,12.218,</t>
  </si>
  <si>
    <t>E12,NPNNN,NPPNP,2.01,0.360,</t>
  </si>
  <si>
    <t>E12,NPNNN,PPPNP,64.43,6.711,</t>
  </si>
  <si>
    <t>E12,NPNNN,NNNPP,120.42,6.197,</t>
  </si>
  <si>
    <t>E12,NPNNN,PNNPP,89.52,7.669,</t>
  </si>
  <si>
    <t>E12,NPNNN,PPNPP,61.04,3.237,</t>
  </si>
  <si>
    <t>E12,NPNNN,NNPPP,151.13,5.767,</t>
  </si>
  <si>
    <t>E12,NPNNN,PNPPP,89.27,7.567,</t>
  </si>
  <si>
    <t>E12,NPNNN,NPPPP,3.90,1.181,</t>
  </si>
  <si>
    <t>E12,NPNNN,PPPPP,65.28,6.589,</t>
  </si>
  <si>
    <t>E12,PPNNN,NNPNN,92.47,3.325,</t>
  </si>
  <si>
    <t>E12,PPNNN,PNPNN,21.39,4.008,</t>
  </si>
  <si>
    <t>E12,PPNNN,NPPNN,60.66,3.671,</t>
  </si>
  <si>
    <t>E12,PPNNN,PPPNN,1.78,0.151,</t>
  </si>
  <si>
    <t>E12,PPNNN,NNNPN,15.38,2.762,</t>
  </si>
  <si>
    <t>E12,PPNNN,PNNPN,22.69,4.760,</t>
  </si>
  <si>
    <t>E12,PPNNN,PPNPN,0.95,0.394,</t>
  </si>
  <si>
    <t>E12,PPNNN,PNPPN,21.37,2.831,</t>
  </si>
  <si>
    <t>E12,PPNNN,NPPPN,64.98,3.763,</t>
  </si>
  <si>
    <t>E12,PPNNN,PPPPN,5.51,0.344,</t>
  </si>
  <si>
    <t>E12,PPNNN,NNNNP,107.17,3.462,</t>
  </si>
  <si>
    <t>E12,PPNNN,NPNNP,67.10,3.759,</t>
  </si>
  <si>
    <t>E12,PPNNN,NNPNP,31.82,3.298,</t>
  </si>
  <si>
    <t>E12,PPNNN,PNPNP,20.91,2.881,</t>
  </si>
  <si>
    <t>E12,PPNNN,NPPNP,64.86,3.582,</t>
  </si>
  <si>
    <t>E12,PPNNN,PPPNP,2.44,0.416,</t>
  </si>
  <si>
    <t>E12,PPNNN,NNNPP,53.55,3.047,</t>
  </si>
  <si>
    <t>E12,PPNNN,PNNPP,22.65,3.252,</t>
  </si>
  <si>
    <t>E12,PPNNN,PPNPP,5.82,0.358,</t>
  </si>
  <si>
    <t>E12,PPNNN,NNPPP,84.26,3.538,</t>
  </si>
  <si>
    <t>E12,PPNNN,PNPPP,22.40,6.182,</t>
  </si>
  <si>
    <t>E12,PPNNN,NPPPP,62.96,3.682,</t>
  </si>
  <si>
    <t>E12,PPNNN,PPPPP,1.59,0.423,</t>
  </si>
  <si>
    <t>E12,NNPNN,PNPNN,113.86,7.738,</t>
  </si>
  <si>
    <t>E12,NNPNN,NPPNN,31.81,18.148,</t>
  </si>
  <si>
    <t>E12,NNPNN,PPPNN,90.70,5.466,</t>
  </si>
  <si>
    <t>E12,NNPNN,NNNPN,107.86,0.561,</t>
  </si>
  <si>
    <t>E12,NNPNN,PNNPN,115.16,7.192,</t>
  </si>
  <si>
    <t>E12,NNPNN,PPNPN,91.53,38.135,</t>
  </si>
  <si>
    <t>E12,NNPNN,PNPPN,113.85,3.348,</t>
  </si>
  <si>
    <t>E12,NNPNN,NPPPN,27.50,17.707,</t>
  </si>
  <si>
    <t>E12,NNPNN,PPPPN,86.97,3.599,</t>
  </si>
  <si>
    <t>E12,NNPNN,NNNNP,160.35,0.516,</t>
  </si>
  <si>
    <t>E12,NNPNN,NPNNP,25.37,5.289,</t>
  </si>
  <si>
    <t>E12,NNPNN,NNPNP,60.65,0.231,</t>
  </si>
  <si>
    <t>E12,NNPNN,PNPNP,113.39,10.204,</t>
  </si>
  <si>
    <t>E12,NNPNN,NPPNP,27.62,5.938,</t>
  </si>
  <si>
    <t>E12,NNPNN,PPPNP,90.03,6.191,</t>
  </si>
  <si>
    <t>E12,NNPNN,NNNPP,146.02,0.864,</t>
  </si>
  <si>
    <t>E12,NNPNN,PNNPP,115.13,6.445,</t>
  </si>
  <si>
    <t>E12,NNPNN,PPNPP,86.65,3.592,</t>
  </si>
  <si>
    <t>E12,NNPNN,NNPPP,176.74,0.527,</t>
  </si>
  <si>
    <t>E12,NNPNN,PNPPP,114.87,6.293,</t>
  </si>
  <si>
    <t>E12,NNPNN,NPPPP,29.51,17.173,</t>
  </si>
  <si>
    <t>E12,NNPNN,PPPPP,90.88,6.775,</t>
  </si>
  <si>
    <t>E12,PNPNN,NPPNN,82.05,10.165,</t>
  </si>
  <si>
    <t>E12,PNPNN,PPPNN,23.17,3.484,</t>
  </si>
  <si>
    <t>E12,PNPNN,NNNPN,6.01,5.809,</t>
  </si>
  <si>
    <t>E12,PNPNN,PNNPN,1.30,0.274,</t>
  </si>
  <si>
    <t>E12,PNPNN,PPNPN,22.34,8.705,</t>
  </si>
  <si>
    <t>E12,PNPNN,PNPPN,0.02,0.304,</t>
  </si>
  <si>
    <t>E12,PNPNN,NPPPN,86.37,10.303,</t>
  </si>
  <si>
    <t>E12,PNPNN,PPPPN,26.90,2.234,</t>
  </si>
  <si>
    <t>E12,PNPNN,NNNNP,85.78,8.303,</t>
  </si>
  <si>
    <t>E12,PNPNN,NPNNP,88.50,8.929,</t>
  </si>
  <si>
    <t>E12,PNPNN,NNPNP,53.21,7.527,</t>
  </si>
  <si>
    <t>E12,PNPNN,PNPNP,0.48,0.790,</t>
  </si>
  <si>
    <t>E12,PNPNN,NPPNP,86.25,9.172,</t>
  </si>
  <si>
    <t>E12,PNPNN,PPPNP,23.83,4.171,</t>
  </si>
  <si>
    <t>E12,PNPNN,NNNPP,32.16,6.521,</t>
  </si>
  <si>
    <t>E12,PNPNN,PNNPP,1.26,0.262,</t>
  </si>
  <si>
    <t>E12,PNPNN,PPNPP,27.21,2.768,</t>
  </si>
  <si>
    <t>E12,PNPNN,NNPPP,62.87,7.975,</t>
  </si>
  <si>
    <t>E12,PNPNN,PNPPP,1.01,0.189,</t>
  </si>
  <si>
    <t>E12,PNPNN,NPPPP,84.35,10.151,</t>
  </si>
  <si>
    <t>E12,PNPNN,PPPPP,22.98,5.015,</t>
  </si>
  <si>
    <t>E12,NPPNN,PPPNN,58.88,5.861,</t>
  </si>
  <si>
    <t>E12,NPPNN,NNNPN,76.05,14.032,</t>
  </si>
  <si>
    <t>E12,NPPNN,PNNPN,83.35,9.886,</t>
  </si>
  <si>
    <t>E12,NPPNN,PPNPN,59.71,1302.090,</t>
  </si>
  <si>
    <t>E12,NPPNN,PNPPN,82.03,4.054,</t>
  </si>
  <si>
    <t>E12,NPPNN,NPPPN,4.32,55.373,</t>
  </si>
  <si>
    <t>E12,NPPNN,PPPPN,55.16,3.097,</t>
  </si>
  <si>
    <t>E12,NPPNN,NNNNP,167.83,25.005,</t>
  </si>
  <si>
    <t>E12,NPPNN,NPNNP,6.44,1.863,</t>
  </si>
  <si>
    <t>E12,NPPNN,NNPNP,28.84,25.595,</t>
  </si>
  <si>
    <t>E12,NPPNN,PNPNP,81.58,14.151,</t>
  </si>
  <si>
    <t>E12,NPPNN,NPPNP,4.19,1.582,</t>
  </si>
  <si>
    <t>E12,NPPNN,PPPNP,58.22,7.086,</t>
  </si>
  <si>
    <t>E12,NPPNN,NNNPP,114.21,21.069,</t>
  </si>
  <si>
    <t>E12,NPPNN,PNNPP,83.31,8.416,</t>
  </si>
  <si>
    <t>E12,NPPNN,PPNPP,54.84,3.222,</t>
  </si>
  <si>
    <t>E12,NPPNN,NNPPP,144.92,20.510,</t>
  </si>
  <si>
    <t>E12,NPPNN,PNPPP,83.06,8.438,</t>
  </si>
  <si>
    <t>E12,NPPNN,NPPPP,2.30,47.776,</t>
  </si>
  <si>
    <t>E12,NPPNN,PPPPP,59.07,6.984,</t>
  </si>
  <si>
    <t>E12,PPPNN,NNNPN,17.16,4.244,</t>
  </si>
  <si>
    <t>E12,PPPNN,PNNPN,24.47,3.978,</t>
  </si>
  <si>
    <t>E12,PPPNN,PPNPN,0.83,0.397,</t>
  </si>
  <si>
    <t>E12,PPPNN,PNPPN,23.15,3.075,</t>
  </si>
  <si>
    <t>E12,PPPNN,NPPPN,63.20,6.048,</t>
  </si>
  <si>
    <t>E12,PPPNN,PPPPN,3.73,0.462,</t>
  </si>
  <si>
    <t>E12,PPPNN,NNNNP,108.95,5.835,</t>
  </si>
  <si>
    <t>E12,PPPNN,NPNNP,65.33,5.774,</t>
  </si>
  <si>
    <t>E12,PPPNN,NNPNP,30.04,5.451,</t>
  </si>
  <si>
    <t>E12,PPPNN,PNPNP,22.69,3.600,</t>
  </si>
  <si>
    <t>E12,PPPNN,NPPNP,63.08,5.228,</t>
  </si>
  <si>
    <t>E12,PPPNN,PPPNP,0.66,0.398,</t>
  </si>
  <si>
    <t>E12,PPPNN,NNNPP,55.32,4.873,</t>
  </si>
  <si>
    <t>E12,PPPNN,PNNPP,24.43,3.383,</t>
  </si>
  <si>
    <t>E12,PPPNN,PPNPP,4.05,0.328,</t>
  </si>
  <si>
    <t>E12,PPPNN,NNPPP,86.04,6.106,</t>
  </si>
  <si>
    <t>E12,PPPNN,PNPPP,24.17,3.858,</t>
  </si>
  <si>
    <t>E12,PPPNN,NPPPP,61.19,5.935,</t>
  </si>
  <si>
    <t>E12,PPPNN,PPPPP,0.19,0.412,</t>
  </si>
  <si>
    <t>E12,NNNPN,PNNPN,7.31,5.507,</t>
  </si>
  <si>
    <t>E12,NNNPN,PPNPN,16.33,14.384,</t>
  </si>
  <si>
    <t>E12,NNNPN,PNPPN,5.99,2.812,</t>
  </si>
  <si>
    <t>E12,NNNPN,NPPPN,80.36,16.182,</t>
  </si>
  <si>
    <t>E12,NNNPN,PPPPN,20.89,2.925,</t>
  </si>
  <si>
    <t>E12,NNNPN,NNNNP,91.79,0.530,</t>
  </si>
  <si>
    <t>E12,NNNPN,NPNNP,82.49,5.339,</t>
  </si>
  <si>
    <t>E12,NNNPN,NNPNP,47.20,0.423,</t>
  </si>
  <si>
    <t>E12,NNNPN,PNPNP,5.53,7.468,</t>
  </si>
  <si>
    <t>E12,NNNPN,NPPNP,80.24,5.882,</t>
  </si>
  <si>
    <t>E12,NNNPN,PPPNP,17.83,4.812,</t>
  </si>
  <si>
    <t>E12,NNNPN,NNNPP,38.16,0.324,</t>
  </si>
  <si>
    <t>E12,NNNPN,PNNPP,7.27,5.091,</t>
  </si>
  <si>
    <t>E12,NNNPN,PPNPP,21.21,2.955,</t>
  </si>
  <si>
    <t>E12,NNNPN,NNPPP,68.88,0.542,</t>
  </si>
  <si>
    <t>E12,NNNPN,PNPPP,7.01,4.887,</t>
  </si>
  <si>
    <t>E12,NNNPN,NPPPP,78.35,14.599,</t>
  </si>
  <si>
    <t>E12,NNNPN,PPPPP,16.97,5.191,</t>
  </si>
  <si>
    <t>E12,PNNPN,PPNPN,23.64,11.449,</t>
  </si>
  <si>
    <t>E12,PNNPN,PNPPN,1.32,0.328,</t>
  </si>
  <si>
    <t>E12,PNNPN,NPPPN,87.67,9.970,</t>
  </si>
  <si>
    <t>E12,PNNPN,PPPPN,28.20,2.419,</t>
  </si>
  <si>
    <t>E12,PNNPN,NNNNP,84.48,7.648,</t>
  </si>
  <si>
    <t>E12,PNNPN,NPNNP,89.79,8.697,</t>
  </si>
  <si>
    <t>E12,PNNPN,NNPNP,54.51,6.999,</t>
  </si>
  <si>
    <t>E12,PNNPN,PNPNP,1.78,0.724,</t>
  </si>
  <si>
    <t>E12,PNNPN,NPPNP,87.55,9.028,</t>
  </si>
  <si>
    <t>E12,PNNPN,PPPNP,25.13,4.817,</t>
  </si>
  <si>
    <t>E12,PNNPN,NNNPP,30.86,6.106,</t>
  </si>
  <si>
    <t>E12,PNNPN,PNNPP,0.04,0.181,</t>
  </si>
  <si>
    <t>E12,PNNPN,PPNPP,28.51,3.056,</t>
  </si>
  <si>
    <t>E12,PNNPN,NNPPP,61.57,7.331,</t>
  </si>
  <si>
    <t>E12,PNNPN,PNPPP,0.29,0.187,</t>
  </si>
  <si>
    <t>E12,PNNPN,NPPPP,85.65,9.822,</t>
  </si>
  <si>
    <t>E12,PNNPN,PPPPP,24.28,5.852,</t>
  </si>
  <si>
    <t>E12,PPNPN,PNPPN,22.32,17.381,</t>
  </si>
  <si>
    <t>E12,PPNPN,NPPPN,64.03,1350.312,</t>
  </si>
  <si>
    <t>E12,PPNPN,PPPPN,4.56,1.048,</t>
  </si>
  <si>
    <t>E12,PPNPN,NNNNP,108.12,62.917,</t>
  </si>
  <si>
    <t>E12,PPNPN,NPNNP,66.16,71.675,</t>
  </si>
  <si>
    <t>E12,PPNPN,NNPNP,30.87,39.900,</t>
  </si>
  <si>
    <t>E12,PPNPN,PNPNP,21.86,9.500,</t>
  </si>
  <si>
    <t>E12,PPNPN,NPPNP,63.91,32.334,</t>
  </si>
  <si>
    <t>E12,PPNPN,PPPNP,1.50,0.461,</t>
  </si>
  <si>
    <t>E12,PPNPN,NNNPP,54.49,22.404,</t>
  </si>
  <si>
    <t>E12,PPNPN,PNNPP,23.60,7.942,</t>
  </si>
  <si>
    <t>E12,PPNPN,PPNPP,4.88,0.778,</t>
  </si>
  <si>
    <t>E12,PPNPN,NNPPP,85.21,115.442,</t>
  </si>
  <si>
    <t>E12,PPNPN,PNPPP,23.34,11.930,</t>
  </si>
  <si>
    <t>E12,PPNPN,NPPPP,62.02,1330.233,</t>
  </si>
  <si>
    <t>E12,PPNPN,PPPPP,0.64,0.480,</t>
  </si>
  <si>
    <t>E12,PNPPN,NPPPN,86.35,4.103,</t>
  </si>
  <si>
    <t>E12,PNPPN,PPPPN,26.88,1.662,</t>
  </si>
  <si>
    <t>E12,PNPPN,NNNNP,85.80,3.456,</t>
  </si>
  <si>
    <t>E12,PNPPN,NPNNP,88.48,3.917,</t>
  </si>
  <si>
    <t>E12,PNPPN,NNPNP,53.19,3.280,</t>
  </si>
  <si>
    <t>E12,PNPPN,PNPNP,0.46,0.784,</t>
  </si>
  <si>
    <t>E12,PNPPN,NPPNP,86.23,4.032,</t>
  </si>
  <si>
    <t>E12,PNPPN,PPPNP,23.81,4.052,</t>
  </si>
  <si>
    <t>E12,PNPPN,NNNPP,32.18,3.015,</t>
  </si>
  <si>
    <t>E12,PNPPN,PNNPP,1.28,0.427,</t>
  </si>
  <si>
    <t>E12,PNPPN,PPNPP,27.19,2.392,</t>
  </si>
  <si>
    <t>E12,PNPPN,NNPPP,62.89,3.379,</t>
  </si>
  <si>
    <t>E12,PNPPN,PNPPP,1.03,0.195,</t>
  </si>
  <si>
    <t>E12,PNPPN,NPPPP,84.34,4.036,</t>
  </si>
  <si>
    <t>E12,PNPPN,PPPPP,22.96,5.570,</t>
  </si>
  <si>
    <t>E12,NPPPN,PPPPN,59.47,3.235,</t>
  </si>
  <si>
    <t>E12,NPPPN,NNNNP,172.15,24.030,</t>
  </si>
  <si>
    <t>E12,NPPPN,NPNNP,2.13,0.859,</t>
  </si>
  <si>
    <t>E12,NPPPN,NNPNP,33.16,24.373,</t>
  </si>
  <si>
    <t>E12,NPPPN,PNPNP,85.89,14.302,</t>
  </si>
  <si>
    <t>E12,NPPPN,NPPNP,0.12,1.373,</t>
  </si>
  <si>
    <t>E12,NPPPN,PPPNP,62.53,7.278,</t>
  </si>
  <si>
    <t>E12,NPPPN,NNNPP,118.52,21.549,</t>
  </si>
  <si>
    <t>E12,NPPPN,PNNPP,87.63,8.499,</t>
  </si>
  <si>
    <t>E12,NPPPN,PPNPP,59.15,3.355,</t>
  </si>
  <si>
    <t>E12,NPPPN,NNPPP,149.24,18.239,</t>
  </si>
  <si>
    <t>E12,NPPPN,PNPPP,87.37,8.517,</t>
  </si>
  <si>
    <t>E12,NPPPN,NPPPP,2.01,23.293,</t>
  </si>
  <si>
    <t>E12,NPPPN,PPPPP,63.39,7.214,</t>
  </si>
  <si>
    <t>E12,PPPPN,NNNNP,112.68,3.828,</t>
  </si>
  <si>
    <t>E12,PPPPN,NPNNP,61.60,3.170,</t>
  </si>
  <si>
    <t>E12,PPPPN,NNPNP,26.31,3.591,</t>
  </si>
  <si>
    <t>E12,PPPPN,PNPNP,26.42,2.531,</t>
  </si>
  <si>
    <t>E12,PPPPN,NPPNP,59.35,2.961,</t>
  </si>
  <si>
    <t>E12,PPPPN,PPPNP,3.06,0.787,</t>
  </si>
  <si>
    <t>E12,PPPPN,NNNPP,59.05,3.341,</t>
  </si>
  <si>
    <t>E12,PPPPN,PNNPP,28.16,2.213,</t>
  </si>
  <si>
    <t>E12,PPPPN,PPNPP,0.32,0.157,</t>
  </si>
  <si>
    <t>E12,PPPPN,NNPPP,89.77,4.022,</t>
  </si>
  <si>
    <t>E12,PPPPN,PNPPP,27.90,2.308,</t>
  </si>
  <si>
    <t>E12,PPPPN,NPPPP,57.46,3.167,</t>
  </si>
  <si>
    <t>E12,PPPPN,PPPPP,3.92,0.806,</t>
  </si>
  <si>
    <t>E12,NNNNP,NPNNP,174.28,5.849,</t>
  </si>
  <si>
    <t>E12,NNNNP,NNPNP,138.99,0.614,</t>
  </si>
  <si>
    <t>E12,NNNNP,PNPNP,86.26,11.062,</t>
  </si>
  <si>
    <t>E12,NNNNP,NPPNP,172.03,6.600,</t>
  </si>
  <si>
    <t>E12,NNNNP,PPPNP,109.61,6.594,</t>
  </si>
  <si>
    <t>E12,NNNNP,NNNPP,53.63,0.587,</t>
  </si>
  <si>
    <t>E12,NNNNP,PNNPP,84.52,6.791,</t>
  </si>
  <si>
    <t>E12,NNNNP,PPNPP,113.00,3.795,</t>
  </si>
  <si>
    <t>E12,NNNNP,NNPPP,22.91,0.191,</t>
  </si>
  <si>
    <t>E12,NNNNP,PNPPP,84.78,6.657,</t>
  </si>
  <si>
    <t>E12,NNNNP,NPPPP,170.14,23.514,</t>
  </si>
  <si>
    <t>E12,NNNNP,PPPPP,108.76,7.293,</t>
  </si>
  <si>
    <t>E12,NPNNP,NNPNP,35.29,5.671,</t>
  </si>
  <si>
    <t>E12,NPNNP,PNPNP,88.02,12.232,</t>
  </si>
  <si>
    <t>E12,NPNNP,NPPNP,2.25,0.320,</t>
  </si>
  <si>
    <t>E12,NPNNP,PPPNP,64.66,6.860,</t>
  </si>
  <si>
    <t>E12,NPNNP,NNNPP,120.65,5.859,</t>
  </si>
  <si>
    <t>E12,NPNNP,PNNPP,89.76,7.657,</t>
  </si>
  <si>
    <t>E12,NPNNP,PPNPP,61.28,3.286,</t>
  </si>
  <si>
    <t>E12,NPNNP,NNPPP,151.37,5.467,</t>
  </si>
  <si>
    <t>E12,NPNNP,PNPPP,89.50,7.541,</t>
  </si>
  <si>
    <t>E12,NPNNP,NPPPP,4.14,1.170,</t>
  </si>
  <si>
    <t>E12,NPNNP,PPPPP,65.51,6.722,</t>
  </si>
  <si>
    <t>E12,NNPNP,PNPNP,52.73,9.925,</t>
  </si>
  <si>
    <t>E12,NNPNP,NPPNP,33.04,6.449,</t>
  </si>
  <si>
    <t>E12,NNPNP,PPPNP,29.38,6.185,</t>
  </si>
  <si>
    <t>E12,NNPNP,NNNPP,85.37,0.797,</t>
  </si>
  <si>
    <t>E12,NNPNP,PNNPP,54.47,6.290,</t>
  </si>
  <si>
    <t>E12,NNPNP,PPNPP,26.00,3.584,</t>
  </si>
  <si>
    <t>E12,NNPNP,NNPPP,116.08,0.637,</t>
  </si>
  <si>
    <t>E12,NNPNP,PNPPP,54.22,6.130,</t>
  </si>
  <si>
    <t>E12,NNPNP,NPPPP,31.14,23.940,</t>
  </si>
  <si>
    <t>E12,NNPNP,PPPPP,30.23,6.773,</t>
  </si>
  <si>
    <t>E12,PNPNP,NPPNP,85.77,12.235,</t>
  </si>
  <si>
    <t>E12,PNPNP,PPPNP,23.36,5.944,</t>
  </si>
  <si>
    <t>E12,PNPNP,NNNPP,32.63,8.465,</t>
  </si>
  <si>
    <t>E12,PNPNP,PNNPP,1.74,0.467,</t>
  </si>
  <si>
    <t>E12,PNPNP,PPNPP,26.74,2.789,</t>
  </si>
  <si>
    <t>E12,PNPNP,NNPPP,63.35,10.590,</t>
  </si>
  <si>
    <t>E12,PNPNP,PNPPP,1.48,0.879,</t>
  </si>
  <si>
    <t>E12,PNPNP,NPPPP,83.88,14.109,</t>
  </si>
  <si>
    <t>E12,PNPNP,PPPPP,22.50,4.649,</t>
  </si>
  <si>
    <t>E12,NPPNP,PPPNP,62.41,6.122,</t>
  </si>
  <si>
    <t>E12,NPPNP,NNNPP,118.40,6.617,</t>
  </si>
  <si>
    <t>E12,NPPNP,PNNPP,87.51,7.858,</t>
  </si>
  <si>
    <t>E12,NPPNP,PPNPP,59.03,3.052,</t>
  </si>
  <si>
    <t>E12,NPPNP,NNPPP,149.12,6.222,</t>
  </si>
  <si>
    <t>E12,NPPNP,PNPPP,87.25,7.841,</t>
  </si>
  <si>
    <t>E12,NPPNP,NPPPP,1.89,1.624,</t>
  </si>
  <si>
    <t>E12,NPPNP,PPPPP,63.27,5.968,</t>
  </si>
  <si>
    <t>E12,PPPNP,NNNPP,55.99,5.504,</t>
  </si>
  <si>
    <t>E12,PPPNP,PNNPP,25.09,4.884,</t>
  </si>
  <si>
    <t>E12,PPPNP,PPNPP,3.38,0.601,</t>
  </si>
  <si>
    <t>E12,PPPNP,NNPPP,86.70,6.913,</t>
  </si>
  <si>
    <t>E12,PPPNP,PNPPP,24.84,4.283,</t>
  </si>
  <si>
    <t>E12,PPPNP,NPPPP,60.52,7.146,</t>
  </si>
  <si>
    <t>E12,PPPNP,PPPPP,0.85,0.153,</t>
  </si>
  <si>
    <t>E12,NNNPP,PNNPP,30.90,5.580,</t>
  </si>
  <si>
    <t>E12,NNNPP,PPNPP,59.37,3.337,</t>
  </si>
  <si>
    <t>E12,NNNPP,NNPPP,30.71,0.365,</t>
  </si>
  <si>
    <t>E12,NNNPP,PNPPP,31.15,5.393,</t>
  </si>
  <si>
    <t>E12,NNNPP,NPPPP,116.51,20.593,</t>
  </si>
  <si>
    <t>E12,NNNPP,PPPPP,55.14,6.014,</t>
  </si>
  <si>
    <t>E12,PNNPP,PPNPP,28.47,2.634,</t>
  </si>
  <si>
    <t>E12,PNNPP,NNPPP,61.61,6.548,</t>
  </si>
  <si>
    <t>E12,PNNPP,PNPPP,0.25,0.342,</t>
  </si>
  <si>
    <t>E12,PNNPP,NPPPP,85.62,8.378,</t>
  </si>
  <si>
    <t>E12,PNNPP,PPPPP,24.24,5.187,</t>
  </si>
  <si>
    <t>E12,PPNPP,NNPPP,90.09,3.970,</t>
  </si>
  <si>
    <t>E12,PPNPP,PNPPP,28.22,3.074,</t>
  </si>
  <si>
    <t>E12,PPNPP,NPPPP,57.14,3.289,</t>
  </si>
  <si>
    <t>E12,PPNPP,PPPPP,4.23,0.619,</t>
  </si>
  <si>
    <t>E12,NNPPP,PNPPP,61.86,6.407,</t>
  </si>
  <si>
    <t>E12,NNPPP,NPPPP,147.23,18.478,</t>
  </si>
  <si>
    <t>E12,NNPPP,PPPPP,85.85,7.677,</t>
  </si>
  <si>
    <t>E12,PNPPP,NPPPP,85.36,8.386,</t>
  </si>
  <si>
    <t>E12,PNPPP,PPPPP,23.99,5.611,</t>
  </si>
  <si>
    <t>E12,NPPPP,PPPPP,61.37,7.106,</t>
  </si>
  <si>
    <t>F11,NN,PN,N/A,3.605,</t>
  </si>
  <si>
    <t>F11,NN,NP,N/A,6.304,</t>
  </si>
  <si>
    <t>F11,NN,PP,N/A,5.433,</t>
  </si>
  <si>
    <t>F11,PN,NP,100.44,8.572,</t>
  </si>
  <si>
    <t>F11,PN,PP,54.07,6.132,</t>
  </si>
  <si>
    <t>F11,NP,PP,46.37,6.508,</t>
  </si>
  <si>
    <t>F12,NNNNN,PNNNN,N/A,4.427,</t>
  </si>
  <si>
    <t>F12,NNNNN,NPNNN,N/A,4.117,</t>
  </si>
  <si>
    <t>F12,NNNNN,PPNNN,N/A,3.735,</t>
  </si>
  <si>
    <t>F12,NNNNN,NNPNN,N/A,0.153,</t>
  </si>
  <si>
    <t>F12,NNNNN,PNPNN,N/A,5.519,</t>
  </si>
  <si>
    <t>F12,NNNNN,NPPNN,N/A,13.092,</t>
  </si>
  <si>
    <t>F12,NNNNN,PPPNN,N/A,4.608,</t>
  </si>
  <si>
    <t>F12,NNNNN,NNNPN,N/A,1.250,</t>
  </si>
  <si>
    <t>F12,NNNNN,PNNPN,N/A,3.310,</t>
  </si>
  <si>
    <t>F12,NNNNN,PPNPN,N/A,47.127,</t>
  </si>
  <si>
    <t>F12,NNNNN,PNPPN,N/A,5.335,</t>
  </si>
  <si>
    <t>F12,NNNNN,PPPPN,N/A,5.087,</t>
  </si>
  <si>
    <t>F12,NNNNN,NNNNP,N/A,0.155,</t>
  </si>
  <si>
    <t>F12,NNNNN,NPNNP,N/A,4.528,</t>
  </si>
  <si>
    <t>F12,NNNNN,NNPNP,N/A,0.088,</t>
  </si>
  <si>
    <t>F12,NNNNN,PNPNP,N/A,6.882,</t>
  </si>
  <si>
    <t>F12,NNNNN,NPPNP,N/A,3.268,</t>
  </si>
  <si>
    <t>F12,NNNNN,PPPNP,N/A,5.935,</t>
  </si>
  <si>
    <t>F12,NNNNN,NNNPP,N/A,0.837,</t>
  </si>
  <si>
    <t>F12,NNNNN,PNNPP,N/A,3.866,</t>
  </si>
  <si>
    <t>F12,NNNNN,PPNPP,N/A,2.795,</t>
  </si>
  <si>
    <t>F12,NNNNN,NNPPP,N/A,0.552,</t>
  </si>
  <si>
    <t>F12,NNNNN,PNPPP,N/A,5.491,</t>
  </si>
  <si>
    <t>F12,NNNNN,NPPPP,N/A,7.074,</t>
  </si>
  <si>
    <t>F12,NNNNN,PPPPP,N/A,5.758,</t>
  </si>
  <si>
    <t>F12,PNNNN,NPNNN,89.17,5.083,</t>
  </si>
  <si>
    <t>F12,PNNNN,PPNNN,24.87,2.259,</t>
  </si>
  <si>
    <t>F12,PNNNN,NNPNN,116.62,4.470,</t>
  </si>
  <si>
    <t>F12,PNNNN,PNPNN,0.34,0.430,</t>
  </si>
  <si>
    <t>F12,PNNNN,NPPNN,89.14,5.323,</t>
  </si>
  <si>
    <t>F12,PNNNN,PPPNN,23.55,2.570,</t>
  </si>
  <si>
    <t>F12,PNNNN,NNNPN,94.97,4.696,</t>
  </si>
  <si>
    <t>F12,PNNNN,PNNPN,1.34,0.475,</t>
  </si>
  <si>
    <t>F12,PNNNN,PPNPN,21.82,16.545,</t>
  </si>
  <si>
    <t>F12,PNNNN,PNPPN,0.55,0.439,</t>
  </si>
  <si>
    <t>F12,PNNNN,PPPPN,24.33,1.919,</t>
  </si>
  <si>
    <t>F12,PNNNN,NNNNP,105.95,4.422,</t>
  </si>
  <si>
    <t>F12,PNNNN,NPNNP,90.04,5.259,</t>
  </si>
  <si>
    <t>F12,PNNNN,NNPNP,126.51,4.588,</t>
  </si>
  <si>
    <t>F12,PNNNN,PNPNP,2.07,0.436,</t>
  </si>
  <si>
    <t>F12,PNNNN,NPPNP,86.55,4.871,</t>
  </si>
  <si>
    <t>F12,PNNNN,PPPNP,24.96,3.403,</t>
  </si>
  <si>
    <t>F12,PNNNN,NNNPP,53.61,4.228,</t>
  </si>
  <si>
    <t>F12,PNNNN,PNNPP,1.14,0.254,</t>
  </si>
  <si>
    <t>F12,PNNNN,PPNPP,25.78,1.455,</t>
  </si>
  <si>
    <t>F12,PNNNN,NNPPP,10.28,3.187,</t>
  </si>
  <si>
    <t>F12,PNNNN,PNPPP,0.85,0.347,</t>
  </si>
  <si>
    <t>F12,PNNNN,NPPPP,72.41,3.362,</t>
  </si>
  <si>
    <t>F12,PNNNN,PPPPP,23.36,3.346,</t>
  </si>
  <si>
    <t>F12,NPNNN,PPNNN,64.31,3.751,</t>
  </si>
  <si>
    <t>F12,NPNNN,NNPNN,154.20,4.139,</t>
  </si>
  <si>
    <t>F12,NPNNN,PNPNN,89.51,6.428,</t>
  </si>
  <si>
    <t>F12,NPNNN,NPPNN,0.03,1.155,</t>
  </si>
  <si>
    <t>F12,NPNNN,PPPNN,65.62,4.938,</t>
  </si>
  <si>
    <t>F12,NPNNN,NNNPN,175.85,5.106,</t>
  </si>
  <si>
    <t>F12,NPNNN,PNNPN,90.51,3.923,</t>
  </si>
  <si>
    <t>F12,NPNNN,PPNPN,67.35,52.251,</t>
  </si>
  <si>
    <t>F12,NPNNN,PNPPN,89.72,6.358,</t>
  </si>
  <si>
    <t>F12,NPNNN,PPPPN,64.85,4.544,</t>
  </si>
  <si>
    <t>F12,NPNNN,NNNNP,164.88,4.276,</t>
  </si>
  <si>
    <t>F12,NPNNN,NPNNP,0.86,0.101,</t>
  </si>
  <si>
    <t>F12,NPNNN,NNPNP,37.34,4.283,</t>
  </si>
  <si>
    <t>F12,NPNNN,PNPNP,87.11,8.044,</t>
  </si>
  <si>
    <t>F12,NPNNN,NPPNP,2.62,0.274,</t>
  </si>
  <si>
    <t>F12,NPNNN,PPPNP,64.22,6.029,</t>
  </si>
  <si>
    <t>F12,NPNNN,NNNPP,142.78,4.330,</t>
  </si>
  <si>
    <t>F12,NPNNN,PNNPP,90.31,4.469,</t>
  </si>
  <si>
    <t>F12,NPNNN,PPNPP,63.39,2.374,</t>
  </si>
  <si>
    <t>F12,NPNNN,NNPPP,99.46,4.236,</t>
  </si>
  <si>
    <t>F12,NPNNN,PNPPP,90.02,6.277,</t>
  </si>
  <si>
    <t>F12,NPNNN,NPPPP,16.77,0.908,</t>
  </si>
  <si>
    <t>F12,NPNNN,PPPPP,65.81,5.593,</t>
  </si>
  <si>
    <t>F12,PPNNN,NNPNN,141.49,3.791,</t>
  </si>
  <si>
    <t>F12,PPNNN,PNPNN,25.21,6.234,</t>
  </si>
  <si>
    <t>F12,PPNNN,NPPNN,64.27,3.924,</t>
  </si>
  <si>
    <t>F12,PPNNN,PPPNN,1.32,0.106,</t>
  </si>
  <si>
    <t>F12,PPNNN,NNNPN,119.84,4.122,</t>
  </si>
  <si>
    <t>F12,PPNNN,PNNPN,26.20,4.345,</t>
  </si>
  <si>
    <t>F12,PPNNN,PPNPN,3.04,1.425,</t>
  </si>
  <si>
    <t>F12,PPNNN,PNPPN,25.42,6.877,</t>
  </si>
  <si>
    <t>F12,PPNNN,PPPPN,0.54,0.059,</t>
  </si>
  <si>
    <t>F12,PPNNN,NNNNP,130.82,3.767,</t>
  </si>
  <si>
    <t>F12,PPNNN,NPNNP,65.17,3.786,</t>
  </si>
  <si>
    <t>F12,PPNNN,NNPNP,101.65,3.863,</t>
  </si>
  <si>
    <t>F12,PPNNN,PNPNP,22.80,4.795,</t>
  </si>
  <si>
    <t>F12,PPNNN,NPPNP,61.69,4.011,</t>
  </si>
  <si>
    <t>F12,PPNNN,PPPNP,0.09,0.344,</t>
  </si>
  <si>
    <t>F12,PPNNN,NNNPP,78.47,3.594,</t>
  </si>
  <si>
    <t>F12,PPNNN,PNNPP,26.01,3.084,</t>
  </si>
  <si>
    <t>F12,PPNNN,PPNPP,0.91,0.490,</t>
  </si>
  <si>
    <t>F12,PPNNN,NNPPP,35.15,2.738,</t>
  </si>
  <si>
    <t>F12,PPNNN,PNPPP,25.71,4.451,</t>
  </si>
  <si>
    <t>F12,PPNNN,NPPPP,47.54,2.126,</t>
  </si>
  <si>
    <t>F12,PPNNN,PPPPP,1.50,0.406,</t>
  </si>
  <si>
    <t>F12,NNPNN,PNPNN,116.28,5.592,</t>
  </si>
  <si>
    <t>F12,NNPNN,NPPNN,154.24,12.757,</t>
  </si>
  <si>
    <t>F12,NNPNN,PPPNN,140.17,4.679,</t>
  </si>
  <si>
    <t>F12,NNPNN,NNNPN,21.65,1.052,</t>
  </si>
  <si>
    <t>F12,NNPNN,PNNPN,115.29,3.343,</t>
  </si>
  <si>
    <t>F12,NNPNN,PPNPN,138.45,50.786,</t>
  </si>
  <si>
    <t>F12,NNPNN,PNPPN,116.07,5.402,</t>
  </si>
  <si>
    <t>F12,NNPNN,PPPPN,140.95,5.183,</t>
  </si>
  <si>
    <t>F12,NNPNN,NNNNP,10.67,0.044,</t>
  </si>
  <si>
    <t>F12,NNPNN,NPNNP,153.34,4.542,</t>
  </si>
  <si>
    <t>F12,NNPNN,NNPNP,116.86,0.203,</t>
  </si>
  <si>
    <t>F12,NNPNN,PNPNP,118.69,6.990,</t>
  </si>
  <si>
    <t>F12,NNPNN,NPPNP,156.82,3.297,</t>
  </si>
  <si>
    <t>F12,NNPNN,PPPNP,141.58,6.030,</t>
  </si>
  <si>
    <t>F12,NNPNN,NNNPP,63.02,0.753,</t>
  </si>
  <si>
    <t>F12,NNPNN,PNNPP,115.48,3.904,</t>
  </si>
  <si>
    <t>F12,NNPNN,PPNPP,142.40,2.852,</t>
  </si>
  <si>
    <t>F12,NNPNN,NNPPP,106.34,0.566,</t>
  </si>
  <si>
    <t>F12,NNPNN,PNPPP,115.78,5.562,</t>
  </si>
  <si>
    <t>F12,NNPNN,NPPPP,170.97,7.129,</t>
  </si>
  <si>
    <t>F12,NNPNN,PPPPP,139.99,5.851,</t>
  </si>
  <si>
    <t>F12,PNPNN,NPPNN,89.48,7.122,</t>
  </si>
  <si>
    <t>F12,PNPNN,PPPNN,23.89,5.101,</t>
  </si>
  <si>
    <t>F12,PNPNN,NNNPN,94.63,6.019,</t>
  </si>
  <si>
    <t>F12,PNPNN,PNNPN,1.00,0.162,</t>
  </si>
  <si>
    <t>F12,PNPNN,PPNPN,22.16,7.931,</t>
  </si>
  <si>
    <t>F12,PNPNN,PNPPN,0.21,0.024,</t>
  </si>
  <si>
    <t>F12,PNPNN,PPPPN,24.66,3.049,</t>
  </si>
  <si>
    <t>F12,PNPNN,NNNNP,105.61,5.507,</t>
  </si>
  <si>
    <t>F12,PNPNN,NPNNP,90.38,6.789,</t>
  </si>
  <si>
    <t>F12,PNPNN,NNPNP,126.85,5.816,</t>
  </si>
  <si>
    <t>F12,PNPNN,PNPNP,2.41,0.278,</t>
  </si>
  <si>
    <t>F12,PNPNN,NPPNP,86.89,5.906,</t>
  </si>
  <si>
    <t>F12,PNPNN,PPPNP,25.29,4.977,</t>
  </si>
  <si>
    <t>F12,PNPNN,NNNPP,53.27,5.183,</t>
  </si>
  <si>
    <t>F12,PNPNN,PNNPP,0.80,0.136,</t>
  </si>
  <si>
    <t>F12,PNPNN,PPNPP,26.12,1.523,</t>
  </si>
  <si>
    <t>F12,PNPNN,NNPPP,9.94,3.541,</t>
  </si>
  <si>
    <t>F12,PNPNN,PNPPP,0.51,0.107,</t>
  </si>
  <si>
    <t>F12,PNPNN,NPPPP,72.74,3.852,</t>
  </si>
  <si>
    <t>F12,PNPNN,PPPPP,23.70,5.270,</t>
  </si>
  <si>
    <t>F12,NPPNN,PPPNN,65.59,5.219,</t>
  </si>
  <si>
    <t>F12,NPPNN,NNNPN,175.89,24.800,</t>
  </si>
  <si>
    <t>F12,NPPNN,PNNPN,90.48,4.100,</t>
  </si>
  <si>
    <t>F12,NPPNN,PPNPN,67.31,1588.397,</t>
  </si>
  <si>
    <t>F12,NPPNN,PNPPN,89.69,7.011,</t>
  </si>
  <si>
    <t>F12,NPPNN,PPPPN,64.81,5.009,</t>
  </si>
  <si>
    <t>F12,NPPNN,NNNNP,164.91,14.554,</t>
  </si>
  <si>
    <t>F12,NPPNN,NPNNP,0.90,1.195,</t>
  </si>
  <si>
    <t>F12,NPPNN,NNPNP,37.37,15.806,</t>
  </si>
  <si>
    <t>F12,NPPNN,PNPNP,87.07,9.128,</t>
  </si>
  <si>
    <t>F12,NPPNN,NPPNP,2.59,1.167,</t>
  </si>
  <si>
    <t>F12,NPPNN,PPPNP,64.18,6.718,</t>
  </si>
  <si>
    <t>F12,NPPNN,NNNPP,142.75,13.869,</t>
  </si>
  <si>
    <t>F12,NPPNN,PNNPP,90.28,4.690,</t>
  </si>
  <si>
    <t>F12,NPPNN,PPNPP,63.36,2.460,</t>
  </si>
  <si>
    <t>F12,NPPNN,NNPPP,99.42,12.123,</t>
  </si>
  <si>
    <t>F12,NPPNN,PNPPP,89.99,6.928,</t>
  </si>
  <si>
    <t>F12,NPPNN,NPPPP,16.73,1.815,</t>
  </si>
  <si>
    <t>F12,NPPNN,PPPPP,65.78,6.196,</t>
  </si>
  <si>
    <t>F12,PPPNN,NNNPN,118.52,5.114,</t>
  </si>
  <si>
    <t>F12,PPPNN,PNNPN,24.89,3.480,</t>
  </si>
  <si>
    <t>F12,PPPNN,PPNPN,1.73,1.600,</t>
  </si>
  <si>
    <t>F12,PPPNN,PNPPN,24.10,5.101,</t>
  </si>
  <si>
    <t>F12,PPPNN,PPPPN,0.77,0.106,</t>
  </si>
  <si>
    <t>F12,PPPNN,NNNNP,129.50,4.642,</t>
  </si>
  <si>
    <t>F12,PPPNN,NPNNP,66.49,4.993,</t>
  </si>
  <si>
    <t>F12,PPPNN,NNPNP,102.96,4.802,</t>
  </si>
  <si>
    <t>F12,PPPNN,PNPNP,21.48,5.436,</t>
  </si>
  <si>
    <t>F12,PPPNN,NPPNP,63.00,5.379,</t>
  </si>
  <si>
    <t>F12,PPPNN,PPPNP,1.41,0.322,</t>
  </si>
  <si>
    <t>F12,PPPNN,NNNPP,77.16,4.386,</t>
  </si>
  <si>
    <t>F12,PPPNN,PNNPP,24.69,3.280,</t>
  </si>
  <si>
    <t>F12,PPPNN,PPNPP,2.23,0.598,</t>
  </si>
  <si>
    <t>F12,PPPNN,NNPPP,33.83,3.210,</t>
  </si>
  <si>
    <t>F12,PPPNN,PNPPP,24.40,4.425,</t>
  </si>
  <si>
    <t>F12,PPPNN,NPPPP,48.85,2.594,</t>
  </si>
  <si>
    <t>F12,PPPNN,PPPPP,0.19,0.372,</t>
  </si>
  <si>
    <t>F12,NNNPN,PNNPN,93.64,3.504,</t>
  </si>
  <si>
    <t>F12,NNNPN,PPNPN,116.80,117.222,</t>
  </si>
  <si>
    <t>F12,NNNPN,PNPPN,94.42,5.786,</t>
  </si>
  <si>
    <t>F12,NNNPN,PPPPN,119.30,5.827,</t>
  </si>
  <si>
    <t>F12,NNNPN,NNNNP,10.98,1.126,</t>
  </si>
  <si>
    <t>F12,NNNPN,NPNNP,174.99,5.703,</t>
  </si>
  <si>
    <t>F12,NNNPN,NNPNP,138.51,1.479,</t>
  </si>
  <si>
    <t>F12,NNNPN,PNPNP,97.04,7.658,</t>
  </si>
  <si>
    <t>F12,NNNPN,NPPNP,178.47,3.906,</t>
  </si>
  <si>
    <t>F12,NNNPN,PPPNP,119.93,6.663,</t>
  </si>
  <si>
    <t>F12,NNNPN,NNNPP,41.36,0.736,</t>
  </si>
  <si>
    <t>F12,NNNPN,PNNPP,93.83,4.099,</t>
  </si>
  <si>
    <t>F12,NNNPN,PPNPP,120.75,3.204,</t>
  </si>
  <si>
    <t>F12,NNNPN,NNPPP,84.69,0.751,</t>
  </si>
  <si>
    <t>F12,NNNPN,PNPPP,94.13,5.975,</t>
  </si>
  <si>
    <t>F12,NNNPN,NPPPP,167.38,10.010,</t>
  </si>
  <si>
    <t>F12,NNNPN,PPPPP,118.34,6.459,</t>
  </si>
  <si>
    <t>F12,PNNPN,PPNPN,23.16,4.511,</t>
  </si>
  <si>
    <t>F12,PNNPN,PNPPN,0.79,0.142,</t>
  </si>
  <si>
    <t>F12,PNNPN,PPPPN,25.66,2.916,</t>
  </si>
  <si>
    <t>F12,PNNPN,NNNNP,104.61,3.308,</t>
  </si>
  <si>
    <t>F12,PNNPN,NPNNP,91.37,4.057,</t>
  </si>
  <si>
    <t>F12,PNNPN,NNPNP,127.85,3.424,</t>
  </si>
  <si>
    <t>F12,PNNPN,PNPNP,3.40,0.317,</t>
  </si>
  <si>
    <t>F12,PNNPN,NPPNP,87.89,3.720,</t>
  </si>
  <si>
    <t>F12,PNNPN,PPPNP,26.29,3.509,</t>
  </si>
  <si>
    <t>F12,PNNPN,NNNPP,52.27,3.156,</t>
  </si>
  <si>
    <t>F12,PNNPN,PNNPP,0.20,0.226,</t>
  </si>
  <si>
    <t>F12,PNNPN,PPNPP,27.12,1.237,</t>
  </si>
  <si>
    <t>F12,PNNPN,NNPPP,8.94,2.381,</t>
  </si>
  <si>
    <t>F12,PNNPN,PNPPP,0.49,0.227,</t>
  </si>
  <si>
    <t>F12,PNNPN,NPPPP,73.74,2.731,</t>
  </si>
  <si>
    <t>F12,PNNPN,PPPPP,24.70,3.386,</t>
  </si>
  <si>
    <t>F12,PPNPN,PNPPN,22.37,6.346,</t>
  </si>
  <si>
    <t>F12,PPNPN,PPPPN,2.50,1.968,</t>
  </si>
  <si>
    <t>F12,PPNPN,NNNNP,127.77,47.887,</t>
  </si>
  <si>
    <t>F12,PPNPN,NPNNP,68.21,55.509,</t>
  </si>
  <si>
    <t>F12,PPNPN,NNPNP,104.69,68.703,</t>
  </si>
  <si>
    <t>F12,PPNPN,PNPNP,19.76,7.726,</t>
  </si>
  <si>
    <t>F12,PPNPN,NPPNP,64.73,160.013,</t>
  </si>
  <si>
    <t>F12,PPNPN,PPPNP,3.13,1.362,</t>
  </si>
  <si>
    <t>F12,PPNPN,NNNPP,75.43,34.842,</t>
  </si>
  <si>
    <t>F12,PPNPN,PNNPP,22.97,7.658,</t>
  </si>
  <si>
    <t>F12,PPNPN,PPNPP,3.96,2.215,</t>
  </si>
  <si>
    <t>F12,PPNPN,NNPPP,32.11,11.703,</t>
  </si>
  <si>
    <t>F12,PPNPN,PNPPP,22.67,9.169,</t>
  </si>
  <si>
    <t>F12,PPNPN,NPPPP,50.58,7.842,</t>
  </si>
  <si>
    <t>F12,PPNPN,PPPPP,1.54,0.984,</t>
  </si>
  <si>
    <t>F12,PNPPN,PPPPN,24.87,3.173,</t>
  </si>
  <si>
    <t>F12,PNPPN,NNNNP,105.40,5.322,</t>
  </si>
  <si>
    <t>F12,PNPPN,NPNNP,90.59,6.708,</t>
  </si>
  <si>
    <t>F12,PNPPN,NNPNP,127.06,5.615,</t>
  </si>
  <si>
    <t>F12,PNPPN,PNPNP,2.62,0.274,</t>
  </si>
  <si>
    <t>F12,PNPPN,NPPNP,87.10,5.852,</t>
  </si>
  <si>
    <t>F12,PNPPN,PPPNP,25.51,4.337,</t>
  </si>
  <si>
    <t>F12,PNPPN,NNNPP,53.06,5.010,</t>
  </si>
  <si>
    <t>F12,PNPPN,PNNPP,0.59,0.144,</t>
  </si>
  <si>
    <t>F12,PNPPN,PPNPP,26.33,1.538,</t>
  </si>
  <si>
    <t>F12,PNPPN,NNPPP,9.73,3.449,</t>
  </si>
  <si>
    <t>F12,PNPPN,PNPPP,0.30,0.119,</t>
  </si>
  <si>
    <t>F12,PNPPN,NPPPP,72.96,3.840,</t>
  </si>
  <si>
    <t>F12,PNPPN,PPPPP,23.91,4.334,</t>
  </si>
  <si>
    <t>F12,PPPPN,NNNNP,130.27,5.140,</t>
  </si>
  <si>
    <t>F12,PPPPN,NPNNP,65.71,4.624,</t>
  </si>
  <si>
    <t>F12,PPPPN,NNPNP,102.19,5.325,</t>
  </si>
  <si>
    <t>F12,PPPPN,PNPNP,22.26,2.764,</t>
  </si>
  <si>
    <t>F12,PPPPN,NPPNP,62.23,4.776,</t>
  </si>
  <si>
    <t>F12,PPPPN,PPPNP,0.63,0.451,</t>
  </si>
  <si>
    <t>F12,PPPPN,NNNPP,77.93,4.861,</t>
  </si>
  <si>
    <t>F12,PPPPN,PNNPP,25.47,2.155,</t>
  </si>
  <si>
    <t>F12,PPPPN,PPNPP,1.46,0.547,</t>
  </si>
  <si>
    <t>F12,PPPPN,NNPPP,34.61,3.457,</t>
  </si>
  <si>
    <t>F12,PPPPN,PNPPP,25.17,2.691,</t>
  </si>
  <si>
    <t>F12,PPPPN,NPPPP,48.08,2.386,</t>
  </si>
  <si>
    <t>F12,PPPPN,PPPPP,0.96,0.499,</t>
  </si>
  <si>
    <t>F12,NNNNP,NPNNP,164.01,4.715,</t>
  </si>
  <si>
    <t>F12,NNNNP,NNPNP,127.54,0.223,</t>
  </si>
  <si>
    <t>F12,NNNNP,PNPNP,108.02,6.866,</t>
  </si>
  <si>
    <t>F12,NNNNP,NPPNP,167.50,3.371,</t>
  </si>
  <si>
    <t>F12,NNNNP,PPPNP,130.91,5.981,</t>
  </si>
  <si>
    <t>F12,NNNNP,NNNPP,52.34,0.723,</t>
  </si>
  <si>
    <t>F12,NNNNP,PNNPP,104.81,3.862,</t>
  </si>
  <si>
    <t>F12,NNNNP,PPNPP,131.73,2.835,</t>
  </si>
  <si>
    <t>F12,NNNNP,NNPPP,95.67,0.541,</t>
  </si>
  <si>
    <t>F12,NNNNP,PNPPP,105.10,5.480,</t>
  </si>
  <si>
    <t>F12,NNNNP,NPPPP,178.36,7.437,</t>
  </si>
  <si>
    <t>F12,NNNNP,PPPPP,129.31,5.802,</t>
  </si>
  <si>
    <t>F12,NPNNP,NNPNP,36.48,4.736,</t>
  </si>
  <si>
    <t>F12,NPNNP,PNPNP,87.97,8.594,</t>
  </si>
  <si>
    <t>F12,NPNNP,NPPNP,3.48,0.370,</t>
  </si>
  <si>
    <t>F12,NPNNP,PPPNP,65.08,6.084,</t>
  </si>
  <si>
    <t>F12,NPNNP,NNNPP,143.65,4.788,</t>
  </si>
  <si>
    <t>F12,NPNNP,PNNPP,91.18,4.626,</t>
  </si>
  <si>
    <t>F12,NPNNP,PPNPP,64.26,2.435,</t>
  </si>
  <si>
    <t>F12,NPNNP,NNPPP,100.32,4.681,</t>
  </si>
  <si>
    <t>F12,NPNNP,PNPPP,90.88,6.612,</t>
  </si>
  <si>
    <t>F12,NPNNP,NPPPP,17.63,0.957,</t>
  </si>
  <si>
    <t>F12,NPNNP,PPPPP,66.67,5.655,</t>
  </si>
  <si>
    <t>F12,NNPNP,PNPNP,124.45,7.329,</t>
  </si>
  <si>
    <t>F12,NNPNP,NPPNP,39.96,3.362,</t>
  </si>
  <si>
    <t>F12,NNPNP,PPPNP,101.56,6.223,</t>
  </si>
  <si>
    <t>F12,NNPNP,NNNPP,179.88,1.076,</t>
  </si>
  <si>
    <t>F12,NNPNP,PNNPP,127.65,4.004,</t>
  </si>
  <si>
    <t>F12,NNPNP,PPNPP,100.73,2.884,</t>
  </si>
  <si>
    <t>F12,NNPNP,NNPPP,136.80,0.622,</t>
  </si>
  <si>
    <t>F12,NNPNP,PNPPP,127.36,5.775,</t>
  </si>
  <si>
    <t>F12,NNPNP,NPPPP,54.11,7.631,</t>
  </si>
  <si>
    <t>F12,NNPNP,PPPPP,103.15,6.023,</t>
  </si>
  <si>
    <t>F12,PNPNP,NPPNP,84.49,7.330,</t>
  </si>
  <si>
    <t>F12,PNPNP,PPPNP,22.89,4.860,</t>
  </si>
  <si>
    <t>F12,PNPNP,NNNPP,55.67,6.398,</t>
  </si>
  <si>
    <t>F12,PNPNP,PNNPP,3.21,0.470,</t>
  </si>
  <si>
    <t>F12,PNPNP,PPNPP,23.71,1.537,</t>
  </si>
  <si>
    <t>F12,PNPNP,NNPPP,12.35,4.149,</t>
  </si>
  <si>
    <t>F12,PNPNP,PNPPP,2.91,0.967,</t>
  </si>
  <si>
    <t>F12,PNPNP,NPPPP,70.34,4.326,</t>
  </si>
  <si>
    <t>F12,PNPNP,PPPPP,21.30,5.021,</t>
  </si>
  <si>
    <t>F12,NPPNP,PPPNP,61.60,6.747,</t>
  </si>
  <si>
    <t>F12,NPPNP,NNNPP,140.16,3.397,</t>
  </si>
  <si>
    <t>F12,NPPNP,PNNPP,87.69,4.248,</t>
  </si>
  <si>
    <t>F12,NPPNP,PPNPP,60.77,2.304,</t>
  </si>
  <si>
    <t>F12,NPPNP,NNPPP,96.84,3.324,</t>
  </si>
  <si>
    <t>F12,NPPNP,PNPPP,87.40,5.792,</t>
  </si>
  <si>
    <t>F12,NPPNP,NPPPP,14.15,0.800,</t>
  </si>
  <si>
    <t>F12,NPPNP,PPPPP,63.19,6.185,</t>
  </si>
  <si>
    <t>F12,PPPNP,NNNPP,78.56,5.619,</t>
  </si>
  <si>
    <t>F12,PPPNP,PNNPP,26.10,3.883,</t>
  </si>
  <si>
    <t>F12,PPPNP,PPNPP,0.82,0.920,</t>
  </si>
  <si>
    <t>F12,PPPNP,NNPPP,35.24,4.007,</t>
  </si>
  <si>
    <t>F12,PPPNP,PNPPP,25.80,4.432,</t>
  </si>
  <si>
    <t>F12,PPPNP,NPPPP,47.45,3.085,</t>
  </si>
  <si>
    <t>F12,PPPNP,PPPPP,1.59,0.173,</t>
  </si>
  <si>
    <t>F12,NNNPP,PNNPP,52.47,3.690,</t>
  </si>
  <si>
    <t>F12,NNNPP,PPNPP,79.39,2.732,</t>
  </si>
  <si>
    <t>F12,NNNPP,NNPPP,43.33,0.363,</t>
  </si>
  <si>
    <t>F12,NNNPP,PNPPP,52.76,5.171,</t>
  </si>
  <si>
    <t>F12,NNNPP,NPPPP,126.01,7.437,</t>
  </si>
  <si>
    <t>F12,NNNPP,PPPPP,76.97,5.477,</t>
  </si>
  <si>
    <t>F12,PNNPP,PPNPP,26.92,1.319,</t>
  </si>
  <si>
    <t>F12,PNNPP,NNPPP,9.14,2.779,</t>
  </si>
  <si>
    <t>F12,PNNPP,PNPPP,0.29,0.049,</t>
  </si>
  <si>
    <t>F12,PNNPP,NPPPP,73.55,3.035,</t>
  </si>
  <si>
    <t>F12,PNNPP,PPPPP,24.50,4.411,</t>
  </si>
  <si>
    <t>F12,PPNPP,NNPPP,36.06,2.070,</t>
  </si>
  <si>
    <t>F12,PPNPP,PNPPP,26.63,1.537,</t>
  </si>
  <si>
    <t>F12,PPNPP,NPPPP,46.63,1.374,</t>
  </si>
  <si>
    <t>F12,PPNPP,PPPPP,2.42,0.943,</t>
  </si>
  <si>
    <t>F12,NNPPP,PNPPP,9.44,3.571,</t>
  </si>
  <si>
    <t>F12,NNPPP,NPPPP,82.69,7.038,</t>
  </si>
  <si>
    <t>F12,NNPPP,PPPPP,33.65,3.941,</t>
  </si>
  <si>
    <t>F12,PNPPP,NPPPP,73.25,3.822,</t>
  </si>
  <si>
    <t>F12,PNPPP,PPPPP,24.21,4.878,</t>
  </si>
  <si>
    <t>F12,NPPPP,PPPPP,49.04,2.997,</t>
  </si>
  <si>
    <t>G11,NN,PN,N/A,3.534,</t>
  </si>
  <si>
    <t>G11,NN,NP,N/A,6.500,</t>
  </si>
  <si>
    <t>G11,NN,PP,N/A,5.513,</t>
  </si>
  <si>
    <t>G11,PN,NP,99.56,8.456,</t>
  </si>
  <si>
    <t>G11,PN,PP,54.66,6.345,</t>
  </si>
  <si>
    <t>G11,NP,PP,44.90,6.448,</t>
  </si>
  <si>
    <t>G12,NNNN,PNNN,N/A,10.644,</t>
  </si>
  <si>
    <t>G12,NNNN,NPNN,N/A,8.103,</t>
  </si>
  <si>
    <t>G12,NNNN,PPNN,N/A,7.171,</t>
  </si>
  <si>
    <t>G12,NNNN,NNPN,N/A,0.049,</t>
  </si>
  <si>
    <t>G12,NNNN,PNPN,N/A,10.825,</t>
  </si>
  <si>
    <t>G12,NNNN,PPPN,N/A,5.891,</t>
  </si>
  <si>
    <t>G12,NNNN,NNNP,N/A,0.182,</t>
  </si>
  <si>
    <t>G12,NNNN,PNNP,N/A,11.704,</t>
  </si>
  <si>
    <t>G12,NNNN,NPNP,N/A,5.795,</t>
  </si>
  <si>
    <t>G12,NNNN,PPNP,N/A,8.558,</t>
  </si>
  <si>
    <t>G12,NNNN,PNPP,N/A,10.372,</t>
  </si>
  <si>
    <t>G12,NNNN,NPPP,N/A,43.112,</t>
  </si>
  <si>
    <t>G12,NNNN,PPPP,N/A,8.587,</t>
  </si>
  <si>
    <t>G12,PNNN,NPNN,86.96,11.386,</t>
  </si>
  <si>
    <t>G12,PNNN,PPNN,21.65,2.278,</t>
  </si>
  <si>
    <t>G12,PNNN,NNPN,119.20,10.729,</t>
  </si>
  <si>
    <t>G12,PNNN,PNPN,0.28,0.321,</t>
  </si>
  <si>
    <t>G12,PNNN,PPPN,20.17,3.354,</t>
  </si>
  <si>
    <t>G12,PNNN,NNNP,36.87,10.594,</t>
  </si>
  <si>
    <t>G12,PNNN,PNNP,0.70,0.355,</t>
  </si>
  <si>
    <t>G12,PNNN,NPNP,87.12,9.965,</t>
  </si>
  <si>
    <t>G12,PNNN,PPNP,31.57,4.454,</t>
  </si>
  <si>
    <t>G12,PNNN,PNPP,0.32,0.312,</t>
  </si>
  <si>
    <t>G12,PNNN,NPPP,86.86,15.505,</t>
  </si>
  <si>
    <t>G12,PNNN,PPPP,25.46,3.586,</t>
  </si>
  <si>
    <t>G12,NPNN,PPNN,65.32,33.263,</t>
  </si>
  <si>
    <t>G12,NPNN,NNPN,153.83,8.019,</t>
  </si>
  <si>
    <t>G12,NPNN,PNPN,87.25,11.661,</t>
  </si>
  <si>
    <t>G12,NPNN,PPPN,66.80,10.936,</t>
  </si>
  <si>
    <t>G12,NPNN,NNNP,123.83,8.103,</t>
  </si>
  <si>
    <t>G12,NPNN,PNNP,87.67,11.934,</t>
  </si>
  <si>
    <t>G12,NPNN,NPNP,0.16,0.149,</t>
  </si>
  <si>
    <t>G12,NPNN,PPNP,55.40,12.306,</t>
  </si>
  <si>
    <t>G12,NPNN,PNPP,87.29,11.064,</t>
  </si>
  <si>
    <t>G12,NPNN,NPPP,0.10,3.068,</t>
  </si>
  <si>
    <t>G12,NPNN,PPPP,61.50,12.854,</t>
  </si>
  <si>
    <t>G12,PPNN,NNPN,140.85,7.245,</t>
  </si>
  <si>
    <t>G12,PPNN,PNPN,21.93,2.097,</t>
  </si>
  <si>
    <t>G12,PPNN,PPPN,1.48,0.199,</t>
  </si>
  <si>
    <t>G12,PPNN,NNNP,58.51,7.145,</t>
  </si>
  <si>
    <t>G12,PPNN,PNNP,22.35,2.149,</t>
  </si>
  <si>
    <t>G12,PPNN,NPNP,65.47,25.618,</t>
  </si>
  <si>
    <t>G12,PPNN,PPNP,9.92,0.755,</t>
  </si>
  <si>
    <t>G12,PPNN,PNPP,21.97,2.134,</t>
  </si>
  <si>
    <t>G12,PPNN,NPPP,65.21,19.280,</t>
  </si>
  <si>
    <t>G12,PPNN,PPPP,3.81,0.307,</t>
  </si>
  <si>
    <t>G12,NNPN,PNPN,118.92,10.914,</t>
  </si>
  <si>
    <t>G12,NNPN,PPPN,139.37,5.946,</t>
  </si>
  <si>
    <t>G12,NNPN,NNNP,82.34,0.169,</t>
  </si>
  <si>
    <t>G12,NNPN,PNNP,118.50,11.805,</t>
  </si>
  <si>
    <t>G12,NNPN,NPNP,153.67,5.753,</t>
  </si>
  <si>
    <t>G12,NNPN,PPNP,150.77,8.654,</t>
  </si>
  <si>
    <t>G12,NNPN,PNPP,118.88,10.454,</t>
  </si>
  <si>
    <t>G12,NNPN,NPPP,153.93,39.482,</t>
  </si>
  <si>
    <t>G12,NNPN,PPPP,144.66,8.691,</t>
  </si>
  <si>
    <t>G12,PNPN,PPPN,20.45,2.943,</t>
  </si>
  <si>
    <t>G12,PNPN,NNNP,36.58,10.768,</t>
  </si>
  <si>
    <t>G12,PNPN,PNNP,0.42,0.126,</t>
  </si>
  <si>
    <t>G12,PNPN,NPNP,87.41,10.052,</t>
  </si>
  <si>
    <t>G12,PNPN,PPNP,31.85,4.169,</t>
  </si>
  <si>
    <t>G12,PNPN,PNPP,0.04,0.010,</t>
  </si>
  <si>
    <t>G12,PNPN,NPPP,87.15,16.697,</t>
  </si>
  <si>
    <t>G12,PNPN,PPPP,25.74,3.298,</t>
  </si>
  <si>
    <t>G12,PPPN,NNNP,57.03,5.876,</t>
  </si>
  <si>
    <t>G12,PPPN,PNNP,20.87,2.950,</t>
  </si>
  <si>
    <t>G12,PPPN,NPNP,66.96,9.781,</t>
  </si>
  <si>
    <t>G12,PPPN,PPNP,11.40,1.012,</t>
  </si>
  <si>
    <t>G12,PPPN,PNPP,20.49,2.928,</t>
  </si>
  <si>
    <t>G12,PPPN,NPPP,66.69,9.690,</t>
  </si>
  <si>
    <t>G12,PPPN,PPPP,5.29,0.536,</t>
  </si>
  <si>
    <t>G12,NNNP,PNNP,36.16,11.641,</t>
  </si>
  <si>
    <t>G12,NNNP,NPNP,123.99,5.800,</t>
  </si>
  <si>
    <t>G12,NNNP,PPNP,68.43,8.548,</t>
  </si>
  <si>
    <t>G12,NNNP,PNPP,36.54,10.320,</t>
  </si>
  <si>
    <t>G12,NNNP,NPPP,123.73,42.471,</t>
  </si>
  <si>
    <t>G12,NNNP,PPPP,62.33,8.570,</t>
  </si>
  <si>
    <t>G12,PNNP,NPNP,87.83,10.259,</t>
  </si>
  <si>
    <t>G12,PNNP,PPNP,32.27,4.296,</t>
  </si>
  <si>
    <t>G12,PNNP,PNPP,0.38,0.102,</t>
  </si>
  <si>
    <t>G12,PNNP,NPPP,87.56,17.815,</t>
  </si>
  <si>
    <t>G12,PNNP,PPPP,26.16,3.413,</t>
  </si>
  <si>
    <t>G12,NPNP,PPNP,55.56,12.165,</t>
  </si>
  <si>
    <t>G12,NPNP,PNPP,87.45,9.600,</t>
  </si>
  <si>
    <t>G12,NPNP,NPPP,0.26,1.950,</t>
  </si>
  <si>
    <t>G12,NPNP,PPPP,61.66,12.483,</t>
  </si>
  <si>
    <t>G12,PPNP,PNPP,31.89,4.275,</t>
  </si>
  <si>
    <t>G12,PPNP,NPPP,55.30,11.012,</t>
  </si>
  <si>
    <t>G12,PPNP,PPPP,6.11,0.559,</t>
  </si>
  <si>
    <t>G12,PNPP,NPPP,87.19,15.393,</t>
  </si>
  <si>
    <t>G12,PNPP,PPPP,25.78,3.387,</t>
  </si>
  <si>
    <t>G12,NPPP,PPPP,61.40,12.761,</t>
  </si>
  <si>
    <t>H11,NN,PN,N/A,4.233,</t>
  </si>
  <si>
    <t>H11,NN,NP,N/A,8.554,</t>
  </si>
  <si>
    <t>H11,NN,PP,N/A,6.771,</t>
  </si>
  <si>
    <t>H11,PN,NP,99.50,11.413,</t>
  </si>
  <si>
    <t>H11,PN,PP,54.82,7.424,</t>
  </si>
  <si>
    <t>H11,NP,PP,44.68,8.910,</t>
  </si>
  <si>
    <t>H12,NNNN,PNNN,N/A,9.335,</t>
  </si>
  <si>
    <t>H12,NNNN,NPNN,N/A,8.362,</t>
  </si>
  <si>
    <t>H12,NNNN,PPNN,N/A,9.057,</t>
  </si>
  <si>
    <t>H12,NNNN,NNPN,N/A,0.192,</t>
  </si>
  <si>
    <t>H12,NNNN,PNPN,N/A,11.560,</t>
  </si>
  <si>
    <t>H12,NNNN,PPPN,N/A,26.377,</t>
  </si>
  <si>
    <t>H12,NNNN,NNNP,N/A,0.118,</t>
  </si>
  <si>
    <t>H12,NNNN,PNNP,N/A,11.800,</t>
  </si>
  <si>
    <t>H12,NNNN,NPNP,N/A,9.015,</t>
  </si>
  <si>
    <t>H12,NNNN,PPNP,N/A,8.546,</t>
  </si>
  <si>
    <t>H12,NNNN,NNPP,N/A,0.883,</t>
  </si>
  <si>
    <t>H12,NNNN,PNPP,N/A,11.003,</t>
  </si>
  <si>
    <t>H12,NNNN,NPPP,N/A,49.271,</t>
  </si>
  <si>
    <t>H12,NNNN,PPPP,N/A,8.929,</t>
  </si>
  <si>
    <t>H12,PNNN,NPNN,87.10,10.553,</t>
  </si>
  <si>
    <t>H12,PNNN,PPNN,27.37,4.766,</t>
  </si>
  <si>
    <t>H12,PNNN,NNPN,138.14,9.541,</t>
  </si>
  <si>
    <t>H12,PNNN,PNPN,0.03,0.071,</t>
  </si>
  <si>
    <t>H12,PNNN,PPPN,27.05,10.292,</t>
  </si>
  <si>
    <t>H12,PNNN,NNNP,88.97,9.314,</t>
  </si>
  <si>
    <t>H12,PNNN,PNNP,0.27,0.051,</t>
  </si>
  <si>
    <t>H12,PNNN,NPNP,86.87,10.943,</t>
  </si>
  <si>
    <t>H12,PNNN,PPNP,30.77,3.876,</t>
  </si>
  <si>
    <t>H12,PNNN,NNPP,45.05,9.643,</t>
  </si>
  <si>
    <t>H12,PNNN,PNPP,0.03,0.122,</t>
  </si>
  <si>
    <t>H12,PNNN,NPPP,84.80,13.831,</t>
  </si>
  <si>
    <t>H12,PNNN,PPPP,24.94,3.329,</t>
  </si>
  <si>
    <t>H12,NPNN,PPNN,59.73,13.989,</t>
  </si>
  <si>
    <t>H12,NPNN,NNPN,134.76,8.460,</t>
  </si>
  <si>
    <t>H12,NPNN,PNPN,87.07,12.131,</t>
  </si>
  <si>
    <t>H12,NPNN,PPPN,60.05,24.229,</t>
  </si>
  <si>
    <t>H12,NPNN,NNNP,176.08,8.379,</t>
  </si>
  <si>
    <t>H12,NPNN,PNNP,86.83,11.827,</t>
  </si>
  <si>
    <t>H12,NPNN,NPNP,0.24,0.360,</t>
  </si>
  <si>
    <t>H12,NPNN,PPNP,56.33,15.048,</t>
  </si>
  <si>
    <t>H12,NPNN,NNPP,42.06,9.125,</t>
  </si>
  <si>
    <t>H12,NPNN,PNPP,87.07,11.598,</t>
  </si>
  <si>
    <t>H12,NPNN,NPPP,2.30,2.975,</t>
  </si>
  <si>
    <t>H12,NPNN,PPPP,62.17,14.031,</t>
  </si>
  <si>
    <t>H12,PPNN,NNPN,165.51,9.178,</t>
  </si>
  <si>
    <t>H12,PPNN,PNPN,27.34,5.108,</t>
  </si>
  <si>
    <t>H12,PPNN,PPPN,0.32,0.424,</t>
  </si>
  <si>
    <t>H12,PPNN,NNNP,116.35,9.058,</t>
  </si>
  <si>
    <t>H12,PPNN,PNNP,27.10,5.145,</t>
  </si>
  <si>
    <t>H12,PPNN,NPNP,59.50,13.872,</t>
  </si>
  <si>
    <t>H12,PPNN,PPNP,3.40,0.426,</t>
  </si>
  <si>
    <t>H12,PPNN,NNPP,17.67,9.399,</t>
  </si>
  <si>
    <t>H12,PPNN,PNPP,27.34,4.692,</t>
  </si>
  <si>
    <t>H12,PPNN,NPPP,57.43,12.348,</t>
  </si>
  <si>
    <t>H12,PPNN,PPPP,2.44,0.255,</t>
  </si>
  <si>
    <t>H12,NNPN,PNPN,138.17,11.866,</t>
  </si>
  <si>
    <t>H12,NNPN,PPPN,165.19,27.293,</t>
  </si>
  <si>
    <t>H12,NNPN,NNNP,49.16,0.180,</t>
  </si>
  <si>
    <t>H12,NNPN,PNNP,138.41,12.123,</t>
  </si>
  <si>
    <t>H12,NNPN,NPNP,134.99,9.135,</t>
  </si>
  <si>
    <t>H12,NNPN,PPNP,168.91,8.642,</t>
  </si>
  <si>
    <t>H12,NNPN,NNPP,176.81,1.203,</t>
  </si>
  <si>
    <t>H12,NNPN,PNPP,138.17,11.292,</t>
  </si>
  <si>
    <t>H12,NNPN,NPPP,137.06,53.010,</t>
  </si>
  <si>
    <t>H12,NNPN,PPPP,163.08,9.050,</t>
  </si>
  <si>
    <t>H12,PNPN,PPPN,27.02,11.519,</t>
  </si>
  <si>
    <t>H12,PNPN,NNNP,89.01,11.530,</t>
  </si>
  <si>
    <t>H12,PNPN,PNNP,0.24,0.069,</t>
  </si>
  <si>
    <t>H12,PNPN,NPNP,86.83,12.757,</t>
  </si>
  <si>
    <t>H12,PNPN,PPNP,30.74,4.047,</t>
  </si>
  <si>
    <t>H12,PNPN,NNPP,45.01,12.061,</t>
  </si>
  <si>
    <t>H12,PNPN,PNPP,0.00,0.216,</t>
  </si>
  <si>
    <t>H12,PNPN,NPPP,84.77,17.558,</t>
  </si>
  <si>
    <t>H12,PNPN,PPPP,24.90,3.503,</t>
  </si>
  <si>
    <t>H12,PPPN,NNNP,116.03,26.356,</t>
  </si>
  <si>
    <t>H12,PPPN,PNNP,26.78,11.216,</t>
  </si>
  <si>
    <t>H12,PPPN,NPNP,59.81,28.785,</t>
  </si>
  <si>
    <t>H12,PPPN,PPNP,3.71,0.908,</t>
  </si>
  <si>
    <t>H12,PPPN,NNPP,17.99,30.499,</t>
  </si>
  <si>
    <t>H12,PPPN,PNPP,27.02,10.600,</t>
  </si>
  <si>
    <t>H12,PPPN,NPPP,57.75,48.408,</t>
  </si>
  <si>
    <t>H12,PPPN,PPPP,2.12,0.877,</t>
  </si>
  <si>
    <t>H12,NNNP,PNNP,89.25,11.771,</t>
  </si>
  <si>
    <t>H12,NNNP,NPNP,175.84,9.034,</t>
  </si>
  <si>
    <t>H12,NNNP,PPNP,119.74,8.546,</t>
  </si>
  <si>
    <t>H12,NNNP,NNPP,134.02,1.011,</t>
  </si>
  <si>
    <t>H12,NNNP,PNPP,89.01,10.975,</t>
  </si>
  <si>
    <t>H12,NNNP,NPPP,173.78,49.066,</t>
  </si>
  <si>
    <t>H12,NNNP,PPPP,113.91,8.923,</t>
  </si>
  <si>
    <t>H12,PNNP,NPNP,86.60,12.444,</t>
  </si>
  <si>
    <t>H12,PNNP,PPNP,30.50,4.117,</t>
  </si>
  <si>
    <t>H12,PNNP,NNPP,44.78,12.320,</t>
  </si>
  <si>
    <t>H12,PNNP,PNPP,0.24,0.170,</t>
  </si>
  <si>
    <t>H12,PNNP,NPPP,84.53,17.185,</t>
  </si>
  <si>
    <t>H12,PNNP,PPPP,24.66,3.521,</t>
  </si>
  <si>
    <t>H12,NPNP,PPNP,56.10,14.372,</t>
  </si>
  <si>
    <t>H12,NPNP,NNPP,41.82,9.995,</t>
  </si>
  <si>
    <t>H12,NPNP,PNPP,86.84,12.178,</t>
  </si>
  <si>
    <t>H12,NPNP,NPPP,2.07,2.738,</t>
  </si>
  <si>
    <t>H12,NPNP,PPPP,61.93,14.569,</t>
  </si>
  <si>
    <t>H12,PPNP,NNPP,14.28,8.837,</t>
  </si>
  <si>
    <t>H12,PPNP,PNPP,30.74,3.896,</t>
  </si>
  <si>
    <t>H12,PPNP,NPPP,54.03,11.841,</t>
  </si>
  <si>
    <t>H12,PPNP,PPPP,5.83,0.576,</t>
  </si>
  <si>
    <t>H12,NNPP,PNPP,45.01,11.464,</t>
  </si>
  <si>
    <t>H12,NNPP,NPPP,39.75,254.817,</t>
  </si>
  <si>
    <t>H12,NNPP,PPPP,20.11,9.268,</t>
  </si>
  <si>
    <t>H12,PNPP,NPPP,84.77,16.721,</t>
  </si>
  <si>
    <t>H12,PNPP,PPPP,24.90,3.302,</t>
  </si>
  <si>
    <t>H12,NPPP,PPPP,59.86,14.177,</t>
  </si>
  <si>
    <t>gDNA 8E5-c2</t>
  </si>
  <si>
    <t>gDNA 8E5-rc1</t>
  </si>
  <si>
    <t>gDNA 8E5-rec</t>
  </si>
  <si>
    <t>gDNA 8E5-irec</t>
  </si>
  <si>
    <t>gDNA 8E5-irc1</t>
  </si>
  <si>
    <t>RU5</t>
  </si>
  <si>
    <t>ROX</t>
  </si>
  <si>
    <t>Ch5+</t>
  </si>
  <si>
    <t>Ch1+Ch5+</t>
  </si>
  <si>
    <t>Ch2+Ch5+</t>
  </si>
  <si>
    <t>Ch1+Ch2+Ch5+</t>
  </si>
  <si>
    <t>Ch3+Ch5+</t>
  </si>
  <si>
    <t>Ch1+Ch3+Ch5+</t>
  </si>
  <si>
    <t>Ch2+Ch3+Ch5+</t>
  </si>
  <si>
    <t>Ch1+Ch2+Ch3+Ch5+</t>
  </si>
  <si>
    <t>Ch5+Ch6+</t>
  </si>
  <si>
    <t>Ch1+Ch5+Ch6+</t>
  </si>
  <si>
    <t>Ch2+Ch5+Ch6+</t>
  </si>
  <si>
    <t>Ch1+Ch2+Ch5+Ch6+</t>
  </si>
  <si>
    <t>Ch3+Ch5+Ch6</t>
  </si>
  <si>
    <t>Ch1+Ch3+Ch5+Ch6</t>
  </si>
  <si>
    <t>Ch2+Ch3+Ch5+Ch6</t>
  </si>
  <si>
    <t>Ch1+Ch2+Ch3+Ch5+Ch6</t>
  </si>
  <si>
    <t>2adapted-1</t>
  </si>
  <si>
    <t xml:space="preserve">5 color  assay </t>
  </si>
  <si>
    <t>q4</t>
  </si>
  <si>
    <r>
      <rPr>
        <sz val="11"/>
        <rFont val="Calibri"/>
        <family val="2"/>
      </rPr>
      <t>Ch3+Ch4+</t>
    </r>
  </si>
  <si>
    <r>
      <rPr>
        <sz val="11"/>
        <rFont val="Calibri"/>
        <family val="2"/>
      </rPr>
      <t>Ch3-Ch4+</t>
    </r>
  </si>
  <si>
    <r>
      <rPr>
        <sz val="11"/>
        <rFont val="Calibri"/>
        <family val="2"/>
      </rPr>
      <t>Ch3-Ch4-</t>
    </r>
  </si>
  <si>
    <r>
      <rPr>
        <sz val="11"/>
        <rFont val="Calibri"/>
        <family val="2"/>
      </rPr>
      <t>Ch5+Ch6+</t>
    </r>
  </si>
  <si>
    <r>
      <rPr>
        <sz val="11"/>
        <rFont val="Calibri"/>
        <family val="2"/>
      </rPr>
      <t>Ch5+Ch6-</t>
    </r>
  </si>
  <si>
    <r>
      <rPr>
        <sz val="11"/>
        <rFont val="Calibri"/>
        <family val="2"/>
      </rPr>
      <t>Ch5-Ch6-</t>
    </r>
  </si>
  <si>
    <t>Concentration 5c positive for target (copies/µL)</t>
  </si>
  <si>
    <t>Mean concentration 5c positive all targets (copies/µL)</t>
  </si>
  <si>
    <t>5c intact provirus/Mio cells</t>
  </si>
  <si>
    <t>Mean concentration 5c positive for target targets (copies/µL)</t>
  </si>
  <si>
    <t>4c intact provirus/Mio cells</t>
  </si>
  <si>
    <t>Concentration 5-color positive(copies/µL)</t>
  </si>
  <si>
    <t>intact provirus (5 color)/Mio cells</t>
  </si>
  <si>
    <t>5 color - q4 assay</t>
  </si>
  <si>
    <t>5 color - IPDA+ assay</t>
  </si>
  <si>
    <t>Total HIV-DNA (copies/Mio cells)</t>
  </si>
  <si>
    <t>IPDA+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</si>
</sst>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2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0" borderId="2" xfId="0" applyBorder="1"/>
    <xf numFmtId="0" fontId="6" fillId="0" borderId="1" xfId="0" applyFont="1" applyBorder="1" applyAlignment="1">
      <alignment horizontal="left" vertical="center"/>
    </xf>
    <xf numFmtId="4" fontId="7" fillId="0" borderId="1" xfId="0" applyNumberFormat="1" applyFont="1" applyBorder="1"/>
    <xf numFmtId="0" fontId="0" fillId="3" borderId="0" xfId="0" applyFill="1"/>
    <xf numFmtId="0" fontId="0" fillId="0" borderId="5" xfId="0" applyBorder="1"/>
    <xf numFmtId="4" fontId="7" fillId="0" borderId="18" xfId="0" applyNumberFormat="1" applyFont="1" applyBorder="1"/>
    <xf numFmtId="0" fontId="0" fillId="0" borderId="19" xfId="0" applyBorder="1"/>
    <xf numFmtId="4" fontId="7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0" fillId="0" borderId="0" xfId="0" applyFont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4" fontId="0" fillId="0" borderId="0" xfId="0" applyNumberFormat="1"/>
    <xf numFmtId="0" fontId="0" fillId="4" borderId="0" xfId="0" applyFill="1"/>
    <xf numFmtId="4" fontId="0" fillId="0" borderId="29" xfId="0" applyNumberFormat="1" applyBorder="1"/>
    <xf numFmtId="4" fontId="0" fillId="0" borderId="30" xfId="0" applyNumberFormat="1" applyBorder="1"/>
    <xf numFmtId="4" fontId="0" fillId="0" borderId="31" xfId="0" applyNumberFormat="1" applyBorder="1"/>
    <xf numFmtId="4" fontId="0" fillId="0" borderId="19" xfId="0" applyNumberFormat="1" applyBorder="1"/>
    <xf numFmtId="0" fontId="0" fillId="4" borderId="2" xfId="0" applyFill="1" applyBorder="1"/>
    <xf numFmtId="0" fontId="0" fillId="4" borderId="20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" fontId="0" fillId="0" borderId="2" xfId="0" applyNumberFormat="1" applyBorder="1"/>
    <xf numFmtId="0" fontId="0" fillId="0" borderId="4" xfId="0" applyBorder="1"/>
    <xf numFmtId="0" fontId="8" fillId="0" borderId="0" xfId="0" applyFont="1"/>
    <xf numFmtId="0" fontId="5" fillId="0" borderId="0" xfId="0" applyFont="1"/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0" xfId="0" applyBorder="1"/>
    <xf numFmtId="0" fontId="0" fillId="0" borderId="15" xfId="0" applyBorder="1"/>
    <xf numFmtId="0" fontId="2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8" xfId="0" applyBorder="1"/>
    <xf numFmtId="0" fontId="0" fillId="0" borderId="21" xfId="0" applyBorder="1"/>
    <xf numFmtId="0" fontId="0" fillId="0" borderId="26" xfId="0" applyBorder="1"/>
    <xf numFmtId="0" fontId="0" fillId="0" borderId="16" xfId="0" applyBorder="1"/>
    <xf numFmtId="0" fontId="0" fillId="0" borderId="13" xfId="0" applyBorder="1"/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" fontId="6" fillId="0" borderId="18" xfId="0" applyNumberFormat="1" applyFont="1" applyBorder="1" applyAlignment="1">
      <alignment horizontal="right" vertical="center"/>
    </xf>
    <xf numFmtId="0" fontId="0" fillId="4" borderId="19" xfId="0" applyFill="1" applyBorder="1"/>
    <xf numFmtId="0" fontId="6" fillId="0" borderId="28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" fontId="6" fillId="0" borderId="23" xfId="0" applyNumberFormat="1" applyFont="1" applyBorder="1" applyAlignment="1">
      <alignment horizontal="right" vertical="center"/>
    </xf>
    <xf numFmtId="4" fontId="0" fillId="0" borderId="24" xfId="0" applyNumberFormat="1" applyBorder="1"/>
    <xf numFmtId="0" fontId="0" fillId="4" borderId="21" xfId="0" applyFill="1" applyBorder="1"/>
    <xf numFmtId="0" fontId="12" fillId="0" borderId="0" xfId="0" applyFont="1"/>
    <xf numFmtId="0" fontId="13" fillId="0" borderId="0" xfId="0" applyFont="1"/>
    <xf numFmtId="0" fontId="13" fillId="4" borderId="0" xfId="0" applyFont="1" applyFill="1"/>
    <xf numFmtId="0" fontId="14" fillId="0" borderId="0" xfId="0" applyFont="1"/>
    <xf numFmtId="4" fontId="2" fillId="0" borderId="1" xfId="0" applyNumberFormat="1" applyFont="1" applyBorder="1"/>
    <xf numFmtId="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0" fillId="0" borderId="29" xfId="0" applyBorder="1"/>
    <xf numFmtId="4" fontId="2" fillId="0" borderId="12" xfId="0" applyNumberFormat="1" applyFont="1" applyBorder="1"/>
    <xf numFmtId="1" fontId="1" fillId="0" borderId="12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left" vertical="center"/>
    </xf>
    <xf numFmtId="4" fontId="2" fillId="0" borderId="14" xfId="0" applyNumberFormat="1" applyFont="1" applyBorder="1"/>
    <xf numFmtId="1" fontId="1" fillId="0" borderId="14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4" fontId="2" fillId="0" borderId="18" xfId="0" applyNumberFormat="1" applyFont="1" applyBorder="1"/>
    <xf numFmtId="1" fontId="1" fillId="0" borderId="18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4" fontId="2" fillId="0" borderId="23" xfId="0" applyNumberFormat="1" applyFont="1" applyBorder="1"/>
    <xf numFmtId="1" fontId="1" fillId="0" borderId="23" xfId="0" applyNumberFormat="1" applyFont="1" applyBorder="1" applyAlignment="1">
      <alignment horizontal="right" vertical="center"/>
    </xf>
    <xf numFmtId="0" fontId="15" fillId="0" borderId="0" xfId="0" applyFont="1"/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4"/>
  <sheetViews>
    <sheetView topLeftCell="A222" workbookViewId="0">
      <selection activeCell="A240" sqref="A215:A240"/>
    </sheetView>
  </sheetViews>
  <sheetFormatPr baseColWidth="10" defaultColWidth="9.1640625" defaultRowHeight="15" x14ac:dyDescent="0.2"/>
  <cols>
    <col min="1" max="1" width="15.1640625" customWidth="1"/>
    <col min="2" max="2" width="14.33203125" customWidth="1"/>
    <col min="3" max="3" width="17.83203125" bestFit="1" customWidth="1"/>
  </cols>
  <sheetData>
    <row r="1" spans="1:4" x14ac:dyDescent="0.2">
      <c r="D1" t="s">
        <v>52</v>
      </c>
    </row>
    <row r="2" spans="1:4" x14ac:dyDescent="0.2">
      <c r="D2" t="s">
        <v>53</v>
      </c>
    </row>
    <row r="3" spans="1:4" x14ac:dyDescent="0.2">
      <c r="D3" t="s">
        <v>54</v>
      </c>
    </row>
    <row r="5" spans="1:4" s="2" customFormat="1" ht="24" x14ac:dyDescent="0.3">
      <c r="A5" s="1" t="s">
        <v>57</v>
      </c>
      <c r="B5" s="1" t="s">
        <v>55</v>
      </c>
      <c r="C5" s="1" t="s">
        <v>55</v>
      </c>
      <c r="D5" s="3" t="s">
        <v>56</v>
      </c>
    </row>
    <row r="6" spans="1:4" x14ac:dyDescent="0.2">
      <c r="A6" s="65">
        <f>INT(B6)</f>
        <v>13996</v>
      </c>
      <c r="B6" t="str">
        <f>RIGHT(C6,5)</f>
        <v>13996</v>
      </c>
      <c r="C6" t="str">
        <f>LEFT(D6,18)</f>
        <v>A11,0,0,0,0,,13996</v>
      </c>
      <c r="D6" t="s">
        <v>112</v>
      </c>
    </row>
    <row r="7" spans="1:4" x14ac:dyDescent="0.2">
      <c r="A7" s="65">
        <f t="shared" ref="A7:A70" si="0">INT(B7)</f>
        <v>25</v>
      </c>
      <c r="B7" t="str">
        <f t="shared" ref="B7:B35" si="1">RIGHT(C7,5)</f>
        <v>25,88</v>
      </c>
      <c r="C7" t="str">
        <f t="shared" ref="C7:C19" si="2">LEFT(D7,18)</f>
        <v>A11,1,0,0,0,,25,88</v>
      </c>
      <c r="D7" t="s">
        <v>113</v>
      </c>
    </row>
    <row r="8" spans="1:4" x14ac:dyDescent="0.2">
      <c r="A8" s="65">
        <f t="shared" si="0"/>
        <v>168</v>
      </c>
      <c r="B8" t="str">
        <f t="shared" si="1"/>
        <v>168,1</v>
      </c>
      <c r="C8" t="str">
        <f t="shared" si="2"/>
        <v>A11,0,1,0,0,,168,1</v>
      </c>
      <c r="D8" t="s">
        <v>114</v>
      </c>
    </row>
    <row r="9" spans="1:4" x14ac:dyDescent="0.2">
      <c r="A9" s="65">
        <f t="shared" si="0"/>
        <v>30</v>
      </c>
      <c r="B9" t="str">
        <f t="shared" si="1"/>
        <v>30,32</v>
      </c>
      <c r="C9" t="str">
        <f t="shared" si="2"/>
        <v>A11,1,1,0,0,,30,32</v>
      </c>
      <c r="D9" t="s">
        <v>115</v>
      </c>
    </row>
    <row r="10" spans="1:4" x14ac:dyDescent="0.2">
      <c r="A10" s="65">
        <f t="shared" si="0"/>
        <v>45</v>
      </c>
      <c r="B10" t="str">
        <f t="shared" si="1"/>
        <v>45,10</v>
      </c>
      <c r="C10" t="str">
        <f t="shared" si="2"/>
        <v>A11,0,0,1,0,,45,10</v>
      </c>
      <c r="D10" t="s">
        <v>116</v>
      </c>
    </row>
    <row r="11" spans="1:4" x14ac:dyDescent="0.2">
      <c r="A11" s="65">
        <f t="shared" si="0"/>
        <v>40</v>
      </c>
      <c r="B11" t="str">
        <f t="shared" si="1"/>
        <v>40,80</v>
      </c>
      <c r="C11" t="str">
        <f t="shared" si="2"/>
        <v>A11,1,0,1,0,,40,80</v>
      </c>
      <c r="D11" t="s">
        <v>117</v>
      </c>
    </row>
    <row r="12" spans="1:4" x14ac:dyDescent="0.2">
      <c r="A12" s="65">
        <f t="shared" si="0"/>
        <v>18</v>
      </c>
      <c r="B12" t="str">
        <f t="shared" si="1"/>
        <v>18,56</v>
      </c>
      <c r="C12" t="str">
        <f t="shared" si="2"/>
        <v>A11,1,1,1,0,,18,56</v>
      </c>
      <c r="D12" t="s">
        <v>118</v>
      </c>
    </row>
    <row r="13" spans="1:4" x14ac:dyDescent="0.2">
      <c r="A13" s="65">
        <f t="shared" si="0"/>
        <v>53</v>
      </c>
      <c r="B13" t="str">
        <f t="shared" si="1"/>
        <v>53,99</v>
      </c>
      <c r="C13" t="str">
        <f t="shared" si="2"/>
        <v>A11,0,0,0,1,,53,99</v>
      </c>
      <c r="D13" t="s">
        <v>119</v>
      </c>
    </row>
    <row r="14" spans="1:4" x14ac:dyDescent="0.2">
      <c r="A14" s="65">
        <f t="shared" si="0"/>
        <v>18</v>
      </c>
      <c r="B14" t="str">
        <f t="shared" si="1"/>
        <v>18,81</v>
      </c>
      <c r="C14" t="str">
        <f t="shared" si="2"/>
        <v>A11,1,0,0,1,,18,81</v>
      </c>
      <c r="D14" t="s">
        <v>120</v>
      </c>
    </row>
    <row r="15" spans="1:4" x14ac:dyDescent="0.2">
      <c r="A15" s="65">
        <f t="shared" si="0"/>
        <v>10</v>
      </c>
      <c r="B15" t="str">
        <f t="shared" si="1"/>
        <v>10,12</v>
      </c>
      <c r="C15" t="str">
        <f t="shared" si="2"/>
        <v>A11,0,1,0,1,,10,12</v>
      </c>
      <c r="D15" t="s">
        <v>121</v>
      </c>
    </row>
    <row r="16" spans="1:4" x14ac:dyDescent="0.2">
      <c r="A16" s="65">
        <f t="shared" si="0"/>
        <v>32</v>
      </c>
      <c r="B16" t="str">
        <f t="shared" si="1"/>
        <v>32,50</v>
      </c>
      <c r="C16" t="str">
        <f t="shared" si="2"/>
        <v>A11,1,1,0,1,,32,50</v>
      </c>
      <c r="D16" t="s">
        <v>122</v>
      </c>
    </row>
    <row r="17" spans="1:4" x14ac:dyDescent="0.2">
      <c r="A17" s="65">
        <f t="shared" si="0"/>
        <v>1</v>
      </c>
      <c r="B17" t="str">
        <f t="shared" si="1"/>
        <v>1,969</v>
      </c>
      <c r="C17" t="str">
        <f t="shared" si="2"/>
        <v>A11,0,0,1,1,,1,969</v>
      </c>
      <c r="D17" t="s">
        <v>123</v>
      </c>
    </row>
    <row r="18" spans="1:4" x14ac:dyDescent="0.2">
      <c r="A18" s="65">
        <f t="shared" si="0"/>
        <v>83</v>
      </c>
      <c r="B18" t="str">
        <f t="shared" si="1"/>
        <v>83,78</v>
      </c>
      <c r="C18" t="str">
        <f t="shared" si="2"/>
        <v>A11,1,0,1,1,,83,78</v>
      </c>
      <c r="D18" t="s">
        <v>124</v>
      </c>
    </row>
    <row r="19" spans="1:4" x14ac:dyDescent="0.2">
      <c r="A19" s="65">
        <f t="shared" si="0"/>
        <v>66</v>
      </c>
      <c r="B19" t="str">
        <f t="shared" si="1"/>
        <v>66,63</v>
      </c>
      <c r="C19" t="str">
        <f t="shared" si="2"/>
        <v>A11,1,1,1,1,,66,63</v>
      </c>
      <c r="D19" t="s">
        <v>125</v>
      </c>
    </row>
    <row r="20" spans="1:4" x14ac:dyDescent="0.2">
      <c r="A20">
        <f t="shared" si="0"/>
        <v>15729</v>
      </c>
      <c r="B20" t="str">
        <f t="shared" si="1"/>
        <v>15729</v>
      </c>
      <c r="C20" t="str">
        <f>LEFT(D20,19)</f>
        <v>A12,0,0,0,0,0,15729</v>
      </c>
      <c r="D20" t="s">
        <v>126</v>
      </c>
    </row>
    <row r="21" spans="1:4" x14ac:dyDescent="0.2">
      <c r="A21">
        <f t="shared" si="0"/>
        <v>32</v>
      </c>
      <c r="B21" t="str">
        <f t="shared" si="1"/>
        <v>32,73</v>
      </c>
      <c r="C21" t="str">
        <f t="shared" ref="C21:C84" si="3">LEFT(D21,19)</f>
        <v>A12,1,0,0,0,0,32,73</v>
      </c>
      <c r="D21" t="s">
        <v>127</v>
      </c>
    </row>
    <row r="22" spans="1:4" x14ac:dyDescent="0.2">
      <c r="A22">
        <f t="shared" si="0"/>
        <v>148</v>
      </c>
      <c r="B22" t="str">
        <f t="shared" si="1"/>
        <v>148,8</v>
      </c>
      <c r="C22" t="str">
        <f t="shared" si="3"/>
        <v>A12,0,1,0,0,0,148,8</v>
      </c>
      <c r="D22" t="s">
        <v>128</v>
      </c>
    </row>
    <row r="23" spans="1:4" x14ac:dyDescent="0.2">
      <c r="A23">
        <f t="shared" si="0"/>
        <v>1</v>
      </c>
      <c r="B23" t="str">
        <f t="shared" si="1"/>
        <v>1,801</v>
      </c>
      <c r="C23" t="str">
        <f t="shared" si="3"/>
        <v>A12,1,1,0,0,0,1,801</v>
      </c>
      <c r="D23" t="s">
        <v>129</v>
      </c>
    </row>
    <row r="24" spans="1:4" x14ac:dyDescent="0.2">
      <c r="A24">
        <f t="shared" si="0"/>
        <v>13</v>
      </c>
      <c r="B24" t="str">
        <f t="shared" si="1"/>
        <v>13,77</v>
      </c>
      <c r="C24" t="str">
        <f t="shared" si="3"/>
        <v>A12,0,0,1,0,0,13,77</v>
      </c>
      <c r="D24" t="s">
        <v>130</v>
      </c>
    </row>
    <row r="25" spans="1:4" x14ac:dyDescent="0.2">
      <c r="A25">
        <f t="shared" si="0"/>
        <v>6</v>
      </c>
      <c r="B25" t="str">
        <f t="shared" si="1"/>
        <v>6,697</v>
      </c>
      <c r="C25" t="str">
        <f t="shared" si="3"/>
        <v>A12,1,0,1,0,0,6,697</v>
      </c>
      <c r="D25" t="s">
        <v>131</v>
      </c>
    </row>
    <row r="26" spans="1:4" x14ac:dyDescent="0.2">
      <c r="A26">
        <f t="shared" si="0"/>
        <v>2</v>
      </c>
      <c r="B26" t="str">
        <f t="shared" si="1"/>
        <v>2,555</v>
      </c>
      <c r="C26" t="str">
        <f t="shared" si="3"/>
        <v>A12,1,1,1,0,0,2,555</v>
      </c>
      <c r="D26" t="s">
        <v>132</v>
      </c>
    </row>
    <row r="27" spans="1:4" x14ac:dyDescent="0.2">
      <c r="A27">
        <f t="shared" si="0"/>
        <v>5</v>
      </c>
      <c r="B27" t="str">
        <f t="shared" si="1"/>
        <v>5,793</v>
      </c>
      <c r="C27" t="str">
        <f t="shared" si="3"/>
        <v>A12,0,0,0,1,0,5,793</v>
      </c>
      <c r="D27" t="s">
        <v>133</v>
      </c>
    </row>
    <row r="28" spans="1:4" x14ac:dyDescent="0.2">
      <c r="A28">
        <f t="shared" si="0"/>
        <v>1</v>
      </c>
      <c r="B28" t="str">
        <f t="shared" si="1"/>
        <v>1,806</v>
      </c>
      <c r="C28" t="str">
        <f t="shared" si="3"/>
        <v>A12,1,0,0,1,0,1,806</v>
      </c>
      <c r="D28" t="s">
        <v>134</v>
      </c>
    </row>
    <row r="29" spans="1:4" x14ac:dyDescent="0.2">
      <c r="A29">
        <f t="shared" si="0"/>
        <v>22</v>
      </c>
      <c r="B29" t="str">
        <f t="shared" si="1"/>
        <v>22,78</v>
      </c>
      <c r="C29" t="str">
        <f t="shared" si="3"/>
        <v>A12,0,0,1,1,0,22,78</v>
      </c>
      <c r="D29" t="s">
        <v>135</v>
      </c>
    </row>
    <row r="30" spans="1:4" x14ac:dyDescent="0.2">
      <c r="A30">
        <f t="shared" si="0"/>
        <v>34</v>
      </c>
      <c r="B30" t="str">
        <f t="shared" si="1"/>
        <v>34,71</v>
      </c>
      <c r="C30" t="str">
        <f t="shared" si="3"/>
        <v>A12,1,0,1,1,0,34,71</v>
      </c>
      <c r="D30" t="s">
        <v>136</v>
      </c>
    </row>
    <row r="31" spans="1:4" x14ac:dyDescent="0.2">
      <c r="A31">
        <f t="shared" si="0"/>
        <v>1</v>
      </c>
      <c r="B31" t="str">
        <f t="shared" si="1"/>
        <v>1,106</v>
      </c>
      <c r="C31" t="str">
        <f t="shared" si="3"/>
        <v>A12,0,1,1,1,0,1,106</v>
      </c>
      <c r="D31" t="s">
        <v>137</v>
      </c>
    </row>
    <row r="32" spans="1:4" x14ac:dyDescent="0.2">
      <c r="A32">
        <f t="shared" si="0"/>
        <v>10</v>
      </c>
      <c r="B32" t="str">
        <f t="shared" si="1"/>
        <v>10,63</v>
      </c>
      <c r="C32" t="str">
        <f t="shared" si="3"/>
        <v>A12,1,1,1,1,0,10,63</v>
      </c>
      <c r="D32" t="s">
        <v>138</v>
      </c>
    </row>
    <row r="33" spans="1:4" x14ac:dyDescent="0.2">
      <c r="A33">
        <f t="shared" si="0"/>
        <v>67</v>
      </c>
      <c r="B33" t="str">
        <f t="shared" si="1"/>
        <v>67,80</v>
      </c>
      <c r="C33" t="str">
        <f t="shared" si="3"/>
        <v>A12,0,0,0,0,1,67,80</v>
      </c>
      <c r="D33" t="s">
        <v>139</v>
      </c>
    </row>
    <row r="34" spans="1:4" x14ac:dyDescent="0.2">
      <c r="A34">
        <f t="shared" si="0"/>
        <v>16</v>
      </c>
      <c r="B34" t="str">
        <f t="shared" si="1"/>
        <v>16,73</v>
      </c>
      <c r="C34" t="str">
        <f t="shared" si="3"/>
        <v>A12,1,0,0,0,1,16,73</v>
      </c>
      <c r="D34" t="s">
        <v>140</v>
      </c>
    </row>
    <row r="35" spans="1:4" x14ac:dyDescent="0.2">
      <c r="A35">
        <f t="shared" si="0"/>
        <v>12</v>
      </c>
      <c r="B35" t="str">
        <f t="shared" si="1"/>
        <v>12,85</v>
      </c>
      <c r="C35" t="str">
        <f t="shared" si="3"/>
        <v>A12,0,1,0,0,1,12,85</v>
      </c>
      <c r="D35" t="s">
        <v>141</v>
      </c>
    </row>
    <row r="36" spans="1:4" x14ac:dyDescent="0.2">
      <c r="A36">
        <f t="shared" si="0"/>
        <v>6</v>
      </c>
      <c r="B36" t="str">
        <f>RIGHT(C36,5)</f>
        <v>6,718</v>
      </c>
      <c r="C36" t="str">
        <f t="shared" si="3"/>
        <v>A12,1,1,0,0,1,6,718</v>
      </c>
      <c r="D36" t="s">
        <v>142</v>
      </c>
    </row>
    <row r="37" spans="1:4" x14ac:dyDescent="0.2">
      <c r="A37">
        <f t="shared" si="0"/>
        <v>2</v>
      </c>
      <c r="B37" t="str">
        <f t="shared" ref="B37:B58" si="4">RIGHT(C37,5)</f>
        <v>2,782</v>
      </c>
      <c r="C37" t="str">
        <f t="shared" si="3"/>
        <v>A12,1,0,1,0,1,2,782</v>
      </c>
      <c r="D37" t="s">
        <v>143</v>
      </c>
    </row>
    <row r="38" spans="1:4" x14ac:dyDescent="0.2">
      <c r="A38">
        <f t="shared" si="0"/>
        <v>5</v>
      </c>
      <c r="B38" t="str">
        <f t="shared" si="4"/>
        <v>5,696</v>
      </c>
      <c r="C38" t="str">
        <f t="shared" si="3"/>
        <v>A12,1,1,1,0,1,5,696</v>
      </c>
      <c r="D38" t="s">
        <v>144</v>
      </c>
    </row>
    <row r="39" spans="1:4" x14ac:dyDescent="0.2">
      <c r="A39">
        <f t="shared" si="0"/>
        <v>4</v>
      </c>
      <c r="B39" t="str">
        <f t="shared" si="4"/>
        <v>4,818</v>
      </c>
      <c r="C39" t="str">
        <f t="shared" si="3"/>
        <v>A12,0,0,0,1,1,4,818</v>
      </c>
      <c r="D39" t="s">
        <v>145</v>
      </c>
    </row>
    <row r="40" spans="1:4" x14ac:dyDescent="0.2">
      <c r="A40">
        <f t="shared" si="0"/>
        <v>2</v>
      </c>
      <c r="B40" t="str">
        <f t="shared" si="4"/>
        <v>2,726</v>
      </c>
      <c r="C40" t="str">
        <f t="shared" si="3"/>
        <v>A12,1,0,0,1,1,2,726</v>
      </c>
      <c r="D40" t="s">
        <v>146</v>
      </c>
    </row>
    <row r="41" spans="1:4" x14ac:dyDescent="0.2">
      <c r="A41">
        <f t="shared" si="0"/>
        <v>5</v>
      </c>
      <c r="B41" t="str">
        <f t="shared" si="4"/>
        <v>5,680</v>
      </c>
      <c r="C41" t="str">
        <f t="shared" si="3"/>
        <v>A12,1,1,0,1,1,5,680</v>
      </c>
      <c r="D41" t="s">
        <v>147</v>
      </c>
    </row>
    <row r="42" spans="1:4" x14ac:dyDescent="0.2">
      <c r="A42">
        <f t="shared" si="0"/>
        <v>4</v>
      </c>
      <c r="B42" t="str">
        <f t="shared" si="4"/>
        <v>4,903</v>
      </c>
      <c r="C42" t="str">
        <f t="shared" si="3"/>
        <v>A12,0,0,1,1,1,4,903</v>
      </c>
      <c r="D42" t="s">
        <v>148</v>
      </c>
    </row>
    <row r="43" spans="1:4" x14ac:dyDescent="0.2">
      <c r="A43">
        <f t="shared" si="0"/>
        <v>83</v>
      </c>
      <c r="B43" t="str">
        <f t="shared" si="4"/>
        <v>83,71</v>
      </c>
      <c r="C43" t="str">
        <f t="shared" si="3"/>
        <v>A12,1,0,1,1,1,83,71</v>
      </c>
      <c r="D43" t="s">
        <v>149</v>
      </c>
    </row>
    <row r="44" spans="1:4" x14ac:dyDescent="0.2">
      <c r="A44">
        <f t="shared" si="0"/>
        <v>158</v>
      </c>
      <c r="B44" t="str">
        <f t="shared" si="4"/>
        <v>158,6</v>
      </c>
      <c r="C44" t="str">
        <f t="shared" si="3"/>
        <v>A12,1,1,1,1,1,158,6</v>
      </c>
      <c r="D44" t="s">
        <v>150</v>
      </c>
    </row>
    <row r="45" spans="1:4" s="17" customFormat="1" x14ac:dyDescent="0.2">
      <c r="A45" s="67">
        <f t="shared" si="0"/>
        <v>13584</v>
      </c>
      <c r="B45" s="17" t="str">
        <f>RIGHT(C45,6)</f>
        <v>13584,</v>
      </c>
      <c r="C45" s="17" t="str">
        <f t="shared" si="3"/>
        <v>B11,0,0,0,0,,13584,</v>
      </c>
      <c r="D45" s="17" t="s">
        <v>151</v>
      </c>
    </row>
    <row r="46" spans="1:4" x14ac:dyDescent="0.2">
      <c r="A46" s="66">
        <f t="shared" si="0"/>
        <v>25</v>
      </c>
      <c r="B46" t="str">
        <f t="shared" ref="B46:B57" si="5">RIGHT(C46,6)</f>
        <v>25,752</v>
      </c>
      <c r="C46" t="str">
        <f t="shared" si="3"/>
        <v>B11,1,0,0,0,,25,752</v>
      </c>
      <c r="D46" t="s">
        <v>152</v>
      </c>
    </row>
    <row r="47" spans="1:4" x14ac:dyDescent="0.2">
      <c r="A47" s="66">
        <f t="shared" si="0"/>
        <v>173</v>
      </c>
      <c r="B47" t="str">
        <f t="shared" si="5"/>
        <v>173,91</v>
      </c>
      <c r="C47" t="str">
        <f t="shared" si="3"/>
        <v>B11,0,1,0,0,,173,91</v>
      </c>
      <c r="D47" t="s">
        <v>153</v>
      </c>
    </row>
    <row r="48" spans="1:4" x14ac:dyDescent="0.2">
      <c r="A48" s="66">
        <f t="shared" si="0"/>
        <v>2</v>
      </c>
      <c r="B48" t="str">
        <f t="shared" si="5"/>
        <v>2,4817</v>
      </c>
      <c r="C48" t="str">
        <f t="shared" si="3"/>
        <v>B11,1,1,0,0,,2,4817</v>
      </c>
      <c r="D48" t="s">
        <v>154</v>
      </c>
    </row>
    <row r="49" spans="1:4" x14ac:dyDescent="0.2">
      <c r="A49" s="66">
        <f t="shared" si="0"/>
        <v>35</v>
      </c>
      <c r="B49" t="str">
        <f t="shared" si="5"/>
        <v>35,800</v>
      </c>
      <c r="C49" t="str">
        <f t="shared" si="3"/>
        <v>B11,0,0,1,0,,35,800</v>
      </c>
      <c r="D49" t="s">
        <v>155</v>
      </c>
    </row>
    <row r="50" spans="1:4" x14ac:dyDescent="0.2">
      <c r="A50" s="66">
        <f t="shared" si="0"/>
        <v>39</v>
      </c>
      <c r="B50" t="str">
        <f t="shared" si="5"/>
        <v>39,728</v>
      </c>
      <c r="C50" t="str">
        <f t="shared" si="3"/>
        <v>B11,1,0,1,0,,39,728</v>
      </c>
      <c r="D50" t="s">
        <v>156</v>
      </c>
    </row>
    <row r="51" spans="1:4" x14ac:dyDescent="0.2">
      <c r="A51" s="66">
        <f t="shared" si="0"/>
        <v>18</v>
      </c>
      <c r="B51" t="str">
        <f t="shared" si="5"/>
        <v>18,537</v>
      </c>
      <c r="C51" t="str">
        <f t="shared" si="3"/>
        <v>B11,1,1,1,0,,18,537</v>
      </c>
      <c r="D51" t="s">
        <v>157</v>
      </c>
    </row>
    <row r="52" spans="1:4" x14ac:dyDescent="0.2">
      <c r="A52" s="66">
        <f t="shared" si="0"/>
        <v>57</v>
      </c>
      <c r="B52" t="str">
        <f t="shared" si="5"/>
        <v>57,809</v>
      </c>
      <c r="C52" t="str">
        <f t="shared" si="3"/>
        <v>B11,0,0,0,1,,57,809</v>
      </c>
      <c r="D52" t="s">
        <v>158</v>
      </c>
    </row>
    <row r="53" spans="1:4" x14ac:dyDescent="0.2">
      <c r="A53" s="66">
        <f t="shared" si="0"/>
        <v>11</v>
      </c>
      <c r="B53" t="str">
        <f t="shared" si="5"/>
        <v>11,699</v>
      </c>
      <c r="C53" t="str">
        <f t="shared" si="3"/>
        <v>B11,1,0,0,1,,11,699</v>
      </c>
      <c r="D53" t="s">
        <v>159</v>
      </c>
    </row>
    <row r="54" spans="1:4" x14ac:dyDescent="0.2">
      <c r="A54" s="66">
        <f t="shared" si="0"/>
        <v>10</v>
      </c>
      <c r="B54" t="str">
        <f t="shared" si="5"/>
        <v>10,922</v>
      </c>
      <c r="C54" t="str">
        <f t="shared" si="3"/>
        <v>B11,0,1,0,1,,10,922</v>
      </c>
      <c r="D54" t="s">
        <v>160</v>
      </c>
    </row>
    <row r="55" spans="1:4" x14ac:dyDescent="0.2">
      <c r="A55" s="66">
        <f t="shared" si="0"/>
        <v>16</v>
      </c>
      <c r="B55" t="str">
        <f t="shared" si="5"/>
        <v>16,604</v>
      </c>
      <c r="C55" t="str">
        <f t="shared" si="3"/>
        <v>B11,1,1,0,1,,16,604</v>
      </c>
      <c r="D55" t="s">
        <v>161</v>
      </c>
    </row>
    <row r="56" spans="1:4" x14ac:dyDescent="0.2">
      <c r="A56" s="66">
        <f t="shared" si="0"/>
        <v>63</v>
      </c>
      <c r="B56" t="str">
        <f t="shared" si="5"/>
        <v>63,717</v>
      </c>
      <c r="C56" t="str">
        <f t="shared" si="3"/>
        <v>B11,1,0,1,1,,63,717</v>
      </c>
      <c r="D56" t="s">
        <v>162</v>
      </c>
    </row>
    <row r="57" spans="1:4" x14ac:dyDescent="0.2">
      <c r="A57" s="66">
        <f t="shared" si="0"/>
        <v>133</v>
      </c>
      <c r="B57" t="str">
        <f t="shared" si="5"/>
        <v>133,66</v>
      </c>
      <c r="C57" t="str">
        <f t="shared" si="3"/>
        <v>B11,1,1,1,1,,133,66</v>
      </c>
      <c r="D57" t="s">
        <v>163</v>
      </c>
    </row>
    <row r="58" spans="1:4" x14ac:dyDescent="0.2">
      <c r="A58">
        <f t="shared" si="0"/>
        <v>15527</v>
      </c>
      <c r="B58" t="str">
        <f t="shared" si="4"/>
        <v>15527</v>
      </c>
      <c r="C58" t="str">
        <f t="shared" si="3"/>
        <v>B12,0,0,0,0,0,15527</v>
      </c>
      <c r="D58" t="s">
        <v>164</v>
      </c>
    </row>
    <row r="59" spans="1:4" x14ac:dyDescent="0.2">
      <c r="A59">
        <f t="shared" si="0"/>
        <v>22</v>
      </c>
      <c r="B59" t="str">
        <f t="shared" ref="B59:B80" si="6">RIGHT(C59,5)</f>
        <v>22,68</v>
      </c>
      <c r="C59" t="str">
        <f t="shared" si="3"/>
        <v>B12,1,0,0,0,0,22,68</v>
      </c>
      <c r="D59" t="s">
        <v>165</v>
      </c>
    </row>
    <row r="60" spans="1:4" x14ac:dyDescent="0.2">
      <c r="A60">
        <f t="shared" si="0"/>
        <v>185</v>
      </c>
      <c r="B60" t="str">
        <f t="shared" si="6"/>
        <v>185,8</v>
      </c>
      <c r="C60" t="str">
        <f t="shared" si="3"/>
        <v>B12,0,1,0,0,0,185,8</v>
      </c>
      <c r="D60" t="s">
        <v>166</v>
      </c>
    </row>
    <row r="61" spans="1:4" x14ac:dyDescent="0.2">
      <c r="A61">
        <f t="shared" si="0"/>
        <v>1</v>
      </c>
      <c r="B61" t="str">
        <f t="shared" si="6"/>
        <v>1,586</v>
      </c>
      <c r="C61" t="str">
        <f t="shared" si="3"/>
        <v>B12,1,1,0,0,0,1,586</v>
      </c>
      <c r="D61" t="s">
        <v>167</v>
      </c>
    </row>
    <row r="62" spans="1:4" x14ac:dyDescent="0.2">
      <c r="A62">
        <f t="shared" si="0"/>
        <v>8</v>
      </c>
      <c r="B62" t="str">
        <f t="shared" si="6"/>
        <v>8,766</v>
      </c>
      <c r="C62" t="str">
        <f t="shared" si="3"/>
        <v>B12,0,0,1,0,0,8,766</v>
      </c>
      <c r="D62" t="s">
        <v>168</v>
      </c>
    </row>
    <row r="63" spans="1:4" x14ac:dyDescent="0.2">
      <c r="A63">
        <f t="shared" si="0"/>
        <v>10</v>
      </c>
      <c r="B63" t="str">
        <f t="shared" si="6"/>
        <v>10,68</v>
      </c>
      <c r="C63" t="str">
        <f t="shared" si="3"/>
        <v>B12,1,0,1,0,0,10,68</v>
      </c>
      <c r="D63" t="s">
        <v>169</v>
      </c>
    </row>
    <row r="64" spans="1:4" x14ac:dyDescent="0.2">
      <c r="A64">
        <f t="shared" si="0"/>
        <v>1</v>
      </c>
      <c r="B64" t="str">
        <f t="shared" si="6"/>
        <v>1,629</v>
      </c>
      <c r="C64" t="str">
        <f t="shared" si="3"/>
        <v>B12,1,1,1,0,0,1,629</v>
      </c>
      <c r="D64" t="s">
        <v>170</v>
      </c>
    </row>
    <row r="65" spans="1:4" x14ac:dyDescent="0.2">
      <c r="A65">
        <f t="shared" si="0"/>
        <v>12</v>
      </c>
      <c r="B65" t="str">
        <f t="shared" si="6"/>
        <v>12,76</v>
      </c>
      <c r="C65" t="str">
        <f t="shared" si="3"/>
        <v>B12,0,0,0,1,0,12,76</v>
      </c>
      <c r="D65" t="s">
        <v>171</v>
      </c>
    </row>
    <row r="66" spans="1:4" x14ac:dyDescent="0.2">
      <c r="A66">
        <f t="shared" si="0"/>
        <v>34</v>
      </c>
      <c r="B66" t="str">
        <f t="shared" si="6"/>
        <v>34,76</v>
      </c>
      <c r="C66" t="str">
        <f t="shared" si="3"/>
        <v>B12,0,0,1,1,0,34,76</v>
      </c>
      <c r="D66" t="s">
        <v>172</v>
      </c>
    </row>
    <row r="67" spans="1:4" x14ac:dyDescent="0.2">
      <c r="A67">
        <f t="shared" si="0"/>
        <v>42</v>
      </c>
      <c r="B67" t="str">
        <f t="shared" si="6"/>
        <v>42,67</v>
      </c>
      <c r="C67" t="str">
        <f t="shared" si="3"/>
        <v>B12,1,0,1,1,0,42,67</v>
      </c>
      <c r="D67" t="s">
        <v>173</v>
      </c>
    </row>
    <row r="68" spans="1:4" x14ac:dyDescent="0.2">
      <c r="A68">
        <f t="shared" si="0"/>
        <v>12</v>
      </c>
      <c r="B68" t="str">
        <f t="shared" si="6"/>
        <v>12,56</v>
      </c>
      <c r="C68" t="str">
        <f t="shared" si="3"/>
        <v>B12,1,1,1,1,0,12,56</v>
      </c>
      <c r="D68" t="s">
        <v>174</v>
      </c>
    </row>
    <row r="69" spans="1:4" x14ac:dyDescent="0.2">
      <c r="A69">
        <f t="shared" si="0"/>
        <v>60</v>
      </c>
      <c r="B69" t="str">
        <f t="shared" si="6"/>
        <v>60,73</v>
      </c>
      <c r="C69" t="str">
        <f t="shared" si="3"/>
        <v>B12,0,0,0,0,1,60,73</v>
      </c>
      <c r="D69" t="s">
        <v>175</v>
      </c>
    </row>
    <row r="70" spans="1:4" x14ac:dyDescent="0.2">
      <c r="A70">
        <f t="shared" si="0"/>
        <v>15</v>
      </c>
      <c r="B70" t="str">
        <f t="shared" si="6"/>
        <v>15,67</v>
      </c>
      <c r="C70" t="str">
        <f t="shared" si="3"/>
        <v>B12,1,0,0,0,1,15,67</v>
      </c>
      <c r="D70" t="s">
        <v>176</v>
      </c>
    </row>
    <row r="71" spans="1:4" x14ac:dyDescent="0.2">
      <c r="A71">
        <f t="shared" ref="A71:A134" si="7">INT(B71)</f>
        <v>15</v>
      </c>
      <c r="B71" t="str">
        <f t="shared" si="6"/>
        <v>15,82</v>
      </c>
      <c r="C71" t="str">
        <f t="shared" si="3"/>
        <v>B12,0,1,0,0,1,15,82</v>
      </c>
      <c r="D71" t="s">
        <v>177</v>
      </c>
    </row>
    <row r="72" spans="1:4" x14ac:dyDescent="0.2">
      <c r="A72">
        <f t="shared" si="7"/>
        <v>7</v>
      </c>
      <c r="B72" t="str">
        <f t="shared" si="6"/>
        <v>7,699</v>
      </c>
      <c r="C72" t="str">
        <f t="shared" si="3"/>
        <v>B12,1,1,0,0,1,7,699</v>
      </c>
      <c r="D72" t="s">
        <v>178</v>
      </c>
    </row>
    <row r="73" spans="1:4" x14ac:dyDescent="0.2">
      <c r="A73">
        <f t="shared" si="7"/>
        <v>3</v>
      </c>
      <c r="B73" t="str">
        <f t="shared" si="6"/>
        <v>3,635</v>
      </c>
      <c r="C73" t="str">
        <f t="shared" si="3"/>
        <v>B12,1,0,1,0,1,3,635</v>
      </c>
      <c r="D73" t="s">
        <v>179</v>
      </c>
    </row>
    <row r="74" spans="1:4" x14ac:dyDescent="0.2">
      <c r="A74">
        <f t="shared" si="7"/>
        <v>6</v>
      </c>
      <c r="B74" t="str">
        <f t="shared" si="6"/>
        <v>6,670</v>
      </c>
      <c r="C74" t="str">
        <f t="shared" si="3"/>
        <v>B12,1,1,1,0,1,6,670</v>
      </c>
      <c r="D74" t="s">
        <v>180</v>
      </c>
    </row>
    <row r="75" spans="1:4" x14ac:dyDescent="0.2">
      <c r="A75">
        <f t="shared" si="7"/>
        <v>2</v>
      </c>
      <c r="B75" t="str">
        <f t="shared" si="6"/>
        <v>2,789</v>
      </c>
      <c r="C75" t="str">
        <f t="shared" si="3"/>
        <v>B12,0,0,0,1,1,2,789</v>
      </c>
      <c r="D75" t="s">
        <v>181</v>
      </c>
    </row>
    <row r="76" spans="1:4" x14ac:dyDescent="0.2">
      <c r="A76">
        <f t="shared" si="7"/>
        <v>1</v>
      </c>
      <c r="B76" t="str">
        <f t="shared" si="6"/>
        <v>1,728</v>
      </c>
      <c r="C76" t="str">
        <f t="shared" si="3"/>
        <v>B12,1,0,0,1,1,1,728</v>
      </c>
      <c r="D76" t="s">
        <v>182</v>
      </c>
    </row>
    <row r="77" spans="1:4" x14ac:dyDescent="0.2">
      <c r="A77">
        <v>4</v>
      </c>
      <c r="B77" t="str">
        <f t="shared" si="6"/>
        <v>3,627</v>
      </c>
      <c r="C77" t="str">
        <f t="shared" si="3"/>
        <v>B12,1,1,0,1,1,3,627</v>
      </c>
      <c r="D77" t="s">
        <v>183</v>
      </c>
    </row>
    <row r="78" spans="1:4" x14ac:dyDescent="0.2">
      <c r="A78">
        <f t="shared" si="7"/>
        <v>2</v>
      </c>
      <c r="B78" t="str">
        <f t="shared" si="6"/>
        <v>2,812</v>
      </c>
      <c r="C78" t="str">
        <f t="shared" si="3"/>
        <v>B12,0,0,1,1,1,2,812</v>
      </c>
      <c r="D78" t="s">
        <v>184</v>
      </c>
    </row>
    <row r="79" spans="1:4" x14ac:dyDescent="0.2">
      <c r="A79">
        <f t="shared" si="7"/>
        <v>72</v>
      </c>
      <c r="B79" t="str">
        <f t="shared" si="6"/>
        <v>72,67</v>
      </c>
      <c r="C79" t="str">
        <f t="shared" si="3"/>
        <v>B12,1,0,1,1,1,72,67</v>
      </c>
      <c r="D79" t="s">
        <v>185</v>
      </c>
    </row>
    <row r="80" spans="1:4" x14ac:dyDescent="0.2">
      <c r="A80">
        <f t="shared" si="7"/>
        <v>153</v>
      </c>
      <c r="B80" t="str">
        <f t="shared" si="6"/>
        <v>153,6</v>
      </c>
      <c r="C80" t="str">
        <f t="shared" si="3"/>
        <v>B12,1,1,1,1,1,153,6</v>
      </c>
      <c r="D80" t="s">
        <v>186</v>
      </c>
    </row>
    <row r="81" spans="1:4" x14ac:dyDescent="0.2">
      <c r="A81">
        <f t="shared" si="7"/>
        <v>11561</v>
      </c>
      <c r="B81" t="str">
        <f>RIGHT(C81,5)</f>
        <v>11561</v>
      </c>
      <c r="C81" t="str">
        <f t="shared" si="3"/>
        <v>C11,0,0,0,0,0,11561</v>
      </c>
      <c r="D81" t="s">
        <v>187</v>
      </c>
    </row>
    <row r="82" spans="1:4" x14ac:dyDescent="0.2">
      <c r="A82">
        <f t="shared" si="7"/>
        <v>21</v>
      </c>
      <c r="B82" t="str">
        <f t="shared" ref="B82:B136" si="8">RIGHT(C82,5)</f>
        <v>21,74</v>
      </c>
      <c r="C82" t="str">
        <f t="shared" si="3"/>
        <v>C11,1,0,0,0,0,21,74</v>
      </c>
      <c r="D82" t="s">
        <v>188</v>
      </c>
    </row>
    <row r="83" spans="1:4" x14ac:dyDescent="0.2">
      <c r="A83">
        <f t="shared" si="7"/>
        <v>112</v>
      </c>
      <c r="B83" t="str">
        <f t="shared" si="8"/>
        <v>112,9</v>
      </c>
      <c r="C83" t="str">
        <f t="shared" si="3"/>
        <v>C11,0,1,0,0,0,112,9</v>
      </c>
      <c r="D83" t="s">
        <v>189</v>
      </c>
    </row>
    <row r="84" spans="1:4" x14ac:dyDescent="0.2">
      <c r="A84">
        <f t="shared" si="7"/>
        <v>1</v>
      </c>
      <c r="B84" t="str">
        <f t="shared" si="8"/>
        <v>1,750</v>
      </c>
      <c r="C84" t="str">
        <f t="shared" si="3"/>
        <v>C11,1,1,0,0,0,1,750</v>
      </c>
      <c r="D84" t="s">
        <v>190</v>
      </c>
    </row>
    <row r="85" spans="1:4" x14ac:dyDescent="0.2">
      <c r="A85">
        <f t="shared" si="7"/>
        <v>12</v>
      </c>
      <c r="B85" t="str">
        <f t="shared" si="8"/>
        <v>12,75</v>
      </c>
      <c r="C85" t="str">
        <f t="shared" ref="C85:C148" si="9">LEFT(D85,19)</f>
        <v>C11,0,0,1,0,0,12,75</v>
      </c>
      <c r="D85" t="s">
        <v>191</v>
      </c>
    </row>
    <row r="86" spans="1:4" x14ac:dyDescent="0.2">
      <c r="A86">
        <f t="shared" si="7"/>
        <v>4</v>
      </c>
      <c r="B86" t="str">
        <f t="shared" si="8"/>
        <v>4,719</v>
      </c>
      <c r="C86" t="str">
        <f t="shared" si="9"/>
        <v>C11,1,0,1,0,0,4,719</v>
      </c>
      <c r="D86" t="s">
        <v>192</v>
      </c>
    </row>
    <row r="87" spans="1:4" x14ac:dyDescent="0.2">
      <c r="A87">
        <f t="shared" si="7"/>
        <v>12</v>
      </c>
      <c r="B87" t="str">
        <f t="shared" si="8"/>
        <v>12,77</v>
      </c>
      <c r="C87" t="str">
        <f t="shared" si="9"/>
        <v>C11,0,0,0,1,0,12,77</v>
      </c>
      <c r="D87" t="s">
        <v>193</v>
      </c>
    </row>
    <row r="88" spans="1:4" x14ac:dyDescent="0.2">
      <c r="A88">
        <f t="shared" si="7"/>
        <v>1</v>
      </c>
      <c r="B88" t="str">
        <f t="shared" si="8"/>
        <v>1,755</v>
      </c>
      <c r="C88" t="str">
        <f t="shared" si="9"/>
        <v>C11,1,0,0,1,0,1,755</v>
      </c>
      <c r="D88" t="s">
        <v>194</v>
      </c>
    </row>
    <row r="89" spans="1:4" x14ac:dyDescent="0.2">
      <c r="A89">
        <f t="shared" si="7"/>
        <v>1</v>
      </c>
      <c r="B89" t="str">
        <f t="shared" si="8"/>
        <v>1,634</v>
      </c>
      <c r="C89" t="str">
        <f t="shared" si="9"/>
        <v>C11,1,1,0,1,0,1,634</v>
      </c>
      <c r="D89" t="s">
        <v>195</v>
      </c>
    </row>
    <row r="90" spans="1:4" x14ac:dyDescent="0.2">
      <c r="A90">
        <f t="shared" si="7"/>
        <v>14</v>
      </c>
      <c r="B90" t="str">
        <f t="shared" si="8"/>
        <v>14,81</v>
      </c>
      <c r="C90" t="str">
        <f t="shared" si="9"/>
        <v>C11,0,0,1,1,0,14,81</v>
      </c>
      <c r="D90" t="s">
        <v>196</v>
      </c>
    </row>
    <row r="91" spans="1:4" x14ac:dyDescent="0.2">
      <c r="A91">
        <f t="shared" si="7"/>
        <v>21</v>
      </c>
      <c r="B91" t="str">
        <f t="shared" si="8"/>
        <v>21,73</v>
      </c>
      <c r="C91" t="str">
        <f t="shared" si="9"/>
        <v>C11,1,0,1,1,0,21,73</v>
      </c>
      <c r="D91" t="s">
        <v>197</v>
      </c>
    </row>
    <row r="92" spans="1:4" x14ac:dyDescent="0.2">
      <c r="A92">
        <f t="shared" si="7"/>
        <v>1</v>
      </c>
      <c r="B92" t="str">
        <f t="shared" si="8"/>
        <v>1,684</v>
      </c>
      <c r="C92" t="str">
        <f t="shared" si="9"/>
        <v>C11,1,1,1,1,0,1,684</v>
      </c>
      <c r="D92" t="s">
        <v>198</v>
      </c>
    </row>
    <row r="93" spans="1:4" x14ac:dyDescent="0.2">
      <c r="A93">
        <f t="shared" si="7"/>
        <v>47</v>
      </c>
      <c r="B93" t="str">
        <f t="shared" si="8"/>
        <v>47,77</v>
      </c>
      <c r="C93" t="str">
        <f t="shared" si="9"/>
        <v>C11,0,0,0,0,1,47,77</v>
      </c>
      <c r="D93" t="s">
        <v>199</v>
      </c>
    </row>
    <row r="94" spans="1:4" x14ac:dyDescent="0.2">
      <c r="A94">
        <f t="shared" si="7"/>
        <v>6</v>
      </c>
      <c r="B94" t="str">
        <f t="shared" si="8"/>
        <v>6,719</v>
      </c>
      <c r="C94" t="str">
        <f t="shared" si="9"/>
        <v>C11,1,0,0,0,1,6,719</v>
      </c>
      <c r="D94" t="s">
        <v>200</v>
      </c>
    </row>
    <row r="95" spans="1:4" x14ac:dyDescent="0.2">
      <c r="A95">
        <f t="shared" si="7"/>
        <v>20</v>
      </c>
      <c r="B95" t="str">
        <f t="shared" si="8"/>
        <v>20,99</v>
      </c>
      <c r="C95" t="str">
        <f t="shared" si="9"/>
        <v>C11,0,1,0,0,1,20,99</v>
      </c>
      <c r="D95" t="s">
        <v>201</v>
      </c>
    </row>
    <row r="96" spans="1:4" x14ac:dyDescent="0.2">
      <c r="A96">
        <f t="shared" si="7"/>
        <v>1</v>
      </c>
      <c r="B96" t="str">
        <f t="shared" si="8"/>
        <v>1,702</v>
      </c>
      <c r="C96" t="str">
        <f t="shared" si="9"/>
        <v>C11,1,1,0,0,1,1,702</v>
      </c>
      <c r="D96" t="s">
        <v>202</v>
      </c>
    </row>
    <row r="97" spans="1:4" x14ac:dyDescent="0.2">
      <c r="A97">
        <f t="shared" si="7"/>
        <v>2</v>
      </c>
      <c r="B97" t="str">
        <f t="shared" si="8"/>
        <v>2,767</v>
      </c>
      <c r="C97" t="str">
        <f t="shared" si="9"/>
        <v>C11,1,0,1,0,1,2,767</v>
      </c>
      <c r="D97" t="s">
        <v>203</v>
      </c>
    </row>
    <row r="98" spans="1:4" x14ac:dyDescent="0.2">
      <c r="A98">
        <f t="shared" si="7"/>
        <v>4</v>
      </c>
      <c r="B98" t="str">
        <f t="shared" si="8"/>
        <v>4,725</v>
      </c>
      <c r="C98" t="str">
        <f t="shared" si="9"/>
        <v>C11,1,1,1,0,1,4,725</v>
      </c>
      <c r="D98" t="s">
        <v>204</v>
      </c>
    </row>
    <row r="99" spans="1:4" x14ac:dyDescent="0.2">
      <c r="A99">
        <f t="shared" si="7"/>
        <v>1</v>
      </c>
      <c r="B99" t="str">
        <f t="shared" si="8"/>
        <v>1,770</v>
      </c>
      <c r="C99" t="str">
        <f t="shared" si="9"/>
        <v>C11,0,0,0,1,1,1,770</v>
      </c>
      <c r="D99" t="s">
        <v>205</v>
      </c>
    </row>
    <row r="100" spans="1:4" x14ac:dyDescent="0.2">
      <c r="A100">
        <f t="shared" si="7"/>
        <v>11</v>
      </c>
      <c r="B100" t="str">
        <f t="shared" si="8"/>
        <v>11,73</v>
      </c>
      <c r="C100" t="str">
        <f t="shared" si="9"/>
        <v>C11,1,0,0,1,1,11,73</v>
      </c>
      <c r="D100" t="s">
        <v>206</v>
      </c>
    </row>
    <row r="101" spans="1:4" x14ac:dyDescent="0.2">
      <c r="A101">
        <f t="shared" si="7"/>
        <v>6</v>
      </c>
      <c r="B101" t="str">
        <f t="shared" si="8"/>
        <v>6,677</v>
      </c>
      <c r="C101" t="str">
        <f t="shared" si="9"/>
        <v>C11,1,1,0,1,1,6,677</v>
      </c>
      <c r="D101" t="s">
        <v>207</v>
      </c>
    </row>
    <row r="102" spans="1:4" x14ac:dyDescent="0.2">
      <c r="A102">
        <f t="shared" si="7"/>
        <v>6</v>
      </c>
      <c r="B102" t="str">
        <f t="shared" si="8"/>
        <v>6,793</v>
      </c>
      <c r="C102" t="str">
        <f t="shared" si="9"/>
        <v>C11,0,0,1,1,1,6,793</v>
      </c>
      <c r="D102" t="s">
        <v>208</v>
      </c>
    </row>
    <row r="103" spans="1:4" x14ac:dyDescent="0.2">
      <c r="A103">
        <f t="shared" si="7"/>
        <v>62</v>
      </c>
      <c r="B103" t="str">
        <f t="shared" si="8"/>
        <v>62,72</v>
      </c>
      <c r="C103" t="str">
        <f t="shared" si="9"/>
        <v>C11,1,0,1,1,1,62,72</v>
      </c>
      <c r="D103" t="s">
        <v>209</v>
      </c>
    </row>
    <row r="104" spans="1:4" x14ac:dyDescent="0.2">
      <c r="A104">
        <f t="shared" si="7"/>
        <v>127</v>
      </c>
      <c r="B104" t="str">
        <f t="shared" si="8"/>
        <v>127,7</v>
      </c>
      <c r="C104" t="str">
        <f t="shared" si="9"/>
        <v>C11,1,1,1,1,1,127,7</v>
      </c>
      <c r="D104" t="s">
        <v>210</v>
      </c>
    </row>
    <row r="105" spans="1:4" x14ac:dyDescent="0.2">
      <c r="A105">
        <f t="shared" si="7"/>
        <v>10292</v>
      </c>
      <c r="B105" t="str">
        <f t="shared" si="8"/>
        <v>10292</v>
      </c>
      <c r="C105" t="str">
        <f t="shared" si="9"/>
        <v>C12,0,0,0,0,0,10292</v>
      </c>
      <c r="D105" t="s">
        <v>211</v>
      </c>
    </row>
    <row r="106" spans="1:4" x14ac:dyDescent="0.2">
      <c r="A106">
        <f t="shared" si="7"/>
        <v>17</v>
      </c>
      <c r="B106" t="str">
        <f t="shared" si="8"/>
        <v>17,33</v>
      </c>
      <c r="C106" t="str">
        <f t="shared" si="9"/>
        <v>C12,1,0,0,0,0,17,33</v>
      </c>
      <c r="D106" t="s">
        <v>212</v>
      </c>
    </row>
    <row r="107" spans="1:4" x14ac:dyDescent="0.2">
      <c r="A107">
        <f t="shared" si="7"/>
        <v>124</v>
      </c>
      <c r="B107" t="str">
        <f t="shared" si="8"/>
        <v>124,5</v>
      </c>
      <c r="C107" t="str">
        <f t="shared" si="9"/>
        <v>C12,0,1,0,0,0,124,5</v>
      </c>
      <c r="D107" t="s">
        <v>213</v>
      </c>
    </row>
    <row r="108" spans="1:4" x14ac:dyDescent="0.2">
      <c r="A108">
        <f t="shared" si="7"/>
        <v>6</v>
      </c>
      <c r="B108" t="str">
        <f t="shared" si="8"/>
        <v>6,263</v>
      </c>
      <c r="C108" t="str">
        <f t="shared" si="9"/>
        <v>C12,1,1,0,0,0,6,263</v>
      </c>
      <c r="D108" t="s">
        <v>214</v>
      </c>
    </row>
    <row r="109" spans="1:4" x14ac:dyDescent="0.2">
      <c r="A109">
        <f t="shared" si="7"/>
        <v>22</v>
      </c>
      <c r="B109" t="str">
        <f t="shared" si="8"/>
        <v>22,29</v>
      </c>
      <c r="C109" t="str">
        <f t="shared" si="9"/>
        <v>C12,0,0,1,0,0,22,29</v>
      </c>
      <c r="D109" t="s">
        <v>215</v>
      </c>
    </row>
    <row r="110" spans="1:4" x14ac:dyDescent="0.2">
      <c r="A110">
        <f t="shared" si="7"/>
        <v>6</v>
      </c>
      <c r="B110" t="str">
        <f t="shared" si="8"/>
        <v>6,348</v>
      </c>
      <c r="C110" t="str">
        <f t="shared" si="9"/>
        <v>C12,1,0,1,0,0,6,348</v>
      </c>
      <c r="D110" t="s">
        <v>216</v>
      </c>
    </row>
    <row r="111" spans="1:4" x14ac:dyDescent="0.2">
      <c r="A111">
        <f t="shared" si="7"/>
        <v>5</v>
      </c>
      <c r="B111" t="str">
        <f t="shared" si="8"/>
        <v>5,601</v>
      </c>
      <c r="C111" t="str">
        <f t="shared" si="9"/>
        <v>C12,0,1,1,0,0,5,601</v>
      </c>
      <c r="D111" t="s">
        <v>217</v>
      </c>
    </row>
    <row r="112" spans="1:4" x14ac:dyDescent="0.2">
      <c r="A112">
        <f t="shared" si="7"/>
        <v>5</v>
      </c>
      <c r="B112" t="str">
        <f t="shared" si="8"/>
        <v>5,319</v>
      </c>
      <c r="C112" t="str">
        <f t="shared" si="9"/>
        <v>C12,1,1,1,0,0,5,319</v>
      </c>
      <c r="D112" t="s">
        <v>218</v>
      </c>
    </row>
    <row r="113" spans="1:4" x14ac:dyDescent="0.2">
      <c r="A113">
        <f t="shared" si="7"/>
        <v>15</v>
      </c>
      <c r="B113" t="str">
        <f t="shared" si="8"/>
        <v>15,32</v>
      </c>
      <c r="C113" t="str">
        <f t="shared" si="9"/>
        <v>C12,0,0,0,1,0,15,32</v>
      </c>
      <c r="D113" t="s">
        <v>219</v>
      </c>
    </row>
    <row r="114" spans="1:4" x14ac:dyDescent="0.2">
      <c r="A114">
        <f t="shared" si="7"/>
        <v>30</v>
      </c>
      <c r="B114" t="str">
        <f t="shared" si="8"/>
        <v>30,32</v>
      </c>
      <c r="C114" t="str">
        <f t="shared" si="9"/>
        <v>C12,1,0,0,1,0,30,32</v>
      </c>
      <c r="D114" t="s">
        <v>220</v>
      </c>
    </row>
    <row r="115" spans="1:4" x14ac:dyDescent="0.2">
      <c r="A115">
        <f t="shared" si="7"/>
        <v>1</v>
      </c>
      <c r="B115" t="str">
        <f t="shared" si="8"/>
        <v>1,714</v>
      </c>
      <c r="C115" t="str">
        <f t="shared" si="9"/>
        <v>C12,0,1,0,1,0,1,714</v>
      </c>
      <c r="D115" t="s">
        <v>221</v>
      </c>
    </row>
    <row r="116" spans="1:4" x14ac:dyDescent="0.2">
      <c r="A116">
        <f t="shared" si="7"/>
        <v>30</v>
      </c>
      <c r="B116" t="str">
        <f t="shared" si="8"/>
        <v>30,28</v>
      </c>
      <c r="C116" t="str">
        <f t="shared" si="9"/>
        <v>C12,1,1,0,1,0,30,28</v>
      </c>
      <c r="D116" t="s">
        <v>222</v>
      </c>
    </row>
    <row r="117" spans="1:4" x14ac:dyDescent="0.2">
      <c r="A117">
        <f t="shared" si="7"/>
        <v>2</v>
      </c>
      <c r="B117" t="str">
        <f t="shared" si="8"/>
        <v>2,329</v>
      </c>
      <c r="C117" t="str">
        <f t="shared" si="9"/>
        <v>C12,0,0,1,1,0,2,329</v>
      </c>
      <c r="D117" t="s">
        <v>223</v>
      </c>
    </row>
    <row r="118" spans="1:4" x14ac:dyDescent="0.2">
      <c r="A118">
        <f t="shared" si="7"/>
        <v>36</v>
      </c>
      <c r="B118" t="str">
        <f t="shared" si="8"/>
        <v>36,30</v>
      </c>
      <c r="C118" t="str">
        <f t="shared" si="9"/>
        <v>C12,1,0,1,1,0,36,30</v>
      </c>
      <c r="D118" t="s">
        <v>224</v>
      </c>
    </row>
    <row r="119" spans="1:4" x14ac:dyDescent="0.2">
      <c r="A119">
        <f t="shared" si="7"/>
        <v>1</v>
      </c>
      <c r="B119" t="str">
        <f t="shared" si="8"/>
        <v>1,943</v>
      </c>
      <c r="C119" t="str">
        <f t="shared" si="9"/>
        <v>C12,0,1,1,1,0,1,943</v>
      </c>
      <c r="D119" t="s">
        <v>225</v>
      </c>
    </row>
    <row r="120" spans="1:4" x14ac:dyDescent="0.2">
      <c r="A120">
        <f t="shared" si="7"/>
        <v>55</v>
      </c>
      <c r="B120" t="str">
        <f t="shared" si="8"/>
        <v>55,31</v>
      </c>
      <c r="C120" t="str">
        <f t="shared" si="9"/>
        <v>C12,1,1,1,1,0,55,31</v>
      </c>
      <c r="D120" t="s">
        <v>226</v>
      </c>
    </row>
    <row r="121" spans="1:4" x14ac:dyDescent="0.2">
      <c r="A121">
        <f t="shared" si="7"/>
        <v>48</v>
      </c>
      <c r="B121" t="str">
        <f t="shared" si="8"/>
        <v>48,30</v>
      </c>
      <c r="C121" t="str">
        <f t="shared" si="9"/>
        <v>C12,0,0,0,0,1,48,30</v>
      </c>
      <c r="D121" t="s">
        <v>227</v>
      </c>
    </row>
    <row r="122" spans="1:4" x14ac:dyDescent="0.2">
      <c r="A122">
        <f t="shared" si="7"/>
        <v>8</v>
      </c>
      <c r="B122" t="str">
        <f t="shared" si="8"/>
        <v>8,639</v>
      </c>
      <c r="C122" t="str">
        <f t="shared" si="9"/>
        <v>C12,0,1,0,0,1,8,639</v>
      </c>
      <c r="D122" t="s">
        <v>228</v>
      </c>
    </row>
    <row r="123" spans="1:4" x14ac:dyDescent="0.2">
      <c r="A123">
        <f t="shared" si="7"/>
        <v>8</v>
      </c>
      <c r="B123" t="str">
        <f t="shared" si="8"/>
        <v>8,281</v>
      </c>
      <c r="C123" t="str">
        <f t="shared" si="9"/>
        <v>C12,0,0,1,0,1,8,281</v>
      </c>
      <c r="D123" t="s">
        <v>229</v>
      </c>
    </row>
    <row r="124" spans="1:4" x14ac:dyDescent="0.2">
      <c r="A124">
        <f t="shared" si="7"/>
        <v>4</v>
      </c>
      <c r="B124" t="str">
        <f t="shared" si="8"/>
        <v>4,341</v>
      </c>
      <c r="C124" t="str">
        <f t="shared" si="9"/>
        <v>C12,1,0,1,0,1,4,341</v>
      </c>
      <c r="D124" t="s">
        <v>230</v>
      </c>
    </row>
    <row r="125" spans="1:4" x14ac:dyDescent="0.2">
      <c r="A125">
        <f t="shared" si="7"/>
        <v>2</v>
      </c>
      <c r="B125" t="str">
        <f t="shared" si="8"/>
        <v>2,585</v>
      </c>
      <c r="C125" t="str">
        <f t="shared" si="9"/>
        <v>C12,0,1,1,0,1,2,585</v>
      </c>
      <c r="D125" t="s">
        <v>231</v>
      </c>
    </row>
    <row r="126" spans="1:4" x14ac:dyDescent="0.2">
      <c r="A126">
        <f t="shared" si="7"/>
        <v>4</v>
      </c>
      <c r="B126" t="str">
        <f t="shared" si="8"/>
        <v>4,338</v>
      </c>
      <c r="C126" t="str">
        <f t="shared" si="9"/>
        <v>C12,0,0,0,1,1,4,338</v>
      </c>
      <c r="D126" t="s">
        <v>232</v>
      </c>
    </row>
    <row r="127" spans="1:4" x14ac:dyDescent="0.2">
      <c r="A127">
        <f t="shared" si="7"/>
        <v>1</v>
      </c>
      <c r="B127" t="str">
        <f t="shared" si="8"/>
        <v>1,387</v>
      </c>
      <c r="C127" t="str">
        <f t="shared" si="9"/>
        <v>C12,1,0,0,1,1,1,387</v>
      </c>
      <c r="D127" t="s">
        <v>233</v>
      </c>
    </row>
    <row r="128" spans="1:4" x14ac:dyDescent="0.2">
      <c r="A128">
        <f t="shared" si="7"/>
        <v>42</v>
      </c>
      <c r="B128" t="str">
        <f t="shared" si="8"/>
        <v>42,34</v>
      </c>
      <c r="C128" t="str">
        <f t="shared" si="9"/>
        <v>C12,1,0,1,1,1,42,34</v>
      </c>
      <c r="D128" t="s">
        <v>234</v>
      </c>
    </row>
    <row r="129" spans="1:4" x14ac:dyDescent="0.2">
      <c r="A129">
        <f t="shared" si="7"/>
        <v>36</v>
      </c>
      <c r="B129" t="str">
        <f t="shared" si="8"/>
        <v>36,36</v>
      </c>
      <c r="C129" t="str">
        <f t="shared" si="9"/>
        <v>C12,1,1,1,1,1,36,36</v>
      </c>
      <c r="D129" t="s">
        <v>235</v>
      </c>
    </row>
    <row r="130" spans="1:4" x14ac:dyDescent="0.2">
      <c r="A130">
        <f t="shared" si="7"/>
        <v>10304</v>
      </c>
      <c r="B130" t="str">
        <f t="shared" si="8"/>
        <v>10304</v>
      </c>
      <c r="C130" t="str">
        <f t="shared" si="9"/>
        <v>D11,0,0,0,0,0,10304</v>
      </c>
      <c r="D130" t="s">
        <v>236</v>
      </c>
    </row>
    <row r="131" spans="1:4" x14ac:dyDescent="0.2">
      <c r="A131">
        <f t="shared" si="7"/>
        <v>14</v>
      </c>
      <c r="B131" t="str">
        <f t="shared" si="8"/>
        <v>14,78</v>
      </c>
      <c r="C131" t="str">
        <f t="shared" si="9"/>
        <v>D11,1,0,0,0,0,14,78</v>
      </c>
      <c r="D131" t="s">
        <v>237</v>
      </c>
    </row>
    <row r="132" spans="1:4" x14ac:dyDescent="0.2">
      <c r="A132">
        <f t="shared" si="7"/>
        <v>106</v>
      </c>
      <c r="B132" t="str">
        <f t="shared" si="8"/>
        <v>106,1</v>
      </c>
      <c r="C132" t="str">
        <f t="shared" si="9"/>
        <v>D11,0,1,0,0,0,106,1</v>
      </c>
      <c r="D132" t="s">
        <v>238</v>
      </c>
    </row>
    <row r="133" spans="1:4" x14ac:dyDescent="0.2">
      <c r="A133">
        <f t="shared" si="7"/>
        <v>10</v>
      </c>
      <c r="B133" t="str">
        <f t="shared" si="8"/>
        <v>10,84</v>
      </c>
      <c r="C133" t="str">
        <f t="shared" si="9"/>
        <v>D11,0,0,1,0,0,10,84</v>
      </c>
      <c r="D133" t="s">
        <v>239</v>
      </c>
    </row>
    <row r="134" spans="1:4" x14ac:dyDescent="0.2">
      <c r="A134">
        <f t="shared" si="7"/>
        <v>3</v>
      </c>
      <c r="B134" t="str">
        <f t="shared" si="8"/>
        <v>3,815</v>
      </c>
      <c r="C134" t="str">
        <f t="shared" si="9"/>
        <v>D11,1,0,1,0,0,3,815</v>
      </c>
      <c r="D134" t="s">
        <v>240</v>
      </c>
    </row>
    <row r="135" spans="1:4" x14ac:dyDescent="0.2">
      <c r="A135">
        <f t="shared" ref="A135:A198" si="10">INT(B135)</f>
        <v>1</v>
      </c>
      <c r="B135" t="str">
        <f t="shared" si="8"/>
        <v>1,781</v>
      </c>
      <c r="C135" t="str">
        <f t="shared" si="9"/>
        <v>D11,1,1,1,0,0,1,781</v>
      </c>
      <c r="D135" t="s">
        <v>241</v>
      </c>
    </row>
    <row r="136" spans="1:4" x14ac:dyDescent="0.2">
      <c r="A136">
        <f t="shared" si="10"/>
        <v>9</v>
      </c>
      <c r="B136" t="str">
        <f t="shared" si="8"/>
        <v>9,927</v>
      </c>
      <c r="C136" t="str">
        <f t="shared" si="9"/>
        <v>D11,0,0,0,1,0,9,927</v>
      </c>
      <c r="D136" t="s">
        <v>242</v>
      </c>
    </row>
    <row r="137" spans="1:4" x14ac:dyDescent="0.2">
      <c r="A137">
        <f t="shared" si="10"/>
        <v>2</v>
      </c>
      <c r="B137" t="str">
        <f t="shared" ref="B137:B161" si="11">RIGHT(C137,5)</f>
        <v>2,786</v>
      </c>
      <c r="C137" t="str">
        <f t="shared" si="9"/>
        <v>D11,1,0,0,1,0,2,786</v>
      </c>
      <c r="D137" t="s">
        <v>243</v>
      </c>
    </row>
    <row r="138" spans="1:4" x14ac:dyDescent="0.2">
      <c r="A138">
        <f t="shared" si="10"/>
        <v>3</v>
      </c>
      <c r="B138" t="str">
        <f t="shared" si="11"/>
        <v>3,683</v>
      </c>
      <c r="C138" t="str">
        <f t="shared" si="9"/>
        <v>D11,1,1,0,1,0,3,683</v>
      </c>
      <c r="D138" t="s">
        <v>244</v>
      </c>
    </row>
    <row r="139" spans="1:4" x14ac:dyDescent="0.2">
      <c r="A139">
        <f t="shared" si="10"/>
        <v>15</v>
      </c>
      <c r="B139" t="str">
        <f t="shared" si="11"/>
        <v>15,89</v>
      </c>
      <c r="C139" t="str">
        <f t="shared" si="9"/>
        <v>D11,0,0,1,1,0,15,89</v>
      </c>
      <c r="D139" t="s">
        <v>245</v>
      </c>
    </row>
    <row r="140" spans="1:4" x14ac:dyDescent="0.2">
      <c r="A140">
        <f t="shared" si="10"/>
        <v>20</v>
      </c>
      <c r="B140" t="str">
        <f t="shared" si="11"/>
        <v>20,77</v>
      </c>
      <c r="C140" t="str">
        <f t="shared" si="9"/>
        <v>D11,1,0,1,1,0,20,77</v>
      </c>
      <c r="D140" t="s">
        <v>246</v>
      </c>
    </row>
    <row r="141" spans="1:4" x14ac:dyDescent="0.2">
      <c r="A141">
        <f t="shared" si="10"/>
        <v>4</v>
      </c>
      <c r="B141" t="str">
        <f t="shared" si="11"/>
        <v>4,734</v>
      </c>
      <c r="C141" t="str">
        <f t="shared" si="9"/>
        <v>D11,1,1,1,1,0,4,734</v>
      </c>
      <c r="D141" t="s">
        <v>247</v>
      </c>
    </row>
    <row r="142" spans="1:4" x14ac:dyDescent="0.2">
      <c r="A142">
        <f t="shared" si="10"/>
        <v>38</v>
      </c>
      <c r="B142" t="str">
        <f t="shared" si="11"/>
        <v>38,88</v>
      </c>
      <c r="C142" t="str">
        <f t="shared" si="9"/>
        <v>D11,0,0,0,0,1,38,88</v>
      </c>
      <c r="D142" t="s">
        <v>248</v>
      </c>
    </row>
    <row r="143" spans="1:4" x14ac:dyDescent="0.2">
      <c r="A143">
        <f t="shared" si="10"/>
        <v>4</v>
      </c>
      <c r="B143" t="str">
        <f t="shared" si="11"/>
        <v>4,845</v>
      </c>
      <c r="C143" t="str">
        <f t="shared" si="9"/>
        <v>D11,1,0,0,0,1,4,845</v>
      </c>
      <c r="D143" t="s">
        <v>249</v>
      </c>
    </row>
    <row r="144" spans="1:4" x14ac:dyDescent="0.2">
      <c r="A144">
        <f t="shared" si="10"/>
        <v>11</v>
      </c>
      <c r="B144" t="str">
        <f t="shared" si="11"/>
        <v>11,11</v>
      </c>
      <c r="C144" t="str">
        <f t="shared" si="9"/>
        <v>D11,0,1,0,0,1,11,11</v>
      </c>
      <c r="D144" t="s">
        <v>250</v>
      </c>
    </row>
    <row r="145" spans="1:4" x14ac:dyDescent="0.2">
      <c r="A145">
        <f t="shared" si="10"/>
        <v>2</v>
      </c>
      <c r="B145" t="str">
        <f t="shared" si="11"/>
        <v>2,763</v>
      </c>
      <c r="C145" t="str">
        <f t="shared" si="9"/>
        <v>D11,1,1,0,0,1,2,763</v>
      </c>
      <c r="D145" t="s">
        <v>251</v>
      </c>
    </row>
    <row r="146" spans="1:4" x14ac:dyDescent="0.2">
      <c r="A146">
        <f t="shared" si="10"/>
        <v>3</v>
      </c>
      <c r="B146" t="str">
        <f t="shared" si="11"/>
        <v>3,841</v>
      </c>
      <c r="C146" t="str">
        <f t="shared" si="9"/>
        <v>D11,1,0,1,0,1,3,841</v>
      </c>
      <c r="D146" t="s">
        <v>252</v>
      </c>
    </row>
    <row r="147" spans="1:4" x14ac:dyDescent="0.2">
      <c r="A147">
        <f t="shared" si="10"/>
        <v>5</v>
      </c>
      <c r="B147" t="str">
        <f t="shared" si="11"/>
        <v>5,817</v>
      </c>
      <c r="C147" t="str">
        <f t="shared" si="9"/>
        <v>D11,1,1,1,0,1,5,817</v>
      </c>
      <c r="D147" t="s">
        <v>253</v>
      </c>
    </row>
    <row r="148" spans="1:4" x14ac:dyDescent="0.2">
      <c r="A148">
        <f t="shared" si="10"/>
        <v>2</v>
      </c>
      <c r="B148" t="str">
        <f t="shared" si="11"/>
        <v>2,950</v>
      </c>
      <c r="C148" t="str">
        <f t="shared" si="9"/>
        <v>D11,0,0,0,1,1,2,950</v>
      </c>
      <c r="D148" t="s">
        <v>254</v>
      </c>
    </row>
    <row r="149" spans="1:4" x14ac:dyDescent="0.2">
      <c r="A149">
        <f t="shared" si="10"/>
        <v>10</v>
      </c>
      <c r="B149" t="str">
        <f t="shared" si="11"/>
        <v>10,74</v>
      </c>
      <c r="C149" t="str">
        <f t="shared" ref="C149:C212" si="12">LEFT(D149,19)</f>
        <v>D11,1,0,0,1,1,10,74</v>
      </c>
      <c r="D149" t="s">
        <v>255</v>
      </c>
    </row>
    <row r="150" spans="1:4" x14ac:dyDescent="0.2">
      <c r="A150">
        <f t="shared" si="10"/>
        <v>1</v>
      </c>
      <c r="B150" t="str">
        <f t="shared" si="11"/>
        <v>1,265</v>
      </c>
      <c r="C150" t="str">
        <f t="shared" si="12"/>
        <v>D11,0,1,0,1,1,1,265</v>
      </c>
      <c r="D150" t="s">
        <v>256</v>
      </c>
    </row>
    <row r="151" spans="1:4" x14ac:dyDescent="0.2">
      <c r="A151">
        <f t="shared" si="10"/>
        <v>54</v>
      </c>
      <c r="B151" t="str">
        <f t="shared" si="11"/>
        <v>54,74</v>
      </c>
      <c r="C151" t="str">
        <f t="shared" si="12"/>
        <v>D11,1,1,0,1,1,54,74</v>
      </c>
      <c r="D151" t="s">
        <v>257</v>
      </c>
    </row>
    <row r="152" spans="1:4" x14ac:dyDescent="0.2">
      <c r="A152">
        <f t="shared" si="10"/>
        <v>6</v>
      </c>
      <c r="B152" t="str">
        <f t="shared" si="11"/>
        <v>6,942</v>
      </c>
      <c r="C152" t="str">
        <f t="shared" si="12"/>
        <v>D11,0,0,1,1,1,6,942</v>
      </c>
      <c r="D152" t="s">
        <v>258</v>
      </c>
    </row>
    <row r="153" spans="1:4" x14ac:dyDescent="0.2">
      <c r="A153">
        <f t="shared" si="10"/>
        <v>34</v>
      </c>
      <c r="B153" t="str">
        <f t="shared" si="11"/>
        <v>34,79</v>
      </c>
      <c r="C153" t="str">
        <f t="shared" si="12"/>
        <v>D11,1,0,1,1,1,34,79</v>
      </c>
      <c r="D153" t="s">
        <v>259</v>
      </c>
    </row>
    <row r="154" spans="1:4" x14ac:dyDescent="0.2">
      <c r="A154">
        <f t="shared" si="10"/>
        <v>74</v>
      </c>
      <c r="B154" t="str">
        <f t="shared" si="11"/>
        <v>74,81</v>
      </c>
      <c r="C154" t="str">
        <f t="shared" si="12"/>
        <v>D11,1,1,1,1,1,74,81</v>
      </c>
      <c r="D154" t="s">
        <v>260</v>
      </c>
    </row>
    <row r="155" spans="1:4" x14ac:dyDescent="0.2">
      <c r="A155">
        <f t="shared" si="10"/>
        <v>14951</v>
      </c>
      <c r="B155" t="str">
        <f t="shared" si="11"/>
        <v>14951</v>
      </c>
      <c r="C155" t="str">
        <f t="shared" si="12"/>
        <v>D12,0,0,0,0,0,14951</v>
      </c>
      <c r="D155" t="s">
        <v>261</v>
      </c>
    </row>
    <row r="156" spans="1:4" x14ac:dyDescent="0.2">
      <c r="A156">
        <f t="shared" si="10"/>
        <v>8</v>
      </c>
      <c r="B156" t="str">
        <f t="shared" si="11"/>
        <v>8,302</v>
      </c>
      <c r="C156" t="str">
        <f t="shared" si="12"/>
        <v>D12,1,0,0,0,0,8,302</v>
      </c>
      <c r="D156" t="s">
        <v>262</v>
      </c>
    </row>
    <row r="157" spans="1:4" x14ac:dyDescent="0.2">
      <c r="A157">
        <f t="shared" si="10"/>
        <v>168</v>
      </c>
      <c r="B157" t="str">
        <f t="shared" si="11"/>
        <v>168,3</v>
      </c>
      <c r="C157" t="str">
        <f t="shared" si="12"/>
        <v>D12,0,1,0,0,0,168,3</v>
      </c>
      <c r="D157" t="s">
        <v>263</v>
      </c>
    </row>
    <row r="158" spans="1:4" x14ac:dyDescent="0.2">
      <c r="A158">
        <f t="shared" si="10"/>
        <v>2</v>
      </c>
      <c r="B158" t="str">
        <f t="shared" si="11"/>
        <v>2,253</v>
      </c>
      <c r="C158" t="str">
        <f t="shared" si="12"/>
        <v>D12,1,1,0,0,0,2,253</v>
      </c>
      <c r="D158" t="s">
        <v>264</v>
      </c>
    </row>
    <row r="159" spans="1:4" x14ac:dyDescent="0.2">
      <c r="A159">
        <f t="shared" si="10"/>
        <v>19</v>
      </c>
      <c r="B159" t="str">
        <f t="shared" si="11"/>
        <v>19,15</v>
      </c>
      <c r="C159" t="str">
        <f t="shared" si="12"/>
        <v>D12,0,0,1,0,0,19,15</v>
      </c>
      <c r="D159" t="s">
        <v>265</v>
      </c>
    </row>
    <row r="160" spans="1:4" x14ac:dyDescent="0.2">
      <c r="A160">
        <f t="shared" si="10"/>
        <v>3</v>
      </c>
      <c r="B160" t="str">
        <f t="shared" si="11"/>
        <v>3,340</v>
      </c>
      <c r="C160" t="str">
        <f t="shared" si="12"/>
        <v>D12,1,0,1,0,0,3,340</v>
      </c>
      <c r="D160" t="s">
        <v>266</v>
      </c>
    </row>
    <row r="161" spans="1:4" x14ac:dyDescent="0.2">
      <c r="A161">
        <f t="shared" si="10"/>
        <v>1</v>
      </c>
      <c r="B161" t="str">
        <f t="shared" si="11"/>
        <v>1,226</v>
      </c>
      <c r="C161" t="str">
        <f t="shared" si="12"/>
        <v>D12,1,1,1,0,0,1,226</v>
      </c>
      <c r="D161" t="s">
        <v>267</v>
      </c>
    </row>
    <row r="162" spans="1:4" x14ac:dyDescent="0.2">
      <c r="A162">
        <f t="shared" si="10"/>
        <v>9</v>
      </c>
      <c r="B162" t="str">
        <f t="shared" ref="B162:B189" si="13">RIGHT(C162,5)</f>
        <v>9,196</v>
      </c>
      <c r="C162" t="str">
        <f t="shared" si="12"/>
        <v>D12,0,0,0,1,0,9,196</v>
      </c>
      <c r="D162" t="s">
        <v>268</v>
      </c>
    </row>
    <row r="163" spans="1:4" x14ac:dyDescent="0.2">
      <c r="A163">
        <f t="shared" si="10"/>
        <v>21</v>
      </c>
      <c r="B163" t="str">
        <f t="shared" si="13"/>
        <v>21,29</v>
      </c>
      <c r="C163" t="str">
        <f t="shared" si="12"/>
        <v>D12,1,0,0,1,0,21,29</v>
      </c>
      <c r="D163" t="s">
        <v>269</v>
      </c>
    </row>
    <row r="164" spans="1:4" x14ac:dyDescent="0.2">
      <c r="A164">
        <f t="shared" si="10"/>
        <v>1</v>
      </c>
      <c r="B164" t="str">
        <f t="shared" si="13"/>
        <v>1,148</v>
      </c>
      <c r="C164" t="str">
        <f t="shared" si="12"/>
        <v>D12,0,0,1,1,0,1,148</v>
      </c>
      <c r="D164" t="s">
        <v>270</v>
      </c>
    </row>
    <row r="165" spans="1:4" x14ac:dyDescent="0.2">
      <c r="A165">
        <f t="shared" si="10"/>
        <v>21</v>
      </c>
      <c r="B165" t="str">
        <f t="shared" si="13"/>
        <v>21,27</v>
      </c>
      <c r="C165" t="str">
        <f t="shared" si="12"/>
        <v>D12,1,0,1,1,0,21,27</v>
      </c>
      <c r="D165" t="s">
        <v>271</v>
      </c>
    </row>
    <row r="166" spans="1:4" x14ac:dyDescent="0.2">
      <c r="A166">
        <f t="shared" si="10"/>
        <v>4</v>
      </c>
      <c r="B166" t="str">
        <f t="shared" si="13"/>
        <v>4,252</v>
      </c>
      <c r="C166" t="str">
        <f t="shared" si="12"/>
        <v>D12,1,1,1,1,0,4,252</v>
      </c>
      <c r="D166" t="s">
        <v>272</v>
      </c>
    </row>
    <row r="167" spans="1:4" x14ac:dyDescent="0.2">
      <c r="A167">
        <f t="shared" si="10"/>
        <v>52</v>
      </c>
      <c r="B167" t="str">
        <f t="shared" si="13"/>
        <v>52,17</v>
      </c>
      <c r="C167" t="str">
        <f t="shared" si="12"/>
        <v>D12,0,0,0,0,1,52,17</v>
      </c>
      <c r="D167" t="s">
        <v>273</v>
      </c>
    </row>
    <row r="168" spans="1:4" x14ac:dyDescent="0.2">
      <c r="A168">
        <f t="shared" si="10"/>
        <v>31</v>
      </c>
      <c r="B168" t="str">
        <f t="shared" si="13"/>
        <v>31,32</v>
      </c>
      <c r="C168" t="str">
        <f t="shared" si="12"/>
        <v>D12,0,1,0,0,1,31,32</v>
      </c>
      <c r="D168" t="s">
        <v>274</v>
      </c>
    </row>
    <row r="169" spans="1:4" x14ac:dyDescent="0.2">
      <c r="A169">
        <f t="shared" si="10"/>
        <v>13</v>
      </c>
      <c r="B169" t="str">
        <f t="shared" si="13"/>
        <v>13,17</v>
      </c>
      <c r="C169" t="str">
        <f t="shared" si="12"/>
        <v>D12,0,0,1,0,1,13,17</v>
      </c>
      <c r="D169" t="s">
        <v>275</v>
      </c>
    </row>
    <row r="170" spans="1:4" x14ac:dyDescent="0.2">
      <c r="A170">
        <f t="shared" si="10"/>
        <v>5</v>
      </c>
      <c r="B170" t="str">
        <f t="shared" si="13"/>
        <v>5,286</v>
      </c>
      <c r="C170" t="str">
        <f t="shared" si="12"/>
        <v>D12,1,0,1,0,1,5,286</v>
      </c>
      <c r="D170" t="s">
        <v>276</v>
      </c>
    </row>
    <row r="171" spans="1:4" x14ac:dyDescent="0.2">
      <c r="A171">
        <f t="shared" si="10"/>
        <v>8</v>
      </c>
      <c r="B171" t="str">
        <f t="shared" si="13"/>
        <v>8,310</v>
      </c>
      <c r="C171" t="str">
        <f t="shared" si="12"/>
        <v>D12,0,1,1,0,1,8,310</v>
      </c>
      <c r="D171" t="s">
        <v>277</v>
      </c>
    </row>
    <row r="172" spans="1:4" x14ac:dyDescent="0.2">
      <c r="A172">
        <f t="shared" si="10"/>
        <v>3</v>
      </c>
      <c r="B172" t="str">
        <f t="shared" si="13"/>
        <v>3,286</v>
      </c>
      <c r="C172" t="str">
        <f t="shared" si="12"/>
        <v>D12,1,1,1,0,1,3,286</v>
      </c>
      <c r="D172" t="s">
        <v>278</v>
      </c>
    </row>
    <row r="173" spans="1:4" x14ac:dyDescent="0.2">
      <c r="A173">
        <f t="shared" si="10"/>
        <v>6</v>
      </c>
      <c r="B173" t="str">
        <f t="shared" si="13"/>
        <v>6,288</v>
      </c>
      <c r="C173" t="str">
        <f t="shared" si="12"/>
        <v>D12,0,0,0,1,1,6,288</v>
      </c>
      <c r="D173" t="s">
        <v>279</v>
      </c>
    </row>
    <row r="174" spans="1:4" x14ac:dyDescent="0.2">
      <c r="A174">
        <f t="shared" si="10"/>
        <v>8</v>
      </c>
      <c r="B174" t="str">
        <f t="shared" si="13"/>
        <v>8,283</v>
      </c>
      <c r="C174" t="str">
        <f t="shared" si="12"/>
        <v>D12,1,0,0,1,1,8,283</v>
      </c>
      <c r="D174" t="s">
        <v>280</v>
      </c>
    </row>
    <row r="175" spans="1:4" x14ac:dyDescent="0.2">
      <c r="A175">
        <f t="shared" si="10"/>
        <v>1</v>
      </c>
      <c r="B175" t="str">
        <f t="shared" si="13"/>
        <v>1,379</v>
      </c>
      <c r="C175" t="str">
        <f t="shared" si="12"/>
        <v>D12,1,1,0,1,1,1,379</v>
      </c>
      <c r="D175" t="s">
        <v>281</v>
      </c>
    </row>
    <row r="176" spans="1:4" x14ac:dyDescent="0.2">
      <c r="A176">
        <f t="shared" si="10"/>
        <v>2</v>
      </c>
      <c r="B176" t="str">
        <f t="shared" si="13"/>
        <v>2,225</v>
      </c>
      <c r="C176" t="str">
        <f t="shared" si="12"/>
        <v>D12,0,0,1,1,1,2,225</v>
      </c>
      <c r="D176" t="s">
        <v>282</v>
      </c>
    </row>
    <row r="177" spans="1:4" x14ac:dyDescent="0.2">
      <c r="A177">
        <f t="shared" si="10"/>
        <v>103</v>
      </c>
      <c r="B177" t="str">
        <f t="shared" si="13"/>
        <v>103,2</v>
      </c>
      <c r="C177" t="str">
        <f t="shared" si="12"/>
        <v>D12,1,0,1,1,1,103,2</v>
      </c>
      <c r="D177" t="s">
        <v>283</v>
      </c>
    </row>
    <row r="178" spans="1:4" x14ac:dyDescent="0.2">
      <c r="A178">
        <f t="shared" si="10"/>
        <v>2</v>
      </c>
      <c r="B178" t="str">
        <f t="shared" si="13"/>
        <v>2,573</v>
      </c>
      <c r="C178" t="str">
        <f t="shared" si="12"/>
        <v>D12,0,1,1,1,1,2,573</v>
      </c>
      <c r="D178" t="s">
        <v>284</v>
      </c>
    </row>
    <row r="179" spans="1:4" x14ac:dyDescent="0.2">
      <c r="A179">
        <f t="shared" si="10"/>
        <v>202</v>
      </c>
      <c r="B179" t="str">
        <f t="shared" si="13"/>
        <v>202,2</v>
      </c>
      <c r="C179" t="str">
        <f t="shared" si="12"/>
        <v>D12,1,1,1,1,1,202,2</v>
      </c>
      <c r="D179" t="s">
        <v>285</v>
      </c>
    </row>
    <row r="180" spans="1:4" x14ac:dyDescent="0.2">
      <c r="A180">
        <f t="shared" si="10"/>
        <v>34</v>
      </c>
      <c r="B180" t="str">
        <f t="shared" si="13"/>
        <v>34,11</v>
      </c>
      <c r="C180" t="str">
        <f t="shared" si="12"/>
        <v>E11,0,0,,,,12434,11</v>
      </c>
      <c r="D180" t="s">
        <v>286</v>
      </c>
    </row>
    <row r="181" spans="1:4" x14ac:dyDescent="0.2">
      <c r="A181">
        <f t="shared" si="10"/>
        <v>0</v>
      </c>
      <c r="B181" t="str">
        <f t="shared" si="13"/>
        <v>,4183</v>
      </c>
      <c r="C181" t="str">
        <f t="shared" si="12"/>
        <v>E11,1,0,,,,437,4183</v>
      </c>
      <c r="D181" t="s">
        <v>287</v>
      </c>
    </row>
    <row r="182" spans="1:4" x14ac:dyDescent="0.2">
      <c r="A182" t="e">
        <f t="shared" si="10"/>
        <v>#VALUE!</v>
      </c>
      <c r="B182" t="str">
        <f t="shared" si="13"/>
        <v>,450.</v>
      </c>
      <c r="C182" t="str">
        <f t="shared" si="12"/>
        <v>E11,0,1,,,,318,450.</v>
      </c>
      <c r="D182" t="s">
        <v>288</v>
      </c>
    </row>
    <row r="183" spans="1:4" x14ac:dyDescent="0.2">
      <c r="A183">
        <f t="shared" si="10"/>
        <v>0</v>
      </c>
      <c r="B183" t="str">
        <f t="shared" si="13"/>
        <v>,4323</v>
      </c>
      <c r="C183" t="str">
        <f t="shared" si="12"/>
        <v>E11,1,1,,,,447,4323</v>
      </c>
      <c r="D183" t="s">
        <v>289</v>
      </c>
    </row>
    <row r="184" spans="1:4" x14ac:dyDescent="0.2">
      <c r="A184">
        <f t="shared" si="10"/>
        <v>16083</v>
      </c>
      <c r="B184" t="str">
        <f t="shared" si="13"/>
        <v>16083</v>
      </c>
      <c r="C184" t="str">
        <f t="shared" si="12"/>
        <v>E12,0,0,0,0,0,16083</v>
      </c>
      <c r="D184" t="s">
        <v>290</v>
      </c>
    </row>
    <row r="185" spans="1:4" x14ac:dyDescent="0.2">
      <c r="A185">
        <f t="shared" si="10"/>
        <v>10</v>
      </c>
      <c r="B185" t="str">
        <f t="shared" si="13"/>
        <v>10,38</v>
      </c>
      <c r="C185" t="str">
        <f t="shared" si="12"/>
        <v>E12,1,0,0,0,0,10,38</v>
      </c>
      <c r="D185" t="s">
        <v>291</v>
      </c>
    </row>
    <row r="186" spans="1:4" x14ac:dyDescent="0.2">
      <c r="A186">
        <f t="shared" si="10"/>
        <v>165</v>
      </c>
      <c r="B186" t="str">
        <f t="shared" si="13"/>
        <v>165,3</v>
      </c>
      <c r="C186" t="str">
        <f t="shared" si="12"/>
        <v>E12,0,1,0,0,0,165,3</v>
      </c>
      <c r="D186" t="s">
        <v>292</v>
      </c>
    </row>
    <row r="187" spans="1:4" x14ac:dyDescent="0.2">
      <c r="A187">
        <f t="shared" si="10"/>
        <v>3</v>
      </c>
      <c r="B187" t="str">
        <f t="shared" si="13"/>
        <v>3,286</v>
      </c>
      <c r="C187" t="str">
        <f t="shared" si="12"/>
        <v>E12,1,1,0,0,0,3,286</v>
      </c>
      <c r="D187" t="s">
        <v>293</v>
      </c>
    </row>
    <row r="188" spans="1:4" x14ac:dyDescent="0.2">
      <c r="A188">
        <f t="shared" si="10"/>
        <v>25</v>
      </c>
      <c r="B188" t="str">
        <f t="shared" si="13"/>
        <v>25,33</v>
      </c>
      <c r="C188" t="str">
        <f t="shared" si="12"/>
        <v>E12,0,0,1,0,0,25,33</v>
      </c>
      <c r="D188" t="s">
        <v>294</v>
      </c>
    </row>
    <row r="189" spans="1:4" x14ac:dyDescent="0.2">
      <c r="A189">
        <f t="shared" si="10"/>
        <v>6</v>
      </c>
      <c r="B189" t="str">
        <f t="shared" si="13"/>
        <v>6,345</v>
      </c>
      <c r="C189" t="str">
        <f t="shared" si="12"/>
        <v>E12,1,0,1,0,0,6,345</v>
      </c>
      <c r="D189" t="s">
        <v>295</v>
      </c>
    </row>
    <row r="190" spans="1:4" x14ac:dyDescent="0.2">
      <c r="A190">
        <f t="shared" si="10"/>
        <v>1</v>
      </c>
      <c r="B190" t="str">
        <f t="shared" ref="B190:B241" si="14">RIGHT(C190,5)</f>
        <v>1,512</v>
      </c>
      <c r="C190" t="str">
        <f t="shared" si="12"/>
        <v>E12,0,1,1,0,0,1,512</v>
      </c>
      <c r="D190" t="s">
        <v>296</v>
      </c>
    </row>
    <row r="191" spans="1:4" x14ac:dyDescent="0.2">
      <c r="A191">
        <f t="shared" si="10"/>
        <v>6</v>
      </c>
      <c r="B191" t="str">
        <f t="shared" si="14"/>
        <v>6,294</v>
      </c>
      <c r="C191" t="str">
        <f t="shared" si="12"/>
        <v>E12,1,1,1,0,0,6,294</v>
      </c>
      <c r="D191" t="s">
        <v>297</v>
      </c>
    </row>
    <row r="192" spans="1:4" x14ac:dyDescent="0.2">
      <c r="A192">
        <f t="shared" si="10"/>
        <v>2</v>
      </c>
      <c r="B192" t="str">
        <f t="shared" si="14"/>
        <v>2,472</v>
      </c>
      <c r="C192" t="str">
        <f t="shared" si="12"/>
        <v>E12,0,0,0,1,0,2,472</v>
      </c>
      <c r="D192" t="s">
        <v>298</v>
      </c>
    </row>
    <row r="193" spans="1:4" x14ac:dyDescent="0.2">
      <c r="A193">
        <f t="shared" si="10"/>
        <v>9</v>
      </c>
      <c r="B193" t="str">
        <f t="shared" si="14"/>
        <v>9,348</v>
      </c>
      <c r="C193" t="str">
        <f t="shared" si="12"/>
        <v>E12,1,0,0,1,0,9,348</v>
      </c>
      <c r="D193" t="s">
        <v>299</v>
      </c>
    </row>
    <row r="194" spans="1:4" x14ac:dyDescent="0.2">
      <c r="A194">
        <f t="shared" si="10"/>
        <v>1</v>
      </c>
      <c r="B194" t="str">
        <f t="shared" si="14"/>
        <v>1,311</v>
      </c>
      <c r="C194" t="str">
        <f t="shared" si="12"/>
        <v>E12,1,1,0,1,0,1,311</v>
      </c>
      <c r="D194" t="s">
        <v>300</v>
      </c>
    </row>
    <row r="195" spans="1:4" x14ac:dyDescent="0.2">
      <c r="A195">
        <f t="shared" si="10"/>
        <v>7</v>
      </c>
      <c r="B195" t="str">
        <f t="shared" si="14"/>
        <v>7,312</v>
      </c>
      <c r="C195" t="str">
        <f t="shared" si="12"/>
        <v>E12,1,0,1,1,0,7,312</v>
      </c>
      <c r="D195" t="s">
        <v>301</v>
      </c>
    </row>
    <row r="196" spans="1:4" x14ac:dyDescent="0.2">
      <c r="A196">
        <f t="shared" si="10"/>
        <v>1</v>
      </c>
      <c r="B196" t="str">
        <f t="shared" si="14"/>
        <v>1,414</v>
      </c>
      <c r="C196" t="str">
        <f t="shared" si="12"/>
        <v>E12,0,1,1,1,0,1,414</v>
      </c>
      <c r="D196" t="s">
        <v>302</v>
      </c>
    </row>
    <row r="197" spans="1:4" x14ac:dyDescent="0.2">
      <c r="A197">
        <f t="shared" si="10"/>
        <v>4</v>
      </c>
      <c r="B197" t="str">
        <f t="shared" si="14"/>
        <v>4,245</v>
      </c>
      <c r="C197" t="str">
        <f t="shared" si="12"/>
        <v>E12,1,1,1,1,0,4,245</v>
      </c>
      <c r="D197" t="s">
        <v>303</v>
      </c>
    </row>
    <row r="198" spans="1:4" x14ac:dyDescent="0.2">
      <c r="A198">
        <f t="shared" si="10"/>
        <v>64</v>
      </c>
      <c r="B198" t="str">
        <f t="shared" si="14"/>
        <v>64,34</v>
      </c>
      <c r="C198" t="str">
        <f t="shared" si="12"/>
        <v>E12,0,0,0,0,1,64,34</v>
      </c>
      <c r="D198" t="s">
        <v>304</v>
      </c>
    </row>
    <row r="199" spans="1:4" x14ac:dyDescent="0.2">
      <c r="A199">
        <f t="shared" ref="A199:A262" si="15">INT(B199)</f>
        <v>15</v>
      </c>
      <c r="B199" t="str">
        <f t="shared" si="14"/>
        <v>15,37</v>
      </c>
      <c r="C199" t="str">
        <f t="shared" si="12"/>
        <v>E12,0,1,0,0,1,15,37</v>
      </c>
      <c r="D199" t="s">
        <v>305</v>
      </c>
    </row>
    <row r="200" spans="1:4" x14ac:dyDescent="0.2">
      <c r="A200">
        <f t="shared" si="15"/>
        <v>21</v>
      </c>
      <c r="B200" t="str">
        <f t="shared" si="14"/>
        <v>21,37</v>
      </c>
      <c r="C200" t="str">
        <f t="shared" si="12"/>
        <v>E12,0,0,1,0,1,21,37</v>
      </c>
      <c r="D200" t="s">
        <v>306</v>
      </c>
    </row>
    <row r="201" spans="1:4" x14ac:dyDescent="0.2">
      <c r="A201">
        <f t="shared" si="15"/>
        <v>5</v>
      </c>
      <c r="B201" t="str">
        <f t="shared" si="14"/>
        <v>5,394</v>
      </c>
      <c r="C201" t="str">
        <f t="shared" si="12"/>
        <v>E12,1,0,1,0,1,5,394</v>
      </c>
      <c r="D201" t="s">
        <v>307</v>
      </c>
    </row>
    <row r="202" spans="1:4" x14ac:dyDescent="0.2">
      <c r="A202">
        <f t="shared" si="15"/>
        <v>11</v>
      </c>
      <c r="B202" t="str">
        <f t="shared" si="14"/>
        <v>11,43</v>
      </c>
      <c r="C202" t="str">
        <f t="shared" si="12"/>
        <v>E12,0,1,1,0,1,11,43</v>
      </c>
      <c r="D202" t="s">
        <v>308</v>
      </c>
    </row>
    <row r="203" spans="1:4" x14ac:dyDescent="0.2">
      <c r="A203">
        <f t="shared" si="15"/>
        <v>9</v>
      </c>
      <c r="B203" t="str">
        <f t="shared" si="14"/>
        <v>9,324</v>
      </c>
      <c r="C203" t="str">
        <f t="shared" si="12"/>
        <v>E12,1,1,1,0,1,9,324</v>
      </c>
      <c r="D203" t="s">
        <v>309</v>
      </c>
    </row>
    <row r="204" spans="1:4" x14ac:dyDescent="0.2">
      <c r="A204">
        <f t="shared" si="15"/>
        <v>14</v>
      </c>
      <c r="B204" t="str">
        <f t="shared" si="14"/>
        <v>14,43</v>
      </c>
      <c r="C204" t="str">
        <f t="shared" si="12"/>
        <v>E12,0,0,0,1,1,14,43</v>
      </c>
      <c r="D204" t="s">
        <v>310</v>
      </c>
    </row>
    <row r="205" spans="1:4" x14ac:dyDescent="0.2">
      <c r="A205">
        <f t="shared" si="15"/>
        <v>20</v>
      </c>
      <c r="B205" t="str">
        <f t="shared" si="14"/>
        <v>20,36</v>
      </c>
      <c r="C205" t="str">
        <f t="shared" si="12"/>
        <v>E12,1,0,0,1,1,20,36</v>
      </c>
      <c r="D205" t="s">
        <v>311</v>
      </c>
    </row>
    <row r="206" spans="1:4" x14ac:dyDescent="0.2">
      <c r="A206">
        <f t="shared" si="15"/>
        <v>3</v>
      </c>
      <c r="B206" t="str">
        <f t="shared" si="14"/>
        <v>3,261</v>
      </c>
      <c r="C206" t="str">
        <f t="shared" si="12"/>
        <v>E12,1,1,0,1,1,3,261</v>
      </c>
      <c r="D206" t="s">
        <v>312</v>
      </c>
    </row>
    <row r="207" spans="1:4" x14ac:dyDescent="0.2">
      <c r="A207">
        <f t="shared" si="15"/>
        <v>2</v>
      </c>
      <c r="B207" t="str">
        <f t="shared" si="14"/>
        <v>2,369</v>
      </c>
      <c r="C207" t="str">
        <f t="shared" si="12"/>
        <v>E12,0,0,1,1,1,2,369</v>
      </c>
      <c r="D207" t="s">
        <v>313</v>
      </c>
    </row>
    <row r="208" spans="1:4" x14ac:dyDescent="0.2">
      <c r="A208">
        <f t="shared" si="15"/>
        <v>87</v>
      </c>
      <c r="B208" t="str">
        <f t="shared" si="14"/>
        <v>87,33</v>
      </c>
      <c r="C208" t="str">
        <f t="shared" si="12"/>
        <v>E12,1,0,1,1,1,87,33</v>
      </c>
      <c r="D208" t="s">
        <v>314</v>
      </c>
    </row>
    <row r="209" spans="1:4" x14ac:dyDescent="0.2">
      <c r="A209">
        <f t="shared" si="15"/>
        <v>1</v>
      </c>
      <c r="B209" t="str">
        <f t="shared" si="14"/>
        <v>1,454</v>
      </c>
      <c r="C209" t="str">
        <f t="shared" si="12"/>
        <v>E12,0,1,1,1,1,1,454</v>
      </c>
      <c r="D209" t="s">
        <v>315</v>
      </c>
    </row>
    <row r="210" spans="1:4" x14ac:dyDescent="0.2">
      <c r="A210">
        <f t="shared" si="15"/>
        <v>213</v>
      </c>
      <c r="B210" t="str">
        <f t="shared" si="14"/>
        <v>213,3</v>
      </c>
      <c r="C210" t="str">
        <f t="shared" si="12"/>
        <v>E12,1,1,1,1,1,213,3</v>
      </c>
      <c r="D210" t="s">
        <v>316</v>
      </c>
    </row>
    <row r="211" spans="1:4" x14ac:dyDescent="0.2">
      <c r="A211">
        <f t="shared" si="15"/>
        <v>84</v>
      </c>
      <c r="B211" t="str">
        <f t="shared" si="14"/>
        <v>84,13</v>
      </c>
      <c r="C211" t="str">
        <f t="shared" si="12"/>
        <v>F11,0,0,,,,10784,13</v>
      </c>
      <c r="D211" t="s">
        <v>317</v>
      </c>
    </row>
    <row r="212" spans="1:4" x14ac:dyDescent="0.2">
      <c r="A212">
        <f t="shared" si="15"/>
        <v>0</v>
      </c>
      <c r="B212" t="str">
        <f t="shared" si="14"/>
        <v>,4554</v>
      </c>
      <c r="C212" t="str">
        <f t="shared" si="12"/>
        <v>F11,1,0,,,,340,4554</v>
      </c>
      <c r="D212" t="s">
        <v>318</v>
      </c>
    </row>
    <row r="213" spans="1:4" x14ac:dyDescent="0.2">
      <c r="A213" t="e">
        <f t="shared" si="15"/>
        <v>#VALUE!</v>
      </c>
      <c r="B213" t="str">
        <f t="shared" si="14"/>
        <v>,508.</v>
      </c>
      <c r="C213" t="str">
        <f t="shared" ref="C213:C276" si="16">LEFT(D213,19)</f>
        <v>F11,0,1,,,,296,508.</v>
      </c>
      <c r="D213" t="s">
        <v>319</v>
      </c>
    </row>
    <row r="214" spans="1:4" x14ac:dyDescent="0.2">
      <c r="A214">
        <f t="shared" si="15"/>
        <v>0</v>
      </c>
      <c r="B214" t="str">
        <f t="shared" si="14"/>
        <v>,4617</v>
      </c>
      <c r="C214" t="str">
        <f t="shared" si="16"/>
        <v>F11,1,1,,,,406,4617</v>
      </c>
      <c r="D214" t="s">
        <v>320</v>
      </c>
    </row>
    <row r="215" spans="1:4" x14ac:dyDescent="0.2">
      <c r="A215">
        <f t="shared" si="15"/>
        <v>15258</v>
      </c>
      <c r="B215" t="str">
        <f t="shared" si="14"/>
        <v>15258</v>
      </c>
      <c r="C215" t="str">
        <f t="shared" si="16"/>
        <v>F12,0,0,0,0,0,15258</v>
      </c>
      <c r="D215" t="s">
        <v>321</v>
      </c>
    </row>
    <row r="216" spans="1:4" x14ac:dyDescent="0.2">
      <c r="A216">
        <f t="shared" si="15"/>
        <v>12</v>
      </c>
      <c r="B216" t="str">
        <f t="shared" si="14"/>
        <v>12,35</v>
      </c>
      <c r="C216" t="str">
        <f t="shared" si="16"/>
        <v>F12,1,0,0,0,0,12,35</v>
      </c>
      <c r="D216" t="s">
        <v>322</v>
      </c>
    </row>
    <row r="217" spans="1:4" x14ac:dyDescent="0.2">
      <c r="A217">
        <f t="shared" si="15"/>
        <v>156</v>
      </c>
      <c r="B217" t="str">
        <f t="shared" si="14"/>
        <v>156,3</v>
      </c>
      <c r="C217" t="str">
        <f t="shared" si="16"/>
        <v>F12,0,1,0,0,0,156,3</v>
      </c>
      <c r="D217" t="s">
        <v>323</v>
      </c>
    </row>
    <row r="218" spans="1:4" x14ac:dyDescent="0.2">
      <c r="A218">
        <f t="shared" si="15"/>
        <v>3</v>
      </c>
      <c r="B218" t="str">
        <f t="shared" si="14"/>
        <v>3,263</v>
      </c>
      <c r="C218" t="str">
        <f t="shared" si="16"/>
        <v>F12,1,1,0,0,0,3,263</v>
      </c>
      <c r="D218" t="s">
        <v>324</v>
      </c>
    </row>
    <row r="219" spans="1:4" x14ac:dyDescent="0.2">
      <c r="A219">
        <f t="shared" si="15"/>
        <v>29</v>
      </c>
      <c r="B219" t="str">
        <f t="shared" si="14"/>
        <v>29,29</v>
      </c>
      <c r="C219" t="str">
        <f t="shared" si="16"/>
        <v>F12,0,0,1,0,0,29,29</v>
      </c>
      <c r="D219" t="s">
        <v>325</v>
      </c>
    </row>
    <row r="220" spans="1:4" x14ac:dyDescent="0.2">
      <c r="A220">
        <f t="shared" si="15"/>
        <v>11</v>
      </c>
      <c r="B220" t="str">
        <f t="shared" si="14"/>
        <v>11,31</v>
      </c>
      <c r="C220" t="str">
        <f t="shared" si="16"/>
        <v>F12,1,0,1,0,0,11,31</v>
      </c>
      <c r="D220" t="s">
        <v>326</v>
      </c>
    </row>
    <row r="221" spans="1:4" x14ac:dyDescent="0.2">
      <c r="A221">
        <f t="shared" si="15"/>
        <v>1</v>
      </c>
      <c r="B221" t="str">
        <f t="shared" si="14"/>
        <v>1,323</v>
      </c>
      <c r="C221" t="str">
        <f t="shared" si="16"/>
        <v>F12,0,1,1,0,0,1,323</v>
      </c>
      <c r="D221" t="s">
        <v>327</v>
      </c>
    </row>
    <row r="222" spans="1:4" x14ac:dyDescent="0.2">
      <c r="A222">
        <f t="shared" si="15"/>
        <v>4</v>
      </c>
      <c r="B222" t="str">
        <f t="shared" si="14"/>
        <v>4,272</v>
      </c>
      <c r="C222" t="str">
        <f t="shared" si="16"/>
        <v>F12,1,1,1,0,0,4,272</v>
      </c>
      <c r="D222" t="s">
        <v>328</v>
      </c>
    </row>
    <row r="223" spans="1:4" x14ac:dyDescent="0.2">
      <c r="A223">
        <f t="shared" si="15"/>
        <v>5</v>
      </c>
      <c r="B223" t="str">
        <f t="shared" si="14"/>
        <v>5,293</v>
      </c>
      <c r="C223" t="str">
        <f t="shared" si="16"/>
        <v>F12,0,0,0,1,0,5,293</v>
      </c>
      <c r="D223" t="s">
        <v>329</v>
      </c>
    </row>
    <row r="224" spans="1:4" x14ac:dyDescent="0.2">
      <c r="A224">
        <f t="shared" si="15"/>
        <v>9</v>
      </c>
      <c r="B224" t="str">
        <f t="shared" si="14"/>
        <v>9,292</v>
      </c>
      <c r="C224" t="str">
        <f t="shared" si="16"/>
        <v>F12,1,0,0,1,0,9,292</v>
      </c>
      <c r="D224" t="s">
        <v>330</v>
      </c>
    </row>
    <row r="225" spans="1:4" x14ac:dyDescent="0.2">
      <c r="A225">
        <f t="shared" si="15"/>
        <v>1</v>
      </c>
      <c r="B225" t="str">
        <f t="shared" si="14"/>
        <v>1,348</v>
      </c>
      <c r="C225" t="str">
        <f t="shared" si="16"/>
        <v>F12,1,1,0,1,0,1,348</v>
      </c>
      <c r="D225" t="s">
        <v>331</v>
      </c>
    </row>
    <row r="226" spans="1:4" x14ac:dyDescent="0.2">
      <c r="A226">
        <f t="shared" si="15"/>
        <v>16</v>
      </c>
      <c r="B226" t="str">
        <f t="shared" si="14"/>
        <v>16,30</v>
      </c>
      <c r="C226" t="str">
        <f t="shared" si="16"/>
        <v>F12,1,0,1,1,0,16,30</v>
      </c>
      <c r="D226" t="s">
        <v>332</v>
      </c>
    </row>
    <row r="227" spans="1:4" x14ac:dyDescent="0.2">
      <c r="A227">
        <f t="shared" si="15"/>
        <v>6</v>
      </c>
      <c r="B227" t="str">
        <f t="shared" si="14"/>
        <v>6,262</v>
      </c>
      <c r="C227" t="str">
        <f t="shared" si="16"/>
        <v>F12,1,1,1,1,0,6,262</v>
      </c>
      <c r="D227" t="s">
        <v>333</v>
      </c>
    </row>
    <row r="228" spans="1:4" x14ac:dyDescent="0.2">
      <c r="A228">
        <f t="shared" si="15"/>
        <v>54</v>
      </c>
      <c r="B228" t="str">
        <f t="shared" si="14"/>
        <v>54,30</v>
      </c>
      <c r="C228" t="str">
        <f t="shared" si="16"/>
        <v>F12,0,0,0,0,1,54,30</v>
      </c>
      <c r="D228" t="s">
        <v>334</v>
      </c>
    </row>
    <row r="229" spans="1:4" x14ac:dyDescent="0.2">
      <c r="A229">
        <f t="shared" si="15"/>
        <v>11</v>
      </c>
      <c r="B229" t="str">
        <f t="shared" si="14"/>
        <v>11,30</v>
      </c>
      <c r="C229" t="str">
        <f t="shared" si="16"/>
        <v>F12,0,1,0,0,1,11,30</v>
      </c>
      <c r="D229" t="s">
        <v>335</v>
      </c>
    </row>
    <row r="230" spans="1:4" x14ac:dyDescent="0.2">
      <c r="A230">
        <f t="shared" si="15"/>
        <v>13</v>
      </c>
      <c r="B230" t="str">
        <f t="shared" si="14"/>
        <v>13,30</v>
      </c>
      <c r="C230" t="str">
        <f t="shared" si="16"/>
        <v>F12,0,0,1,0,1,13,30</v>
      </c>
      <c r="D230" t="s">
        <v>336</v>
      </c>
    </row>
    <row r="231" spans="1:4" x14ac:dyDescent="0.2">
      <c r="A231">
        <f t="shared" si="15"/>
        <v>4</v>
      </c>
      <c r="B231" t="str">
        <f t="shared" si="14"/>
        <v>4,317</v>
      </c>
      <c r="C231" t="str">
        <f t="shared" si="16"/>
        <v>F12,1,0,1,0,1,4,317</v>
      </c>
      <c r="D231" t="s">
        <v>337</v>
      </c>
    </row>
    <row r="232" spans="1:4" x14ac:dyDescent="0.2">
      <c r="A232">
        <f t="shared" si="15"/>
        <v>2</v>
      </c>
      <c r="B232" t="str">
        <f t="shared" si="14"/>
        <v>2,391</v>
      </c>
      <c r="C232" t="str">
        <f t="shared" si="16"/>
        <v>F12,0,1,1,0,1,2,391</v>
      </c>
      <c r="D232" t="s">
        <v>338</v>
      </c>
    </row>
    <row r="233" spans="1:4" x14ac:dyDescent="0.2">
      <c r="A233">
        <f t="shared" si="15"/>
        <v>7</v>
      </c>
      <c r="B233" t="str">
        <f t="shared" si="14"/>
        <v>7,295</v>
      </c>
      <c r="C233" t="str">
        <f t="shared" si="16"/>
        <v>F12,1,1,1,0,1,7,295</v>
      </c>
      <c r="D233" t="s">
        <v>339</v>
      </c>
    </row>
    <row r="234" spans="1:4" x14ac:dyDescent="0.2">
      <c r="A234">
        <f t="shared" si="15"/>
        <v>7</v>
      </c>
      <c r="B234" t="str">
        <f t="shared" si="14"/>
        <v>7,352</v>
      </c>
      <c r="C234" t="str">
        <f t="shared" si="16"/>
        <v>F12,0,0,0,1,1,7,352</v>
      </c>
      <c r="D234" t="s">
        <v>340</v>
      </c>
    </row>
    <row r="235" spans="1:4" x14ac:dyDescent="0.2">
      <c r="A235">
        <f t="shared" si="15"/>
        <v>19</v>
      </c>
      <c r="B235" t="str">
        <f t="shared" si="14"/>
        <v>19,32</v>
      </c>
      <c r="C235" t="str">
        <f t="shared" si="16"/>
        <v>F12,1,0,0,1,1,19,32</v>
      </c>
      <c r="D235" t="s">
        <v>341</v>
      </c>
    </row>
    <row r="236" spans="1:4" x14ac:dyDescent="0.2">
      <c r="A236">
        <f t="shared" si="15"/>
        <v>3</v>
      </c>
      <c r="B236" t="str">
        <f t="shared" si="14"/>
        <v>3,206</v>
      </c>
      <c r="C236" t="str">
        <f t="shared" si="16"/>
        <v>F12,1,1,0,1,1,3,206</v>
      </c>
      <c r="D236" t="s">
        <v>342</v>
      </c>
    </row>
    <row r="237" spans="1:4" x14ac:dyDescent="0.2">
      <c r="A237">
        <f t="shared" si="15"/>
        <v>6</v>
      </c>
      <c r="B237" t="str">
        <f t="shared" si="14"/>
        <v>6,487</v>
      </c>
      <c r="C237" t="str">
        <f t="shared" si="16"/>
        <v>F12,0,0,1,1,1,6,487</v>
      </c>
      <c r="D237" t="s">
        <v>343</v>
      </c>
    </row>
    <row r="238" spans="1:4" x14ac:dyDescent="0.2">
      <c r="A238">
        <f t="shared" si="15"/>
        <v>91</v>
      </c>
      <c r="B238" t="str">
        <f t="shared" si="14"/>
        <v>91,31</v>
      </c>
      <c r="C238" t="str">
        <f t="shared" si="16"/>
        <v>F12,1,0,1,1,1,91,31</v>
      </c>
      <c r="D238" t="s">
        <v>344</v>
      </c>
    </row>
    <row r="239" spans="1:4" x14ac:dyDescent="0.2">
      <c r="A239">
        <f t="shared" si="15"/>
        <v>3</v>
      </c>
      <c r="B239" t="str">
        <f t="shared" si="14"/>
        <v>3,708</v>
      </c>
      <c r="C239" t="str">
        <f t="shared" si="16"/>
        <v>F12,0,1,1,1,1,3,708</v>
      </c>
      <c r="D239" t="s">
        <v>345</v>
      </c>
    </row>
    <row r="240" spans="1:4" x14ac:dyDescent="0.2">
      <c r="A240">
        <f t="shared" si="15"/>
        <v>167</v>
      </c>
      <c r="B240" t="str">
        <f t="shared" si="14"/>
        <v>167,3</v>
      </c>
      <c r="C240" t="str">
        <f t="shared" si="16"/>
        <v>F12,1,1,1,1,1,167,3</v>
      </c>
      <c r="D240" t="s">
        <v>346</v>
      </c>
    </row>
    <row r="241" spans="1:4" x14ac:dyDescent="0.2">
      <c r="A241">
        <f t="shared" si="15"/>
        <v>8</v>
      </c>
      <c r="B241" t="str">
        <f t="shared" si="14"/>
        <v>8,184</v>
      </c>
      <c r="C241" t="str">
        <f t="shared" si="16"/>
        <v>G11,0,0,,,,9968,184</v>
      </c>
      <c r="D241" t="s">
        <v>347</v>
      </c>
    </row>
    <row r="242" spans="1:4" x14ac:dyDescent="0.2">
      <c r="A242">
        <f t="shared" si="15"/>
        <v>0</v>
      </c>
      <c r="B242" t="str">
        <f t="shared" ref="B242:B244" si="17">RIGHT(C242,5)</f>
        <v>,5988</v>
      </c>
      <c r="C242" t="str">
        <f t="shared" si="16"/>
        <v>G11,1,0,,,,299,5988</v>
      </c>
      <c r="D242" t="s">
        <v>348</v>
      </c>
    </row>
    <row r="243" spans="1:4" x14ac:dyDescent="0.2">
      <c r="A243" t="e">
        <f t="shared" si="15"/>
        <v>#VALUE!</v>
      </c>
      <c r="B243" t="str">
        <f t="shared" si="17"/>
        <v>,815.</v>
      </c>
      <c r="C243" t="str">
        <f t="shared" si="16"/>
        <v>G11,0,1,,,,246,815.</v>
      </c>
      <c r="D243" t="s">
        <v>349</v>
      </c>
    </row>
    <row r="244" spans="1:4" x14ac:dyDescent="0.2">
      <c r="A244">
        <f t="shared" si="15"/>
        <v>0</v>
      </c>
      <c r="B244" t="str">
        <f t="shared" si="17"/>
        <v>,6095</v>
      </c>
      <c r="C244" t="str">
        <f t="shared" si="16"/>
        <v>G11,1,1,,,,443,6095</v>
      </c>
      <c r="D244" t="s">
        <v>350</v>
      </c>
    </row>
    <row r="245" spans="1:4" x14ac:dyDescent="0.2">
      <c r="A245" s="66">
        <f t="shared" si="15"/>
        <v>14661</v>
      </c>
      <c r="B245" t="str">
        <f>RIGHT(C245,6)</f>
        <v>14661,</v>
      </c>
      <c r="C245" t="str">
        <f t="shared" si="16"/>
        <v>G12,0,0,0,0,,14661,</v>
      </c>
      <c r="D245" t="s">
        <v>351</v>
      </c>
    </row>
    <row r="246" spans="1:4" x14ac:dyDescent="0.2">
      <c r="A246" s="66">
        <f t="shared" si="15"/>
        <v>21</v>
      </c>
      <c r="B246" t="str">
        <f t="shared" ref="B246:B277" si="18">RIGHT(C246,6)</f>
        <v>21,722</v>
      </c>
      <c r="C246" t="str">
        <f t="shared" si="16"/>
        <v>G12,1,0,0,0,,21,722</v>
      </c>
      <c r="D246" t="s">
        <v>352</v>
      </c>
    </row>
    <row r="247" spans="1:4" x14ac:dyDescent="0.2">
      <c r="A247" s="66">
        <f t="shared" si="15"/>
        <v>155</v>
      </c>
      <c r="B247" t="str">
        <f t="shared" si="18"/>
        <v>155,98</v>
      </c>
      <c r="C247" t="str">
        <f t="shared" si="16"/>
        <v>G12,0,1,0,0,,155,98</v>
      </c>
      <c r="D247" t="s">
        <v>353</v>
      </c>
    </row>
    <row r="248" spans="1:4" x14ac:dyDescent="0.2">
      <c r="A248" s="66">
        <f t="shared" si="15"/>
        <v>2</v>
      </c>
      <c r="B248" t="str">
        <f t="shared" si="18"/>
        <v>2,6843</v>
      </c>
      <c r="C248" t="str">
        <f t="shared" si="16"/>
        <v>G12,1,1,0,0,,2,6843</v>
      </c>
      <c r="D248" t="s">
        <v>354</v>
      </c>
    </row>
    <row r="249" spans="1:4" x14ac:dyDescent="0.2">
      <c r="A249" s="66">
        <f t="shared" si="15"/>
        <v>36</v>
      </c>
      <c r="B249" t="str">
        <f t="shared" si="18"/>
        <v>36,727</v>
      </c>
      <c r="C249" t="str">
        <f t="shared" si="16"/>
        <v>G12,0,0,1,0,,36,727</v>
      </c>
      <c r="D249" t="s">
        <v>355</v>
      </c>
    </row>
    <row r="250" spans="1:4" x14ac:dyDescent="0.2">
      <c r="A250" s="66">
        <f t="shared" si="15"/>
        <v>38</v>
      </c>
      <c r="B250" t="str">
        <f t="shared" si="18"/>
        <v>38,688</v>
      </c>
      <c r="C250" t="str">
        <f t="shared" si="16"/>
        <v>G12,1,0,1,0,,38,688</v>
      </c>
      <c r="D250" t="s">
        <v>356</v>
      </c>
    </row>
    <row r="251" spans="1:4" x14ac:dyDescent="0.2">
      <c r="A251" s="66">
        <f t="shared" si="15"/>
        <v>4</v>
      </c>
      <c r="B251" t="str">
        <f t="shared" si="18"/>
        <v>4,6531</v>
      </c>
      <c r="C251" t="str">
        <f t="shared" si="16"/>
        <v>G12,1,1,1,0,,4,6531</v>
      </c>
      <c r="D251" t="s">
        <v>357</v>
      </c>
    </row>
    <row r="252" spans="1:4" x14ac:dyDescent="0.2">
      <c r="A252" s="66">
        <f t="shared" si="15"/>
        <v>50</v>
      </c>
      <c r="B252" t="str">
        <f t="shared" si="18"/>
        <v>50,747</v>
      </c>
      <c r="C252" t="str">
        <f t="shared" si="16"/>
        <v>G12,0,0,0,1,,50,747</v>
      </c>
      <c r="D252" t="s">
        <v>358</v>
      </c>
    </row>
    <row r="253" spans="1:4" x14ac:dyDescent="0.2">
      <c r="A253" s="66">
        <f t="shared" si="15"/>
        <v>15</v>
      </c>
      <c r="B253" t="str">
        <f t="shared" si="18"/>
        <v>15,687</v>
      </c>
      <c r="C253" t="str">
        <f t="shared" si="16"/>
        <v>G12,1,0,0,1,,15,687</v>
      </c>
      <c r="D253" t="s">
        <v>359</v>
      </c>
    </row>
    <row r="254" spans="1:4" x14ac:dyDescent="0.2">
      <c r="A254" s="66">
        <f t="shared" si="15"/>
        <v>17</v>
      </c>
      <c r="B254" t="str">
        <f t="shared" si="18"/>
        <v>17,960</v>
      </c>
      <c r="C254" t="str">
        <f t="shared" si="16"/>
        <v>G12,0,1,0,1,,17,960</v>
      </c>
      <c r="D254" t="s">
        <v>360</v>
      </c>
    </row>
    <row r="255" spans="1:4" x14ac:dyDescent="0.2">
      <c r="A255" s="66">
        <f t="shared" si="15"/>
        <v>9</v>
      </c>
      <c r="B255" t="str">
        <f t="shared" si="18"/>
        <v>9,7087</v>
      </c>
      <c r="C255" t="str">
        <f t="shared" si="16"/>
        <v>G12,1,1,0,1,,9,7087</v>
      </c>
      <c r="D255" t="s">
        <v>361</v>
      </c>
    </row>
    <row r="256" spans="1:4" x14ac:dyDescent="0.2">
      <c r="A256" s="66">
        <f t="shared" si="15"/>
        <v>90</v>
      </c>
      <c r="B256" t="str">
        <f t="shared" si="18"/>
        <v>90,688</v>
      </c>
      <c r="C256" t="str">
        <f t="shared" si="16"/>
        <v>G12,1,0,1,1,,90,688</v>
      </c>
      <c r="D256" t="s">
        <v>362</v>
      </c>
    </row>
    <row r="257" spans="1:4" x14ac:dyDescent="0.2">
      <c r="A257" s="66">
        <v>1</v>
      </c>
      <c r="B257" t="str">
        <f t="shared" si="18"/>
        <v>1,905.</v>
      </c>
      <c r="C257" t="str">
        <f t="shared" si="16"/>
        <v>G12,0,1,1,1,,1,905.</v>
      </c>
      <c r="D257" t="s">
        <v>363</v>
      </c>
    </row>
    <row r="258" spans="1:4" x14ac:dyDescent="0.2">
      <c r="A258" s="66">
        <f t="shared" si="15"/>
        <v>200</v>
      </c>
      <c r="B258" t="str">
        <f t="shared" si="18"/>
        <v>200,70</v>
      </c>
      <c r="C258" t="str">
        <f t="shared" si="16"/>
        <v>G12,1,1,1,1,,200,70</v>
      </c>
      <c r="D258" t="s">
        <v>364</v>
      </c>
    </row>
    <row r="259" spans="1:4" x14ac:dyDescent="0.2">
      <c r="A259">
        <f t="shared" si="15"/>
        <v>39</v>
      </c>
      <c r="B259" t="str">
        <f t="shared" si="18"/>
        <v>39,182</v>
      </c>
      <c r="C259" t="str">
        <f t="shared" si="16"/>
        <v>H11,0,0,,,,7439,182</v>
      </c>
      <c r="D259" t="s">
        <v>365</v>
      </c>
    </row>
    <row r="260" spans="1:4" x14ac:dyDescent="0.2">
      <c r="A260">
        <f t="shared" si="15"/>
        <v>6</v>
      </c>
      <c r="B260" t="str">
        <f t="shared" si="18"/>
        <v>6,6204</v>
      </c>
      <c r="C260" t="str">
        <f t="shared" si="16"/>
        <v>H11,1,0,,,,236,6204</v>
      </c>
      <c r="D260" t="s">
        <v>366</v>
      </c>
    </row>
    <row r="261" spans="1:4" x14ac:dyDescent="0.2">
      <c r="A261" t="e">
        <f t="shared" si="15"/>
        <v>#VALUE!</v>
      </c>
      <c r="B261" t="str">
        <f t="shared" si="18"/>
        <v>0,742.</v>
      </c>
      <c r="C261" t="str">
        <f t="shared" si="16"/>
        <v>H11,0,1,,,,190,742.</v>
      </c>
      <c r="D261" t="s">
        <v>367</v>
      </c>
    </row>
    <row r="262" spans="1:4" x14ac:dyDescent="0.2">
      <c r="A262">
        <f t="shared" si="15"/>
        <v>2</v>
      </c>
      <c r="B262" t="str">
        <f t="shared" si="18"/>
        <v>2,6288</v>
      </c>
      <c r="C262" t="str">
        <f t="shared" si="16"/>
        <v>H11,1,1,,,,312,6288</v>
      </c>
      <c r="D262" t="s">
        <v>368</v>
      </c>
    </row>
    <row r="263" spans="1:4" x14ac:dyDescent="0.2">
      <c r="A263" s="66">
        <f t="shared" ref="A263:A316" si="19">INT(B263)</f>
        <v>11646</v>
      </c>
      <c r="B263" t="str">
        <f t="shared" si="18"/>
        <v>11646,</v>
      </c>
      <c r="C263" t="str">
        <f t="shared" si="16"/>
        <v>H12,0,0,0,0,,11646,</v>
      </c>
      <c r="D263" t="s">
        <v>369</v>
      </c>
    </row>
    <row r="264" spans="1:4" x14ac:dyDescent="0.2">
      <c r="A264" s="66">
        <f t="shared" si="19"/>
        <v>14</v>
      </c>
      <c r="B264" t="str">
        <f t="shared" si="18"/>
        <v>14,712</v>
      </c>
      <c r="C264" t="str">
        <f t="shared" si="16"/>
        <v>H12,1,0,0,0,,14,712</v>
      </c>
      <c r="D264" t="s">
        <v>370</v>
      </c>
    </row>
    <row r="265" spans="1:4" x14ac:dyDescent="0.2">
      <c r="A265" s="66">
        <f t="shared" si="19"/>
        <v>126</v>
      </c>
      <c r="B265" t="str">
        <f t="shared" si="18"/>
        <v>126,10</v>
      </c>
      <c r="C265" t="str">
        <f t="shared" si="16"/>
        <v>H12,0,1,0,0,,126,10</v>
      </c>
      <c r="D265" t="s">
        <v>371</v>
      </c>
    </row>
    <row r="266" spans="1:4" x14ac:dyDescent="0.2">
      <c r="A266" s="66">
        <f t="shared" si="19"/>
        <v>2</v>
      </c>
      <c r="B266" t="str">
        <f t="shared" si="18"/>
        <v>2,7139</v>
      </c>
      <c r="C266" t="str">
        <f t="shared" si="16"/>
        <v>H12,1,1,0,0,,2,7139</v>
      </c>
      <c r="D266" t="s">
        <v>372</v>
      </c>
    </row>
    <row r="267" spans="1:4" x14ac:dyDescent="0.2">
      <c r="A267" s="66">
        <f t="shared" si="19"/>
        <v>34</v>
      </c>
      <c r="B267" t="str">
        <f t="shared" si="18"/>
        <v>34,728</v>
      </c>
      <c r="C267" t="str">
        <f t="shared" si="16"/>
        <v>H12,0,0,1,0,,34,728</v>
      </c>
      <c r="D267" t="s">
        <v>373</v>
      </c>
    </row>
    <row r="268" spans="1:4" x14ac:dyDescent="0.2">
      <c r="A268" s="66">
        <f t="shared" si="19"/>
        <v>33</v>
      </c>
      <c r="B268" t="str">
        <f t="shared" si="18"/>
        <v>33,720</v>
      </c>
      <c r="C268" t="str">
        <f t="shared" si="16"/>
        <v>H12,1,0,1,0,,33,720</v>
      </c>
      <c r="D268" t="s">
        <v>374</v>
      </c>
    </row>
    <row r="269" spans="1:4" x14ac:dyDescent="0.2">
      <c r="A269" s="66">
        <f t="shared" si="19"/>
        <v>3</v>
      </c>
      <c r="B269" t="str">
        <f t="shared" si="18"/>
        <v>3,6804</v>
      </c>
      <c r="C269" t="str">
        <f t="shared" si="16"/>
        <v>H12,1,1,1,0,,3,6804</v>
      </c>
      <c r="D269" t="s">
        <v>375</v>
      </c>
    </row>
    <row r="270" spans="1:4" x14ac:dyDescent="0.2">
      <c r="A270" s="66">
        <f t="shared" si="19"/>
        <v>49</v>
      </c>
      <c r="B270" t="str">
        <f t="shared" si="18"/>
        <v>49,749</v>
      </c>
      <c r="C270" t="str">
        <f t="shared" si="16"/>
        <v>H12,0,0,0,1,,49,749</v>
      </c>
      <c r="D270" t="s">
        <v>376</v>
      </c>
    </row>
    <row r="271" spans="1:4" x14ac:dyDescent="0.2">
      <c r="A271" s="66">
        <f t="shared" si="19"/>
        <v>13</v>
      </c>
      <c r="B271" t="str">
        <f t="shared" si="18"/>
        <v>13,715</v>
      </c>
      <c r="C271" t="str">
        <f t="shared" si="16"/>
        <v>H12,1,0,0,1,,13,715</v>
      </c>
      <c r="D271" t="s">
        <v>377</v>
      </c>
    </row>
    <row r="272" spans="1:4" x14ac:dyDescent="0.2">
      <c r="A272" s="66">
        <f t="shared" si="19"/>
        <v>12</v>
      </c>
      <c r="B272" t="str">
        <f t="shared" si="18"/>
        <v>12,102</v>
      </c>
      <c r="C272" t="str">
        <f t="shared" si="16"/>
        <v>H12,0,1,0,1,,12,102</v>
      </c>
      <c r="D272" t="s">
        <v>378</v>
      </c>
    </row>
    <row r="273" spans="1:4" x14ac:dyDescent="0.2">
      <c r="A273" s="66">
        <f t="shared" si="19"/>
        <v>3</v>
      </c>
      <c r="B273" t="str">
        <f t="shared" si="18"/>
        <v>3,7418</v>
      </c>
      <c r="C273" t="str">
        <f t="shared" si="16"/>
        <v>H12,1,1,0,1,,3,7418</v>
      </c>
      <c r="D273" t="s">
        <v>379</v>
      </c>
    </row>
    <row r="274" spans="1:4" x14ac:dyDescent="0.2">
      <c r="A274" s="66">
        <v>2</v>
      </c>
      <c r="B274" t="str">
        <f t="shared" si="18"/>
        <v>2,816.</v>
      </c>
      <c r="C274" t="str">
        <f t="shared" si="16"/>
        <v>H12,0,0,1,1,,2,816.</v>
      </c>
      <c r="D274" t="s">
        <v>380</v>
      </c>
    </row>
    <row r="275" spans="1:4" x14ac:dyDescent="0.2">
      <c r="A275" s="66">
        <f t="shared" si="19"/>
        <v>85</v>
      </c>
      <c r="B275" t="str">
        <f t="shared" si="18"/>
        <v>85,699</v>
      </c>
      <c r="C275" t="str">
        <f t="shared" si="16"/>
        <v>H12,1,0,1,1,,85,699</v>
      </c>
      <c r="D275" t="s">
        <v>381</v>
      </c>
    </row>
    <row r="276" spans="1:4" x14ac:dyDescent="0.2">
      <c r="A276" s="66">
        <f t="shared" si="19"/>
        <v>1</v>
      </c>
      <c r="B276" t="str">
        <f t="shared" si="18"/>
        <v>1,1080</v>
      </c>
      <c r="C276" t="str">
        <f t="shared" si="16"/>
        <v>H12,0,1,1,1,,1,1080</v>
      </c>
      <c r="D276" t="s">
        <v>382</v>
      </c>
    </row>
    <row r="277" spans="1:4" x14ac:dyDescent="0.2">
      <c r="A277" s="66">
        <f t="shared" si="19"/>
        <v>146</v>
      </c>
      <c r="B277" t="str">
        <f t="shared" si="18"/>
        <v>146,71</v>
      </c>
      <c r="C277" t="str">
        <f t="shared" ref="C277:C340" si="20">LEFT(D277,19)</f>
        <v>H12,1,1,1,1,,146,71</v>
      </c>
      <c r="D277" t="s">
        <v>383</v>
      </c>
    </row>
    <row r="278" spans="1:4" x14ac:dyDescent="0.2">
      <c r="A278" t="e">
        <f t="shared" si="19"/>
        <v>#VALUE!</v>
      </c>
      <c r="B278" t="str">
        <f t="shared" ref="B278:B288" si="21">RIGHT(C278,6)</f>
        <v/>
      </c>
      <c r="C278" t="str">
        <f t="shared" si="20"/>
        <v/>
      </c>
    </row>
    <row r="279" spans="1:4" x14ac:dyDescent="0.2">
      <c r="A279" t="e">
        <f t="shared" si="19"/>
        <v>#VALUE!</v>
      </c>
      <c r="B279" t="str">
        <f t="shared" si="21"/>
        <v/>
      </c>
      <c r="C279" t="str">
        <f t="shared" si="20"/>
        <v/>
      </c>
    </row>
    <row r="280" spans="1:4" x14ac:dyDescent="0.2">
      <c r="A280" t="e">
        <f t="shared" si="19"/>
        <v>#VALUE!</v>
      </c>
      <c r="B280" t="str">
        <f t="shared" si="21"/>
        <v>1,Clus</v>
      </c>
      <c r="C280" t="str">
        <f t="shared" si="20"/>
        <v>Well,Cluster 1,Clus</v>
      </c>
      <c r="D280" t="s">
        <v>70</v>
      </c>
    </row>
    <row r="281" spans="1:4" x14ac:dyDescent="0.2">
      <c r="A281" t="e">
        <f t="shared" si="19"/>
        <v>#VALUE!</v>
      </c>
      <c r="B281" t="str">
        <f t="shared" si="21"/>
        <v>,N/A,8</v>
      </c>
      <c r="C281" t="str">
        <f t="shared" si="20"/>
        <v>A11,NNNN,PNNN,N/A,8</v>
      </c>
      <c r="D281" t="s">
        <v>384</v>
      </c>
    </row>
    <row r="282" spans="1:4" x14ac:dyDescent="0.2">
      <c r="A282" t="e">
        <f t="shared" si="19"/>
        <v>#VALUE!</v>
      </c>
      <c r="B282" t="str">
        <f t="shared" si="21"/>
        <v>,N/A,4</v>
      </c>
      <c r="C282" t="str">
        <f t="shared" si="20"/>
        <v>A11,NNNN,NPNN,N/A,4</v>
      </c>
      <c r="D282" t="s">
        <v>385</v>
      </c>
    </row>
    <row r="283" spans="1:4" x14ac:dyDescent="0.2">
      <c r="A283" t="e">
        <f t="shared" si="19"/>
        <v>#VALUE!</v>
      </c>
      <c r="B283" t="str">
        <f t="shared" si="21"/>
        <v>,N/A,2</v>
      </c>
      <c r="C283" t="str">
        <f t="shared" si="20"/>
        <v>A11,NNNN,PPNN,N/A,2</v>
      </c>
      <c r="D283" t="s">
        <v>386</v>
      </c>
    </row>
    <row r="284" spans="1:4" x14ac:dyDescent="0.2">
      <c r="A284" t="e">
        <f t="shared" si="19"/>
        <v>#VALUE!</v>
      </c>
      <c r="B284" t="str">
        <f t="shared" si="21"/>
        <v>,N/A,0</v>
      </c>
      <c r="C284" t="str">
        <f t="shared" si="20"/>
        <v>A11,NNNN,NNPN,N/A,0</v>
      </c>
      <c r="D284" t="s">
        <v>387</v>
      </c>
    </row>
    <row r="285" spans="1:4" x14ac:dyDescent="0.2">
      <c r="A285" t="e">
        <f t="shared" si="19"/>
        <v>#VALUE!</v>
      </c>
      <c r="B285" t="str">
        <f t="shared" si="21"/>
        <v>,N/A,6</v>
      </c>
      <c r="C285" t="str">
        <f t="shared" si="20"/>
        <v>A11,NNNN,PNPN,N/A,6</v>
      </c>
      <c r="D285" t="s">
        <v>388</v>
      </c>
    </row>
    <row r="286" spans="1:4" x14ac:dyDescent="0.2">
      <c r="A286" t="e">
        <f t="shared" si="19"/>
        <v>#VALUE!</v>
      </c>
      <c r="B286" t="str">
        <f t="shared" si="21"/>
        <v>,N/A,5</v>
      </c>
      <c r="C286" t="str">
        <f t="shared" si="20"/>
        <v>A11,NNNN,PPPN,N/A,5</v>
      </c>
      <c r="D286" t="s">
        <v>389</v>
      </c>
    </row>
    <row r="287" spans="1:4" x14ac:dyDescent="0.2">
      <c r="A287" t="e">
        <f t="shared" si="19"/>
        <v>#VALUE!</v>
      </c>
      <c r="B287" t="str">
        <f t="shared" si="21"/>
        <v>,N/A,0</v>
      </c>
      <c r="C287" t="str">
        <f t="shared" si="20"/>
        <v>A11,NNNN,NNNP,N/A,0</v>
      </c>
      <c r="D287" t="s">
        <v>390</v>
      </c>
    </row>
    <row r="288" spans="1:4" x14ac:dyDescent="0.2">
      <c r="A288" t="e">
        <f t="shared" si="19"/>
        <v>#VALUE!</v>
      </c>
      <c r="B288" t="str">
        <f t="shared" si="21"/>
        <v>,N/A,3</v>
      </c>
      <c r="C288" t="str">
        <f t="shared" si="20"/>
        <v>A11,NNNN,PNNP,N/A,3</v>
      </c>
      <c r="D288" t="s">
        <v>391</v>
      </c>
    </row>
    <row r="289" spans="1:4" x14ac:dyDescent="0.2">
      <c r="A289" t="e">
        <f t="shared" si="19"/>
        <v>#VALUE!</v>
      </c>
      <c r="B289" t="str">
        <f t="shared" ref="B289:B352" si="22">RIGHT(C289,6)</f>
        <v>,N/A,4</v>
      </c>
      <c r="C289" t="str">
        <f t="shared" si="20"/>
        <v>A11,NNNN,NPNP,N/A,4</v>
      </c>
      <c r="D289" t="s">
        <v>392</v>
      </c>
    </row>
    <row r="290" spans="1:4" x14ac:dyDescent="0.2">
      <c r="A290" t="e">
        <f t="shared" si="19"/>
        <v>#VALUE!</v>
      </c>
      <c r="B290" t="str">
        <f t="shared" si="22"/>
        <v>,N/A,2</v>
      </c>
      <c r="C290" t="str">
        <f t="shared" si="20"/>
        <v>A11,NNNN,PPNP,N/A,2</v>
      </c>
      <c r="D290" t="s">
        <v>393</v>
      </c>
    </row>
    <row r="291" spans="1:4" x14ac:dyDescent="0.2">
      <c r="A291" t="e">
        <f t="shared" si="19"/>
        <v>#VALUE!</v>
      </c>
      <c r="B291" t="str">
        <f t="shared" si="22"/>
        <v>,N/A,1</v>
      </c>
      <c r="C291" t="str">
        <f t="shared" si="20"/>
        <v>A11,NNNN,NNPP,N/A,1</v>
      </c>
      <c r="D291" t="s">
        <v>394</v>
      </c>
    </row>
    <row r="292" spans="1:4" x14ac:dyDescent="0.2">
      <c r="A292" t="e">
        <f t="shared" si="19"/>
        <v>#VALUE!</v>
      </c>
      <c r="B292" t="str">
        <f t="shared" si="22"/>
        <v>,N/A,5</v>
      </c>
      <c r="C292" t="str">
        <f t="shared" si="20"/>
        <v>A11,NNNN,PNPP,N/A,5</v>
      </c>
      <c r="D292" t="s">
        <v>395</v>
      </c>
    </row>
    <row r="293" spans="1:4" x14ac:dyDescent="0.2">
      <c r="A293" t="e">
        <f t="shared" si="19"/>
        <v>#VALUE!</v>
      </c>
      <c r="B293" t="str">
        <f t="shared" si="22"/>
        <v>,N/A,3</v>
      </c>
      <c r="C293" t="str">
        <f t="shared" si="20"/>
        <v>A11,NNNN,PPPP,N/A,3</v>
      </c>
      <c r="D293" t="s">
        <v>396</v>
      </c>
    </row>
    <row r="294" spans="1:4" x14ac:dyDescent="0.2">
      <c r="A294" t="e">
        <f t="shared" si="19"/>
        <v>#VALUE!</v>
      </c>
      <c r="B294" t="str">
        <f t="shared" si="22"/>
        <v>,82.72</v>
      </c>
      <c r="C294" t="str">
        <f t="shared" si="20"/>
        <v>A11,PNNN,NPNN,82.72</v>
      </c>
      <c r="D294" t="s">
        <v>397</v>
      </c>
    </row>
    <row r="295" spans="1:4" x14ac:dyDescent="0.2">
      <c r="A295" t="e">
        <f t="shared" si="19"/>
        <v>#VALUE!</v>
      </c>
      <c r="B295" t="str">
        <f t="shared" si="22"/>
        <v>,25.86</v>
      </c>
      <c r="C295" t="str">
        <f t="shared" si="20"/>
        <v>A11,PNNN,PPNN,25.86</v>
      </c>
      <c r="D295" t="s">
        <v>398</v>
      </c>
    </row>
    <row r="296" spans="1:4" x14ac:dyDescent="0.2">
      <c r="A296" t="e">
        <f t="shared" si="19"/>
        <v>#VALUE!</v>
      </c>
      <c r="B296" t="str">
        <f t="shared" si="22"/>
        <v>,4.96,</v>
      </c>
      <c r="C296" t="str">
        <f t="shared" si="20"/>
        <v>A11,PNNN,NNPN,4.96,</v>
      </c>
      <c r="D296" t="s">
        <v>399</v>
      </c>
    </row>
    <row r="297" spans="1:4" x14ac:dyDescent="0.2">
      <c r="A297" t="e">
        <f t="shared" si="19"/>
        <v>#VALUE!</v>
      </c>
      <c r="B297" t="str">
        <f t="shared" si="22"/>
        <v>,0.10,</v>
      </c>
      <c r="C297" t="str">
        <f t="shared" si="20"/>
        <v>A11,PNNN,PNPN,0.10,</v>
      </c>
      <c r="D297" t="s">
        <v>400</v>
      </c>
    </row>
    <row r="298" spans="1:4" x14ac:dyDescent="0.2">
      <c r="A298" t="e">
        <f t="shared" si="19"/>
        <v>#VALUE!</v>
      </c>
      <c r="B298" t="str">
        <f t="shared" si="22"/>
        <v>,13.44</v>
      </c>
      <c r="C298" t="str">
        <f t="shared" si="20"/>
        <v>A11,PNNN,PPPN,13.44</v>
      </c>
      <c r="D298" t="s">
        <v>401</v>
      </c>
    </row>
    <row r="299" spans="1:4" x14ac:dyDescent="0.2">
      <c r="A299" t="e">
        <f t="shared" si="19"/>
        <v>#VALUE!</v>
      </c>
      <c r="B299" t="str">
        <f t="shared" si="22"/>
        <v>,70.62</v>
      </c>
      <c r="C299" t="str">
        <f t="shared" si="20"/>
        <v>A11,PNNN,NNNP,70.62</v>
      </c>
      <c r="D299" t="s">
        <v>402</v>
      </c>
    </row>
    <row r="300" spans="1:4" x14ac:dyDescent="0.2">
      <c r="A300" t="e">
        <f t="shared" si="19"/>
        <v>#VALUE!</v>
      </c>
      <c r="B300" t="str">
        <f t="shared" si="22"/>
        <v>,0.06,</v>
      </c>
      <c r="C300" t="str">
        <f t="shared" si="20"/>
        <v>A11,PNNN,PNNP,0.06,</v>
      </c>
      <c r="D300" t="s">
        <v>403</v>
      </c>
    </row>
    <row r="301" spans="1:4" x14ac:dyDescent="0.2">
      <c r="A301" t="e">
        <f t="shared" si="19"/>
        <v>#VALUE!</v>
      </c>
      <c r="B301" t="str">
        <f t="shared" si="22"/>
        <v>,77.21</v>
      </c>
      <c r="C301" t="str">
        <f t="shared" si="20"/>
        <v>A11,PNNN,NPNP,77.21</v>
      </c>
      <c r="D301" t="s">
        <v>404</v>
      </c>
    </row>
    <row r="302" spans="1:4" x14ac:dyDescent="0.2">
      <c r="A302" t="e">
        <f t="shared" si="19"/>
        <v>#VALUE!</v>
      </c>
      <c r="B302" t="str">
        <f t="shared" si="22"/>
        <v>,17.28</v>
      </c>
      <c r="C302" t="str">
        <f t="shared" si="20"/>
        <v>A11,PNNN,PPNP,17.28</v>
      </c>
      <c r="D302" t="s">
        <v>405</v>
      </c>
    </row>
    <row r="303" spans="1:4" x14ac:dyDescent="0.2">
      <c r="A303" t="e">
        <f t="shared" si="19"/>
        <v>#VALUE!</v>
      </c>
      <c r="B303" t="str">
        <f t="shared" si="22"/>
        <v>,100.4</v>
      </c>
      <c r="C303" t="str">
        <f t="shared" si="20"/>
        <v>A11,PNNN,NNPP,100.4</v>
      </c>
      <c r="D303" t="s">
        <v>406</v>
      </c>
    </row>
    <row r="304" spans="1:4" x14ac:dyDescent="0.2">
      <c r="A304" t="e">
        <f t="shared" si="19"/>
        <v>#VALUE!</v>
      </c>
      <c r="B304" t="str">
        <f t="shared" si="22"/>
        <v>,0.20,</v>
      </c>
      <c r="C304" t="str">
        <f t="shared" si="20"/>
        <v>A11,PNNN,PNPP,0.20,</v>
      </c>
      <c r="D304" t="s">
        <v>407</v>
      </c>
    </row>
    <row r="305" spans="1:4" x14ac:dyDescent="0.2">
      <c r="A305" t="e">
        <f t="shared" si="19"/>
        <v>#VALUE!</v>
      </c>
      <c r="B305" t="str">
        <f t="shared" si="22"/>
        <v>,12.91</v>
      </c>
      <c r="C305" t="str">
        <f t="shared" si="20"/>
        <v>A11,PNNN,PPPP,12.91</v>
      </c>
      <c r="D305" t="s">
        <v>408</v>
      </c>
    </row>
    <row r="306" spans="1:4" x14ac:dyDescent="0.2">
      <c r="A306" t="e">
        <f t="shared" si="19"/>
        <v>#VALUE!</v>
      </c>
      <c r="B306" t="str">
        <f t="shared" si="22"/>
        <v>,56.86</v>
      </c>
      <c r="C306" t="str">
        <f t="shared" si="20"/>
        <v>A11,NPNN,PPNN,56.86</v>
      </c>
      <c r="D306" t="s">
        <v>409</v>
      </c>
    </row>
    <row r="307" spans="1:4" x14ac:dyDescent="0.2">
      <c r="A307" t="e">
        <f t="shared" si="19"/>
        <v>#VALUE!</v>
      </c>
      <c r="B307" t="str">
        <f t="shared" si="22"/>
        <v>,77.76</v>
      </c>
      <c r="C307" t="str">
        <f t="shared" si="20"/>
        <v>A11,NPNN,NNPN,77.76</v>
      </c>
      <c r="D307" t="s">
        <v>410</v>
      </c>
    </row>
    <row r="308" spans="1:4" x14ac:dyDescent="0.2">
      <c r="A308" t="e">
        <f t="shared" si="19"/>
        <v>#VALUE!</v>
      </c>
      <c r="B308" t="str">
        <f t="shared" si="22"/>
        <v>,82.82</v>
      </c>
      <c r="C308" t="str">
        <f t="shared" si="20"/>
        <v>A11,NPNN,PNPN,82.82</v>
      </c>
      <c r="D308" t="s">
        <v>411</v>
      </c>
    </row>
    <row r="309" spans="1:4" x14ac:dyDescent="0.2">
      <c r="A309" t="e">
        <f t="shared" si="19"/>
        <v>#VALUE!</v>
      </c>
      <c r="B309" t="str">
        <f t="shared" si="22"/>
        <v>,69.28</v>
      </c>
      <c r="C309" t="str">
        <f t="shared" si="20"/>
        <v>A11,NPNN,PPPN,69.28</v>
      </c>
      <c r="D309" t="s">
        <v>412</v>
      </c>
    </row>
    <row r="310" spans="1:4" x14ac:dyDescent="0.2">
      <c r="A310" t="e">
        <f t="shared" si="19"/>
        <v>#VALUE!</v>
      </c>
      <c r="B310" t="str">
        <f t="shared" si="22"/>
        <v>,153.3</v>
      </c>
      <c r="C310" t="str">
        <f t="shared" si="20"/>
        <v>A11,NPNN,NNNP,153.3</v>
      </c>
      <c r="D310" t="s">
        <v>413</v>
      </c>
    </row>
    <row r="311" spans="1:4" x14ac:dyDescent="0.2">
      <c r="A311" t="e">
        <f t="shared" si="19"/>
        <v>#VALUE!</v>
      </c>
      <c r="B311" t="str">
        <f t="shared" si="22"/>
        <v>,82.78</v>
      </c>
      <c r="C311" t="str">
        <f t="shared" si="20"/>
        <v>A11,NPNN,PNNP,82.78</v>
      </c>
      <c r="D311" t="s">
        <v>414</v>
      </c>
    </row>
    <row r="312" spans="1:4" x14ac:dyDescent="0.2">
      <c r="A312" t="e">
        <f t="shared" si="19"/>
        <v>#VALUE!</v>
      </c>
      <c r="B312" t="str">
        <f t="shared" si="22"/>
        <v>,5.51,</v>
      </c>
      <c r="C312" t="str">
        <f t="shared" si="20"/>
        <v>A11,NPNN,NPNP,5.51,</v>
      </c>
      <c r="D312" t="s">
        <v>415</v>
      </c>
    </row>
    <row r="313" spans="1:4" x14ac:dyDescent="0.2">
      <c r="A313" t="e">
        <f t="shared" si="19"/>
        <v>#VALUE!</v>
      </c>
      <c r="B313" t="str">
        <f t="shared" si="22"/>
        <v>,65.44</v>
      </c>
      <c r="C313" t="str">
        <f t="shared" si="20"/>
        <v>A11,NPNN,PPNP,65.44</v>
      </c>
      <c r="D313" t="s">
        <v>416</v>
      </c>
    </row>
    <row r="314" spans="1:4" x14ac:dyDescent="0.2">
      <c r="A314" t="e">
        <f t="shared" si="19"/>
        <v>#VALUE!</v>
      </c>
      <c r="B314" t="str">
        <f t="shared" si="22"/>
        <v>,176.7</v>
      </c>
      <c r="C314" t="str">
        <f t="shared" si="20"/>
        <v>A11,NPNN,NNPP,176.7</v>
      </c>
      <c r="D314" t="s">
        <v>417</v>
      </c>
    </row>
    <row r="315" spans="1:4" x14ac:dyDescent="0.2">
      <c r="A315" t="e">
        <f t="shared" si="19"/>
        <v>#VALUE!</v>
      </c>
      <c r="B315" t="str">
        <f t="shared" si="22"/>
        <v>,82.92</v>
      </c>
      <c r="C315" t="str">
        <f t="shared" si="20"/>
        <v>A11,NPNN,PNPP,82.92</v>
      </c>
      <c r="D315" t="s">
        <v>418</v>
      </c>
    </row>
    <row r="316" spans="1:4" x14ac:dyDescent="0.2">
      <c r="A316" t="e">
        <f t="shared" si="19"/>
        <v>#VALUE!</v>
      </c>
      <c r="B316" t="str">
        <f t="shared" si="22"/>
        <v>,69.81</v>
      </c>
      <c r="C316" t="str">
        <f t="shared" si="20"/>
        <v>A11,NPNN,PPPP,69.81</v>
      </c>
      <c r="D316" t="s">
        <v>419</v>
      </c>
    </row>
    <row r="317" spans="1:4" x14ac:dyDescent="0.2">
      <c r="A317" t="e">
        <f t="shared" ref="A317:A326" si="23">INT(B317)</f>
        <v>#VALUE!</v>
      </c>
      <c r="B317" t="str">
        <f t="shared" si="22"/>
        <v>,20.91</v>
      </c>
      <c r="C317" t="str">
        <f t="shared" si="20"/>
        <v>A11,PPNN,NNPN,20.91</v>
      </c>
      <c r="D317" t="s">
        <v>420</v>
      </c>
    </row>
    <row r="318" spans="1:4" x14ac:dyDescent="0.2">
      <c r="A318" t="e">
        <f t="shared" si="23"/>
        <v>#VALUE!</v>
      </c>
      <c r="B318" t="str">
        <f t="shared" si="22"/>
        <v>,25.96</v>
      </c>
      <c r="C318" t="str">
        <f t="shared" si="20"/>
        <v>A11,PPNN,PNPN,25.96</v>
      </c>
      <c r="D318" t="s">
        <v>421</v>
      </c>
    </row>
    <row r="319" spans="1:4" x14ac:dyDescent="0.2">
      <c r="A319" t="e">
        <f t="shared" si="23"/>
        <v>#VALUE!</v>
      </c>
      <c r="B319" t="str">
        <f t="shared" si="22"/>
        <v>,12.42</v>
      </c>
      <c r="C319" t="str">
        <f t="shared" si="20"/>
        <v>A11,PPNN,PPPN,12.42</v>
      </c>
      <c r="D319" t="s">
        <v>422</v>
      </c>
    </row>
    <row r="320" spans="1:4" x14ac:dyDescent="0.2">
      <c r="A320" t="e">
        <f t="shared" si="23"/>
        <v>#VALUE!</v>
      </c>
      <c r="B320" t="str">
        <f t="shared" si="22"/>
        <v>,96.48</v>
      </c>
      <c r="C320" t="str">
        <f t="shared" si="20"/>
        <v>A11,PPNN,NNNP,96.48</v>
      </c>
      <c r="D320" t="s">
        <v>423</v>
      </c>
    </row>
    <row r="321" spans="1:4" x14ac:dyDescent="0.2">
      <c r="A321" t="e">
        <f t="shared" si="23"/>
        <v>#VALUE!</v>
      </c>
      <c r="B321" t="str">
        <f t="shared" si="22"/>
        <v>,25.93</v>
      </c>
      <c r="C321" t="str">
        <f t="shared" si="20"/>
        <v>A11,PPNN,PNNP,25.93</v>
      </c>
      <c r="D321" t="s">
        <v>424</v>
      </c>
    </row>
    <row r="322" spans="1:4" x14ac:dyDescent="0.2">
      <c r="A322" t="e">
        <f t="shared" si="23"/>
        <v>#VALUE!</v>
      </c>
      <c r="B322" t="str">
        <f t="shared" si="22"/>
        <v>,51.35</v>
      </c>
      <c r="C322" t="str">
        <f t="shared" si="20"/>
        <v>A11,PPNN,NPNP,51.35</v>
      </c>
      <c r="D322" t="s">
        <v>425</v>
      </c>
    </row>
    <row r="323" spans="1:4" x14ac:dyDescent="0.2">
      <c r="A323" t="e">
        <f t="shared" si="23"/>
        <v>#VALUE!</v>
      </c>
      <c r="B323" t="str">
        <f t="shared" si="22"/>
        <v>,8.59,</v>
      </c>
      <c r="C323" t="str">
        <f t="shared" si="20"/>
        <v>A11,PPNN,PPNP,8.59,</v>
      </c>
      <c r="D323" t="s">
        <v>426</v>
      </c>
    </row>
    <row r="324" spans="1:4" x14ac:dyDescent="0.2">
      <c r="A324" t="e">
        <f t="shared" si="23"/>
        <v>#VALUE!</v>
      </c>
      <c r="B324" t="str">
        <f t="shared" si="22"/>
        <v>,126.3</v>
      </c>
      <c r="C324" t="str">
        <f t="shared" si="20"/>
        <v>A11,PPNN,NNPP,126.3</v>
      </c>
      <c r="D324" t="s">
        <v>427</v>
      </c>
    </row>
    <row r="325" spans="1:4" x14ac:dyDescent="0.2">
      <c r="A325" t="e">
        <f t="shared" si="23"/>
        <v>#VALUE!</v>
      </c>
      <c r="B325" t="str">
        <f t="shared" si="22"/>
        <v>,26.07</v>
      </c>
      <c r="C325" t="str">
        <f t="shared" si="20"/>
        <v>A11,PPNN,PNPP,26.07</v>
      </c>
      <c r="D325" t="s">
        <v>428</v>
      </c>
    </row>
    <row r="326" spans="1:4" x14ac:dyDescent="0.2">
      <c r="A326" t="e">
        <f t="shared" si="23"/>
        <v>#VALUE!</v>
      </c>
      <c r="B326" t="str">
        <f t="shared" si="22"/>
        <v>,12.96</v>
      </c>
      <c r="C326" t="str">
        <f t="shared" si="20"/>
        <v>A11,PPNN,PPPP,12.96</v>
      </c>
      <c r="D326" t="s">
        <v>429</v>
      </c>
    </row>
    <row r="327" spans="1:4" x14ac:dyDescent="0.2">
      <c r="A327" t="e">
        <f t="shared" ref="A327:A390" si="24">INT(B327)</f>
        <v>#VALUE!</v>
      </c>
      <c r="B327" t="str">
        <f t="shared" si="22"/>
        <v>,5.06,</v>
      </c>
      <c r="C327" t="str">
        <f t="shared" si="20"/>
        <v>A11,NNPN,PNPN,5.06,</v>
      </c>
      <c r="D327" t="s">
        <v>430</v>
      </c>
    </row>
    <row r="328" spans="1:4" x14ac:dyDescent="0.2">
      <c r="A328" t="e">
        <f t="shared" si="24"/>
        <v>#VALUE!</v>
      </c>
      <c r="B328" t="str">
        <f t="shared" si="22"/>
        <v>,8.48,</v>
      </c>
      <c r="C328" t="str">
        <f t="shared" si="20"/>
        <v>A11,NNPN,PPPN,8.48,</v>
      </c>
      <c r="D328" t="s">
        <v>431</v>
      </c>
    </row>
    <row r="329" spans="1:4" x14ac:dyDescent="0.2">
      <c r="A329" t="e">
        <f t="shared" si="24"/>
        <v>#VALUE!</v>
      </c>
      <c r="B329" t="str">
        <f t="shared" si="22"/>
        <v>,75.58</v>
      </c>
      <c r="C329" t="str">
        <f t="shared" si="20"/>
        <v>A11,NNPN,NNNP,75.58</v>
      </c>
      <c r="D329" t="s">
        <v>432</v>
      </c>
    </row>
    <row r="330" spans="1:4" x14ac:dyDescent="0.2">
      <c r="A330" t="e">
        <f t="shared" si="24"/>
        <v>#VALUE!</v>
      </c>
      <c r="B330" t="str">
        <f t="shared" si="22"/>
        <v>,5.02,</v>
      </c>
      <c r="C330" t="str">
        <f t="shared" si="20"/>
        <v>A11,NNPN,PNNP,5.02,</v>
      </c>
      <c r="D330" t="s">
        <v>433</v>
      </c>
    </row>
    <row r="331" spans="1:4" x14ac:dyDescent="0.2">
      <c r="A331" t="e">
        <f t="shared" si="24"/>
        <v>#VALUE!</v>
      </c>
      <c r="B331" t="str">
        <f t="shared" si="22"/>
        <v>,72.25</v>
      </c>
      <c r="C331" t="str">
        <f t="shared" si="20"/>
        <v>A11,NNPN,NPNP,72.25</v>
      </c>
      <c r="D331" t="s">
        <v>434</v>
      </c>
    </row>
    <row r="332" spans="1:4" x14ac:dyDescent="0.2">
      <c r="A332" t="e">
        <f t="shared" si="24"/>
        <v>#VALUE!</v>
      </c>
      <c r="B332" t="str">
        <f t="shared" si="22"/>
        <v>,12.32</v>
      </c>
      <c r="C332" t="str">
        <f t="shared" si="20"/>
        <v>A11,NNPN,PPNP,12.32</v>
      </c>
      <c r="D332" t="s">
        <v>435</v>
      </c>
    </row>
    <row r="333" spans="1:4" x14ac:dyDescent="0.2">
      <c r="A333" t="e">
        <f t="shared" si="24"/>
        <v>#VALUE!</v>
      </c>
      <c r="B333" t="str">
        <f t="shared" si="22"/>
        <v>,105.4</v>
      </c>
      <c r="C333" t="str">
        <f t="shared" si="20"/>
        <v>A11,NNPN,NNPP,105.4</v>
      </c>
      <c r="D333" t="s">
        <v>436</v>
      </c>
    </row>
    <row r="334" spans="1:4" x14ac:dyDescent="0.2">
      <c r="A334" t="e">
        <f t="shared" si="24"/>
        <v>#VALUE!</v>
      </c>
      <c r="B334" t="str">
        <f t="shared" si="22"/>
        <v>,5.16,</v>
      </c>
      <c r="C334" t="str">
        <f t="shared" si="20"/>
        <v>A11,NNPN,PNPP,5.16,</v>
      </c>
      <c r="D334" t="s">
        <v>437</v>
      </c>
    </row>
    <row r="335" spans="1:4" x14ac:dyDescent="0.2">
      <c r="A335" t="e">
        <f t="shared" si="24"/>
        <v>#VALUE!</v>
      </c>
      <c r="B335" t="str">
        <f t="shared" si="22"/>
        <v>,7.95,</v>
      </c>
      <c r="C335" t="str">
        <f t="shared" si="20"/>
        <v>A11,NNPN,PPPP,7.95,</v>
      </c>
      <c r="D335" t="s">
        <v>438</v>
      </c>
    </row>
    <row r="336" spans="1:4" x14ac:dyDescent="0.2">
      <c r="A336" t="e">
        <f t="shared" si="24"/>
        <v>#VALUE!</v>
      </c>
      <c r="B336" t="str">
        <f t="shared" si="22"/>
        <v>,13.54</v>
      </c>
      <c r="C336" t="str">
        <f t="shared" si="20"/>
        <v>A11,PNPN,PPPN,13.54</v>
      </c>
      <c r="D336" t="s">
        <v>439</v>
      </c>
    </row>
    <row r="337" spans="1:4" x14ac:dyDescent="0.2">
      <c r="A337" t="e">
        <f t="shared" si="24"/>
        <v>#VALUE!</v>
      </c>
      <c r="B337" t="str">
        <f t="shared" si="22"/>
        <v>,70.52</v>
      </c>
      <c r="C337" t="str">
        <f t="shared" si="20"/>
        <v>A11,PNPN,NNNP,70.52</v>
      </c>
      <c r="D337" t="s">
        <v>440</v>
      </c>
    </row>
    <row r="338" spans="1:4" x14ac:dyDescent="0.2">
      <c r="A338" t="e">
        <f t="shared" si="24"/>
        <v>#VALUE!</v>
      </c>
      <c r="B338" t="str">
        <f t="shared" si="22"/>
        <v>,0.03,</v>
      </c>
      <c r="C338" t="str">
        <f t="shared" si="20"/>
        <v>A11,PNPN,PNNP,0.03,</v>
      </c>
      <c r="D338" t="s">
        <v>441</v>
      </c>
    </row>
    <row r="339" spans="1:4" x14ac:dyDescent="0.2">
      <c r="A339" t="e">
        <f t="shared" si="24"/>
        <v>#VALUE!</v>
      </c>
      <c r="B339" t="str">
        <f t="shared" si="22"/>
        <v>,77.31</v>
      </c>
      <c r="C339" t="str">
        <f t="shared" si="20"/>
        <v>A11,PNPN,NPNP,77.31</v>
      </c>
      <c r="D339" t="s">
        <v>442</v>
      </c>
    </row>
    <row r="340" spans="1:4" x14ac:dyDescent="0.2">
      <c r="A340" t="e">
        <f t="shared" si="24"/>
        <v>#VALUE!</v>
      </c>
      <c r="B340" t="str">
        <f t="shared" si="22"/>
        <v>,17.38</v>
      </c>
      <c r="C340" t="str">
        <f t="shared" si="20"/>
        <v>A11,PNPN,PPNP,17.38</v>
      </c>
      <c r="D340" t="s">
        <v>443</v>
      </c>
    </row>
    <row r="341" spans="1:4" x14ac:dyDescent="0.2">
      <c r="A341" t="e">
        <f t="shared" si="24"/>
        <v>#VALUE!</v>
      </c>
      <c r="B341" t="str">
        <f t="shared" si="22"/>
        <v>,100.3</v>
      </c>
      <c r="C341" t="str">
        <f t="shared" ref="C341:C404" si="25">LEFT(D341,19)</f>
        <v>A11,PNPN,NNPP,100.3</v>
      </c>
      <c r="D341" t="s">
        <v>444</v>
      </c>
    </row>
    <row r="342" spans="1:4" x14ac:dyDescent="0.2">
      <c r="A342" t="e">
        <f t="shared" si="24"/>
        <v>#VALUE!</v>
      </c>
      <c r="B342" t="str">
        <f t="shared" si="22"/>
        <v>,0.10,</v>
      </c>
      <c r="C342" t="str">
        <f t="shared" si="25"/>
        <v>A11,PNPN,PNPP,0.10,</v>
      </c>
      <c r="D342" t="s">
        <v>445</v>
      </c>
    </row>
    <row r="343" spans="1:4" x14ac:dyDescent="0.2">
      <c r="A343" t="e">
        <f t="shared" si="24"/>
        <v>#VALUE!</v>
      </c>
      <c r="B343" t="str">
        <f t="shared" si="22"/>
        <v>,13.01</v>
      </c>
      <c r="C343" t="str">
        <f t="shared" si="25"/>
        <v>A11,PNPN,PPPP,13.01</v>
      </c>
      <c r="D343" t="s">
        <v>446</v>
      </c>
    </row>
    <row r="344" spans="1:4" x14ac:dyDescent="0.2">
      <c r="A344" t="e">
        <f t="shared" si="24"/>
        <v>#VALUE!</v>
      </c>
      <c r="B344" t="str">
        <f t="shared" si="22"/>
        <v>,84.06</v>
      </c>
      <c r="C344" t="str">
        <f t="shared" si="25"/>
        <v>A11,PPPN,NNNP,84.06</v>
      </c>
      <c r="D344" t="s">
        <v>447</v>
      </c>
    </row>
    <row r="345" spans="1:4" x14ac:dyDescent="0.2">
      <c r="A345" t="e">
        <f t="shared" si="24"/>
        <v>#VALUE!</v>
      </c>
      <c r="B345" t="str">
        <f t="shared" si="22"/>
        <v>,13.51</v>
      </c>
      <c r="C345" t="str">
        <f t="shared" si="25"/>
        <v>A11,PPPN,PNNP,13.51</v>
      </c>
      <c r="D345" t="s">
        <v>448</v>
      </c>
    </row>
    <row r="346" spans="1:4" x14ac:dyDescent="0.2">
      <c r="A346" t="e">
        <f t="shared" si="24"/>
        <v>#VALUE!</v>
      </c>
      <c r="B346" t="str">
        <f t="shared" si="22"/>
        <v>,63.77</v>
      </c>
      <c r="C346" t="str">
        <f t="shared" si="25"/>
        <v>A11,PPPN,NPNP,63.77</v>
      </c>
      <c r="D346" t="s">
        <v>449</v>
      </c>
    </row>
    <row r="347" spans="1:4" x14ac:dyDescent="0.2">
      <c r="A347" t="e">
        <f t="shared" si="24"/>
        <v>#VALUE!</v>
      </c>
      <c r="B347" t="str">
        <f t="shared" si="22"/>
        <v>,3.84,</v>
      </c>
      <c r="C347" t="str">
        <f t="shared" si="25"/>
        <v>A11,PPPN,PPNP,3.84,</v>
      </c>
      <c r="D347" t="s">
        <v>450</v>
      </c>
    </row>
    <row r="348" spans="1:4" x14ac:dyDescent="0.2">
      <c r="A348" t="e">
        <f t="shared" si="24"/>
        <v>#VALUE!</v>
      </c>
      <c r="B348" t="str">
        <f t="shared" si="22"/>
        <v>,113.9</v>
      </c>
      <c r="C348" t="str">
        <f t="shared" si="25"/>
        <v>A11,PPPN,NNPP,113.9</v>
      </c>
      <c r="D348" t="s">
        <v>451</v>
      </c>
    </row>
    <row r="349" spans="1:4" x14ac:dyDescent="0.2">
      <c r="A349" t="e">
        <f t="shared" si="24"/>
        <v>#VALUE!</v>
      </c>
      <c r="B349" t="str">
        <f t="shared" si="22"/>
        <v>,13.64</v>
      </c>
      <c r="C349" t="str">
        <f t="shared" si="25"/>
        <v>A11,PPPN,PNPP,13.64</v>
      </c>
      <c r="D349" t="s">
        <v>452</v>
      </c>
    </row>
    <row r="350" spans="1:4" x14ac:dyDescent="0.2">
      <c r="A350" t="e">
        <f t="shared" si="24"/>
        <v>#VALUE!</v>
      </c>
      <c r="B350" t="str">
        <f t="shared" si="22"/>
        <v>,0.53,</v>
      </c>
      <c r="C350" t="str">
        <f t="shared" si="25"/>
        <v>A11,PPPN,PPPP,0.53,</v>
      </c>
      <c r="D350" t="s">
        <v>453</v>
      </c>
    </row>
    <row r="351" spans="1:4" x14ac:dyDescent="0.2">
      <c r="A351" t="e">
        <f t="shared" si="24"/>
        <v>#VALUE!</v>
      </c>
      <c r="B351" t="str">
        <f t="shared" si="22"/>
        <v>,70.55</v>
      </c>
      <c r="C351" t="str">
        <f t="shared" si="25"/>
        <v>A11,NNNP,PNNP,70.55</v>
      </c>
      <c r="D351" t="s">
        <v>454</v>
      </c>
    </row>
    <row r="352" spans="1:4" x14ac:dyDescent="0.2">
      <c r="A352" t="e">
        <f t="shared" si="24"/>
        <v>#VALUE!</v>
      </c>
      <c r="B352" t="str">
        <f t="shared" si="22"/>
        <v>,147.8</v>
      </c>
      <c r="C352" t="str">
        <f t="shared" si="25"/>
        <v>A11,NNNP,NPNP,147.8</v>
      </c>
      <c r="D352" t="s">
        <v>455</v>
      </c>
    </row>
    <row r="353" spans="1:4" x14ac:dyDescent="0.2">
      <c r="A353" t="e">
        <f t="shared" si="24"/>
        <v>#VALUE!</v>
      </c>
      <c r="B353" t="str">
        <f t="shared" ref="B353:B416" si="26">RIGHT(C353,6)</f>
        <v>,87.90</v>
      </c>
      <c r="C353" t="str">
        <f t="shared" si="25"/>
        <v>A11,NNNP,PPNP,87.90</v>
      </c>
      <c r="D353" t="s">
        <v>456</v>
      </c>
    </row>
    <row r="354" spans="1:4" x14ac:dyDescent="0.2">
      <c r="A354" t="e">
        <f t="shared" si="24"/>
        <v>#VALUE!</v>
      </c>
      <c r="B354" t="str">
        <f t="shared" si="26"/>
        <v>,29.87</v>
      </c>
      <c r="C354" t="str">
        <f t="shared" si="25"/>
        <v>A11,NNNP,NNPP,29.87</v>
      </c>
      <c r="D354" t="s">
        <v>457</v>
      </c>
    </row>
    <row r="355" spans="1:4" x14ac:dyDescent="0.2">
      <c r="A355" t="e">
        <f t="shared" si="24"/>
        <v>#VALUE!</v>
      </c>
      <c r="B355" t="str">
        <f t="shared" si="26"/>
        <v>,70.42</v>
      </c>
      <c r="C355" t="str">
        <f t="shared" si="25"/>
        <v>A11,NNNP,PNPP,70.42</v>
      </c>
      <c r="D355" t="s">
        <v>458</v>
      </c>
    </row>
    <row r="356" spans="1:4" x14ac:dyDescent="0.2">
      <c r="A356" t="e">
        <f t="shared" si="24"/>
        <v>#VALUE!</v>
      </c>
      <c r="B356" t="str">
        <f t="shared" si="26"/>
        <v>,83.53</v>
      </c>
      <c r="C356" t="str">
        <f t="shared" si="25"/>
        <v>A11,NNNP,PPPP,83.53</v>
      </c>
      <c r="D356" t="s">
        <v>459</v>
      </c>
    </row>
    <row r="357" spans="1:4" x14ac:dyDescent="0.2">
      <c r="A357" t="e">
        <f t="shared" si="24"/>
        <v>#VALUE!</v>
      </c>
      <c r="B357" t="str">
        <f t="shared" si="26"/>
        <v>,77.28</v>
      </c>
      <c r="C357" t="str">
        <f t="shared" si="25"/>
        <v>A11,PNNP,NPNP,77.28</v>
      </c>
      <c r="D357" t="s">
        <v>460</v>
      </c>
    </row>
    <row r="358" spans="1:4" x14ac:dyDescent="0.2">
      <c r="A358" t="e">
        <f t="shared" si="24"/>
        <v>#VALUE!</v>
      </c>
      <c r="B358" t="str">
        <f t="shared" si="26"/>
        <v>,17.34</v>
      </c>
      <c r="C358" t="str">
        <f t="shared" si="25"/>
        <v>A11,PNNP,PPNP,17.34</v>
      </c>
      <c r="D358" t="s">
        <v>461</v>
      </c>
    </row>
    <row r="359" spans="1:4" x14ac:dyDescent="0.2">
      <c r="A359" t="e">
        <f t="shared" si="24"/>
        <v>#VALUE!</v>
      </c>
      <c r="B359" t="str">
        <f t="shared" si="26"/>
        <v>,100.4</v>
      </c>
      <c r="C359" t="str">
        <f t="shared" si="25"/>
        <v>A11,PNNP,NNPP,100.4</v>
      </c>
      <c r="D359" t="s">
        <v>462</v>
      </c>
    </row>
    <row r="360" spans="1:4" x14ac:dyDescent="0.2">
      <c r="A360" t="e">
        <f t="shared" si="24"/>
        <v>#VALUE!</v>
      </c>
      <c r="B360" t="str">
        <f t="shared" si="26"/>
        <v>,0.14,</v>
      </c>
      <c r="C360" t="str">
        <f t="shared" si="25"/>
        <v>A11,PNNP,PNPP,0.14,</v>
      </c>
      <c r="D360" t="s">
        <v>463</v>
      </c>
    </row>
    <row r="361" spans="1:4" x14ac:dyDescent="0.2">
      <c r="A361" t="e">
        <f t="shared" si="24"/>
        <v>#VALUE!</v>
      </c>
      <c r="B361" t="str">
        <f t="shared" si="26"/>
        <v>,12.97</v>
      </c>
      <c r="C361" t="str">
        <f t="shared" si="25"/>
        <v>A11,PNNP,PPPP,12.97</v>
      </c>
      <c r="D361" t="s">
        <v>464</v>
      </c>
    </row>
    <row r="362" spans="1:4" x14ac:dyDescent="0.2">
      <c r="A362" t="e">
        <f t="shared" si="24"/>
        <v>#VALUE!</v>
      </c>
      <c r="B362" t="str">
        <f t="shared" si="26"/>
        <v>,59.93</v>
      </c>
      <c r="C362" t="str">
        <f t="shared" si="25"/>
        <v>A11,NPNP,PPNP,59.93</v>
      </c>
      <c r="D362" t="s">
        <v>465</v>
      </c>
    </row>
    <row r="363" spans="1:4" x14ac:dyDescent="0.2">
      <c r="A363" t="e">
        <f t="shared" si="24"/>
        <v>#VALUE!</v>
      </c>
      <c r="B363" t="str">
        <f t="shared" si="26"/>
        <v>,177.7</v>
      </c>
      <c r="C363" t="str">
        <f t="shared" si="25"/>
        <v>A11,NPNP,NNPP,177.7</v>
      </c>
      <c r="D363" t="s">
        <v>466</v>
      </c>
    </row>
    <row r="364" spans="1:4" x14ac:dyDescent="0.2">
      <c r="A364" t="e">
        <f t="shared" si="24"/>
        <v>#VALUE!</v>
      </c>
      <c r="B364" t="str">
        <f t="shared" si="26"/>
        <v>,77.41</v>
      </c>
      <c r="C364" t="str">
        <f t="shared" si="25"/>
        <v>A11,NPNP,PNPP,77.41</v>
      </c>
      <c r="D364" t="s">
        <v>467</v>
      </c>
    </row>
    <row r="365" spans="1:4" x14ac:dyDescent="0.2">
      <c r="A365" t="e">
        <f t="shared" si="24"/>
        <v>#VALUE!</v>
      </c>
      <c r="B365" t="str">
        <f t="shared" si="26"/>
        <v>,64.30</v>
      </c>
      <c r="C365" t="str">
        <f t="shared" si="25"/>
        <v>A11,NPNP,PPPP,64.30</v>
      </c>
      <c r="D365" t="s">
        <v>468</v>
      </c>
    </row>
    <row r="366" spans="1:4" x14ac:dyDescent="0.2">
      <c r="A366" t="e">
        <f t="shared" si="24"/>
        <v>#VALUE!</v>
      </c>
      <c r="B366" t="str">
        <f t="shared" si="26"/>
        <v>,117.7</v>
      </c>
      <c r="C366" t="str">
        <f t="shared" si="25"/>
        <v>A11,PPNP,NNPP,117.7</v>
      </c>
      <c r="D366" t="s">
        <v>469</v>
      </c>
    </row>
    <row r="367" spans="1:4" x14ac:dyDescent="0.2">
      <c r="A367" t="e">
        <f t="shared" si="24"/>
        <v>#VALUE!</v>
      </c>
      <c r="B367" t="str">
        <f t="shared" si="26"/>
        <v>,17.48</v>
      </c>
      <c r="C367" t="str">
        <f t="shared" si="25"/>
        <v>A11,PPNP,PNPP,17.48</v>
      </c>
      <c r="D367" t="s">
        <v>470</v>
      </c>
    </row>
    <row r="368" spans="1:4" x14ac:dyDescent="0.2">
      <c r="A368" t="e">
        <f t="shared" si="24"/>
        <v>#VALUE!</v>
      </c>
      <c r="B368" t="str">
        <f t="shared" si="26"/>
        <v>,4.37,</v>
      </c>
      <c r="C368" t="str">
        <f t="shared" si="25"/>
        <v>A11,PPNP,PPPP,4.37,</v>
      </c>
      <c r="D368" t="s">
        <v>471</v>
      </c>
    </row>
    <row r="369" spans="1:4" x14ac:dyDescent="0.2">
      <c r="A369" t="e">
        <f t="shared" si="24"/>
        <v>#VALUE!</v>
      </c>
      <c r="B369" t="str">
        <f t="shared" si="26"/>
        <v>,100.2</v>
      </c>
      <c r="C369" t="str">
        <f t="shared" si="25"/>
        <v>A11,NNPP,PNPP,100.2</v>
      </c>
      <c r="D369" t="s">
        <v>472</v>
      </c>
    </row>
    <row r="370" spans="1:4" x14ac:dyDescent="0.2">
      <c r="A370" t="e">
        <f t="shared" si="24"/>
        <v>#VALUE!</v>
      </c>
      <c r="B370" t="str">
        <f t="shared" si="26"/>
        <v>,113.3</v>
      </c>
      <c r="C370" t="str">
        <f t="shared" si="25"/>
        <v>A11,NNPP,PPPP,113.3</v>
      </c>
      <c r="D370" t="s">
        <v>473</v>
      </c>
    </row>
    <row r="371" spans="1:4" x14ac:dyDescent="0.2">
      <c r="A371" t="e">
        <f t="shared" si="24"/>
        <v>#VALUE!</v>
      </c>
      <c r="B371" t="str">
        <f t="shared" si="26"/>
        <v>,13.11</v>
      </c>
      <c r="C371" t="str">
        <f t="shared" si="25"/>
        <v>A11,PNPP,PPPP,13.11</v>
      </c>
      <c r="D371" t="s">
        <v>474</v>
      </c>
    </row>
    <row r="372" spans="1:4" x14ac:dyDescent="0.2">
      <c r="A372" t="e">
        <f t="shared" si="24"/>
        <v>#VALUE!</v>
      </c>
      <c r="B372" t="str">
        <f t="shared" si="26"/>
        <v>NN,N/A</v>
      </c>
      <c r="C372" t="str">
        <f t="shared" si="25"/>
        <v>A12,NNNNN,PNNNN,N/A</v>
      </c>
      <c r="D372" t="s">
        <v>475</v>
      </c>
    </row>
    <row r="373" spans="1:4" x14ac:dyDescent="0.2">
      <c r="A373" t="e">
        <f t="shared" si="24"/>
        <v>#VALUE!</v>
      </c>
      <c r="B373" t="str">
        <f t="shared" si="26"/>
        <v>NN,N/A</v>
      </c>
      <c r="C373" t="str">
        <f t="shared" si="25"/>
        <v>A12,NNNNN,NPNNN,N/A</v>
      </c>
      <c r="D373" t="s">
        <v>476</v>
      </c>
    </row>
    <row r="374" spans="1:4" x14ac:dyDescent="0.2">
      <c r="A374" t="e">
        <f t="shared" si="24"/>
        <v>#VALUE!</v>
      </c>
      <c r="B374" t="str">
        <f t="shared" si="26"/>
        <v>NN,N/A</v>
      </c>
      <c r="C374" t="str">
        <f t="shared" si="25"/>
        <v>A12,NNNNN,PPNNN,N/A</v>
      </c>
      <c r="D374" t="s">
        <v>477</v>
      </c>
    </row>
    <row r="375" spans="1:4" x14ac:dyDescent="0.2">
      <c r="A375" t="e">
        <f t="shared" si="24"/>
        <v>#VALUE!</v>
      </c>
      <c r="B375" t="str">
        <f t="shared" si="26"/>
        <v>NN,N/A</v>
      </c>
      <c r="C375" t="str">
        <f t="shared" si="25"/>
        <v>A12,NNNNN,NNPNN,N/A</v>
      </c>
      <c r="D375" t="s">
        <v>478</v>
      </c>
    </row>
    <row r="376" spans="1:4" x14ac:dyDescent="0.2">
      <c r="A376" t="e">
        <f t="shared" si="24"/>
        <v>#VALUE!</v>
      </c>
      <c r="B376" t="str">
        <f t="shared" si="26"/>
        <v>NN,N/A</v>
      </c>
      <c r="C376" t="str">
        <f t="shared" si="25"/>
        <v>A12,NNNNN,PNPNN,N/A</v>
      </c>
      <c r="D376" t="s">
        <v>479</v>
      </c>
    </row>
    <row r="377" spans="1:4" x14ac:dyDescent="0.2">
      <c r="A377" t="e">
        <f t="shared" si="24"/>
        <v>#VALUE!</v>
      </c>
      <c r="B377" t="str">
        <f t="shared" si="26"/>
        <v>NN,N/A</v>
      </c>
      <c r="C377" t="str">
        <f t="shared" si="25"/>
        <v>A12,NNNNN,PPPNN,N/A</v>
      </c>
      <c r="D377" t="s">
        <v>480</v>
      </c>
    </row>
    <row r="378" spans="1:4" x14ac:dyDescent="0.2">
      <c r="A378" t="e">
        <f t="shared" si="24"/>
        <v>#VALUE!</v>
      </c>
      <c r="B378" t="str">
        <f t="shared" si="26"/>
        <v>PN,N/A</v>
      </c>
      <c r="C378" t="str">
        <f t="shared" si="25"/>
        <v>A12,NNNNN,NNNPN,N/A</v>
      </c>
      <c r="D378" t="s">
        <v>481</v>
      </c>
    </row>
    <row r="379" spans="1:4" x14ac:dyDescent="0.2">
      <c r="A379" t="e">
        <f t="shared" si="24"/>
        <v>#VALUE!</v>
      </c>
      <c r="B379" t="str">
        <f t="shared" si="26"/>
        <v>PN,N/A</v>
      </c>
      <c r="C379" t="str">
        <f t="shared" si="25"/>
        <v>A12,NNNNN,PNNPN,N/A</v>
      </c>
      <c r="D379" t="s">
        <v>482</v>
      </c>
    </row>
    <row r="380" spans="1:4" x14ac:dyDescent="0.2">
      <c r="A380" t="e">
        <f t="shared" si="24"/>
        <v>#VALUE!</v>
      </c>
      <c r="B380" t="str">
        <f t="shared" si="26"/>
        <v>PN,N/A</v>
      </c>
      <c r="C380" t="str">
        <f t="shared" si="25"/>
        <v>A12,NNNNN,NNPPN,N/A</v>
      </c>
      <c r="D380" t="s">
        <v>483</v>
      </c>
    </row>
    <row r="381" spans="1:4" x14ac:dyDescent="0.2">
      <c r="A381" t="e">
        <f t="shared" si="24"/>
        <v>#VALUE!</v>
      </c>
      <c r="B381" t="str">
        <f t="shared" si="26"/>
        <v>PN,N/A</v>
      </c>
      <c r="C381" t="str">
        <f t="shared" si="25"/>
        <v>A12,NNNNN,PNPPN,N/A</v>
      </c>
      <c r="D381" t="s">
        <v>484</v>
      </c>
    </row>
    <row r="382" spans="1:4" x14ac:dyDescent="0.2">
      <c r="A382" t="e">
        <f t="shared" si="24"/>
        <v>#VALUE!</v>
      </c>
      <c r="B382" t="str">
        <f t="shared" si="26"/>
        <v>PN,N/A</v>
      </c>
      <c r="C382" t="str">
        <f t="shared" si="25"/>
        <v>A12,NNNNN,NPPPN,N/A</v>
      </c>
      <c r="D382" t="s">
        <v>485</v>
      </c>
    </row>
    <row r="383" spans="1:4" x14ac:dyDescent="0.2">
      <c r="A383" t="e">
        <f t="shared" si="24"/>
        <v>#VALUE!</v>
      </c>
      <c r="B383" t="str">
        <f t="shared" si="26"/>
        <v>PN,N/A</v>
      </c>
      <c r="C383" t="str">
        <f t="shared" si="25"/>
        <v>A12,NNNNN,PPPPN,N/A</v>
      </c>
      <c r="D383" t="s">
        <v>486</v>
      </c>
    </row>
    <row r="384" spans="1:4" x14ac:dyDescent="0.2">
      <c r="A384" t="e">
        <f t="shared" si="24"/>
        <v>#VALUE!</v>
      </c>
      <c r="B384" t="str">
        <f t="shared" si="26"/>
        <v>NP,N/A</v>
      </c>
      <c r="C384" t="str">
        <f t="shared" si="25"/>
        <v>A12,NNNNN,NNNNP,N/A</v>
      </c>
      <c r="D384" t="s">
        <v>487</v>
      </c>
    </row>
    <row r="385" spans="1:4" x14ac:dyDescent="0.2">
      <c r="A385" t="e">
        <f t="shared" si="24"/>
        <v>#VALUE!</v>
      </c>
      <c r="B385" t="str">
        <f t="shared" si="26"/>
        <v>NP,N/A</v>
      </c>
      <c r="C385" t="str">
        <f t="shared" si="25"/>
        <v>A12,NNNNN,PNNNP,N/A</v>
      </c>
      <c r="D385" t="s">
        <v>488</v>
      </c>
    </row>
    <row r="386" spans="1:4" x14ac:dyDescent="0.2">
      <c r="A386" t="e">
        <f t="shared" si="24"/>
        <v>#VALUE!</v>
      </c>
      <c r="B386" t="str">
        <f t="shared" si="26"/>
        <v>NP,N/A</v>
      </c>
      <c r="C386" t="str">
        <f t="shared" si="25"/>
        <v>A12,NNNNN,NPNNP,N/A</v>
      </c>
      <c r="D386" t="s">
        <v>489</v>
      </c>
    </row>
    <row r="387" spans="1:4" x14ac:dyDescent="0.2">
      <c r="A387" t="e">
        <f t="shared" si="24"/>
        <v>#VALUE!</v>
      </c>
      <c r="B387" t="str">
        <f t="shared" si="26"/>
        <v>NP,N/A</v>
      </c>
      <c r="C387" t="str">
        <f t="shared" si="25"/>
        <v>A12,NNNNN,PPNNP,N/A</v>
      </c>
      <c r="D387" t="s">
        <v>490</v>
      </c>
    </row>
    <row r="388" spans="1:4" x14ac:dyDescent="0.2">
      <c r="A388" t="e">
        <f t="shared" si="24"/>
        <v>#VALUE!</v>
      </c>
      <c r="B388" t="str">
        <f t="shared" si="26"/>
        <v>NP,N/A</v>
      </c>
      <c r="C388" t="str">
        <f t="shared" si="25"/>
        <v>A12,NNNNN,PNPNP,N/A</v>
      </c>
      <c r="D388" t="s">
        <v>491</v>
      </c>
    </row>
    <row r="389" spans="1:4" x14ac:dyDescent="0.2">
      <c r="A389" t="e">
        <f t="shared" si="24"/>
        <v>#VALUE!</v>
      </c>
      <c r="B389" t="str">
        <f t="shared" si="26"/>
        <v>NP,N/A</v>
      </c>
      <c r="C389" t="str">
        <f t="shared" si="25"/>
        <v>A12,NNNNN,PPPNP,N/A</v>
      </c>
      <c r="D389" t="s">
        <v>492</v>
      </c>
    </row>
    <row r="390" spans="1:4" x14ac:dyDescent="0.2">
      <c r="A390" t="e">
        <f t="shared" si="24"/>
        <v>#VALUE!</v>
      </c>
      <c r="B390" t="str">
        <f t="shared" si="26"/>
        <v>PP,N/A</v>
      </c>
      <c r="C390" t="str">
        <f t="shared" si="25"/>
        <v>A12,NNNNN,NNNPP,N/A</v>
      </c>
      <c r="D390" t="s">
        <v>493</v>
      </c>
    </row>
    <row r="391" spans="1:4" x14ac:dyDescent="0.2">
      <c r="A391" t="e">
        <f t="shared" ref="A391:A454" si="27">INT(B391)</f>
        <v>#VALUE!</v>
      </c>
      <c r="B391" t="str">
        <f t="shared" si="26"/>
        <v>PP,N/A</v>
      </c>
      <c r="C391" t="str">
        <f t="shared" si="25"/>
        <v>A12,NNNNN,PNNPP,N/A</v>
      </c>
      <c r="D391" t="s">
        <v>494</v>
      </c>
    </row>
    <row r="392" spans="1:4" x14ac:dyDescent="0.2">
      <c r="A392" t="e">
        <f t="shared" si="27"/>
        <v>#VALUE!</v>
      </c>
      <c r="B392" t="str">
        <f t="shared" si="26"/>
        <v>PP,N/A</v>
      </c>
      <c r="C392" t="str">
        <f t="shared" si="25"/>
        <v>A12,NNNNN,PPNPP,N/A</v>
      </c>
      <c r="D392" t="s">
        <v>495</v>
      </c>
    </row>
    <row r="393" spans="1:4" x14ac:dyDescent="0.2">
      <c r="A393" t="e">
        <f t="shared" si="27"/>
        <v>#VALUE!</v>
      </c>
      <c r="B393" t="str">
        <f t="shared" si="26"/>
        <v>PP,N/A</v>
      </c>
      <c r="C393" t="str">
        <f t="shared" si="25"/>
        <v>A12,NNNNN,NNPPP,N/A</v>
      </c>
      <c r="D393" t="s">
        <v>496</v>
      </c>
    </row>
    <row r="394" spans="1:4" x14ac:dyDescent="0.2">
      <c r="A394" t="e">
        <f t="shared" si="27"/>
        <v>#VALUE!</v>
      </c>
      <c r="B394" t="str">
        <f t="shared" si="26"/>
        <v>PP,N/A</v>
      </c>
      <c r="C394" t="str">
        <f t="shared" si="25"/>
        <v>A12,NNNNN,PNPPP,N/A</v>
      </c>
      <c r="D394" t="s">
        <v>497</v>
      </c>
    </row>
    <row r="395" spans="1:4" x14ac:dyDescent="0.2">
      <c r="A395" t="e">
        <f t="shared" si="27"/>
        <v>#VALUE!</v>
      </c>
      <c r="B395" t="str">
        <f t="shared" si="26"/>
        <v>PP,N/A</v>
      </c>
      <c r="C395" t="str">
        <f t="shared" si="25"/>
        <v>A12,NNNNN,PPPPP,N/A</v>
      </c>
      <c r="D395" t="s">
        <v>498</v>
      </c>
    </row>
    <row r="396" spans="1:4" x14ac:dyDescent="0.2">
      <c r="A396" t="e">
        <f t="shared" si="27"/>
        <v>#VALUE!</v>
      </c>
      <c r="B396" t="str">
        <f t="shared" si="26"/>
        <v>NN,86.</v>
      </c>
      <c r="C396" t="str">
        <f t="shared" si="25"/>
        <v>A12,PNNNN,NPNNN,86.</v>
      </c>
      <c r="D396" t="s">
        <v>499</v>
      </c>
    </row>
    <row r="397" spans="1:4" x14ac:dyDescent="0.2">
      <c r="A397" t="e">
        <f t="shared" si="27"/>
        <v>#VALUE!</v>
      </c>
      <c r="B397" t="str">
        <f t="shared" si="26"/>
        <v>NN,9.6</v>
      </c>
      <c r="C397" t="str">
        <f t="shared" si="25"/>
        <v>A12,PNNNN,PPNNN,9.6</v>
      </c>
      <c r="D397" t="s">
        <v>500</v>
      </c>
    </row>
    <row r="398" spans="1:4" x14ac:dyDescent="0.2">
      <c r="A398" t="e">
        <f t="shared" si="27"/>
        <v>#VALUE!</v>
      </c>
      <c r="B398" t="str">
        <f t="shared" si="26"/>
        <v>NN,141</v>
      </c>
      <c r="C398" t="str">
        <f t="shared" si="25"/>
        <v>A12,PNNNN,NNPNN,141</v>
      </c>
      <c r="D398" t="s">
        <v>501</v>
      </c>
    </row>
    <row r="399" spans="1:4" x14ac:dyDescent="0.2">
      <c r="A399" t="e">
        <f t="shared" si="27"/>
        <v>#VALUE!</v>
      </c>
      <c r="B399" t="str">
        <f t="shared" si="26"/>
        <v>NN,0.8</v>
      </c>
      <c r="C399" t="str">
        <f t="shared" si="25"/>
        <v>A12,PNNNN,PNPNN,0.8</v>
      </c>
      <c r="D399" t="s">
        <v>502</v>
      </c>
    </row>
    <row r="400" spans="1:4" x14ac:dyDescent="0.2">
      <c r="A400" t="e">
        <f t="shared" si="27"/>
        <v>#VALUE!</v>
      </c>
      <c r="B400" t="str">
        <f t="shared" si="26"/>
        <v>NN,10.</v>
      </c>
      <c r="C400" t="str">
        <f t="shared" si="25"/>
        <v>A12,PNNNN,PPPNN,10.</v>
      </c>
      <c r="D400" t="s">
        <v>503</v>
      </c>
    </row>
    <row r="401" spans="1:4" x14ac:dyDescent="0.2">
      <c r="A401" t="e">
        <f t="shared" si="27"/>
        <v>#VALUE!</v>
      </c>
      <c r="B401" t="str">
        <f t="shared" si="26"/>
        <v>PN,94.</v>
      </c>
      <c r="C401" t="str">
        <f t="shared" si="25"/>
        <v>A12,PNNNN,NNNPN,94.</v>
      </c>
      <c r="D401" t="s">
        <v>504</v>
      </c>
    </row>
    <row r="402" spans="1:4" x14ac:dyDescent="0.2">
      <c r="A402" t="e">
        <f t="shared" si="27"/>
        <v>#VALUE!</v>
      </c>
      <c r="B402" t="str">
        <f t="shared" si="26"/>
        <v>PN,0.2</v>
      </c>
      <c r="C402" t="str">
        <f t="shared" si="25"/>
        <v>A12,PNNNN,PNNPN,0.2</v>
      </c>
      <c r="D402" t="s">
        <v>505</v>
      </c>
    </row>
    <row r="403" spans="1:4" x14ac:dyDescent="0.2">
      <c r="A403" t="e">
        <f t="shared" si="27"/>
        <v>#VALUE!</v>
      </c>
      <c r="B403" t="str">
        <f t="shared" si="26"/>
        <v>PN,102</v>
      </c>
      <c r="C403" t="str">
        <f t="shared" si="25"/>
        <v>A12,PNNNN,NNPPN,102</v>
      </c>
      <c r="D403" t="s">
        <v>506</v>
      </c>
    </row>
    <row r="404" spans="1:4" x14ac:dyDescent="0.2">
      <c r="A404" t="e">
        <f t="shared" si="27"/>
        <v>#VALUE!</v>
      </c>
      <c r="B404" t="str">
        <f t="shared" si="26"/>
        <v>PN,0.4</v>
      </c>
      <c r="C404" t="str">
        <f t="shared" si="25"/>
        <v>A12,PNNNN,PNPPN,0.4</v>
      </c>
      <c r="D404" t="s">
        <v>507</v>
      </c>
    </row>
    <row r="405" spans="1:4" x14ac:dyDescent="0.2">
      <c r="A405" t="e">
        <f t="shared" si="27"/>
        <v>#VALUE!</v>
      </c>
      <c r="B405" t="str">
        <f t="shared" si="26"/>
        <v>PN,79.</v>
      </c>
      <c r="C405" t="str">
        <f t="shared" ref="C405:C446" si="28">LEFT(D405,19)</f>
        <v>A12,PNNNN,NPPPN,79.</v>
      </c>
      <c r="D405" t="s">
        <v>508</v>
      </c>
    </row>
    <row r="406" spans="1:4" x14ac:dyDescent="0.2">
      <c r="A406" t="e">
        <f t="shared" si="27"/>
        <v>#VALUE!</v>
      </c>
      <c r="B406" t="str">
        <f t="shared" si="26"/>
        <v>PN,10.</v>
      </c>
      <c r="C406" t="str">
        <f t="shared" si="28"/>
        <v>A12,PNNNN,PPPPN,10.</v>
      </c>
      <c r="D406" t="s">
        <v>509</v>
      </c>
    </row>
    <row r="407" spans="1:4" x14ac:dyDescent="0.2">
      <c r="A407" t="e">
        <f t="shared" si="27"/>
        <v>#VALUE!</v>
      </c>
      <c r="B407" t="str">
        <f t="shared" si="26"/>
        <v>NP,84.</v>
      </c>
      <c r="C407" t="str">
        <f t="shared" si="28"/>
        <v>A12,PNNNN,NNNNP,84.</v>
      </c>
      <c r="D407" t="s">
        <v>510</v>
      </c>
    </row>
    <row r="408" spans="1:4" x14ac:dyDescent="0.2">
      <c r="A408" t="e">
        <f t="shared" si="27"/>
        <v>#VALUE!</v>
      </c>
      <c r="B408" t="str">
        <f t="shared" si="26"/>
        <v>NP,0.3</v>
      </c>
      <c r="C408" t="str">
        <f t="shared" si="28"/>
        <v>A12,PNNNN,PNNNP,0.3</v>
      </c>
      <c r="D408" t="s">
        <v>511</v>
      </c>
    </row>
    <row r="409" spans="1:4" x14ac:dyDescent="0.2">
      <c r="A409" t="e">
        <f t="shared" si="27"/>
        <v>#VALUE!</v>
      </c>
      <c r="B409" t="str">
        <f t="shared" si="26"/>
        <v>NP,87.</v>
      </c>
      <c r="C409" t="str">
        <f t="shared" si="28"/>
        <v>A12,PNNNN,NPNNP,87.</v>
      </c>
      <c r="D409" t="s">
        <v>512</v>
      </c>
    </row>
    <row r="410" spans="1:4" x14ac:dyDescent="0.2">
      <c r="A410" t="e">
        <f t="shared" si="27"/>
        <v>#VALUE!</v>
      </c>
      <c r="B410" t="str">
        <f t="shared" si="26"/>
        <v>NP,11.</v>
      </c>
      <c r="C410" t="str">
        <f t="shared" si="28"/>
        <v>A12,PNNNN,PPNNP,11.</v>
      </c>
      <c r="D410" t="s">
        <v>513</v>
      </c>
    </row>
    <row r="411" spans="1:4" x14ac:dyDescent="0.2">
      <c r="A411" t="e">
        <f t="shared" si="27"/>
        <v>#VALUE!</v>
      </c>
      <c r="B411" t="str">
        <f t="shared" si="26"/>
        <v>NP,0.5</v>
      </c>
      <c r="C411" t="str">
        <f t="shared" si="28"/>
        <v>A12,PNNNN,PNPNP,0.5</v>
      </c>
      <c r="D411" t="s">
        <v>514</v>
      </c>
    </row>
    <row r="412" spans="1:4" x14ac:dyDescent="0.2">
      <c r="A412" t="e">
        <f t="shared" si="27"/>
        <v>#VALUE!</v>
      </c>
      <c r="B412" t="str">
        <f t="shared" si="26"/>
        <v>NP,10.</v>
      </c>
      <c r="C412" t="str">
        <f t="shared" si="28"/>
        <v>A12,PNNNN,PPPNP,10.</v>
      </c>
      <c r="D412" t="s">
        <v>515</v>
      </c>
    </row>
    <row r="413" spans="1:4" x14ac:dyDescent="0.2">
      <c r="A413" t="e">
        <f t="shared" si="27"/>
        <v>#VALUE!</v>
      </c>
      <c r="B413" t="str">
        <f t="shared" si="26"/>
        <v>PP,77.</v>
      </c>
      <c r="C413" t="str">
        <f t="shared" si="28"/>
        <v>A12,PNNNN,NNNPP,77.</v>
      </c>
      <c r="D413" t="s">
        <v>516</v>
      </c>
    </row>
    <row r="414" spans="1:4" x14ac:dyDescent="0.2">
      <c r="A414" t="e">
        <f t="shared" si="27"/>
        <v>#VALUE!</v>
      </c>
      <c r="B414" t="str">
        <f t="shared" si="26"/>
        <v>PP,0.1</v>
      </c>
      <c r="C414" t="str">
        <f t="shared" si="28"/>
        <v>A12,PNNNN,PNNPP,0.1</v>
      </c>
      <c r="D414" t="s">
        <v>517</v>
      </c>
    </row>
    <row r="415" spans="1:4" x14ac:dyDescent="0.2">
      <c r="A415" t="e">
        <f t="shared" si="27"/>
        <v>#VALUE!</v>
      </c>
      <c r="B415" t="str">
        <f t="shared" si="26"/>
        <v>PP,10.</v>
      </c>
      <c r="C415" t="str">
        <f t="shared" si="28"/>
        <v>A12,PNNNN,PPNPP,10.</v>
      </c>
      <c r="D415" t="s">
        <v>518</v>
      </c>
    </row>
    <row r="416" spans="1:4" x14ac:dyDescent="0.2">
      <c r="A416" t="e">
        <f t="shared" si="27"/>
        <v>#VALUE!</v>
      </c>
      <c r="B416" t="str">
        <f t="shared" si="26"/>
        <v>PP,37.</v>
      </c>
      <c r="C416" t="str">
        <f t="shared" si="28"/>
        <v>A12,PNNNN,NNPPP,37.</v>
      </c>
      <c r="D416" t="s">
        <v>519</v>
      </c>
    </row>
    <row r="417" spans="1:4" x14ac:dyDescent="0.2">
      <c r="A417" t="e">
        <f t="shared" si="27"/>
        <v>#VALUE!</v>
      </c>
      <c r="B417" t="str">
        <f t="shared" ref="B417:B459" si="29">RIGHT(C417,6)</f>
        <v>PP,0.2</v>
      </c>
      <c r="C417" t="str">
        <f t="shared" si="28"/>
        <v>A12,PNNNN,PNPPP,0.2</v>
      </c>
      <c r="D417" t="s">
        <v>520</v>
      </c>
    </row>
    <row r="418" spans="1:4" x14ac:dyDescent="0.2">
      <c r="A418" t="e">
        <f t="shared" si="27"/>
        <v>#VALUE!</v>
      </c>
      <c r="B418" t="str">
        <f t="shared" si="29"/>
        <v>PP,10.</v>
      </c>
      <c r="C418" t="str">
        <f t="shared" si="28"/>
        <v>A12,PNNNN,PPPPP,10.</v>
      </c>
      <c r="D418" t="s">
        <v>521</v>
      </c>
    </row>
    <row r="419" spans="1:4" x14ac:dyDescent="0.2">
      <c r="A419" t="e">
        <f t="shared" si="27"/>
        <v>#VALUE!</v>
      </c>
      <c r="B419" t="str">
        <f t="shared" si="29"/>
        <v>NN,76.</v>
      </c>
      <c r="C419" t="str">
        <f t="shared" si="28"/>
        <v>A12,NPNNN,PPNNN,76.</v>
      </c>
      <c r="D419" t="s">
        <v>522</v>
      </c>
    </row>
    <row r="420" spans="1:4" x14ac:dyDescent="0.2">
      <c r="A420" t="e">
        <f t="shared" si="27"/>
        <v>#VALUE!</v>
      </c>
      <c r="B420" t="str">
        <f t="shared" si="29"/>
        <v>NN,132</v>
      </c>
      <c r="C420" t="str">
        <f t="shared" si="28"/>
        <v>A12,NPNNN,NNPNN,132</v>
      </c>
      <c r="D420" t="s">
        <v>523</v>
      </c>
    </row>
    <row r="421" spans="1:4" x14ac:dyDescent="0.2">
      <c r="A421" t="e">
        <f t="shared" si="27"/>
        <v>#VALUE!</v>
      </c>
      <c r="B421" t="str">
        <f t="shared" si="29"/>
        <v>NN,85.</v>
      </c>
      <c r="C421" t="str">
        <f t="shared" si="28"/>
        <v>A12,NPNNN,PNPNN,85.</v>
      </c>
      <c r="D421" t="s">
        <v>524</v>
      </c>
    </row>
    <row r="422" spans="1:4" x14ac:dyDescent="0.2">
      <c r="A422" t="e">
        <f t="shared" si="27"/>
        <v>#VALUE!</v>
      </c>
      <c r="B422" t="str">
        <f t="shared" si="29"/>
        <v>NN,76.</v>
      </c>
      <c r="C422" t="str">
        <f t="shared" si="28"/>
        <v>A12,NPNNN,PPPNN,76.</v>
      </c>
      <c r="D422" t="s">
        <v>525</v>
      </c>
    </row>
    <row r="423" spans="1:4" x14ac:dyDescent="0.2">
      <c r="A423" t="e">
        <f t="shared" si="27"/>
        <v>#VALUE!</v>
      </c>
      <c r="B423" t="str">
        <f t="shared" si="29"/>
        <v>PN,179</v>
      </c>
      <c r="C423" t="str">
        <f t="shared" si="28"/>
        <v>A12,NPNNN,NNNPN,179</v>
      </c>
      <c r="D423" t="s">
        <v>526</v>
      </c>
    </row>
    <row r="424" spans="1:4" x14ac:dyDescent="0.2">
      <c r="A424" t="e">
        <f t="shared" si="27"/>
        <v>#VALUE!</v>
      </c>
      <c r="B424" t="str">
        <f t="shared" si="29"/>
        <v>PN,86.</v>
      </c>
      <c r="C424" t="str">
        <f t="shared" si="28"/>
        <v>A12,NPNNN,PNNPN,86.</v>
      </c>
      <c r="D424" t="s">
        <v>527</v>
      </c>
    </row>
    <row r="425" spans="1:4" x14ac:dyDescent="0.2">
      <c r="A425" t="e">
        <f t="shared" si="27"/>
        <v>#VALUE!</v>
      </c>
      <c r="B425" t="str">
        <f t="shared" si="29"/>
        <v>PN,171</v>
      </c>
      <c r="C425" t="str">
        <f t="shared" si="28"/>
        <v>A12,NPNNN,NNPPN,171</v>
      </c>
      <c r="D425" t="s">
        <v>528</v>
      </c>
    </row>
    <row r="426" spans="1:4" x14ac:dyDescent="0.2">
      <c r="A426" t="e">
        <f t="shared" si="27"/>
        <v>#VALUE!</v>
      </c>
      <c r="B426" t="str">
        <f t="shared" si="29"/>
        <v>PN,86.</v>
      </c>
      <c r="C426" t="str">
        <f t="shared" si="28"/>
        <v>A12,NPNNN,PNPPN,86.</v>
      </c>
      <c r="D426" t="s">
        <v>529</v>
      </c>
    </row>
    <row r="427" spans="1:4" x14ac:dyDescent="0.2">
      <c r="A427" t="e">
        <f t="shared" si="27"/>
        <v>#VALUE!</v>
      </c>
      <c r="B427" t="str">
        <f t="shared" si="29"/>
        <v>PN,6.9</v>
      </c>
      <c r="C427" t="str">
        <f t="shared" si="28"/>
        <v>A12,NPNNN,NPPPN,6.9</v>
      </c>
      <c r="D427" t="s">
        <v>530</v>
      </c>
    </row>
    <row r="428" spans="1:4" x14ac:dyDescent="0.2">
      <c r="A428" t="e">
        <f t="shared" si="27"/>
        <v>#VALUE!</v>
      </c>
      <c r="B428" t="str">
        <f t="shared" si="29"/>
        <v>PN,75.</v>
      </c>
      <c r="C428" t="str">
        <f t="shared" si="28"/>
        <v>A12,NPNNN,PPPPN,75.</v>
      </c>
      <c r="D428" t="s">
        <v>531</v>
      </c>
    </row>
    <row r="429" spans="1:4" x14ac:dyDescent="0.2">
      <c r="A429" t="e">
        <f t="shared" si="27"/>
        <v>#VALUE!</v>
      </c>
      <c r="B429" t="str">
        <f t="shared" si="29"/>
        <v>NP,171</v>
      </c>
      <c r="C429" t="str">
        <f t="shared" si="28"/>
        <v>A12,NPNNN,NNNNP,171</v>
      </c>
      <c r="D429" t="s">
        <v>532</v>
      </c>
    </row>
    <row r="430" spans="1:4" x14ac:dyDescent="0.2">
      <c r="A430" t="e">
        <f t="shared" si="27"/>
        <v>#VALUE!</v>
      </c>
      <c r="B430" t="str">
        <f t="shared" si="29"/>
        <v>NP,86.</v>
      </c>
      <c r="C430" t="str">
        <f t="shared" si="28"/>
        <v>A12,NPNNN,PNNNP,86.</v>
      </c>
      <c r="D430" t="s">
        <v>533</v>
      </c>
    </row>
    <row r="431" spans="1:4" x14ac:dyDescent="0.2">
      <c r="A431" t="e">
        <f t="shared" si="27"/>
        <v>#VALUE!</v>
      </c>
      <c r="B431" t="str">
        <f t="shared" si="29"/>
        <v>NP,0.9</v>
      </c>
      <c r="C431" t="str">
        <f t="shared" si="28"/>
        <v>A12,NPNNN,NPNNP,0.9</v>
      </c>
      <c r="D431" t="s">
        <v>534</v>
      </c>
    </row>
    <row r="432" spans="1:4" x14ac:dyDescent="0.2">
      <c r="A432" t="e">
        <f t="shared" si="27"/>
        <v>#VALUE!</v>
      </c>
      <c r="B432" t="str">
        <f t="shared" si="29"/>
        <v>NP,74.</v>
      </c>
      <c r="C432" t="str">
        <f t="shared" si="28"/>
        <v>A12,NPNNN,PPNNP,74.</v>
      </c>
      <c r="D432" t="s">
        <v>535</v>
      </c>
    </row>
    <row r="433" spans="1:4" x14ac:dyDescent="0.2">
      <c r="A433" t="e">
        <f t="shared" si="27"/>
        <v>#VALUE!</v>
      </c>
      <c r="B433" t="str">
        <f t="shared" si="29"/>
        <v>NP,85.</v>
      </c>
      <c r="C433" t="str">
        <f t="shared" si="28"/>
        <v>A12,NPNNN,PNPNP,85.</v>
      </c>
      <c r="D433" t="s">
        <v>536</v>
      </c>
    </row>
    <row r="434" spans="1:4" x14ac:dyDescent="0.2">
      <c r="A434" t="e">
        <f t="shared" si="27"/>
        <v>#VALUE!</v>
      </c>
      <c r="B434" t="str">
        <f t="shared" si="29"/>
        <v>NP,75.</v>
      </c>
      <c r="C434" t="str">
        <f t="shared" si="28"/>
        <v>A12,NPNNN,PPPNP,75.</v>
      </c>
      <c r="D434" t="s">
        <v>537</v>
      </c>
    </row>
    <row r="435" spans="1:4" x14ac:dyDescent="0.2">
      <c r="A435" t="e">
        <f t="shared" si="27"/>
        <v>#VALUE!</v>
      </c>
      <c r="B435" t="str">
        <f t="shared" si="29"/>
        <v>PP,163</v>
      </c>
      <c r="C435" t="str">
        <f t="shared" si="28"/>
        <v>A12,NPNNN,NNNPP,163</v>
      </c>
      <c r="D435" t="s">
        <v>538</v>
      </c>
    </row>
    <row r="436" spans="1:4" x14ac:dyDescent="0.2">
      <c r="A436" t="e">
        <f t="shared" si="27"/>
        <v>#VALUE!</v>
      </c>
      <c r="B436" t="str">
        <f t="shared" si="29"/>
        <v>PP,86.</v>
      </c>
      <c r="C436" t="str">
        <f t="shared" si="28"/>
        <v>A12,NPNNN,PNNPP,86.</v>
      </c>
      <c r="D436" t="s">
        <v>539</v>
      </c>
    </row>
    <row r="437" spans="1:4" x14ac:dyDescent="0.2">
      <c r="A437" t="e">
        <f t="shared" si="27"/>
        <v>#VALUE!</v>
      </c>
      <c r="B437" t="str">
        <f t="shared" si="29"/>
        <v>PP,75.</v>
      </c>
      <c r="C437" t="str">
        <f t="shared" si="28"/>
        <v>A12,NPNNN,PPNPP,75.</v>
      </c>
      <c r="D437" t="s">
        <v>540</v>
      </c>
    </row>
    <row r="438" spans="1:4" x14ac:dyDescent="0.2">
      <c r="A438" t="e">
        <f t="shared" si="27"/>
        <v>#VALUE!</v>
      </c>
      <c r="B438" t="str">
        <f t="shared" si="29"/>
        <v>PP,123</v>
      </c>
      <c r="C438" t="str">
        <f t="shared" si="28"/>
        <v>A12,NPNNN,NNPPP,123</v>
      </c>
      <c r="D438" t="s">
        <v>541</v>
      </c>
    </row>
    <row r="439" spans="1:4" x14ac:dyDescent="0.2">
      <c r="A439" t="e">
        <f t="shared" si="27"/>
        <v>#VALUE!</v>
      </c>
      <c r="B439" t="str">
        <f t="shared" si="29"/>
        <v>PP,86.</v>
      </c>
      <c r="C439" t="str">
        <f t="shared" si="28"/>
        <v>A12,NPNNN,PNPPP,86.</v>
      </c>
      <c r="D439" t="s">
        <v>542</v>
      </c>
    </row>
    <row r="440" spans="1:4" x14ac:dyDescent="0.2">
      <c r="A440" t="e">
        <f t="shared" si="27"/>
        <v>#VALUE!</v>
      </c>
      <c r="B440" t="str">
        <f t="shared" si="29"/>
        <v>PP,75.</v>
      </c>
      <c r="C440" t="str">
        <f t="shared" si="28"/>
        <v>A12,NPNNN,PPPPP,75.</v>
      </c>
      <c r="D440" t="s">
        <v>543</v>
      </c>
    </row>
    <row r="441" spans="1:4" x14ac:dyDescent="0.2">
      <c r="A441" t="e">
        <f t="shared" si="27"/>
        <v>#VALUE!</v>
      </c>
      <c r="B441" t="str">
        <f t="shared" si="29"/>
        <v>NN,150</v>
      </c>
      <c r="C441" t="str">
        <f t="shared" si="28"/>
        <v>A12,PPNNN,NNPNN,150</v>
      </c>
      <c r="D441" t="s">
        <v>544</v>
      </c>
    </row>
    <row r="442" spans="1:4" x14ac:dyDescent="0.2">
      <c r="A442" t="e">
        <f t="shared" si="27"/>
        <v>#VALUE!</v>
      </c>
      <c r="B442" t="str">
        <f t="shared" si="29"/>
        <v>NN,8.7</v>
      </c>
      <c r="C442" t="str">
        <f t="shared" si="28"/>
        <v>A12,PPNNN,PNPNN,8.7</v>
      </c>
      <c r="D442" t="s">
        <v>545</v>
      </c>
    </row>
    <row r="443" spans="1:4" x14ac:dyDescent="0.2">
      <c r="A443" t="e">
        <f t="shared" si="27"/>
        <v>#VALUE!</v>
      </c>
      <c r="B443" t="str">
        <f t="shared" si="29"/>
        <v>NN,0.3</v>
      </c>
      <c r="C443" t="str">
        <f t="shared" si="28"/>
        <v>A12,PPNNN,PPPNN,0.3</v>
      </c>
      <c r="D443" t="s">
        <v>546</v>
      </c>
    </row>
    <row r="444" spans="1:4" x14ac:dyDescent="0.2">
      <c r="A444" t="e">
        <f t="shared" si="27"/>
        <v>#VALUE!</v>
      </c>
      <c r="B444" t="str">
        <f t="shared" si="29"/>
        <v>PN,103</v>
      </c>
      <c r="C444" t="str">
        <f t="shared" si="28"/>
        <v>A12,PPNNN,NNNPN,103</v>
      </c>
      <c r="D444" t="s">
        <v>547</v>
      </c>
    </row>
    <row r="445" spans="1:4" x14ac:dyDescent="0.2">
      <c r="A445" t="e">
        <f t="shared" si="27"/>
        <v>#VALUE!</v>
      </c>
      <c r="B445" t="str">
        <f t="shared" si="29"/>
        <v>PN,9.8</v>
      </c>
      <c r="C445" t="str">
        <f t="shared" si="28"/>
        <v>A12,PPNNN,PNNPN,9.8</v>
      </c>
      <c r="D445" t="s">
        <v>548</v>
      </c>
    </row>
    <row r="446" spans="1:4" x14ac:dyDescent="0.2">
      <c r="A446" t="e">
        <f t="shared" si="27"/>
        <v>#VALUE!</v>
      </c>
      <c r="B446" t="str">
        <f t="shared" si="29"/>
        <v>PN,111</v>
      </c>
      <c r="C446" t="str">
        <f t="shared" si="28"/>
        <v>A12,PPNNN,NNPPN,111</v>
      </c>
      <c r="D446" t="s">
        <v>549</v>
      </c>
    </row>
    <row r="447" spans="1:4" x14ac:dyDescent="0.2">
      <c r="A447" t="e">
        <f t="shared" si="27"/>
        <v>#VALUE!</v>
      </c>
      <c r="B447" t="str">
        <f t="shared" si="29"/>
        <v/>
      </c>
      <c r="D447" t="s">
        <v>550</v>
      </c>
    </row>
    <row r="448" spans="1:4" x14ac:dyDescent="0.2">
      <c r="A448" t="e">
        <f t="shared" si="27"/>
        <v>#VALUE!</v>
      </c>
      <c r="B448" t="str">
        <f t="shared" si="29"/>
        <v/>
      </c>
      <c r="D448" t="s">
        <v>551</v>
      </c>
    </row>
    <row r="449" spans="1:4" x14ac:dyDescent="0.2">
      <c r="A449" t="e">
        <f t="shared" si="27"/>
        <v>#VALUE!</v>
      </c>
      <c r="B449" t="str">
        <f t="shared" si="29"/>
        <v/>
      </c>
      <c r="D449" t="s">
        <v>552</v>
      </c>
    </row>
    <row r="450" spans="1:4" x14ac:dyDescent="0.2">
      <c r="A450" t="e">
        <f t="shared" si="27"/>
        <v>#VALUE!</v>
      </c>
      <c r="B450" t="str">
        <f t="shared" si="29"/>
        <v/>
      </c>
      <c r="D450" t="s">
        <v>553</v>
      </c>
    </row>
    <row r="451" spans="1:4" x14ac:dyDescent="0.2">
      <c r="A451" t="e">
        <f t="shared" si="27"/>
        <v>#VALUE!</v>
      </c>
      <c r="B451" t="str">
        <f t="shared" si="29"/>
        <v/>
      </c>
      <c r="D451" t="s">
        <v>554</v>
      </c>
    </row>
    <row r="452" spans="1:4" x14ac:dyDescent="0.2">
      <c r="A452" t="e">
        <f t="shared" si="27"/>
        <v>#VALUE!</v>
      </c>
      <c r="B452" t="str">
        <f t="shared" si="29"/>
        <v/>
      </c>
      <c r="D452" t="s">
        <v>555</v>
      </c>
    </row>
    <row r="453" spans="1:4" x14ac:dyDescent="0.2">
      <c r="A453" t="e">
        <f t="shared" si="27"/>
        <v>#VALUE!</v>
      </c>
      <c r="B453" t="str">
        <f t="shared" si="29"/>
        <v/>
      </c>
      <c r="D453" t="s">
        <v>556</v>
      </c>
    </row>
    <row r="454" spans="1:4" x14ac:dyDescent="0.2">
      <c r="A454" t="e">
        <f t="shared" si="27"/>
        <v>#VALUE!</v>
      </c>
      <c r="B454" t="str">
        <f t="shared" si="29"/>
        <v/>
      </c>
      <c r="D454" t="s">
        <v>557</v>
      </c>
    </row>
    <row r="455" spans="1:4" x14ac:dyDescent="0.2">
      <c r="A455" t="e">
        <f t="shared" ref="A455:A512" si="30">INT(B455)</f>
        <v>#VALUE!</v>
      </c>
      <c r="B455" t="str">
        <f t="shared" si="29"/>
        <v/>
      </c>
      <c r="D455" t="s">
        <v>558</v>
      </c>
    </row>
    <row r="456" spans="1:4" x14ac:dyDescent="0.2">
      <c r="A456" t="e">
        <f t="shared" si="30"/>
        <v>#VALUE!</v>
      </c>
      <c r="B456" t="str">
        <f t="shared" si="29"/>
        <v/>
      </c>
      <c r="D456" t="s">
        <v>559</v>
      </c>
    </row>
    <row r="457" spans="1:4" x14ac:dyDescent="0.2">
      <c r="A457" t="e">
        <f t="shared" si="30"/>
        <v>#VALUE!</v>
      </c>
      <c r="B457" t="str">
        <f t="shared" si="29"/>
        <v/>
      </c>
      <c r="D457" t="s">
        <v>560</v>
      </c>
    </row>
    <row r="458" spans="1:4" x14ac:dyDescent="0.2">
      <c r="A458" t="e">
        <f t="shared" si="30"/>
        <v>#VALUE!</v>
      </c>
      <c r="B458" t="str">
        <f t="shared" si="29"/>
        <v/>
      </c>
      <c r="D458" t="s">
        <v>561</v>
      </c>
    </row>
    <row r="459" spans="1:4" x14ac:dyDescent="0.2">
      <c r="A459" t="e">
        <f t="shared" si="30"/>
        <v>#VALUE!</v>
      </c>
      <c r="B459" t="str">
        <f t="shared" si="29"/>
        <v/>
      </c>
      <c r="D459" t="s">
        <v>562</v>
      </c>
    </row>
    <row r="460" spans="1:4" x14ac:dyDescent="0.2">
      <c r="A460" t="e">
        <f t="shared" si="30"/>
        <v>#VALUE!</v>
      </c>
      <c r="B460" t="str">
        <f t="shared" ref="B460:B518" si="31">RIGHT(C460,5)</f>
        <v/>
      </c>
      <c r="D460" t="s">
        <v>563</v>
      </c>
    </row>
    <row r="461" spans="1:4" x14ac:dyDescent="0.2">
      <c r="A461" t="e">
        <f t="shared" si="30"/>
        <v>#VALUE!</v>
      </c>
      <c r="B461" t="str">
        <f t="shared" si="31"/>
        <v/>
      </c>
      <c r="D461" t="s">
        <v>564</v>
      </c>
    </row>
    <row r="462" spans="1:4" x14ac:dyDescent="0.2">
      <c r="A462" t="e">
        <f t="shared" si="30"/>
        <v>#VALUE!</v>
      </c>
      <c r="B462" t="str">
        <f t="shared" si="31"/>
        <v/>
      </c>
      <c r="D462" t="s">
        <v>565</v>
      </c>
    </row>
    <row r="463" spans="1:4" x14ac:dyDescent="0.2">
      <c r="A463" t="e">
        <f t="shared" si="30"/>
        <v>#VALUE!</v>
      </c>
      <c r="B463" t="str">
        <f t="shared" si="31"/>
        <v/>
      </c>
      <c r="D463" t="s">
        <v>566</v>
      </c>
    </row>
    <row r="464" spans="1:4" x14ac:dyDescent="0.2">
      <c r="A464" t="e">
        <f t="shared" si="30"/>
        <v>#VALUE!</v>
      </c>
      <c r="B464" t="str">
        <f t="shared" si="31"/>
        <v/>
      </c>
      <c r="D464" t="s">
        <v>567</v>
      </c>
    </row>
    <row r="465" spans="1:4" x14ac:dyDescent="0.2">
      <c r="A465" t="e">
        <f t="shared" si="30"/>
        <v>#VALUE!</v>
      </c>
      <c r="B465" t="str">
        <f t="shared" si="31"/>
        <v/>
      </c>
      <c r="D465" t="s">
        <v>568</v>
      </c>
    </row>
    <row r="466" spans="1:4" x14ac:dyDescent="0.2">
      <c r="A466" t="e">
        <f t="shared" si="30"/>
        <v>#VALUE!</v>
      </c>
      <c r="B466" t="str">
        <f t="shared" si="31"/>
        <v/>
      </c>
      <c r="D466" t="s">
        <v>569</v>
      </c>
    </row>
    <row r="467" spans="1:4" x14ac:dyDescent="0.2">
      <c r="A467" t="e">
        <f t="shared" si="30"/>
        <v>#VALUE!</v>
      </c>
      <c r="B467" t="str">
        <f t="shared" si="31"/>
        <v/>
      </c>
      <c r="D467" t="s">
        <v>570</v>
      </c>
    </row>
    <row r="468" spans="1:4" x14ac:dyDescent="0.2">
      <c r="A468" t="e">
        <f t="shared" si="30"/>
        <v>#VALUE!</v>
      </c>
      <c r="B468" t="str">
        <f t="shared" si="31"/>
        <v/>
      </c>
      <c r="D468" t="s">
        <v>571</v>
      </c>
    </row>
    <row r="469" spans="1:4" x14ac:dyDescent="0.2">
      <c r="A469" t="e">
        <f t="shared" si="30"/>
        <v>#VALUE!</v>
      </c>
      <c r="B469" t="str">
        <f t="shared" si="31"/>
        <v/>
      </c>
      <c r="D469" t="s">
        <v>572</v>
      </c>
    </row>
    <row r="470" spans="1:4" x14ac:dyDescent="0.2">
      <c r="A470" t="e">
        <f t="shared" si="30"/>
        <v>#VALUE!</v>
      </c>
      <c r="B470" t="str">
        <f t="shared" si="31"/>
        <v/>
      </c>
      <c r="D470" t="s">
        <v>573</v>
      </c>
    </row>
    <row r="471" spans="1:4" x14ac:dyDescent="0.2">
      <c r="A471" t="e">
        <f t="shared" si="30"/>
        <v>#VALUE!</v>
      </c>
      <c r="B471" t="str">
        <f t="shared" si="31"/>
        <v/>
      </c>
      <c r="D471" t="s">
        <v>574</v>
      </c>
    </row>
    <row r="472" spans="1:4" x14ac:dyDescent="0.2">
      <c r="A472" t="e">
        <f t="shared" si="30"/>
        <v>#VALUE!</v>
      </c>
      <c r="B472" t="str">
        <f t="shared" si="31"/>
        <v/>
      </c>
      <c r="D472" t="s">
        <v>575</v>
      </c>
    </row>
    <row r="473" spans="1:4" x14ac:dyDescent="0.2">
      <c r="A473" t="e">
        <f t="shared" si="30"/>
        <v>#VALUE!</v>
      </c>
      <c r="B473" t="str">
        <f t="shared" si="31"/>
        <v/>
      </c>
      <c r="D473" t="s">
        <v>576</v>
      </c>
    </row>
    <row r="474" spans="1:4" x14ac:dyDescent="0.2">
      <c r="A474" t="e">
        <f t="shared" si="30"/>
        <v>#VALUE!</v>
      </c>
      <c r="B474" t="str">
        <f t="shared" si="31"/>
        <v/>
      </c>
      <c r="D474" t="s">
        <v>577</v>
      </c>
    </row>
    <row r="475" spans="1:4" x14ac:dyDescent="0.2">
      <c r="A475" t="e">
        <f t="shared" si="30"/>
        <v>#VALUE!</v>
      </c>
      <c r="B475" t="str">
        <f t="shared" si="31"/>
        <v/>
      </c>
      <c r="D475" t="s">
        <v>578</v>
      </c>
    </row>
    <row r="476" spans="1:4" x14ac:dyDescent="0.2">
      <c r="A476" t="e">
        <f t="shared" si="30"/>
        <v>#VALUE!</v>
      </c>
      <c r="B476" t="str">
        <f t="shared" si="31"/>
        <v/>
      </c>
      <c r="D476" t="s">
        <v>579</v>
      </c>
    </row>
    <row r="477" spans="1:4" x14ac:dyDescent="0.2">
      <c r="A477" t="e">
        <f t="shared" si="30"/>
        <v>#VALUE!</v>
      </c>
      <c r="B477" t="str">
        <f t="shared" si="31"/>
        <v/>
      </c>
      <c r="D477" t="s">
        <v>580</v>
      </c>
    </row>
    <row r="478" spans="1:4" x14ac:dyDescent="0.2">
      <c r="A478" t="e">
        <f t="shared" si="30"/>
        <v>#VALUE!</v>
      </c>
      <c r="B478" t="str">
        <f t="shared" si="31"/>
        <v/>
      </c>
      <c r="D478" t="s">
        <v>581</v>
      </c>
    </row>
    <row r="479" spans="1:4" x14ac:dyDescent="0.2">
      <c r="A479" t="e">
        <f t="shared" si="30"/>
        <v>#VALUE!</v>
      </c>
      <c r="B479" t="str">
        <f t="shared" si="31"/>
        <v/>
      </c>
      <c r="D479" t="s">
        <v>582</v>
      </c>
    </row>
    <row r="480" spans="1:4" x14ac:dyDescent="0.2">
      <c r="A480" t="e">
        <f t="shared" si="30"/>
        <v>#VALUE!</v>
      </c>
      <c r="B480" t="str">
        <f t="shared" si="31"/>
        <v/>
      </c>
      <c r="D480" t="s">
        <v>583</v>
      </c>
    </row>
    <row r="481" spans="1:4" x14ac:dyDescent="0.2">
      <c r="A481" t="e">
        <f t="shared" si="30"/>
        <v>#VALUE!</v>
      </c>
      <c r="B481" t="str">
        <f t="shared" si="31"/>
        <v/>
      </c>
      <c r="D481" t="s">
        <v>584</v>
      </c>
    </row>
    <row r="482" spans="1:4" x14ac:dyDescent="0.2">
      <c r="A482" t="e">
        <f t="shared" si="30"/>
        <v>#VALUE!</v>
      </c>
      <c r="B482" t="str">
        <f t="shared" si="31"/>
        <v/>
      </c>
      <c r="D482" t="s">
        <v>585</v>
      </c>
    </row>
    <row r="483" spans="1:4" x14ac:dyDescent="0.2">
      <c r="A483" t="e">
        <f t="shared" si="30"/>
        <v>#VALUE!</v>
      </c>
      <c r="B483" t="str">
        <f t="shared" si="31"/>
        <v/>
      </c>
      <c r="D483" t="s">
        <v>586</v>
      </c>
    </row>
    <row r="484" spans="1:4" x14ac:dyDescent="0.2">
      <c r="A484" t="e">
        <f t="shared" si="30"/>
        <v>#VALUE!</v>
      </c>
      <c r="B484" t="str">
        <f t="shared" si="31"/>
        <v/>
      </c>
      <c r="D484" t="s">
        <v>587</v>
      </c>
    </row>
    <row r="485" spans="1:4" x14ac:dyDescent="0.2">
      <c r="A485" t="e">
        <f t="shared" si="30"/>
        <v>#VALUE!</v>
      </c>
      <c r="B485" t="str">
        <f t="shared" si="31"/>
        <v/>
      </c>
      <c r="D485" t="s">
        <v>588</v>
      </c>
    </row>
    <row r="486" spans="1:4" x14ac:dyDescent="0.2">
      <c r="A486" t="e">
        <f t="shared" si="30"/>
        <v>#VALUE!</v>
      </c>
      <c r="B486" t="str">
        <f t="shared" si="31"/>
        <v/>
      </c>
      <c r="D486" t="s">
        <v>589</v>
      </c>
    </row>
    <row r="487" spans="1:4" x14ac:dyDescent="0.2">
      <c r="A487" t="e">
        <f t="shared" si="30"/>
        <v>#VALUE!</v>
      </c>
      <c r="B487" t="str">
        <f t="shared" si="31"/>
        <v/>
      </c>
      <c r="D487" t="s">
        <v>590</v>
      </c>
    </row>
    <row r="488" spans="1:4" x14ac:dyDescent="0.2">
      <c r="A488" t="e">
        <f t="shared" si="30"/>
        <v>#VALUE!</v>
      </c>
      <c r="B488" t="str">
        <f t="shared" si="31"/>
        <v/>
      </c>
      <c r="D488" t="s">
        <v>591</v>
      </c>
    </row>
    <row r="489" spans="1:4" x14ac:dyDescent="0.2">
      <c r="A489" t="e">
        <f t="shared" si="30"/>
        <v>#VALUE!</v>
      </c>
      <c r="B489" t="str">
        <f t="shared" si="31"/>
        <v/>
      </c>
      <c r="D489" t="s">
        <v>592</v>
      </c>
    </row>
    <row r="490" spans="1:4" x14ac:dyDescent="0.2">
      <c r="A490" t="e">
        <f t="shared" si="30"/>
        <v>#VALUE!</v>
      </c>
      <c r="B490" t="str">
        <f t="shared" si="31"/>
        <v/>
      </c>
      <c r="D490" t="s">
        <v>593</v>
      </c>
    </row>
    <row r="491" spans="1:4" x14ac:dyDescent="0.2">
      <c r="A491" t="e">
        <f t="shared" si="30"/>
        <v>#VALUE!</v>
      </c>
      <c r="B491" t="str">
        <f t="shared" si="31"/>
        <v/>
      </c>
      <c r="D491" t="s">
        <v>594</v>
      </c>
    </row>
    <row r="492" spans="1:4" x14ac:dyDescent="0.2">
      <c r="A492" t="e">
        <f t="shared" si="30"/>
        <v>#VALUE!</v>
      </c>
      <c r="B492" t="str">
        <f t="shared" si="31"/>
        <v/>
      </c>
      <c r="D492" t="s">
        <v>595</v>
      </c>
    </row>
    <row r="493" spans="1:4" x14ac:dyDescent="0.2">
      <c r="A493" t="e">
        <f t="shared" si="30"/>
        <v>#VALUE!</v>
      </c>
      <c r="B493" t="str">
        <f t="shared" si="31"/>
        <v/>
      </c>
      <c r="D493" t="s">
        <v>596</v>
      </c>
    </row>
    <row r="494" spans="1:4" x14ac:dyDescent="0.2">
      <c r="A494" t="e">
        <f t="shared" si="30"/>
        <v>#VALUE!</v>
      </c>
      <c r="B494" t="str">
        <f t="shared" si="31"/>
        <v/>
      </c>
      <c r="D494" t="s">
        <v>597</v>
      </c>
    </row>
    <row r="495" spans="1:4" x14ac:dyDescent="0.2">
      <c r="A495" t="e">
        <f t="shared" si="30"/>
        <v>#VALUE!</v>
      </c>
      <c r="B495" t="str">
        <f t="shared" si="31"/>
        <v/>
      </c>
      <c r="D495" t="s">
        <v>598</v>
      </c>
    </row>
    <row r="496" spans="1:4" x14ac:dyDescent="0.2">
      <c r="A496" t="e">
        <f t="shared" si="30"/>
        <v>#VALUE!</v>
      </c>
      <c r="B496" t="str">
        <f t="shared" si="31"/>
        <v/>
      </c>
      <c r="D496" t="s">
        <v>599</v>
      </c>
    </row>
    <row r="497" spans="1:4" x14ac:dyDescent="0.2">
      <c r="A497" t="e">
        <f t="shared" si="30"/>
        <v>#VALUE!</v>
      </c>
      <c r="B497" t="str">
        <f t="shared" si="31"/>
        <v/>
      </c>
      <c r="D497" t="s">
        <v>600</v>
      </c>
    </row>
    <row r="498" spans="1:4" x14ac:dyDescent="0.2">
      <c r="A498" t="e">
        <f t="shared" si="30"/>
        <v>#VALUE!</v>
      </c>
      <c r="B498" t="str">
        <f t="shared" si="31"/>
        <v/>
      </c>
      <c r="D498" t="s">
        <v>601</v>
      </c>
    </row>
    <row r="499" spans="1:4" x14ac:dyDescent="0.2">
      <c r="A499" t="e">
        <f t="shared" si="30"/>
        <v>#VALUE!</v>
      </c>
      <c r="B499" t="str">
        <f t="shared" si="31"/>
        <v/>
      </c>
      <c r="D499" t="s">
        <v>602</v>
      </c>
    </row>
    <row r="500" spans="1:4" x14ac:dyDescent="0.2">
      <c r="A500" t="e">
        <f t="shared" si="30"/>
        <v>#VALUE!</v>
      </c>
      <c r="B500" t="str">
        <f t="shared" si="31"/>
        <v/>
      </c>
      <c r="D500" t="s">
        <v>603</v>
      </c>
    </row>
    <row r="501" spans="1:4" x14ac:dyDescent="0.2">
      <c r="A501" t="e">
        <f t="shared" si="30"/>
        <v>#VALUE!</v>
      </c>
      <c r="B501" t="str">
        <f t="shared" si="31"/>
        <v/>
      </c>
      <c r="D501" t="s">
        <v>604</v>
      </c>
    </row>
    <row r="502" spans="1:4" x14ac:dyDescent="0.2">
      <c r="A502" t="e">
        <f t="shared" si="30"/>
        <v>#VALUE!</v>
      </c>
      <c r="B502" t="str">
        <f t="shared" si="31"/>
        <v/>
      </c>
      <c r="D502" t="s">
        <v>605</v>
      </c>
    </row>
    <row r="503" spans="1:4" x14ac:dyDescent="0.2">
      <c r="A503" t="e">
        <f t="shared" si="30"/>
        <v>#VALUE!</v>
      </c>
      <c r="B503" t="str">
        <f t="shared" si="31"/>
        <v/>
      </c>
      <c r="D503" t="s">
        <v>606</v>
      </c>
    </row>
    <row r="504" spans="1:4" x14ac:dyDescent="0.2">
      <c r="A504" t="e">
        <f t="shared" si="30"/>
        <v>#VALUE!</v>
      </c>
      <c r="B504" t="str">
        <f t="shared" si="31"/>
        <v/>
      </c>
      <c r="D504" t="s">
        <v>607</v>
      </c>
    </row>
    <row r="505" spans="1:4" x14ac:dyDescent="0.2">
      <c r="A505" t="e">
        <f t="shared" si="30"/>
        <v>#VALUE!</v>
      </c>
      <c r="B505" t="str">
        <f t="shared" si="31"/>
        <v/>
      </c>
      <c r="D505" t="s">
        <v>608</v>
      </c>
    </row>
    <row r="506" spans="1:4" x14ac:dyDescent="0.2">
      <c r="A506" t="e">
        <f t="shared" si="30"/>
        <v>#VALUE!</v>
      </c>
      <c r="B506" t="str">
        <f t="shared" si="31"/>
        <v/>
      </c>
      <c r="D506" t="s">
        <v>609</v>
      </c>
    </row>
    <row r="507" spans="1:4" x14ac:dyDescent="0.2">
      <c r="A507" t="e">
        <f t="shared" si="30"/>
        <v>#VALUE!</v>
      </c>
      <c r="B507" t="str">
        <f t="shared" si="31"/>
        <v/>
      </c>
      <c r="D507" t="s">
        <v>610</v>
      </c>
    </row>
    <row r="508" spans="1:4" x14ac:dyDescent="0.2">
      <c r="A508" t="e">
        <f t="shared" si="30"/>
        <v>#VALUE!</v>
      </c>
      <c r="B508" t="str">
        <f t="shared" si="31"/>
        <v/>
      </c>
      <c r="D508" t="s">
        <v>611</v>
      </c>
    </row>
    <row r="509" spans="1:4" x14ac:dyDescent="0.2">
      <c r="A509" t="e">
        <f t="shared" si="30"/>
        <v>#VALUE!</v>
      </c>
      <c r="B509" t="str">
        <f t="shared" si="31"/>
        <v/>
      </c>
      <c r="D509" t="s">
        <v>612</v>
      </c>
    </row>
    <row r="510" spans="1:4" x14ac:dyDescent="0.2">
      <c r="A510" t="e">
        <f t="shared" si="30"/>
        <v>#VALUE!</v>
      </c>
      <c r="B510" t="str">
        <f t="shared" si="31"/>
        <v/>
      </c>
      <c r="D510" t="s">
        <v>613</v>
      </c>
    </row>
    <row r="511" spans="1:4" x14ac:dyDescent="0.2">
      <c r="A511" t="e">
        <f t="shared" si="30"/>
        <v>#VALUE!</v>
      </c>
      <c r="B511" t="str">
        <f t="shared" si="31"/>
        <v/>
      </c>
      <c r="D511" t="s">
        <v>614</v>
      </c>
    </row>
    <row r="512" spans="1:4" x14ac:dyDescent="0.2">
      <c r="A512" t="e">
        <f t="shared" si="30"/>
        <v>#VALUE!</v>
      </c>
      <c r="B512" t="str">
        <f t="shared" si="31"/>
        <v/>
      </c>
      <c r="D512" t="s">
        <v>615</v>
      </c>
    </row>
    <row r="513" spans="2:4" x14ac:dyDescent="0.2">
      <c r="B513" t="str">
        <f t="shared" si="31"/>
        <v/>
      </c>
      <c r="D513" t="s">
        <v>616</v>
      </c>
    </row>
    <row r="514" spans="2:4" x14ac:dyDescent="0.2">
      <c r="B514" t="str">
        <f t="shared" si="31"/>
        <v/>
      </c>
      <c r="D514" t="s">
        <v>617</v>
      </c>
    </row>
    <row r="515" spans="2:4" x14ac:dyDescent="0.2">
      <c r="B515" t="str">
        <f t="shared" si="31"/>
        <v/>
      </c>
      <c r="D515" t="s">
        <v>618</v>
      </c>
    </row>
    <row r="516" spans="2:4" x14ac:dyDescent="0.2">
      <c r="B516" t="str">
        <f t="shared" si="31"/>
        <v/>
      </c>
      <c r="D516" t="s">
        <v>619</v>
      </c>
    </row>
    <row r="517" spans="2:4" x14ac:dyDescent="0.2">
      <c r="B517" t="str">
        <f t="shared" si="31"/>
        <v/>
      </c>
      <c r="D517" t="s">
        <v>620</v>
      </c>
    </row>
    <row r="518" spans="2:4" x14ac:dyDescent="0.2">
      <c r="B518" t="str">
        <f t="shared" si="31"/>
        <v/>
      </c>
      <c r="D518" t="s">
        <v>621</v>
      </c>
    </row>
    <row r="519" spans="2:4" x14ac:dyDescent="0.2">
      <c r="B519" t="str">
        <f t="shared" ref="B519:B582" si="32">RIGHT(C519,5)</f>
        <v/>
      </c>
      <c r="D519" t="s">
        <v>622</v>
      </c>
    </row>
    <row r="520" spans="2:4" x14ac:dyDescent="0.2">
      <c r="B520" t="str">
        <f t="shared" si="32"/>
        <v/>
      </c>
      <c r="D520" t="s">
        <v>623</v>
      </c>
    </row>
    <row r="521" spans="2:4" x14ac:dyDescent="0.2">
      <c r="B521" t="str">
        <f t="shared" si="32"/>
        <v/>
      </c>
      <c r="D521" t="s">
        <v>624</v>
      </c>
    </row>
    <row r="522" spans="2:4" x14ac:dyDescent="0.2">
      <c r="B522" t="str">
        <f t="shared" si="32"/>
        <v/>
      </c>
      <c r="D522" t="s">
        <v>625</v>
      </c>
    </row>
    <row r="523" spans="2:4" x14ac:dyDescent="0.2">
      <c r="B523" t="str">
        <f t="shared" si="32"/>
        <v/>
      </c>
      <c r="D523" t="s">
        <v>626</v>
      </c>
    </row>
    <row r="524" spans="2:4" x14ac:dyDescent="0.2">
      <c r="B524" t="str">
        <f t="shared" si="32"/>
        <v/>
      </c>
      <c r="D524" t="s">
        <v>627</v>
      </c>
    </row>
    <row r="525" spans="2:4" x14ac:dyDescent="0.2">
      <c r="B525" t="str">
        <f t="shared" si="32"/>
        <v/>
      </c>
      <c r="D525" t="s">
        <v>628</v>
      </c>
    </row>
    <row r="526" spans="2:4" x14ac:dyDescent="0.2">
      <c r="B526" t="str">
        <f t="shared" si="32"/>
        <v/>
      </c>
      <c r="D526" t="s">
        <v>629</v>
      </c>
    </row>
    <row r="527" spans="2:4" x14ac:dyDescent="0.2">
      <c r="B527" t="str">
        <f t="shared" si="32"/>
        <v/>
      </c>
      <c r="D527" t="s">
        <v>630</v>
      </c>
    </row>
    <row r="528" spans="2:4" x14ac:dyDescent="0.2">
      <c r="B528" t="str">
        <f t="shared" si="32"/>
        <v/>
      </c>
      <c r="D528" t="s">
        <v>631</v>
      </c>
    </row>
    <row r="529" spans="2:4" x14ac:dyDescent="0.2">
      <c r="B529" t="str">
        <f t="shared" si="32"/>
        <v/>
      </c>
      <c r="D529" t="s">
        <v>632</v>
      </c>
    </row>
    <row r="530" spans="2:4" x14ac:dyDescent="0.2">
      <c r="B530" t="str">
        <f t="shared" si="32"/>
        <v/>
      </c>
      <c r="D530" t="s">
        <v>633</v>
      </c>
    </row>
    <row r="531" spans="2:4" x14ac:dyDescent="0.2">
      <c r="B531" t="str">
        <f t="shared" si="32"/>
        <v/>
      </c>
      <c r="D531" t="s">
        <v>634</v>
      </c>
    </row>
    <row r="532" spans="2:4" x14ac:dyDescent="0.2">
      <c r="B532" t="str">
        <f t="shared" si="32"/>
        <v/>
      </c>
      <c r="D532" t="s">
        <v>635</v>
      </c>
    </row>
    <row r="533" spans="2:4" x14ac:dyDescent="0.2">
      <c r="B533" t="str">
        <f t="shared" si="32"/>
        <v/>
      </c>
      <c r="D533" t="s">
        <v>636</v>
      </c>
    </row>
    <row r="534" spans="2:4" x14ac:dyDescent="0.2">
      <c r="B534" t="str">
        <f t="shared" si="32"/>
        <v/>
      </c>
      <c r="D534" t="s">
        <v>637</v>
      </c>
    </row>
    <row r="535" spans="2:4" x14ac:dyDescent="0.2">
      <c r="B535" t="str">
        <f t="shared" si="32"/>
        <v/>
      </c>
      <c r="D535" t="s">
        <v>638</v>
      </c>
    </row>
    <row r="536" spans="2:4" x14ac:dyDescent="0.2">
      <c r="B536" t="str">
        <f t="shared" si="32"/>
        <v/>
      </c>
      <c r="D536" t="s">
        <v>639</v>
      </c>
    </row>
    <row r="537" spans="2:4" x14ac:dyDescent="0.2">
      <c r="B537" t="str">
        <f t="shared" si="32"/>
        <v/>
      </c>
      <c r="D537" t="s">
        <v>640</v>
      </c>
    </row>
    <row r="538" spans="2:4" x14ac:dyDescent="0.2">
      <c r="B538" t="str">
        <f t="shared" si="32"/>
        <v/>
      </c>
      <c r="D538" t="s">
        <v>641</v>
      </c>
    </row>
    <row r="539" spans="2:4" x14ac:dyDescent="0.2">
      <c r="B539" t="str">
        <f t="shared" si="32"/>
        <v/>
      </c>
      <c r="D539" t="s">
        <v>642</v>
      </c>
    </row>
    <row r="540" spans="2:4" x14ac:dyDescent="0.2">
      <c r="B540" t="str">
        <f t="shared" si="32"/>
        <v/>
      </c>
      <c r="D540" t="s">
        <v>643</v>
      </c>
    </row>
    <row r="541" spans="2:4" x14ac:dyDescent="0.2">
      <c r="B541" t="str">
        <f t="shared" si="32"/>
        <v/>
      </c>
      <c r="D541" t="s">
        <v>644</v>
      </c>
    </row>
    <row r="542" spans="2:4" x14ac:dyDescent="0.2">
      <c r="B542" t="str">
        <f t="shared" si="32"/>
        <v/>
      </c>
      <c r="D542" t="s">
        <v>645</v>
      </c>
    </row>
    <row r="543" spans="2:4" x14ac:dyDescent="0.2">
      <c r="B543" t="str">
        <f t="shared" si="32"/>
        <v/>
      </c>
      <c r="D543" t="s">
        <v>646</v>
      </c>
    </row>
    <row r="544" spans="2:4" x14ac:dyDescent="0.2">
      <c r="B544" t="str">
        <f t="shared" si="32"/>
        <v/>
      </c>
      <c r="D544" t="s">
        <v>647</v>
      </c>
    </row>
    <row r="545" spans="2:4" x14ac:dyDescent="0.2">
      <c r="B545" t="str">
        <f t="shared" si="32"/>
        <v/>
      </c>
      <c r="D545" t="s">
        <v>648</v>
      </c>
    </row>
    <row r="546" spans="2:4" x14ac:dyDescent="0.2">
      <c r="B546" t="str">
        <f t="shared" si="32"/>
        <v/>
      </c>
      <c r="D546" t="s">
        <v>649</v>
      </c>
    </row>
    <row r="547" spans="2:4" x14ac:dyDescent="0.2">
      <c r="B547" t="str">
        <f t="shared" si="32"/>
        <v/>
      </c>
      <c r="D547" t="s">
        <v>650</v>
      </c>
    </row>
    <row r="548" spans="2:4" x14ac:dyDescent="0.2">
      <c r="B548" t="str">
        <f t="shared" si="32"/>
        <v/>
      </c>
      <c r="D548" t="s">
        <v>651</v>
      </c>
    </row>
    <row r="549" spans="2:4" x14ac:dyDescent="0.2">
      <c r="B549" t="str">
        <f t="shared" si="32"/>
        <v/>
      </c>
      <c r="D549" t="s">
        <v>652</v>
      </c>
    </row>
    <row r="550" spans="2:4" x14ac:dyDescent="0.2">
      <c r="B550" t="str">
        <f t="shared" si="32"/>
        <v/>
      </c>
      <c r="D550" t="s">
        <v>653</v>
      </c>
    </row>
    <row r="551" spans="2:4" x14ac:dyDescent="0.2">
      <c r="B551" t="str">
        <f t="shared" si="32"/>
        <v/>
      </c>
      <c r="D551" t="s">
        <v>654</v>
      </c>
    </row>
    <row r="552" spans="2:4" x14ac:dyDescent="0.2">
      <c r="B552" t="str">
        <f t="shared" si="32"/>
        <v/>
      </c>
      <c r="D552" t="s">
        <v>655</v>
      </c>
    </row>
    <row r="553" spans="2:4" x14ac:dyDescent="0.2">
      <c r="B553" t="str">
        <f t="shared" si="32"/>
        <v/>
      </c>
      <c r="D553" t="s">
        <v>656</v>
      </c>
    </row>
    <row r="554" spans="2:4" x14ac:dyDescent="0.2">
      <c r="B554" t="str">
        <f t="shared" si="32"/>
        <v/>
      </c>
      <c r="D554" t="s">
        <v>657</v>
      </c>
    </row>
    <row r="555" spans="2:4" x14ac:dyDescent="0.2">
      <c r="B555" t="str">
        <f t="shared" si="32"/>
        <v/>
      </c>
      <c r="D555" t="s">
        <v>658</v>
      </c>
    </row>
    <row r="556" spans="2:4" x14ac:dyDescent="0.2">
      <c r="B556" t="str">
        <f t="shared" si="32"/>
        <v/>
      </c>
      <c r="D556" t="s">
        <v>659</v>
      </c>
    </row>
    <row r="557" spans="2:4" x14ac:dyDescent="0.2">
      <c r="B557" t="str">
        <f t="shared" si="32"/>
        <v/>
      </c>
      <c r="D557" t="s">
        <v>660</v>
      </c>
    </row>
    <row r="558" spans="2:4" x14ac:dyDescent="0.2">
      <c r="B558" t="str">
        <f t="shared" si="32"/>
        <v/>
      </c>
      <c r="D558" t="s">
        <v>661</v>
      </c>
    </row>
    <row r="559" spans="2:4" x14ac:dyDescent="0.2">
      <c r="B559" t="str">
        <f t="shared" si="32"/>
        <v/>
      </c>
      <c r="D559" t="s">
        <v>662</v>
      </c>
    </row>
    <row r="560" spans="2:4" x14ac:dyDescent="0.2">
      <c r="B560" t="str">
        <f t="shared" si="32"/>
        <v/>
      </c>
      <c r="D560" t="s">
        <v>663</v>
      </c>
    </row>
    <row r="561" spans="2:4" x14ac:dyDescent="0.2">
      <c r="B561" t="str">
        <f t="shared" si="32"/>
        <v/>
      </c>
      <c r="D561" t="s">
        <v>664</v>
      </c>
    </row>
    <row r="562" spans="2:4" x14ac:dyDescent="0.2">
      <c r="B562" t="str">
        <f t="shared" si="32"/>
        <v/>
      </c>
      <c r="D562" t="s">
        <v>665</v>
      </c>
    </row>
    <row r="563" spans="2:4" x14ac:dyDescent="0.2">
      <c r="B563" t="str">
        <f t="shared" si="32"/>
        <v/>
      </c>
      <c r="D563" t="s">
        <v>666</v>
      </c>
    </row>
    <row r="564" spans="2:4" x14ac:dyDescent="0.2">
      <c r="B564" t="str">
        <f t="shared" si="32"/>
        <v/>
      </c>
      <c r="D564" t="s">
        <v>667</v>
      </c>
    </row>
    <row r="565" spans="2:4" x14ac:dyDescent="0.2">
      <c r="B565" t="str">
        <f t="shared" si="32"/>
        <v/>
      </c>
      <c r="D565" t="s">
        <v>668</v>
      </c>
    </row>
    <row r="566" spans="2:4" x14ac:dyDescent="0.2">
      <c r="B566" t="str">
        <f t="shared" si="32"/>
        <v/>
      </c>
      <c r="D566" t="s">
        <v>669</v>
      </c>
    </row>
    <row r="567" spans="2:4" x14ac:dyDescent="0.2">
      <c r="B567" t="str">
        <f t="shared" si="32"/>
        <v/>
      </c>
      <c r="D567" t="s">
        <v>670</v>
      </c>
    </row>
    <row r="568" spans="2:4" x14ac:dyDescent="0.2">
      <c r="B568" t="str">
        <f t="shared" si="32"/>
        <v/>
      </c>
      <c r="D568" t="s">
        <v>671</v>
      </c>
    </row>
    <row r="569" spans="2:4" x14ac:dyDescent="0.2">
      <c r="B569" t="str">
        <f t="shared" si="32"/>
        <v/>
      </c>
      <c r="D569" t="s">
        <v>672</v>
      </c>
    </row>
    <row r="570" spans="2:4" x14ac:dyDescent="0.2">
      <c r="B570" t="str">
        <f t="shared" si="32"/>
        <v/>
      </c>
      <c r="D570" t="s">
        <v>673</v>
      </c>
    </row>
    <row r="571" spans="2:4" x14ac:dyDescent="0.2">
      <c r="B571" t="str">
        <f t="shared" si="32"/>
        <v/>
      </c>
      <c r="D571" t="s">
        <v>674</v>
      </c>
    </row>
    <row r="572" spans="2:4" x14ac:dyDescent="0.2">
      <c r="B572" t="str">
        <f t="shared" si="32"/>
        <v/>
      </c>
      <c r="D572" t="s">
        <v>675</v>
      </c>
    </row>
    <row r="573" spans="2:4" x14ac:dyDescent="0.2">
      <c r="B573" t="str">
        <f t="shared" si="32"/>
        <v/>
      </c>
      <c r="D573" t="s">
        <v>676</v>
      </c>
    </row>
    <row r="574" spans="2:4" x14ac:dyDescent="0.2">
      <c r="B574" t="str">
        <f t="shared" si="32"/>
        <v/>
      </c>
      <c r="D574" t="s">
        <v>677</v>
      </c>
    </row>
    <row r="575" spans="2:4" x14ac:dyDescent="0.2">
      <c r="B575" t="str">
        <f t="shared" si="32"/>
        <v/>
      </c>
      <c r="D575" t="s">
        <v>678</v>
      </c>
    </row>
    <row r="576" spans="2:4" x14ac:dyDescent="0.2">
      <c r="B576" t="str">
        <f t="shared" si="32"/>
        <v/>
      </c>
      <c r="D576" t="s">
        <v>679</v>
      </c>
    </row>
    <row r="577" spans="2:4" x14ac:dyDescent="0.2">
      <c r="B577" t="str">
        <f t="shared" si="32"/>
        <v/>
      </c>
      <c r="D577" t="s">
        <v>680</v>
      </c>
    </row>
    <row r="578" spans="2:4" x14ac:dyDescent="0.2">
      <c r="B578" t="str">
        <f t="shared" si="32"/>
        <v/>
      </c>
      <c r="D578" t="s">
        <v>681</v>
      </c>
    </row>
    <row r="579" spans="2:4" x14ac:dyDescent="0.2">
      <c r="B579" t="str">
        <f t="shared" si="32"/>
        <v/>
      </c>
      <c r="D579" t="s">
        <v>682</v>
      </c>
    </row>
    <row r="580" spans="2:4" x14ac:dyDescent="0.2">
      <c r="B580" t="str">
        <f t="shared" si="32"/>
        <v/>
      </c>
      <c r="D580" t="s">
        <v>683</v>
      </c>
    </row>
    <row r="581" spans="2:4" x14ac:dyDescent="0.2">
      <c r="B581" t="str">
        <f t="shared" si="32"/>
        <v/>
      </c>
      <c r="D581" t="s">
        <v>684</v>
      </c>
    </row>
    <row r="582" spans="2:4" x14ac:dyDescent="0.2">
      <c r="B582" t="str">
        <f t="shared" si="32"/>
        <v/>
      </c>
      <c r="D582" t="s">
        <v>685</v>
      </c>
    </row>
    <row r="583" spans="2:4" x14ac:dyDescent="0.2">
      <c r="B583" t="str">
        <f t="shared" ref="B583:B602" si="33">RIGHT(C583,5)</f>
        <v/>
      </c>
      <c r="D583" t="s">
        <v>686</v>
      </c>
    </row>
    <row r="584" spans="2:4" x14ac:dyDescent="0.2">
      <c r="B584" t="str">
        <f t="shared" si="33"/>
        <v/>
      </c>
      <c r="D584" t="s">
        <v>687</v>
      </c>
    </row>
    <row r="585" spans="2:4" x14ac:dyDescent="0.2">
      <c r="B585" t="str">
        <f t="shared" si="33"/>
        <v/>
      </c>
      <c r="D585" t="s">
        <v>688</v>
      </c>
    </row>
    <row r="586" spans="2:4" x14ac:dyDescent="0.2">
      <c r="B586" t="str">
        <f t="shared" si="33"/>
        <v/>
      </c>
      <c r="D586" t="s">
        <v>689</v>
      </c>
    </row>
    <row r="587" spans="2:4" x14ac:dyDescent="0.2">
      <c r="B587" t="str">
        <f t="shared" si="33"/>
        <v/>
      </c>
      <c r="D587" t="s">
        <v>690</v>
      </c>
    </row>
    <row r="588" spans="2:4" x14ac:dyDescent="0.2">
      <c r="B588" t="str">
        <f t="shared" si="33"/>
        <v/>
      </c>
      <c r="D588" t="s">
        <v>691</v>
      </c>
    </row>
    <row r="589" spans="2:4" x14ac:dyDescent="0.2">
      <c r="B589" t="str">
        <f t="shared" si="33"/>
        <v/>
      </c>
      <c r="D589" t="s">
        <v>692</v>
      </c>
    </row>
    <row r="590" spans="2:4" x14ac:dyDescent="0.2">
      <c r="B590" t="str">
        <f t="shared" si="33"/>
        <v/>
      </c>
      <c r="D590" t="s">
        <v>693</v>
      </c>
    </row>
    <row r="591" spans="2:4" x14ac:dyDescent="0.2">
      <c r="B591" t="str">
        <f t="shared" si="33"/>
        <v/>
      </c>
      <c r="D591" t="s">
        <v>694</v>
      </c>
    </row>
    <row r="592" spans="2:4" x14ac:dyDescent="0.2">
      <c r="B592" t="str">
        <f t="shared" si="33"/>
        <v/>
      </c>
      <c r="D592" t="s">
        <v>695</v>
      </c>
    </row>
    <row r="593" spans="2:4" x14ac:dyDescent="0.2">
      <c r="B593" t="str">
        <f t="shared" si="33"/>
        <v/>
      </c>
      <c r="D593" t="s">
        <v>696</v>
      </c>
    </row>
    <row r="594" spans="2:4" x14ac:dyDescent="0.2">
      <c r="B594" t="str">
        <f t="shared" si="33"/>
        <v/>
      </c>
      <c r="D594" t="s">
        <v>697</v>
      </c>
    </row>
    <row r="595" spans="2:4" x14ac:dyDescent="0.2">
      <c r="B595" t="str">
        <f t="shared" si="33"/>
        <v/>
      </c>
      <c r="D595" t="s">
        <v>698</v>
      </c>
    </row>
    <row r="596" spans="2:4" x14ac:dyDescent="0.2">
      <c r="B596" t="str">
        <f t="shared" si="33"/>
        <v/>
      </c>
      <c r="D596" t="s">
        <v>699</v>
      </c>
    </row>
    <row r="597" spans="2:4" x14ac:dyDescent="0.2">
      <c r="B597" t="str">
        <f t="shared" si="33"/>
        <v/>
      </c>
      <c r="D597" t="s">
        <v>700</v>
      </c>
    </row>
    <row r="598" spans="2:4" x14ac:dyDescent="0.2">
      <c r="B598" t="str">
        <f t="shared" si="33"/>
        <v/>
      </c>
      <c r="D598" t="s">
        <v>701</v>
      </c>
    </row>
    <row r="599" spans="2:4" x14ac:dyDescent="0.2">
      <c r="B599" t="str">
        <f t="shared" si="33"/>
        <v/>
      </c>
      <c r="D599" t="s">
        <v>702</v>
      </c>
    </row>
    <row r="600" spans="2:4" x14ac:dyDescent="0.2">
      <c r="B600" t="str">
        <f t="shared" si="33"/>
        <v/>
      </c>
      <c r="D600" t="s">
        <v>703</v>
      </c>
    </row>
    <row r="601" spans="2:4" x14ac:dyDescent="0.2">
      <c r="B601" t="str">
        <f t="shared" si="33"/>
        <v/>
      </c>
      <c r="D601" t="s">
        <v>704</v>
      </c>
    </row>
    <row r="602" spans="2:4" x14ac:dyDescent="0.2">
      <c r="B602" t="str">
        <f t="shared" si="33"/>
        <v/>
      </c>
      <c r="D602" t="s">
        <v>705</v>
      </c>
    </row>
    <row r="603" spans="2:4" x14ac:dyDescent="0.2">
      <c r="D603" t="s">
        <v>706</v>
      </c>
    </row>
    <row r="604" spans="2:4" x14ac:dyDescent="0.2">
      <c r="D604" t="s">
        <v>707</v>
      </c>
    </row>
    <row r="605" spans="2:4" x14ac:dyDescent="0.2">
      <c r="D605" t="s">
        <v>708</v>
      </c>
    </row>
    <row r="606" spans="2:4" x14ac:dyDescent="0.2">
      <c r="D606" t="s">
        <v>709</v>
      </c>
    </row>
    <row r="607" spans="2:4" x14ac:dyDescent="0.2">
      <c r="D607" t="s">
        <v>710</v>
      </c>
    </row>
    <row r="608" spans="2:4" x14ac:dyDescent="0.2">
      <c r="D608" t="s">
        <v>711</v>
      </c>
    </row>
    <row r="609" spans="4:4" x14ac:dyDescent="0.2">
      <c r="D609" t="s">
        <v>712</v>
      </c>
    </row>
    <row r="610" spans="4:4" x14ac:dyDescent="0.2">
      <c r="D610" t="s">
        <v>713</v>
      </c>
    </row>
    <row r="611" spans="4:4" x14ac:dyDescent="0.2">
      <c r="D611" t="s">
        <v>714</v>
      </c>
    </row>
    <row r="612" spans="4:4" x14ac:dyDescent="0.2">
      <c r="D612" t="s">
        <v>715</v>
      </c>
    </row>
    <row r="613" spans="4:4" x14ac:dyDescent="0.2">
      <c r="D613" t="s">
        <v>716</v>
      </c>
    </row>
    <row r="614" spans="4:4" x14ac:dyDescent="0.2">
      <c r="D614" t="s">
        <v>717</v>
      </c>
    </row>
    <row r="615" spans="4:4" x14ac:dyDescent="0.2">
      <c r="D615" t="s">
        <v>718</v>
      </c>
    </row>
    <row r="616" spans="4:4" x14ac:dyDescent="0.2">
      <c r="D616" t="s">
        <v>719</v>
      </c>
    </row>
    <row r="617" spans="4:4" x14ac:dyDescent="0.2">
      <c r="D617" t="s">
        <v>720</v>
      </c>
    </row>
    <row r="618" spans="4:4" x14ac:dyDescent="0.2">
      <c r="D618" t="s">
        <v>721</v>
      </c>
    </row>
    <row r="619" spans="4:4" x14ac:dyDescent="0.2">
      <c r="D619" t="s">
        <v>722</v>
      </c>
    </row>
    <row r="620" spans="4:4" x14ac:dyDescent="0.2">
      <c r="D620" t="s">
        <v>723</v>
      </c>
    </row>
    <row r="621" spans="4:4" x14ac:dyDescent="0.2">
      <c r="D621" t="s">
        <v>724</v>
      </c>
    </row>
    <row r="622" spans="4:4" x14ac:dyDescent="0.2">
      <c r="D622" t="s">
        <v>725</v>
      </c>
    </row>
    <row r="623" spans="4:4" x14ac:dyDescent="0.2">
      <c r="D623" t="s">
        <v>726</v>
      </c>
    </row>
    <row r="624" spans="4:4" x14ac:dyDescent="0.2">
      <c r="D624" t="s">
        <v>727</v>
      </c>
    </row>
    <row r="625" spans="4:4" x14ac:dyDescent="0.2">
      <c r="D625" t="s">
        <v>728</v>
      </c>
    </row>
    <row r="626" spans="4:4" x14ac:dyDescent="0.2">
      <c r="D626" t="s">
        <v>729</v>
      </c>
    </row>
    <row r="627" spans="4:4" x14ac:dyDescent="0.2">
      <c r="D627" t="s">
        <v>730</v>
      </c>
    </row>
    <row r="628" spans="4:4" x14ac:dyDescent="0.2">
      <c r="D628" t="s">
        <v>731</v>
      </c>
    </row>
    <row r="629" spans="4:4" x14ac:dyDescent="0.2">
      <c r="D629" t="s">
        <v>732</v>
      </c>
    </row>
    <row r="630" spans="4:4" x14ac:dyDescent="0.2">
      <c r="D630" t="s">
        <v>733</v>
      </c>
    </row>
    <row r="631" spans="4:4" x14ac:dyDescent="0.2">
      <c r="D631" t="s">
        <v>734</v>
      </c>
    </row>
    <row r="632" spans="4:4" x14ac:dyDescent="0.2">
      <c r="D632" t="s">
        <v>735</v>
      </c>
    </row>
    <row r="633" spans="4:4" x14ac:dyDescent="0.2">
      <c r="D633" t="s">
        <v>736</v>
      </c>
    </row>
    <row r="634" spans="4:4" x14ac:dyDescent="0.2">
      <c r="D634" t="s">
        <v>737</v>
      </c>
    </row>
    <row r="635" spans="4:4" x14ac:dyDescent="0.2">
      <c r="D635" t="s">
        <v>738</v>
      </c>
    </row>
    <row r="636" spans="4:4" x14ac:dyDescent="0.2">
      <c r="D636" t="s">
        <v>739</v>
      </c>
    </row>
    <row r="637" spans="4:4" x14ac:dyDescent="0.2">
      <c r="D637" t="s">
        <v>740</v>
      </c>
    </row>
    <row r="638" spans="4:4" x14ac:dyDescent="0.2">
      <c r="D638" t="s">
        <v>741</v>
      </c>
    </row>
    <row r="639" spans="4:4" x14ac:dyDescent="0.2">
      <c r="D639" t="s">
        <v>742</v>
      </c>
    </row>
    <row r="640" spans="4:4" x14ac:dyDescent="0.2">
      <c r="D640" t="s">
        <v>743</v>
      </c>
    </row>
    <row r="641" spans="4:4" x14ac:dyDescent="0.2">
      <c r="D641" t="s">
        <v>744</v>
      </c>
    </row>
    <row r="642" spans="4:4" x14ac:dyDescent="0.2">
      <c r="D642" t="s">
        <v>745</v>
      </c>
    </row>
    <row r="643" spans="4:4" x14ac:dyDescent="0.2">
      <c r="D643" t="s">
        <v>746</v>
      </c>
    </row>
    <row r="644" spans="4:4" x14ac:dyDescent="0.2">
      <c r="D644" t="s">
        <v>747</v>
      </c>
    </row>
    <row r="645" spans="4:4" x14ac:dyDescent="0.2">
      <c r="D645" t="s">
        <v>748</v>
      </c>
    </row>
    <row r="646" spans="4:4" x14ac:dyDescent="0.2">
      <c r="D646" t="s">
        <v>749</v>
      </c>
    </row>
    <row r="647" spans="4:4" x14ac:dyDescent="0.2">
      <c r="D647" t="s">
        <v>750</v>
      </c>
    </row>
    <row r="648" spans="4:4" x14ac:dyDescent="0.2">
      <c r="D648" t="s">
        <v>751</v>
      </c>
    </row>
    <row r="649" spans="4:4" x14ac:dyDescent="0.2">
      <c r="D649" t="s">
        <v>752</v>
      </c>
    </row>
    <row r="650" spans="4:4" x14ac:dyDescent="0.2">
      <c r="D650" t="s">
        <v>753</v>
      </c>
    </row>
    <row r="651" spans="4:4" x14ac:dyDescent="0.2">
      <c r="D651" t="s">
        <v>754</v>
      </c>
    </row>
    <row r="652" spans="4:4" x14ac:dyDescent="0.2">
      <c r="D652" t="s">
        <v>755</v>
      </c>
    </row>
    <row r="653" spans="4:4" x14ac:dyDescent="0.2">
      <c r="D653" t="s">
        <v>756</v>
      </c>
    </row>
    <row r="654" spans="4:4" x14ac:dyDescent="0.2">
      <c r="D654" t="s">
        <v>757</v>
      </c>
    </row>
    <row r="655" spans="4:4" x14ac:dyDescent="0.2">
      <c r="D655" t="s">
        <v>758</v>
      </c>
    </row>
    <row r="656" spans="4:4" x14ac:dyDescent="0.2">
      <c r="D656" t="s">
        <v>759</v>
      </c>
    </row>
    <row r="657" spans="4:4" x14ac:dyDescent="0.2">
      <c r="D657" t="s">
        <v>760</v>
      </c>
    </row>
    <row r="658" spans="4:4" x14ac:dyDescent="0.2">
      <c r="D658" t="s">
        <v>761</v>
      </c>
    </row>
    <row r="659" spans="4:4" x14ac:dyDescent="0.2">
      <c r="D659" t="s">
        <v>762</v>
      </c>
    </row>
    <row r="660" spans="4:4" x14ac:dyDescent="0.2">
      <c r="D660" t="s">
        <v>763</v>
      </c>
    </row>
    <row r="661" spans="4:4" x14ac:dyDescent="0.2">
      <c r="D661" t="s">
        <v>764</v>
      </c>
    </row>
    <row r="662" spans="4:4" x14ac:dyDescent="0.2">
      <c r="D662" t="s">
        <v>765</v>
      </c>
    </row>
    <row r="663" spans="4:4" x14ac:dyDescent="0.2">
      <c r="D663" t="s">
        <v>766</v>
      </c>
    </row>
    <row r="664" spans="4:4" x14ac:dyDescent="0.2">
      <c r="D664" t="s">
        <v>767</v>
      </c>
    </row>
    <row r="665" spans="4:4" x14ac:dyDescent="0.2">
      <c r="D665" t="s">
        <v>768</v>
      </c>
    </row>
    <row r="666" spans="4:4" x14ac:dyDescent="0.2">
      <c r="D666" t="s">
        <v>769</v>
      </c>
    </row>
    <row r="667" spans="4:4" x14ac:dyDescent="0.2">
      <c r="D667" t="s">
        <v>770</v>
      </c>
    </row>
    <row r="668" spans="4:4" x14ac:dyDescent="0.2">
      <c r="D668" t="s">
        <v>771</v>
      </c>
    </row>
    <row r="669" spans="4:4" x14ac:dyDescent="0.2">
      <c r="D669" t="s">
        <v>772</v>
      </c>
    </row>
    <row r="670" spans="4:4" x14ac:dyDescent="0.2">
      <c r="D670" t="s">
        <v>773</v>
      </c>
    </row>
    <row r="671" spans="4:4" x14ac:dyDescent="0.2">
      <c r="D671" t="s">
        <v>774</v>
      </c>
    </row>
    <row r="672" spans="4:4" x14ac:dyDescent="0.2">
      <c r="D672" t="s">
        <v>775</v>
      </c>
    </row>
    <row r="673" spans="4:4" x14ac:dyDescent="0.2">
      <c r="D673" t="s">
        <v>776</v>
      </c>
    </row>
    <row r="674" spans="4:4" x14ac:dyDescent="0.2">
      <c r="D674" t="s">
        <v>777</v>
      </c>
    </row>
    <row r="675" spans="4:4" x14ac:dyDescent="0.2">
      <c r="D675" t="s">
        <v>778</v>
      </c>
    </row>
    <row r="676" spans="4:4" x14ac:dyDescent="0.2">
      <c r="D676" t="s">
        <v>779</v>
      </c>
    </row>
    <row r="677" spans="4:4" x14ac:dyDescent="0.2">
      <c r="D677" t="s">
        <v>780</v>
      </c>
    </row>
    <row r="678" spans="4:4" x14ac:dyDescent="0.2">
      <c r="D678" t="s">
        <v>781</v>
      </c>
    </row>
    <row r="679" spans="4:4" x14ac:dyDescent="0.2">
      <c r="D679" t="s">
        <v>782</v>
      </c>
    </row>
    <row r="680" spans="4:4" x14ac:dyDescent="0.2">
      <c r="D680" t="s">
        <v>783</v>
      </c>
    </row>
    <row r="681" spans="4:4" x14ac:dyDescent="0.2">
      <c r="D681" t="s">
        <v>784</v>
      </c>
    </row>
    <row r="682" spans="4:4" x14ac:dyDescent="0.2">
      <c r="D682" t="s">
        <v>785</v>
      </c>
    </row>
    <row r="683" spans="4:4" x14ac:dyDescent="0.2">
      <c r="D683" t="s">
        <v>786</v>
      </c>
    </row>
    <row r="684" spans="4:4" x14ac:dyDescent="0.2">
      <c r="D684" t="s">
        <v>787</v>
      </c>
    </row>
    <row r="685" spans="4:4" x14ac:dyDescent="0.2">
      <c r="D685" t="s">
        <v>788</v>
      </c>
    </row>
    <row r="686" spans="4:4" x14ac:dyDescent="0.2">
      <c r="D686" t="s">
        <v>789</v>
      </c>
    </row>
    <row r="687" spans="4:4" x14ac:dyDescent="0.2">
      <c r="D687" t="s">
        <v>790</v>
      </c>
    </row>
    <row r="688" spans="4:4" x14ac:dyDescent="0.2">
      <c r="D688" t="s">
        <v>791</v>
      </c>
    </row>
    <row r="689" spans="4:4" x14ac:dyDescent="0.2">
      <c r="D689" t="s">
        <v>792</v>
      </c>
    </row>
    <row r="690" spans="4:4" x14ac:dyDescent="0.2">
      <c r="D690" t="s">
        <v>793</v>
      </c>
    </row>
    <row r="691" spans="4:4" x14ac:dyDescent="0.2">
      <c r="D691" t="s">
        <v>794</v>
      </c>
    </row>
    <row r="692" spans="4:4" x14ac:dyDescent="0.2">
      <c r="D692" t="s">
        <v>795</v>
      </c>
    </row>
    <row r="693" spans="4:4" x14ac:dyDescent="0.2">
      <c r="D693" t="s">
        <v>796</v>
      </c>
    </row>
    <row r="694" spans="4:4" x14ac:dyDescent="0.2">
      <c r="D694" t="s">
        <v>797</v>
      </c>
    </row>
    <row r="695" spans="4:4" x14ac:dyDescent="0.2">
      <c r="D695" t="s">
        <v>798</v>
      </c>
    </row>
    <row r="696" spans="4:4" x14ac:dyDescent="0.2">
      <c r="D696" t="s">
        <v>799</v>
      </c>
    </row>
    <row r="697" spans="4:4" x14ac:dyDescent="0.2">
      <c r="D697" t="s">
        <v>800</v>
      </c>
    </row>
    <row r="698" spans="4:4" x14ac:dyDescent="0.2">
      <c r="D698" t="s">
        <v>801</v>
      </c>
    </row>
    <row r="699" spans="4:4" x14ac:dyDescent="0.2">
      <c r="D699" t="s">
        <v>802</v>
      </c>
    </row>
    <row r="700" spans="4:4" x14ac:dyDescent="0.2">
      <c r="D700" t="s">
        <v>803</v>
      </c>
    </row>
    <row r="701" spans="4:4" x14ac:dyDescent="0.2">
      <c r="D701" t="s">
        <v>804</v>
      </c>
    </row>
    <row r="702" spans="4:4" x14ac:dyDescent="0.2">
      <c r="D702" t="s">
        <v>805</v>
      </c>
    </row>
    <row r="703" spans="4:4" x14ac:dyDescent="0.2">
      <c r="D703" t="s">
        <v>806</v>
      </c>
    </row>
    <row r="704" spans="4:4" x14ac:dyDescent="0.2">
      <c r="D704" t="s">
        <v>807</v>
      </c>
    </row>
    <row r="705" spans="4:4" x14ac:dyDescent="0.2">
      <c r="D705" t="s">
        <v>808</v>
      </c>
    </row>
    <row r="706" spans="4:4" x14ac:dyDescent="0.2">
      <c r="D706" t="s">
        <v>809</v>
      </c>
    </row>
    <row r="707" spans="4:4" x14ac:dyDescent="0.2">
      <c r="D707" t="s">
        <v>810</v>
      </c>
    </row>
    <row r="708" spans="4:4" x14ac:dyDescent="0.2">
      <c r="D708" t="s">
        <v>811</v>
      </c>
    </row>
    <row r="709" spans="4:4" x14ac:dyDescent="0.2">
      <c r="D709" t="s">
        <v>812</v>
      </c>
    </row>
    <row r="710" spans="4:4" x14ac:dyDescent="0.2">
      <c r="D710" t="s">
        <v>813</v>
      </c>
    </row>
    <row r="711" spans="4:4" x14ac:dyDescent="0.2">
      <c r="D711" t="s">
        <v>814</v>
      </c>
    </row>
    <row r="712" spans="4:4" x14ac:dyDescent="0.2">
      <c r="D712" t="s">
        <v>815</v>
      </c>
    </row>
    <row r="713" spans="4:4" x14ac:dyDescent="0.2">
      <c r="D713" t="s">
        <v>816</v>
      </c>
    </row>
    <row r="714" spans="4:4" x14ac:dyDescent="0.2">
      <c r="D714" t="s">
        <v>817</v>
      </c>
    </row>
    <row r="715" spans="4:4" x14ac:dyDescent="0.2">
      <c r="D715" t="s">
        <v>818</v>
      </c>
    </row>
    <row r="716" spans="4:4" x14ac:dyDescent="0.2">
      <c r="D716" t="s">
        <v>819</v>
      </c>
    </row>
    <row r="717" spans="4:4" x14ac:dyDescent="0.2">
      <c r="D717" t="s">
        <v>820</v>
      </c>
    </row>
    <row r="718" spans="4:4" x14ac:dyDescent="0.2">
      <c r="D718" t="s">
        <v>821</v>
      </c>
    </row>
    <row r="719" spans="4:4" x14ac:dyDescent="0.2">
      <c r="D719" t="s">
        <v>822</v>
      </c>
    </row>
    <row r="720" spans="4:4" x14ac:dyDescent="0.2">
      <c r="D720" t="s">
        <v>823</v>
      </c>
    </row>
    <row r="721" spans="4:4" x14ac:dyDescent="0.2">
      <c r="D721" t="s">
        <v>824</v>
      </c>
    </row>
    <row r="722" spans="4:4" x14ac:dyDescent="0.2">
      <c r="D722" t="s">
        <v>825</v>
      </c>
    </row>
    <row r="723" spans="4:4" x14ac:dyDescent="0.2">
      <c r="D723" t="s">
        <v>826</v>
      </c>
    </row>
    <row r="724" spans="4:4" x14ac:dyDescent="0.2">
      <c r="D724" t="s">
        <v>827</v>
      </c>
    </row>
    <row r="725" spans="4:4" x14ac:dyDescent="0.2">
      <c r="D725" t="s">
        <v>828</v>
      </c>
    </row>
    <row r="726" spans="4:4" x14ac:dyDescent="0.2">
      <c r="D726" t="s">
        <v>829</v>
      </c>
    </row>
    <row r="727" spans="4:4" x14ac:dyDescent="0.2">
      <c r="D727" t="s">
        <v>830</v>
      </c>
    </row>
    <row r="728" spans="4:4" x14ac:dyDescent="0.2">
      <c r="D728" t="s">
        <v>831</v>
      </c>
    </row>
    <row r="729" spans="4:4" x14ac:dyDescent="0.2">
      <c r="D729" t="s">
        <v>832</v>
      </c>
    </row>
    <row r="730" spans="4:4" x14ac:dyDescent="0.2">
      <c r="D730" t="s">
        <v>833</v>
      </c>
    </row>
    <row r="731" spans="4:4" x14ac:dyDescent="0.2">
      <c r="D731" t="s">
        <v>834</v>
      </c>
    </row>
    <row r="732" spans="4:4" x14ac:dyDescent="0.2">
      <c r="D732" t="s">
        <v>835</v>
      </c>
    </row>
    <row r="733" spans="4:4" x14ac:dyDescent="0.2">
      <c r="D733" t="s">
        <v>836</v>
      </c>
    </row>
    <row r="734" spans="4:4" x14ac:dyDescent="0.2">
      <c r="D734" t="s">
        <v>837</v>
      </c>
    </row>
    <row r="735" spans="4:4" x14ac:dyDescent="0.2">
      <c r="D735" t="s">
        <v>838</v>
      </c>
    </row>
    <row r="736" spans="4:4" x14ac:dyDescent="0.2">
      <c r="D736" t="s">
        <v>839</v>
      </c>
    </row>
    <row r="737" spans="4:4" x14ac:dyDescent="0.2">
      <c r="D737" t="s">
        <v>840</v>
      </c>
    </row>
    <row r="738" spans="4:4" x14ac:dyDescent="0.2">
      <c r="D738" t="s">
        <v>841</v>
      </c>
    </row>
    <row r="739" spans="4:4" x14ac:dyDescent="0.2">
      <c r="D739" t="s">
        <v>842</v>
      </c>
    </row>
    <row r="740" spans="4:4" x14ac:dyDescent="0.2">
      <c r="D740" t="s">
        <v>843</v>
      </c>
    </row>
    <row r="741" spans="4:4" x14ac:dyDescent="0.2">
      <c r="D741" t="s">
        <v>844</v>
      </c>
    </row>
    <row r="742" spans="4:4" x14ac:dyDescent="0.2">
      <c r="D742" t="s">
        <v>845</v>
      </c>
    </row>
    <row r="743" spans="4:4" x14ac:dyDescent="0.2">
      <c r="D743" t="s">
        <v>846</v>
      </c>
    </row>
    <row r="744" spans="4:4" x14ac:dyDescent="0.2">
      <c r="D744" t="s">
        <v>847</v>
      </c>
    </row>
    <row r="745" spans="4:4" x14ac:dyDescent="0.2">
      <c r="D745" t="s">
        <v>848</v>
      </c>
    </row>
    <row r="746" spans="4:4" x14ac:dyDescent="0.2">
      <c r="D746" t="s">
        <v>849</v>
      </c>
    </row>
    <row r="747" spans="4:4" x14ac:dyDescent="0.2">
      <c r="D747" t="s">
        <v>850</v>
      </c>
    </row>
    <row r="748" spans="4:4" x14ac:dyDescent="0.2">
      <c r="D748" t="s">
        <v>851</v>
      </c>
    </row>
    <row r="749" spans="4:4" x14ac:dyDescent="0.2">
      <c r="D749" t="s">
        <v>852</v>
      </c>
    </row>
    <row r="750" spans="4:4" x14ac:dyDescent="0.2">
      <c r="D750" t="s">
        <v>853</v>
      </c>
    </row>
    <row r="751" spans="4:4" x14ac:dyDescent="0.2">
      <c r="D751" t="s">
        <v>854</v>
      </c>
    </row>
    <row r="752" spans="4:4" x14ac:dyDescent="0.2">
      <c r="D752" t="s">
        <v>855</v>
      </c>
    </row>
    <row r="753" spans="4:4" x14ac:dyDescent="0.2">
      <c r="D753" t="s">
        <v>856</v>
      </c>
    </row>
    <row r="754" spans="4:4" x14ac:dyDescent="0.2">
      <c r="D754" t="s">
        <v>857</v>
      </c>
    </row>
    <row r="755" spans="4:4" x14ac:dyDescent="0.2">
      <c r="D755" t="s">
        <v>858</v>
      </c>
    </row>
    <row r="756" spans="4:4" x14ac:dyDescent="0.2">
      <c r="D756" t="s">
        <v>859</v>
      </c>
    </row>
    <row r="757" spans="4:4" x14ac:dyDescent="0.2">
      <c r="D757" t="s">
        <v>860</v>
      </c>
    </row>
    <row r="758" spans="4:4" x14ac:dyDescent="0.2">
      <c r="D758" t="s">
        <v>861</v>
      </c>
    </row>
    <row r="759" spans="4:4" x14ac:dyDescent="0.2">
      <c r="D759" t="s">
        <v>862</v>
      </c>
    </row>
    <row r="760" spans="4:4" x14ac:dyDescent="0.2">
      <c r="D760" t="s">
        <v>863</v>
      </c>
    </row>
    <row r="761" spans="4:4" x14ac:dyDescent="0.2">
      <c r="D761" t="s">
        <v>864</v>
      </c>
    </row>
    <row r="762" spans="4:4" x14ac:dyDescent="0.2">
      <c r="D762" t="s">
        <v>865</v>
      </c>
    </row>
    <row r="763" spans="4:4" x14ac:dyDescent="0.2">
      <c r="D763" t="s">
        <v>866</v>
      </c>
    </row>
    <row r="764" spans="4:4" x14ac:dyDescent="0.2">
      <c r="D764" t="s">
        <v>867</v>
      </c>
    </row>
    <row r="765" spans="4:4" x14ac:dyDescent="0.2">
      <c r="D765" t="s">
        <v>868</v>
      </c>
    </row>
    <row r="766" spans="4:4" x14ac:dyDescent="0.2">
      <c r="D766" t="s">
        <v>869</v>
      </c>
    </row>
    <row r="767" spans="4:4" x14ac:dyDescent="0.2">
      <c r="D767" t="s">
        <v>870</v>
      </c>
    </row>
    <row r="768" spans="4:4" x14ac:dyDescent="0.2">
      <c r="D768" t="s">
        <v>871</v>
      </c>
    </row>
    <row r="769" spans="4:4" x14ac:dyDescent="0.2">
      <c r="D769" t="s">
        <v>872</v>
      </c>
    </row>
    <row r="770" spans="4:4" x14ac:dyDescent="0.2">
      <c r="D770" t="s">
        <v>873</v>
      </c>
    </row>
    <row r="771" spans="4:4" x14ac:dyDescent="0.2">
      <c r="D771" t="s">
        <v>874</v>
      </c>
    </row>
    <row r="772" spans="4:4" x14ac:dyDescent="0.2">
      <c r="D772" t="s">
        <v>875</v>
      </c>
    </row>
    <row r="773" spans="4:4" x14ac:dyDescent="0.2">
      <c r="D773" t="s">
        <v>876</v>
      </c>
    </row>
    <row r="774" spans="4:4" x14ac:dyDescent="0.2">
      <c r="D774" t="s">
        <v>877</v>
      </c>
    </row>
    <row r="775" spans="4:4" x14ac:dyDescent="0.2">
      <c r="D775" t="s">
        <v>878</v>
      </c>
    </row>
    <row r="776" spans="4:4" x14ac:dyDescent="0.2">
      <c r="D776" t="s">
        <v>879</v>
      </c>
    </row>
    <row r="777" spans="4:4" x14ac:dyDescent="0.2">
      <c r="D777" t="s">
        <v>880</v>
      </c>
    </row>
    <row r="778" spans="4:4" x14ac:dyDescent="0.2">
      <c r="D778" t="s">
        <v>881</v>
      </c>
    </row>
    <row r="779" spans="4:4" x14ac:dyDescent="0.2">
      <c r="D779" t="s">
        <v>882</v>
      </c>
    </row>
    <row r="780" spans="4:4" x14ac:dyDescent="0.2">
      <c r="D780" t="s">
        <v>883</v>
      </c>
    </row>
    <row r="781" spans="4:4" x14ac:dyDescent="0.2">
      <c r="D781" t="s">
        <v>884</v>
      </c>
    </row>
    <row r="782" spans="4:4" x14ac:dyDescent="0.2">
      <c r="D782" t="s">
        <v>885</v>
      </c>
    </row>
    <row r="783" spans="4:4" x14ac:dyDescent="0.2">
      <c r="D783" t="s">
        <v>886</v>
      </c>
    </row>
    <row r="784" spans="4:4" x14ac:dyDescent="0.2">
      <c r="D784" t="s">
        <v>887</v>
      </c>
    </row>
    <row r="785" spans="4:4" x14ac:dyDescent="0.2">
      <c r="D785" t="s">
        <v>888</v>
      </c>
    </row>
    <row r="786" spans="4:4" x14ac:dyDescent="0.2">
      <c r="D786" t="s">
        <v>889</v>
      </c>
    </row>
    <row r="787" spans="4:4" x14ac:dyDescent="0.2">
      <c r="D787" t="s">
        <v>890</v>
      </c>
    </row>
    <row r="788" spans="4:4" x14ac:dyDescent="0.2">
      <c r="D788" t="s">
        <v>891</v>
      </c>
    </row>
    <row r="789" spans="4:4" x14ac:dyDescent="0.2">
      <c r="D789" t="s">
        <v>892</v>
      </c>
    </row>
    <row r="790" spans="4:4" x14ac:dyDescent="0.2">
      <c r="D790" t="s">
        <v>893</v>
      </c>
    </row>
    <row r="791" spans="4:4" x14ac:dyDescent="0.2">
      <c r="D791" t="s">
        <v>894</v>
      </c>
    </row>
    <row r="792" spans="4:4" x14ac:dyDescent="0.2">
      <c r="D792" t="s">
        <v>895</v>
      </c>
    </row>
    <row r="793" spans="4:4" x14ac:dyDescent="0.2">
      <c r="D793" t="s">
        <v>896</v>
      </c>
    </row>
    <row r="794" spans="4:4" x14ac:dyDescent="0.2">
      <c r="D794" t="s">
        <v>897</v>
      </c>
    </row>
    <row r="795" spans="4:4" x14ac:dyDescent="0.2">
      <c r="D795" t="s">
        <v>898</v>
      </c>
    </row>
    <row r="796" spans="4:4" x14ac:dyDescent="0.2">
      <c r="D796" t="s">
        <v>899</v>
      </c>
    </row>
    <row r="797" spans="4:4" x14ac:dyDescent="0.2">
      <c r="D797" t="s">
        <v>900</v>
      </c>
    </row>
    <row r="798" spans="4:4" x14ac:dyDescent="0.2">
      <c r="D798" t="s">
        <v>901</v>
      </c>
    </row>
    <row r="799" spans="4:4" x14ac:dyDescent="0.2">
      <c r="D799" t="s">
        <v>902</v>
      </c>
    </row>
    <row r="800" spans="4:4" x14ac:dyDescent="0.2">
      <c r="D800" t="s">
        <v>903</v>
      </c>
    </row>
    <row r="801" spans="4:4" x14ac:dyDescent="0.2">
      <c r="D801" t="s">
        <v>904</v>
      </c>
    </row>
    <row r="802" spans="4:4" x14ac:dyDescent="0.2">
      <c r="D802" t="s">
        <v>905</v>
      </c>
    </row>
    <row r="803" spans="4:4" x14ac:dyDescent="0.2">
      <c r="D803" t="s">
        <v>906</v>
      </c>
    </row>
    <row r="804" spans="4:4" x14ac:dyDescent="0.2">
      <c r="D804" t="s">
        <v>907</v>
      </c>
    </row>
    <row r="805" spans="4:4" x14ac:dyDescent="0.2">
      <c r="D805" t="s">
        <v>908</v>
      </c>
    </row>
    <row r="806" spans="4:4" x14ac:dyDescent="0.2">
      <c r="D806" t="s">
        <v>909</v>
      </c>
    </row>
    <row r="807" spans="4:4" x14ac:dyDescent="0.2">
      <c r="D807" t="s">
        <v>910</v>
      </c>
    </row>
    <row r="808" spans="4:4" x14ac:dyDescent="0.2">
      <c r="D808" t="s">
        <v>911</v>
      </c>
    </row>
    <row r="809" spans="4:4" x14ac:dyDescent="0.2">
      <c r="D809" t="s">
        <v>912</v>
      </c>
    </row>
    <row r="810" spans="4:4" x14ac:dyDescent="0.2">
      <c r="D810" t="s">
        <v>913</v>
      </c>
    </row>
    <row r="811" spans="4:4" x14ac:dyDescent="0.2">
      <c r="D811" t="s">
        <v>914</v>
      </c>
    </row>
    <row r="812" spans="4:4" x14ac:dyDescent="0.2">
      <c r="D812" t="s">
        <v>915</v>
      </c>
    </row>
    <row r="813" spans="4:4" x14ac:dyDescent="0.2">
      <c r="D813" t="s">
        <v>916</v>
      </c>
    </row>
    <row r="814" spans="4:4" x14ac:dyDescent="0.2">
      <c r="D814" t="s">
        <v>917</v>
      </c>
    </row>
    <row r="815" spans="4:4" x14ac:dyDescent="0.2">
      <c r="D815" t="s">
        <v>918</v>
      </c>
    </row>
    <row r="816" spans="4:4" x14ac:dyDescent="0.2">
      <c r="D816" t="s">
        <v>919</v>
      </c>
    </row>
    <row r="817" spans="4:4" x14ac:dyDescent="0.2">
      <c r="D817" t="s">
        <v>920</v>
      </c>
    </row>
    <row r="818" spans="4:4" x14ac:dyDescent="0.2">
      <c r="D818" t="s">
        <v>921</v>
      </c>
    </row>
    <row r="819" spans="4:4" x14ac:dyDescent="0.2">
      <c r="D819" t="s">
        <v>922</v>
      </c>
    </row>
    <row r="820" spans="4:4" x14ac:dyDescent="0.2">
      <c r="D820" t="s">
        <v>923</v>
      </c>
    </row>
    <row r="821" spans="4:4" x14ac:dyDescent="0.2">
      <c r="D821" t="s">
        <v>924</v>
      </c>
    </row>
    <row r="822" spans="4:4" x14ac:dyDescent="0.2">
      <c r="D822" t="s">
        <v>925</v>
      </c>
    </row>
    <row r="823" spans="4:4" x14ac:dyDescent="0.2">
      <c r="D823" t="s">
        <v>926</v>
      </c>
    </row>
    <row r="824" spans="4:4" x14ac:dyDescent="0.2">
      <c r="D824" t="s">
        <v>927</v>
      </c>
    </row>
    <row r="825" spans="4:4" x14ac:dyDescent="0.2">
      <c r="D825" t="s">
        <v>928</v>
      </c>
    </row>
    <row r="826" spans="4:4" x14ac:dyDescent="0.2">
      <c r="D826" t="s">
        <v>929</v>
      </c>
    </row>
    <row r="827" spans="4:4" x14ac:dyDescent="0.2">
      <c r="D827" t="s">
        <v>930</v>
      </c>
    </row>
    <row r="828" spans="4:4" x14ac:dyDescent="0.2">
      <c r="D828" t="s">
        <v>931</v>
      </c>
    </row>
    <row r="829" spans="4:4" x14ac:dyDescent="0.2">
      <c r="D829" t="s">
        <v>932</v>
      </c>
    </row>
    <row r="830" spans="4:4" x14ac:dyDescent="0.2">
      <c r="D830" t="s">
        <v>933</v>
      </c>
    </row>
    <row r="831" spans="4:4" x14ac:dyDescent="0.2">
      <c r="D831" t="s">
        <v>934</v>
      </c>
    </row>
    <row r="832" spans="4:4" x14ac:dyDescent="0.2">
      <c r="D832" t="s">
        <v>935</v>
      </c>
    </row>
    <row r="833" spans="4:4" x14ac:dyDescent="0.2">
      <c r="D833" t="s">
        <v>936</v>
      </c>
    </row>
    <row r="834" spans="4:4" x14ac:dyDescent="0.2">
      <c r="D834" t="s">
        <v>937</v>
      </c>
    </row>
    <row r="835" spans="4:4" x14ac:dyDescent="0.2">
      <c r="D835" t="s">
        <v>938</v>
      </c>
    </row>
    <row r="836" spans="4:4" x14ac:dyDescent="0.2">
      <c r="D836" t="s">
        <v>939</v>
      </c>
    </row>
    <row r="837" spans="4:4" x14ac:dyDescent="0.2">
      <c r="D837" t="s">
        <v>940</v>
      </c>
    </row>
    <row r="838" spans="4:4" x14ac:dyDescent="0.2">
      <c r="D838" t="s">
        <v>941</v>
      </c>
    </row>
    <row r="839" spans="4:4" x14ac:dyDescent="0.2">
      <c r="D839" t="s">
        <v>942</v>
      </c>
    </row>
    <row r="840" spans="4:4" x14ac:dyDescent="0.2">
      <c r="D840" t="s">
        <v>943</v>
      </c>
    </row>
    <row r="841" spans="4:4" x14ac:dyDescent="0.2">
      <c r="D841" t="s">
        <v>944</v>
      </c>
    </row>
    <row r="842" spans="4:4" x14ac:dyDescent="0.2">
      <c r="D842" t="s">
        <v>945</v>
      </c>
    </row>
    <row r="843" spans="4:4" x14ac:dyDescent="0.2">
      <c r="D843" t="s">
        <v>946</v>
      </c>
    </row>
    <row r="844" spans="4:4" x14ac:dyDescent="0.2">
      <c r="D844" t="s">
        <v>947</v>
      </c>
    </row>
    <row r="845" spans="4:4" x14ac:dyDescent="0.2">
      <c r="D845" t="s">
        <v>948</v>
      </c>
    </row>
    <row r="846" spans="4:4" x14ac:dyDescent="0.2">
      <c r="D846" t="s">
        <v>949</v>
      </c>
    </row>
    <row r="847" spans="4:4" x14ac:dyDescent="0.2">
      <c r="D847" t="s">
        <v>950</v>
      </c>
    </row>
    <row r="848" spans="4:4" x14ac:dyDescent="0.2">
      <c r="D848" t="s">
        <v>951</v>
      </c>
    </row>
    <row r="849" spans="4:4" x14ac:dyDescent="0.2">
      <c r="D849" t="s">
        <v>952</v>
      </c>
    </row>
    <row r="850" spans="4:4" x14ac:dyDescent="0.2">
      <c r="D850" t="s">
        <v>953</v>
      </c>
    </row>
    <row r="851" spans="4:4" x14ac:dyDescent="0.2">
      <c r="D851" t="s">
        <v>954</v>
      </c>
    </row>
    <row r="852" spans="4:4" x14ac:dyDescent="0.2">
      <c r="D852" t="s">
        <v>955</v>
      </c>
    </row>
    <row r="853" spans="4:4" x14ac:dyDescent="0.2">
      <c r="D853" t="s">
        <v>956</v>
      </c>
    </row>
    <row r="854" spans="4:4" x14ac:dyDescent="0.2">
      <c r="D854" t="s">
        <v>957</v>
      </c>
    </row>
    <row r="855" spans="4:4" x14ac:dyDescent="0.2">
      <c r="D855" t="s">
        <v>958</v>
      </c>
    </row>
    <row r="856" spans="4:4" x14ac:dyDescent="0.2">
      <c r="D856" t="s">
        <v>959</v>
      </c>
    </row>
    <row r="857" spans="4:4" x14ac:dyDescent="0.2">
      <c r="D857" t="s">
        <v>960</v>
      </c>
    </row>
    <row r="858" spans="4:4" x14ac:dyDescent="0.2">
      <c r="D858" t="s">
        <v>961</v>
      </c>
    </row>
    <row r="859" spans="4:4" x14ac:dyDescent="0.2">
      <c r="D859" t="s">
        <v>962</v>
      </c>
    </row>
    <row r="860" spans="4:4" x14ac:dyDescent="0.2">
      <c r="D860" t="s">
        <v>963</v>
      </c>
    </row>
    <row r="861" spans="4:4" x14ac:dyDescent="0.2">
      <c r="D861" t="s">
        <v>964</v>
      </c>
    </row>
    <row r="862" spans="4:4" x14ac:dyDescent="0.2">
      <c r="D862" t="s">
        <v>965</v>
      </c>
    </row>
    <row r="863" spans="4:4" x14ac:dyDescent="0.2">
      <c r="D863" t="s">
        <v>966</v>
      </c>
    </row>
    <row r="864" spans="4:4" x14ac:dyDescent="0.2">
      <c r="D864" t="s">
        <v>967</v>
      </c>
    </row>
    <row r="865" spans="4:4" x14ac:dyDescent="0.2">
      <c r="D865" t="s">
        <v>968</v>
      </c>
    </row>
    <row r="866" spans="4:4" x14ac:dyDescent="0.2">
      <c r="D866" t="s">
        <v>969</v>
      </c>
    </row>
    <row r="867" spans="4:4" x14ac:dyDescent="0.2">
      <c r="D867" t="s">
        <v>970</v>
      </c>
    </row>
    <row r="868" spans="4:4" x14ac:dyDescent="0.2">
      <c r="D868" t="s">
        <v>971</v>
      </c>
    </row>
    <row r="869" spans="4:4" x14ac:dyDescent="0.2">
      <c r="D869" t="s">
        <v>972</v>
      </c>
    </row>
    <row r="870" spans="4:4" x14ac:dyDescent="0.2">
      <c r="D870" t="s">
        <v>973</v>
      </c>
    </row>
    <row r="871" spans="4:4" x14ac:dyDescent="0.2">
      <c r="D871" t="s">
        <v>974</v>
      </c>
    </row>
    <row r="872" spans="4:4" x14ac:dyDescent="0.2">
      <c r="D872" t="s">
        <v>975</v>
      </c>
    </row>
    <row r="873" spans="4:4" x14ac:dyDescent="0.2">
      <c r="D873" t="s">
        <v>976</v>
      </c>
    </row>
    <row r="874" spans="4:4" x14ac:dyDescent="0.2">
      <c r="D874" t="s">
        <v>977</v>
      </c>
    </row>
    <row r="875" spans="4:4" x14ac:dyDescent="0.2">
      <c r="D875" t="s">
        <v>978</v>
      </c>
    </row>
    <row r="876" spans="4:4" x14ac:dyDescent="0.2">
      <c r="D876" t="s">
        <v>979</v>
      </c>
    </row>
    <row r="877" spans="4:4" x14ac:dyDescent="0.2">
      <c r="D877" t="s">
        <v>980</v>
      </c>
    </row>
    <row r="878" spans="4:4" x14ac:dyDescent="0.2">
      <c r="D878" t="s">
        <v>981</v>
      </c>
    </row>
    <row r="879" spans="4:4" x14ac:dyDescent="0.2">
      <c r="D879" t="s">
        <v>982</v>
      </c>
    </row>
    <row r="880" spans="4:4" x14ac:dyDescent="0.2">
      <c r="D880" t="s">
        <v>983</v>
      </c>
    </row>
    <row r="881" spans="4:4" x14ac:dyDescent="0.2">
      <c r="D881" t="s">
        <v>984</v>
      </c>
    </row>
    <row r="882" spans="4:4" x14ac:dyDescent="0.2">
      <c r="D882" t="s">
        <v>985</v>
      </c>
    </row>
    <row r="883" spans="4:4" x14ac:dyDescent="0.2">
      <c r="D883" t="s">
        <v>986</v>
      </c>
    </row>
    <row r="884" spans="4:4" x14ac:dyDescent="0.2">
      <c r="D884" t="s">
        <v>987</v>
      </c>
    </row>
    <row r="885" spans="4:4" x14ac:dyDescent="0.2">
      <c r="D885" t="s">
        <v>988</v>
      </c>
    </row>
    <row r="886" spans="4:4" x14ac:dyDescent="0.2">
      <c r="D886" t="s">
        <v>989</v>
      </c>
    </row>
    <row r="887" spans="4:4" x14ac:dyDescent="0.2">
      <c r="D887" t="s">
        <v>990</v>
      </c>
    </row>
    <row r="888" spans="4:4" x14ac:dyDescent="0.2">
      <c r="D888" t="s">
        <v>991</v>
      </c>
    </row>
    <row r="889" spans="4:4" x14ac:dyDescent="0.2">
      <c r="D889" t="s">
        <v>992</v>
      </c>
    </row>
    <row r="890" spans="4:4" x14ac:dyDescent="0.2">
      <c r="D890" t="s">
        <v>993</v>
      </c>
    </row>
    <row r="891" spans="4:4" x14ac:dyDescent="0.2">
      <c r="D891" t="s">
        <v>994</v>
      </c>
    </row>
    <row r="892" spans="4:4" x14ac:dyDescent="0.2">
      <c r="D892" t="s">
        <v>995</v>
      </c>
    </row>
    <row r="893" spans="4:4" x14ac:dyDescent="0.2">
      <c r="D893" t="s">
        <v>996</v>
      </c>
    </row>
    <row r="894" spans="4:4" x14ac:dyDescent="0.2">
      <c r="D894" t="s">
        <v>997</v>
      </c>
    </row>
    <row r="895" spans="4:4" x14ac:dyDescent="0.2">
      <c r="D895" t="s">
        <v>998</v>
      </c>
    </row>
    <row r="896" spans="4:4" x14ac:dyDescent="0.2">
      <c r="D896" t="s">
        <v>999</v>
      </c>
    </row>
    <row r="897" spans="4:4" x14ac:dyDescent="0.2">
      <c r="D897" t="s">
        <v>1000</v>
      </c>
    </row>
    <row r="898" spans="4:4" x14ac:dyDescent="0.2">
      <c r="D898" t="s">
        <v>1001</v>
      </c>
    </row>
    <row r="899" spans="4:4" x14ac:dyDescent="0.2">
      <c r="D899" t="s">
        <v>1002</v>
      </c>
    </row>
    <row r="900" spans="4:4" x14ac:dyDescent="0.2">
      <c r="D900" t="s">
        <v>1003</v>
      </c>
    </row>
    <row r="901" spans="4:4" x14ac:dyDescent="0.2">
      <c r="D901" t="s">
        <v>1004</v>
      </c>
    </row>
    <row r="902" spans="4:4" x14ac:dyDescent="0.2">
      <c r="D902" t="s">
        <v>1005</v>
      </c>
    </row>
    <row r="903" spans="4:4" x14ac:dyDescent="0.2">
      <c r="D903" t="s">
        <v>1006</v>
      </c>
    </row>
    <row r="904" spans="4:4" x14ac:dyDescent="0.2">
      <c r="D904" t="s">
        <v>1007</v>
      </c>
    </row>
    <row r="905" spans="4:4" x14ac:dyDescent="0.2">
      <c r="D905" t="s">
        <v>1008</v>
      </c>
    </row>
    <row r="906" spans="4:4" x14ac:dyDescent="0.2">
      <c r="D906" t="s">
        <v>1009</v>
      </c>
    </row>
    <row r="907" spans="4:4" x14ac:dyDescent="0.2">
      <c r="D907" t="s">
        <v>1010</v>
      </c>
    </row>
    <row r="908" spans="4:4" x14ac:dyDescent="0.2">
      <c r="D908" t="s">
        <v>1011</v>
      </c>
    </row>
    <row r="909" spans="4:4" x14ac:dyDescent="0.2">
      <c r="D909" t="s">
        <v>1012</v>
      </c>
    </row>
    <row r="910" spans="4:4" x14ac:dyDescent="0.2">
      <c r="D910" t="s">
        <v>1013</v>
      </c>
    </row>
    <row r="911" spans="4:4" x14ac:dyDescent="0.2">
      <c r="D911" t="s">
        <v>1014</v>
      </c>
    </row>
    <row r="912" spans="4:4" x14ac:dyDescent="0.2">
      <c r="D912" t="s">
        <v>1015</v>
      </c>
    </row>
    <row r="913" spans="4:4" x14ac:dyDescent="0.2">
      <c r="D913" t="s">
        <v>1016</v>
      </c>
    </row>
    <row r="914" spans="4:4" x14ac:dyDescent="0.2">
      <c r="D914" t="s">
        <v>1017</v>
      </c>
    </row>
    <row r="915" spans="4:4" x14ac:dyDescent="0.2">
      <c r="D915" t="s">
        <v>1018</v>
      </c>
    </row>
    <row r="916" spans="4:4" x14ac:dyDescent="0.2">
      <c r="D916" t="s">
        <v>1019</v>
      </c>
    </row>
    <row r="917" spans="4:4" x14ac:dyDescent="0.2">
      <c r="D917" t="s">
        <v>1020</v>
      </c>
    </row>
    <row r="918" spans="4:4" x14ac:dyDescent="0.2">
      <c r="D918" t="s">
        <v>1021</v>
      </c>
    </row>
    <row r="919" spans="4:4" x14ac:dyDescent="0.2">
      <c r="D919" t="s">
        <v>1022</v>
      </c>
    </row>
    <row r="920" spans="4:4" x14ac:dyDescent="0.2">
      <c r="D920" t="s">
        <v>1023</v>
      </c>
    </row>
    <row r="921" spans="4:4" x14ac:dyDescent="0.2">
      <c r="D921" t="s">
        <v>1024</v>
      </c>
    </row>
    <row r="922" spans="4:4" x14ac:dyDescent="0.2">
      <c r="D922" t="s">
        <v>1025</v>
      </c>
    </row>
    <row r="923" spans="4:4" x14ac:dyDescent="0.2">
      <c r="D923" t="s">
        <v>1026</v>
      </c>
    </row>
    <row r="924" spans="4:4" x14ac:dyDescent="0.2">
      <c r="D924" t="s">
        <v>1027</v>
      </c>
    </row>
    <row r="925" spans="4:4" x14ac:dyDescent="0.2">
      <c r="D925" t="s">
        <v>1028</v>
      </c>
    </row>
    <row r="926" spans="4:4" x14ac:dyDescent="0.2">
      <c r="D926" t="s">
        <v>1029</v>
      </c>
    </row>
    <row r="927" spans="4:4" x14ac:dyDescent="0.2">
      <c r="D927" t="s">
        <v>1030</v>
      </c>
    </row>
    <row r="928" spans="4:4" x14ac:dyDescent="0.2">
      <c r="D928" t="s">
        <v>1031</v>
      </c>
    </row>
    <row r="929" spans="4:4" x14ac:dyDescent="0.2">
      <c r="D929" t="s">
        <v>1032</v>
      </c>
    </row>
    <row r="930" spans="4:4" x14ac:dyDescent="0.2">
      <c r="D930" t="s">
        <v>1033</v>
      </c>
    </row>
    <row r="931" spans="4:4" x14ac:dyDescent="0.2">
      <c r="D931" t="s">
        <v>1034</v>
      </c>
    </row>
    <row r="932" spans="4:4" x14ac:dyDescent="0.2">
      <c r="D932" t="s">
        <v>1035</v>
      </c>
    </row>
    <row r="933" spans="4:4" x14ac:dyDescent="0.2">
      <c r="D933" t="s">
        <v>1036</v>
      </c>
    </row>
    <row r="934" spans="4:4" x14ac:dyDescent="0.2">
      <c r="D934" t="s">
        <v>1037</v>
      </c>
    </row>
    <row r="935" spans="4:4" x14ac:dyDescent="0.2">
      <c r="D935" t="s">
        <v>1038</v>
      </c>
    </row>
    <row r="936" spans="4:4" x14ac:dyDescent="0.2">
      <c r="D936" t="s">
        <v>1039</v>
      </c>
    </row>
    <row r="937" spans="4:4" x14ac:dyDescent="0.2">
      <c r="D937" t="s">
        <v>1040</v>
      </c>
    </row>
    <row r="938" spans="4:4" x14ac:dyDescent="0.2">
      <c r="D938" t="s">
        <v>1041</v>
      </c>
    </row>
    <row r="939" spans="4:4" x14ac:dyDescent="0.2">
      <c r="D939" t="s">
        <v>1042</v>
      </c>
    </row>
    <row r="940" spans="4:4" x14ac:dyDescent="0.2">
      <c r="D940" t="s">
        <v>1043</v>
      </c>
    </row>
    <row r="941" spans="4:4" x14ac:dyDescent="0.2">
      <c r="D941" t="s">
        <v>1044</v>
      </c>
    </row>
    <row r="942" spans="4:4" x14ac:dyDescent="0.2">
      <c r="D942" t="s">
        <v>1045</v>
      </c>
    </row>
    <row r="943" spans="4:4" x14ac:dyDescent="0.2">
      <c r="D943" t="s">
        <v>1046</v>
      </c>
    </row>
    <row r="944" spans="4:4" x14ac:dyDescent="0.2">
      <c r="D944" t="s">
        <v>1047</v>
      </c>
    </row>
    <row r="945" spans="4:4" x14ac:dyDescent="0.2">
      <c r="D945" t="s">
        <v>1048</v>
      </c>
    </row>
    <row r="946" spans="4:4" x14ac:dyDescent="0.2">
      <c r="D946" t="s">
        <v>1049</v>
      </c>
    </row>
    <row r="947" spans="4:4" x14ac:dyDescent="0.2">
      <c r="D947" t="s">
        <v>1050</v>
      </c>
    </row>
    <row r="948" spans="4:4" x14ac:dyDescent="0.2">
      <c r="D948" t="s">
        <v>1051</v>
      </c>
    </row>
    <row r="949" spans="4:4" x14ac:dyDescent="0.2">
      <c r="D949" t="s">
        <v>1052</v>
      </c>
    </row>
    <row r="950" spans="4:4" x14ac:dyDescent="0.2">
      <c r="D950" t="s">
        <v>1053</v>
      </c>
    </row>
    <row r="951" spans="4:4" x14ac:dyDescent="0.2">
      <c r="D951" t="s">
        <v>1054</v>
      </c>
    </row>
    <row r="952" spans="4:4" x14ac:dyDescent="0.2">
      <c r="D952" t="s">
        <v>1055</v>
      </c>
    </row>
    <row r="953" spans="4:4" x14ac:dyDescent="0.2">
      <c r="D953" t="s">
        <v>1056</v>
      </c>
    </row>
    <row r="954" spans="4:4" x14ac:dyDescent="0.2">
      <c r="D954" t="s">
        <v>1057</v>
      </c>
    </row>
    <row r="955" spans="4:4" x14ac:dyDescent="0.2">
      <c r="D955" t="s">
        <v>1058</v>
      </c>
    </row>
    <row r="956" spans="4:4" x14ac:dyDescent="0.2">
      <c r="D956" t="s">
        <v>1059</v>
      </c>
    </row>
    <row r="957" spans="4:4" x14ac:dyDescent="0.2">
      <c r="D957" t="s">
        <v>1060</v>
      </c>
    </row>
    <row r="958" spans="4:4" x14ac:dyDescent="0.2">
      <c r="D958" t="s">
        <v>1061</v>
      </c>
    </row>
    <row r="959" spans="4:4" x14ac:dyDescent="0.2">
      <c r="D959" t="s">
        <v>1062</v>
      </c>
    </row>
    <row r="960" spans="4:4" x14ac:dyDescent="0.2">
      <c r="D960" t="s">
        <v>1063</v>
      </c>
    </row>
    <row r="961" spans="4:4" x14ac:dyDescent="0.2">
      <c r="D961" t="s">
        <v>1064</v>
      </c>
    </row>
    <row r="962" spans="4:4" x14ac:dyDescent="0.2">
      <c r="D962" t="s">
        <v>1065</v>
      </c>
    </row>
    <row r="963" spans="4:4" x14ac:dyDescent="0.2">
      <c r="D963" t="s">
        <v>1066</v>
      </c>
    </row>
    <row r="964" spans="4:4" x14ac:dyDescent="0.2">
      <c r="D964" t="s">
        <v>1067</v>
      </c>
    </row>
    <row r="965" spans="4:4" x14ac:dyDescent="0.2">
      <c r="D965" t="s">
        <v>1068</v>
      </c>
    </row>
    <row r="966" spans="4:4" x14ac:dyDescent="0.2">
      <c r="D966" t="s">
        <v>1069</v>
      </c>
    </row>
    <row r="967" spans="4:4" x14ac:dyDescent="0.2">
      <c r="D967" t="s">
        <v>1070</v>
      </c>
    </row>
    <row r="968" spans="4:4" x14ac:dyDescent="0.2">
      <c r="D968" t="s">
        <v>1071</v>
      </c>
    </row>
    <row r="969" spans="4:4" x14ac:dyDescent="0.2">
      <c r="D969" t="s">
        <v>1072</v>
      </c>
    </row>
    <row r="970" spans="4:4" x14ac:dyDescent="0.2">
      <c r="D970" t="s">
        <v>1073</v>
      </c>
    </row>
    <row r="971" spans="4:4" x14ac:dyDescent="0.2">
      <c r="D971" t="s">
        <v>1074</v>
      </c>
    </row>
    <row r="972" spans="4:4" x14ac:dyDescent="0.2">
      <c r="D972" t="s">
        <v>1075</v>
      </c>
    </row>
    <row r="973" spans="4:4" x14ac:dyDescent="0.2">
      <c r="D973" t="s">
        <v>1076</v>
      </c>
    </row>
    <row r="974" spans="4:4" x14ac:dyDescent="0.2">
      <c r="D974" t="s">
        <v>1077</v>
      </c>
    </row>
    <row r="975" spans="4:4" x14ac:dyDescent="0.2">
      <c r="D975" t="s">
        <v>1078</v>
      </c>
    </row>
    <row r="976" spans="4:4" x14ac:dyDescent="0.2">
      <c r="D976" t="s">
        <v>1079</v>
      </c>
    </row>
    <row r="977" spans="4:4" x14ac:dyDescent="0.2">
      <c r="D977" t="s">
        <v>1080</v>
      </c>
    </row>
    <row r="978" spans="4:4" x14ac:dyDescent="0.2">
      <c r="D978" t="s">
        <v>1081</v>
      </c>
    </row>
    <row r="979" spans="4:4" x14ac:dyDescent="0.2">
      <c r="D979" t="s">
        <v>1082</v>
      </c>
    </row>
    <row r="980" spans="4:4" x14ac:dyDescent="0.2">
      <c r="D980" t="s">
        <v>1083</v>
      </c>
    </row>
    <row r="981" spans="4:4" x14ac:dyDescent="0.2">
      <c r="D981" t="s">
        <v>1084</v>
      </c>
    </row>
    <row r="982" spans="4:4" x14ac:dyDescent="0.2">
      <c r="D982" t="s">
        <v>1085</v>
      </c>
    </row>
    <row r="983" spans="4:4" x14ac:dyDescent="0.2">
      <c r="D983" t="s">
        <v>1086</v>
      </c>
    </row>
    <row r="984" spans="4:4" x14ac:dyDescent="0.2">
      <c r="D984" t="s">
        <v>1087</v>
      </c>
    </row>
    <row r="985" spans="4:4" x14ac:dyDescent="0.2">
      <c r="D985" t="s">
        <v>1088</v>
      </c>
    </row>
    <row r="986" spans="4:4" x14ac:dyDescent="0.2">
      <c r="D986" t="s">
        <v>1089</v>
      </c>
    </row>
    <row r="987" spans="4:4" x14ac:dyDescent="0.2">
      <c r="D987" t="s">
        <v>1090</v>
      </c>
    </row>
    <row r="988" spans="4:4" x14ac:dyDescent="0.2">
      <c r="D988" t="s">
        <v>1091</v>
      </c>
    </row>
    <row r="989" spans="4:4" x14ac:dyDescent="0.2">
      <c r="D989" t="s">
        <v>1092</v>
      </c>
    </row>
    <row r="990" spans="4:4" x14ac:dyDescent="0.2">
      <c r="D990" t="s">
        <v>1093</v>
      </c>
    </row>
    <row r="991" spans="4:4" x14ac:dyDescent="0.2">
      <c r="D991" t="s">
        <v>1094</v>
      </c>
    </row>
    <row r="992" spans="4:4" x14ac:dyDescent="0.2">
      <c r="D992" t="s">
        <v>1095</v>
      </c>
    </row>
    <row r="993" spans="4:4" x14ac:dyDescent="0.2">
      <c r="D993" t="s">
        <v>1096</v>
      </c>
    </row>
    <row r="994" spans="4:4" x14ac:dyDescent="0.2">
      <c r="D994" t="s">
        <v>1097</v>
      </c>
    </row>
    <row r="995" spans="4:4" x14ac:dyDescent="0.2">
      <c r="D995" t="s">
        <v>1098</v>
      </c>
    </row>
    <row r="996" spans="4:4" x14ac:dyDescent="0.2">
      <c r="D996" t="s">
        <v>1099</v>
      </c>
    </row>
    <row r="997" spans="4:4" x14ac:dyDescent="0.2">
      <c r="D997" t="s">
        <v>1100</v>
      </c>
    </row>
    <row r="998" spans="4:4" x14ac:dyDescent="0.2">
      <c r="D998" t="s">
        <v>1101</v>
      </c>
    </row>
    <row r="999" spans="4:4" x14ac:dyDescent="0.2">
      <c r="D999" t="s">
        <v>1102</v>
      </c>
    </row>
    <row r="1000" spans="4:4" x14ac:dyDescent="0.2">
      <c r="D1000" t="s">
        <v>1103</v>
      </c>
    </row>
    <row r="1001" spans="4:4" x14ac:dyDescent="0.2">
      <c r="D1001" t="s">
        <v>1104</v>
      </c>
    </row>
    <row r="1002" spans="4:4" x14ac:dyDescent="0.2">
      <c r="D1002" t="s">
        <v>1105</v>
      </c>
    </row>
    <row r="1003" spans="4:4" x14ac:dyDescent="0.2">
      <c r="D1003" t="s">
        <v>1106</v>
      </c>
    </row>
    <row r="1004" spans="4:4" x14ac:dyDescent="0.2">
      <c r="D1004" t="s">
        <v>1107</v>
      </c>
    </row>
    <row r="1005" spans="4:4" x14ac:dyDescent="0.2">
      <c r="D1005" t="s">
        <v>1108</v>
      </c>
    </row>
    <row r="1006" spans="4:4" x14ac:dyDescent="0.2">
      <c r="D1006" t="s">
        <v>1109</v>
      </c>
    </row>
    <row r="1007" spans="4:4" x14ac:dyDescent="0.2">
      <c r="D1007" t="s">
        <v>1110</v>
      </c>
    </row>
    <row r="1008" spans="4:4" x14ac:dyDescent="0.2">
      <c r="D1008" t="s">
        <v>1111</v>
      </c>
    </row>
    <row r="1009" spans="4:4" x14ac:dyDescent="0.2">
      <c r="D1009" t="s">
        <v>1112</v>
      </c>
    </row>
    <row r="1010" spans="4:4" x14ac:dyDescent="0.2">
      <c r="D1010" t="s">
        <v>1113</v>
      </c>
    </row>
    <row r="1011" spans="4:4" x14ac:dyDescent="0.2">
      <c r="D1011" t="s">
        <v>1114</v>
      </c>
    </row>
    <row r="1012" spans="4:4" x14ac:dyDescent="0.2">
      <c r="D1012" t="s">
        <v>1115</v>
      </c>
    </row>
    <row r="1013" spans="4:4" x14ac:dyDescent="0.2">
      <c r="D1013" t="s">
        <v>1116</v>
      </c>
    </row>
    <row r="1014" spans="4:4" x14ac:dyDescent="0.2">
      <c r="D1014" t="s">
        <v>1117</v>
      </c>
    </row>
    <row r="1015" spans="4:4" x14ac:dyDescent="0.2">
      <c r="D1015" t="s">
        <v>1118</v>
      </c>
    </row>
    <row r="1016" spans="4:4" x14ac:dyDescent="0.2">
      <c r="D1016" t="s">
        <v>1119</v>
      </c>
    </row>
    <row r="1017" spans="4:4" x14ac:dyDescent="0.2">
      <c r="D1017" t="s">
        <v>1120</v>
      </c>
    </row>
    <row r="1018" spans="4:4" x14ac:dyDescent="0.2">
      <c r="D1018" t="s">
        <v>1121</v>
      </c>
    </row>
    <row r="1019" spans="4:4" x14ac:dyDescent="0.2">
      <c r="D1019" t="s">
        <v>1122</v>
      </c>
    </row>
    <row r="1020" spans="4:4" x14ac:dyDescent="0.2">
      <c r="D1020" t="s">
        <v>1123</v>
      </c>
    </row>
    <row r="1021" spans="4:4" x14ac:dyDescent="0.2">
      <c r="D1021" t="s">
        <v>1124</v>
      </c>
    </row>
    <row r="1022" spans="4:4" x14ac:dyDescent="0.2">
      <c r="D1022" t="s">
        <v>1125</v>
      </c>
    </row>
    <row r="1023" spans="4:4" x14ac:dyDescent="0.2">
      <c r="D1023" t="s">
        <v>1126</v>
      </c>
    </row>
    <row r="1024" spans="4:4" x14ac:dyDescent="0.2">
      <c r="D1024" t="s">
        <v>1127</v>
      </c>
    </row>
    <row r="1025" spans="4:4" x14ac:dyDescent="0.2">
      <c r="D1025" t="s">
        <v>1128</v>
      </c>
    </row>
    <row r="1026" spans="4:4" x14ac:dyDescent="0.2">
      <c r="D1026" t="s">
        <v>1129</v>
      </c>
    </row>
    <row r="1027" spans="4:4" x14ac:dyDescent="0.2">
      <c r="D1027" t="s">
        <v>1130</v>
      </c>
    </row>
    <row r="1028" spans="4:4" x14ac:dyDescent="0.2">
      <c r="D1028" t="s">
        <v>1131</v>
      </c>
    </row>
    <row r="1029" spans="4:4" x14ac:dyDescent="0.2">
      <c r="D1029" t="s">
        <v>1132</v>
      </c>
    </row>
    <row r="1030" spans="4:4" x14ac:dyDescent="0.2">
      <c r="D1030" t="s">
        <v>1133</v>
      </c>
    </row>
    <row r="1031" spans="4:4" x14ac:dyDescent="0.2">
      <c r="D1031" t="s">
        <v>1134</v>
      </c>
    </row>
    <row r="1032" spans="4:4" x14ac:dyDescent="0.2">
      <c r="D1032" t="s">
        <v>1135</v>
      </c>
    </row>
    <row r="1033" spans="4:4" x14ac:dyDescent="0.2">
      <c r="D1033" t="s">
        <v>1136</v>
      </c>
    </row>
    <row r="1034" spans="4:4" x14ac:dyDescent="0.2">
      <c r="D1034" t="s">
        <v>1137</v>
      </c>
    </row>
    <row r="1035" spans="4:4" x14ac:dyDescent="0.2">
      <c r="D1035" t="s">
        <v>1138</v>
      </c>
    </row>
    <row r="1036" spans="4:4" x14ac:dyDescent="0.2">
      <c r="D1036" t="s">
        <v>1139</v>
      </c>
    </row>
    <row r="1037" spans="4:4" x14ac:dyDescent="0.2">
      <c r="D1037" t="s">
        <v>1140</v>
      </c>
    </row>
    <row r="1038" spans="4:4" x14ac:dyDescent="0.2">
      <c r="D1038" t="s">
        <v>1141</v>
      </c>
    </row>
    <row r="1039" spans="4:4" x14ac:dyDescent="0.2">
      <c r="D1039" t="s">
        <v>1142</v>
      </c>
    </row>
    <row r="1040" spans="4:4" x14ac:dyDescent="0.2">
      <c r="D1040" t="s">
        <v>1143</v>
      </c>
    </row>
    <row r="1041" spans="4:4" x14ac:dyDescent="0.2">
      <c r="D1041" t="s">
        <v>1144</v>
      </c>
    </row>
    <row r="1042" spans="4:4" x14ac:dyDescent="0.2">
      <c r="D1042" t="s">
        <v>1145</v>
      </c>
    </row>
    <row r="1043" spans="4:4" x14ac:dyDescent="0.2">
      <c r="D1043" t="s">
        <v>1146</v>
      </c>
    </row>
    <row r="1044" spans="4:4" x14ac:dyDescent="0.2">
      <c r="D1044" t="s">
        <v>1147</v>
      </c>
    </row>
    <row r="1045" spans="4:4" x14ac:dyDescent="0.2">
      <c r="D1045" t="s">
        <v>1148</v>
      </c>
    </row>
    <row r="1046" spans="4:4" x14ac:dyDescent="0.2">
      <c r="D1046" t="s">
        <v>1149</v>
      </c>
    </row>
    <row r="1047" spans="4:4" x14ac:dyDescent="0.2">
      <c r="D1047" t="s">
        <v>1150</v>
      </c>
    </row>
    <row r="1048" spans="4:4" x14ac:dyDescent="0.2">
      <c r="D1048" t="s">
        <v>1151</v>
      </c>
    </row>
    <row r="1049" spans="4:4" x14ac:dyDescent="0.2">
      <c r="D1049" t="s">
        <v>1152</v>
      </c>
    </row>
    <row r="1050" spans="4:4" x14ac:dyDescent="0.2">
      <c r="D1050" t="s">
        <v>1153</v>
      </c>
    </row>
    <row r="1051" spans="4:4" x14ac:dyDescent="0.2">
      <c r="D1051" t="s">
        <v>1154</v>
      </c>
    </row>
    <row r="1052" spans="4:4" x14ac:dyDescent="0.2">
      <c r="D1052" t="s">
        <v>1155</v>
      </c>
    </row>
    <row r="1053" spans="4:4" x14ac:dyDescent="0.2">
      <c r="D1053" t="s">
        <v>1156</v>
      </c>
    </row>
    <row r="1054" spans="4:4" x14ac:dyDescent="0.2">
      <c r="D1054" t="s">
        <v>1157</v>
      </c>
    </row>
    <row r="1055" spans="4:4" x14ac:dyDescent="0.2">
      <c r="D1055" t="s">
        <v>1158</v>
      </c>
    </row>
    <row r="1056" spans="4:4" x14ac:dyDescent="0.2">
      <c r="D1056" t="s">
        <v>1159</v>
      </c>
    </row>
    <row r="1057" spans="4:4" x14ac:dyDescent="0.2">
      <c r="D1057" t="s">
        <v>1160</v>
      </c>
    </row>
    <row r="1058" spans="4:4" x14ac:dyDescent="0.2">
      <c r="D1058" t="s">
        <v>1161</v>
      </c>
    </row>
    <row r="1059" spans="4:4" x14ac:dyDescent="0.2">
      <c r="D1059" t="s">
        <v>1162</v>
      </c>
    </row>
    <row r="1060" spans="4:4" x14ac:dyDescent="0.2">
      <c r="D1060" t="s">
        <v>1163</v>
      </c>
    </row>
    <row r="1061" spans="4:4" x14ac:dyDescent="0.2">
      <c r="D1061" t="s">
        <v>1164</v>
      </c>
    </row>
    <row r="1062" spans="4:4" x14ac:dyDescent="0.2">
      <c r="D1062" t="s">
        <v>1165</v>
      </c>
    </row>
    <row r="1063" spans="4:4" x14ac:dyDescent="0.2">
      <c r="D1063" t="s">
        <v>1166</v>
      </c>
    </row>
    <row r="1064" spans="4:4" x14ac:dyDescent="0.2">
      <c r="D1064" t="s">
        <v>1167</v>
      </c>
    </row>
    <row r="1065" spans="4:4" x14ac:dyDescent="0.2">
      <c r="D1065" t="s">
        <v>1168</v>
      </c>
    </row>
    <row r="1066" spans="4:4" x14ac:dyDescent="0.2">
      <c r="D1066" t="s">
        <v>1169</v>
      </c>
    </row>
    <row r="1067" spans="4:4" x14ac:dyDescent="0.2">
      <c r="D1067" t="s">
        <v>1170</v>
      </c>
    </row>
    <row r="1068" spans="4:4" x14ac:dyDescent="0.2">
      <c r="D1068" t="s">
        <v>1171</v>
      </c>
    </row>
    <row r="1069" spans="4:4" x14ac:dyDescent="0.2">
      <c r="D1069" t="s">
        <v>1172</v>
      </c>
    </row>
    <row r="1070" spans="4:4" x14ac:dyDescent="0.2">
      <c r="D1070" t="s">
        <v>1173</v>
      </c>
    </row>
    <row r="1071" spans="4:4" x14ac:dyDescent="0.2">
      <c r="D1071" t="s">
        <v>1174</v>
      </c>
    </row>
    <row r="1072" spans="4:4" x14ac:dyDescent="0.2">
      <c r="D1072" t="s">
        <v>1175</v>
      </c>
    </row>
    <row r="1073" spans="4:4" x14ac:dyDescent="0.2">
      <c r="D1073" t="s">
        <v>1176</v>
      </c>
    </row>
    <row r="1074" spans="4:4" x14ac:dyDescent="0.2">
      <c r="D1074" t="s">
        <v>1177</v>
      </c>
    </row>
    <row r="1075" spans="4:4" x14ac:dyDescent="0.2">
      <c r="D1075" t="s">
        <v>1178</v>
      </c>
    </row>
    <row r="1076" spans="4:4" x14ac:dyDescent="0.2">
      <c r="D1076" t="s">
        <v>1179</v>
      </c>
    </row>
    <row r="1077" spans="4:4" x14ac:dyDescent="0.2">
      <c r="D1077" t="s">
        <v>1180</v>
      </c>
    </row>
    <row r="1078" spans="4:4" x14ac:dyDescent="0.2">
      <c r="D1078" t="s">
        <v>1181</v>
      </c>
    </row>
    <row r="1079" spans="4:4" x14ac:dyDescent="0.2">
      <c r="D1079" t="s">
        <v>1182</v>
      </c>
    </row>
    <row r="1080" spans="4:4" x14ac:dyDescent="0.2">
      <c r="D1080" t="s">
        <v>1183</v>
      </c>
    </row>
    <row r="1081" spans="4:4" x14ac:dyDescent="0.2">
      <c r="D1081" t="s">
        <v>1184</v>
      </c>
    </row>
    <row r="1082" spans="4:4" x14ac:dyDescent="0.2">
      <c r="D1082" t="s">
        <v>1185</v>
      </c>
    </row>
    <row r="1083" spans="4:4" x14ac:dyDescent="0.2">
      <c r="D1083" t="s">
        <v>1186</v>
      </c>
    </row>
    <row r="1084" spans="4:4" x14ac:dyDescent="0.2">
      <c r="D1084" t="s">
        <v>1187</v>
      </c>
    </row>
    <row r="1085" spans="4:4" x14ac:dyDescent="0.2">
      <c r="D1085" t="s">
        <v>1188</v>
      </c>
    </row>
    <row r="1086" spans="4:4" x14ac:dyDescent="0.2">
      <c r="D1086" t="s">
        <v>1189</v>
      </c>
    </row>
    <row r="1087" spans="4:4" x14ac:dyDescent="0.2">
      <c r="D1087" t="s">
        <v>1190</v>
      </c>
    </row>
    <row r="1088" spans="4:4" x14ac:dyDescent="0.2">
      <c r="D1088" t="s">
        <v>1191</v>
      </c>
    </row>
    <row r="1089" spans="4:4" x14ac:dyDescent="0.2">
      <c r="D1089" t="s">
        <v>1192</v>
      </c>
    </row>
    <row r="1090" spans="4:4" x14ac:dyDescent="0.2">
      <c r="D1090" t="s">
        <v>1193</v>
      </c>
    </row>
    <row r="1091" spans="4:4" x14ac:dyDescent="0.2">
      <c r="D1091" t="s">
        <v>1194</v>
      </c>
    </row>
    <row r="1092" spans="4:4" x14ac:dyDescent="0.2">
      <c r="D1092" t="s">
        <v>1195</v>
      </c>
    </row>
    <row r="1093" spans="4:4" x14ac:dyDescent="0.2">
      <c r="D1093" t="s">
        <v>1196</v>
      </c>
    </row>
    <row r="1094" spans="4:4" x14ac:dyDescent="0.2">
      <c r="D1094" t="s">
        <v>1197</v>
      </c>
    </row>
    <row r="1095" spans="4:4" x14ac:dyDescent="0.2">
      <c r="D1095" t="s">
        <v>1198</v>
      </c>
    </row>
    <row r="1096" spans="4:4" x14ac:dyDescent="0.2">
      <c r="D1096" t="s">
        <v>1199</v>
      </c>
    </row>
    <row r="1097" spans="4:4" x14ac:dyDescent="0.2">
      <c r="D1097" t="s">
        <v>1200</v>
      </c>
    </row>
    <row r="1098" spans="4:4" x14ac:dyDescent="0.2">
      <c r="D1098" t="s">
        <v>1201</v>
      </c>
    </row>
    <row r="1099" spans="4:4" x14ac:dyDescent="0.2">
      <c r="D1099" t="s">
        <v>1202</v>
      </c>
    </row>
    <row r="1100" spans="4:4" x14ac:dyDescent="0.2">
      <c r="D1100" t="s">
        <v>1203</v>
      </c>
    </row>
    <row r="1101" spans="4:4" x14ac:dyDescent="0.2">
      <c r="D1101" t="s">
        <v>1204</v>
      </c>
    </row>
    <row r="1102" spans="4:4" x14ac:dyDescent="0.2">
      <c r="D1102" t="s">
        <v>1205</v>
      </c>
    </row>
    <row r="1103" spans="4:4" x14ac:dyDescent="0.2">
      <c r="D1103" t="s">
        <v>1206</v>
      </c>
    </row>
    <row r="1104" spans="4:4" x14ac:dyDescent="0.2">
      <c r="D1104" t="s">
        <v>1207</v>
      </c>
    </row>
    <row r="1105" spans="4:4" x14ac:dyDescent="0.2">
      <c r="D1105" t="s">
        <v>1208</v>
      </c>
    </row>
    <row r="1106" spans="4:4" x14ac:dyDescent="0.2">
      <c r="D1106" t="s">
        <v>1209</v>
      </c>
    </row>
    <row r="1107" spans="4:4" x14ac:dyDescent="0.2">
      <c r="D1107" t="s">
        <v>1210</v>
      </c>
    </row>
    <row r="1108" spans="4:4" x14ac:dyDescent="0.2">
      <c r="D1108" t="s">
        <v>1211</v>
      </c>
    </row>
    <row r="1109" spans="4:4" x14ac:dyDescent="0.2">
      <c r="D1109" t="s">
        <v>1212</v>
      </c>
    </row>
    <row r="1110" spans="4:4" x14ac:dyDescent="0.2">
      <c r="D1110" t="s">
        <v>1213</v>
      </c>
    </row>
    <row r="1111" spans="4:4" x14ac:dyDescent="0.2">
      <c r="D1111" t="s">
        <v>1214</v>
      </c>
    </row>
    <row r="1112" spans="4:4" x14ac:dyDescent="0.2">
      <c r="D1112" t="s">
        <v>1215</v>
      </c>
    </row>
    <row r="1113" spans="4:4" x14ac:dyDescent="0.2">
      <c r="D1113" t="s">
        <v>1216</v>
      </c>
    </row>
    <row r="1114" spans="4:4" x14ac:dyDescent="0.2">
      <c r="D1114" t="s">
        <v>1217</v>
      </c>
    </row>
    <row r="1115" spans="4:4" x14ac:dyDescent="0.2">
      <c r="D1115" t="s">
        <v>1218</v>
      </c>
    </row>
    <row r="1116" spans="4:4" x14ac:dyDescent="0.2">
      <c r="D1116" t="s">
        <v>1219</v>
      </c>
    </row>
    <row r="1117" spans="4:4" x14ac:dyDescent="0.2">
      <c r="D1117" t="s">
        <v>1220</v>
      </c>
    </row>
    <row r="1118" spans="4:4" x14ac:dyDescent="0.2">
      <c r="D1118" t="s">
        <v>1221</v>
      </c>
    </row>
    <row r="1119" spans="4:4" x14ac:dyDescent="0.2">
      <c r="D1119" t="s">
        <v>1222</v>
      </c>
    </row>
    <row r="1120" spans="4:4" x14ac:dyDescent="0.2">
      <c r="D1120" t="s">
        <v>1223</v>
      </c>
    </row>
    <row r="1121" spans="4:4" x14ac:dyDescent="0.2">
      <c r="D1121" t="s">
        <v>1224</v>
      </c>
    </row>
    <row r="1122" spans="4:4" x14ac:dyDescent="0.2">
      <c r="D1122" t="s">
        <v>1225</v>
      </c>
    </row>
    <row r="1123" spans="4:4" x14ac:dyDescent="0.2">
      <c r="D1123" t="s">
        <v>1226</v>
      </c>
    </row>
    <row r="1124" spans="4:4" x14ac:dyDescent="0.2">
      <c r="D1124" t="s">
        <v>1227</v>
      </c>
    </row>
    <row r="1125" spans="4:4" x14ac:dyDescent="0.2">
      <c r="D1125" t="s">
        <v>1228</v>
      </c>
    </row>
    <row r="1126" spans="4:4" x14ac:dyDescent="0.2">
      <c r="D1126" t="s">
        <v>1229</v>
      </c>
    </row>
    <row r="1127" spans="4:4" x14ac:dyDescent="0.2">
      <c r="D1127" t="s">
        <v>1230</v>
      </c>
    </row>
    <row r="1128" spans="4:4" x14ac:dyDescent="0.2">
      <c r="D1128" t="s">
        <v>1231</v>
      </c>
    </row>
    <row r="1129" spans="4:4" x14ac:dyDescent="0.2">
      <c r="D1129" t="s">
        <v>1232</v>
      </c>
    </row>
    <row r="1130" spans="4:4" x14ac:dyDescent="0.2">
      <c r="D1130" t="s">
        <v>1233</v>
      </c>
    </row>
    <row r="1131" spans="4:4" x14ac:dyDescent="0.2">
      <c r="D1131" t="s">
        <v>1234</v>
      </c>
    </row>
    <row r="1132" spans="4:4" x14ac:dyDescent="0.2">
      <c r="D1132" t="s">
        <v>1235</v>
      </c>
    </row>
    <row r="1133" spans="4:4" x14ac:dyDescent="0.2">
      <c r="D1133" t="s">
        <v>1236</v>
      </c>
    </row>
    <row r="1134" spans="4:4" x14ac:dyDescent="0.2">
      <c r="D1134" t="s">
        <v>1237</v>
      </c>
    </row>
    <row r="1135" spans="4:4" x14ac:dyDescent="0.2">
      <c r="D1135" t="s">
        <v>1238</v>
      </c>
    </row>
    <row r="1136" spans="4:4" x14ac:dyDescent="0.2">
      <c r="D1136" t="s">
        <v>1239</v>
      </c>
    </row>
    <row r="1137" spans="4:4" x14ac:dyDescent="0.2">
      <c r="D1137" t="s">
        <v>1240</v>
      </c>
    </row>
    <row r="1138" spans="4:4" x14ac:dyDescent="0.2">
      <c r="D1138" t="s">
        <v>1241</v>
      </c>
    </row>
    <row r="1139" spans="4:4" x14ac:dyDescent="0.2">
      <c r="D1139" t="s">
        <v>1242</v>
      </c>
    </row>
    <row r="1140" spans="4:4" x14ac:dyDescent="0.2">
      <c r="D1140" t="s">
        <v>1243</v>
      </c>
    </row>
    <row r="1141" spans="4:4" x14ac:dyDescent="0.2">
      <c r="D1141" t="s">
        <v>1244</v>
      </c>
    </row>
    <row r="1142" spans="4:4" x14ac:dyDescent="0.2">
      <c r="D1142" t="s">
        <v>1245</v>
      </c>
    </row>
    <row r="1143" spans="4:4" x14ac:dyDescent="0.2">
      <c r="D1143" t="s">
        <v>1246</v>
      </c>
    </row>
    <row r="1144" spans="4:4" x14ac:dyDescent="0.2">
      <c r="D1144" t="s">
        <v>1247</v>
      </c>
    </row>
    <row r="1145" spans="4:4" x14ac:dyDescent="0.2">
      <c r="D1145" t="s">
        <v>1248</v>
      </c>
    </row>
    <row r="1146" spans="4:4" x14ac:dyDescent="0.2">
      <c r="D1146" t="s">
        <v>1249</v>
      </c>
    </row>
    <row r="1147" spans="4:4" x14ac:dyDescent="0.2">
      <c r="D1147" t="s">
        <v>1250</v>
      </c>
    </row>
    <row r="1148" spans="4:4" x14ac:dyDescent="0.2">
      <c r="D1148" t="s">
        <v>1251</v>
      </c>
    </row>
    <row r="1149" spans="4:4" x14ac:dyDescent="0.2">
      <c r="D1149" t="s">
        <v>1252</v>
      </c>
    </row>
    <row r="1150" spans="4:4" x14ac:dyDescent="0.2">
      <c r="D1150" t="s">
        <v>1253</v>
      </c>
    </row>
    <row r="1151" spans="4:4" x14ac:dyDescent="0.2">
      <c r="D1151" t="s">
        <v>1254</v>
      </c>
    </row>
    <row r="1152" spans="4:4" x14ac:dyDescent="0.2">
      <c r="D1152" t="s">
        <v>1255</v>
      </c>
    </row>
    <row r="1153" spans="4:4" x14ac:dyDescent="0.2">
      <c r="D1153" t="s">
        <v>1256</v>
      </c>
    </row>
    <row r="1154" spans="4:4" x14ac:dyDescent="0.2">
      <c r="D1154" t="s">
        <v>1257</v>
      </c>
    </row>
    <row r="1155" spans="4:4" x14ac:dyDescent="0.2">
      <c r="D1155" t="s">
        <v>1258</v>
      </c>
    </row>
    <row r="1156" spans="4:4" x14ac:dyDescent="0.2">
      <c r="D1156" t="s">
        <v>1259</v>
      </c>
    </row>
    <row r="1157" spans="4:4" x14ac:dyDescent="0.2">
      <c r="D1157" t="s">
        <v>1260</v>
      </c>
    </row>
    <row r="1158" spans="4:4" x14ac:dyDescent="0.2">
      <c r="D1158" t="s">
        <v>1261</v>
      </c>
    </row>
    <row r="1159" spans="4:4" x14ac:dyDescent="0.2">
      <c r="D1159" t="s">
        <v>1262</v>
      </c>
    </row>
    <row r="1160" spans="4:4" x14ac:dyDescent="0.2">
      <c r="D1160" t="s">
        <v>1263</v>
      </c>
    </row>
    <row r="1161" spans="4:4" x14ac:dyDescent="0.2">
      <c r="D1161" t="s">
        <v>1264</v>
      </c>
    </row>
    <row r="1162" spans="4:4" x14ac:dyDescent="0.2">
      <c r="D1162" t="s">
        <v>1265</v>
      </c>
    </row>
    <row r="1163" spans="4:4" x14ac:dyDescent="0.2">
      <c r="D1163" t="s">
        <v>1266</v>
      </c>
    </row>
    <row r="1164" spans="4:4" x14ac:dyDescent="0.2">
      <c r="D1164" t="s">
        <v>1267</v>
      </c>
    </row>
    <row r="1165" spans="4:4" x14ac:dyDescent="0.2">
      <c r="D1165" t="s">
        <v>1268</v>
      </c>
    </row>
    <row r="1166" spans="4:4" x14ac:dyDescent="0.2">
      <c r="D1166" t="s">
        <v>1269</v>
      </c>
    </row>
    <row r="1167" spans="4:4" x14ac:dyDescent="0.2">
      <c r="D1167" t="s">
        <v>1270</v>
      </c>
    </row>
    <row r="1168" spans="4:4" x14ac:dyDescent="0.2">
      <c r="D1168" t="s">
        <v>1271</v>
      </c>
    </row>
    <row r="1169" spans="4:4" x14ac:dyDescent="0.2">
      <c r="D1169" t="s">
        <v>1272</v>
      </c>
    </row>
    <row r="1170" spans="4:4" x14ac:dyDescent="0.2">
      <c r="D1170" t="s">
        <v>1273</v>
      </c>
    </row>
    <row r="1171" spans="4:4" x14ac:dyDescent="0.2">
      <c r="D1171" t="s">
        <v>1274</v>
      </c>
    </row>
    <row r="1172" spans="4:4" x14ac:dyDescent="0.2">
      <c r="D1172" t="s">
        <v>1275</v>
      </c>
    </row>
    <row r="1173" spans="4:4" x14ac:dyDescent="0.2">
      <c r="D1173" t="s">
        <v>1276</v>
      </c>
    </row>
    <row r="1174" spans="4:4" x14ac:dyDescent="0.2">
      <c r="D1174" t="s">
        <v>1277</v>
      </c>
    </row>
    <row r="1175" spans="4:4" x14ac:dyDescent="0.2">
      <c r="D1175" t="s">
        <v>1278</v>
      </c>
    </row>
    <row r="1176" spans="4:4" x14ac:dyDescent="0.2">
      <c r="D1176" t="s">
        <v>1279</v>
      </c>
    </row>
    <row r="1177" spans="4:4" x14ac:dyDescent="0.2">
      <c r="D1177" t="s">
        <v>1280</v>
      </c>
    </row>
    <row r="1178" spans="4:4" x14ac:dyDescent="0.2">
      <c r="D1178" t="s">
        <v>1281</v>
      </c>
    </row>
    <row r="1179" spans="4:4" x14ac:dyDescent="0.2">
      <c r="D1179" t="s">
        <v>1282</v>
      </c>
    </row>
    <row r="1180" spans="4:4" x14ac:dyDescent="0.2">
      <c r="D1180" t="s">
        <v>1283</v>
      </c>
    </row>
    <row r="1181" spans="4:4" x14ac:dyDescent="0.2">
      <c r="D1181" t="s">
        <v>1284</v>
      </c>
    </row>
    <row r="1182" spans="4:4" x14ac:dyDescent="0.2">
      <c r="D1182" t="s">
        <v>1285</v>
      </c>
    </row>
    <row r="1183" spans="4:4" x14ac:dyDescent="0.2">
      <c r="D1183" t="s">
        <v>1286</v>
      </c>
    </row>
    <row r="1184" spans="4:4" x14ac:dyDescent="0.2">
      <c r="D1184" t="s">
        <v>1287</v>
      </c>
    </row>
    <row r="1185" spans="4:4" x14ac:dyDescent="0.2">
      <c r="D1185" t="s">
        <v>1288</v>
      </c>
    </row>
    <row r="1186" spans="4:4" x14ac:dyDescent="0.2">
      <c r="D1186" t="s">
        <v>1289</v>
      </c>
    </row>
    <row r="1187" spans="4:4" x14ac:dyDescent="0.2">
      <c r="D1187" t="s">
        <v>1290</v>
      </c>
    </row>
    <row r="1188" spans="4:4" x14ac:dyDescent="0.2">
      <c r="D1188" t="s">
        <v>1291</v>
      </c>
    </row>
    <row r="1189" spans="4:4" x14ac:dyDescent="0.2">
      <c r="D1189" t="s">
        <v>1292</v>
      </c>
    </row>
    <row r="1190" spans="4:4" x14ac:dyDescent="0.2">
      <c r="D1190" t="s">
        <v>1293</v>
      </c>
    </row>
    <row r="1191" spans="4:4" x14ac:dyDescent="0.2">
      <c r="D1191" t="s">
        <v>1294</v>
      </c>
    </row>
    <row r="1192" spans="4:4" x14ac:dyDescent="0.2">
      <c r="D1192" t="s">
        <v>1295</v>
      </c>
    </row>
    <row r="1193" spans="4:4" x14ac:dyDescent="0.2">
      <c r="D1193" t="s">
        <v>1296</v>
      </c>
    </row>
    <row r="1194" spans="4:4" x14ac:dyDescent="0.2">
      <c r="D1194" t="s">
        <v>1297</v>
      </c>
    </row>
    <row r="1195" spans="4:4" x14ac:dyDescent="0.2">
      <c r="D1195" t="s">
        <v>1298</v>
      </c>
    </row>
    <row r="1196" spans="4:4" x14ac:dyDescent="0.2">
      <c r="D1196" t="s">
        <v>1299</v>
      </c>
    </row>
    <row r="1197" spans="4:4" x14ac:dyDescent="0.2">
      <c r="D1197" t="s">
        <v>1300</v>
      </c>
    </row>
    <row r="1198" spans="4:4" x14ac:dyDescent="0.2">
      <c r="D1198" t="s">
        <v>1301</v>
      </c>
    </row>
    <row r="1199" spans="4:4" x14ac:dyDescent="0.2">
      <c r="D1199" t="s">
        <v>1302</v>
      </c>
    </row>
    <row r="1200" spans="4:4" x14ac:dyDescent="0.2">
      <c r="D1200" t="s">
        <v>1303</v>
      </c>
    </row>
    <row r="1201" spans="4:4" x14ac:dyDescent="0.2">
      <c r="D1201" t="s">
        <v>1304</v>
      </c>
    </row>
    <row r="1202" spans="4:4" x14ac:dyDescent="0.2">
      <c r="D1202" t="s">
        <v>1305</v>
      </c>
    </row>
    <row r="1203" spans="4:4" x14ac:dyDescent="0.2">
      <c r="D1203" t="s">
        <v>1306</v>
      </c>
    </row>
    <row r="1204" spans="4:4" x14ac:dyDescent="0.2">
      <c r="D1204" t="s">
        <v>1307</v>
      </c>
    </row>
    <row r="1205" spans="4:4" x14ac:dyDescent="0.2">
      <c r="D1205" t="s">
        <v>1308</v>
      </c>
    </row>
    <row r="1206" spans="4:4" x14ac:dyDescent="0.2">
      <c r="D1206" t="s">
        <v>1309</v>
      </c>
    </row>
    <row r="1207" spans="4:4" x14ac:dyDescent="0.2">
      <c r="D1207" t="s">
        <v>1310</v>
      </c>
    </row>
    <row r="1208" spans="4:4" x14ac:dyDescent="0.2">
      <c r="D1208" t="s">
        <v>1311</v>
      </c>
    </row>
    <row r="1209" spans="4:4" x14ac:dyDescent="0.2">
      <c r="D1209" t="s">
        <v>1312</v>
      </c>
    </row>
    <row r="1210" spans="4:4" x14ac:dyDescent="0.2">
      <c r="D1210" t="s">
        <v>1313</v>
      </c>
    </row>
    <row r="1211" spans="4:4" x14ac:dyDescent="0.2">
      <c r="D1211" t="s">
        <v>1314</v>
      </c>
    </row>
    <row r="1212" spans="4:4" x14ac:dyDescent="0.2">
      <c r="D1212" t="s">
        <v>1315</v>
      </c>
    </row>
    <row r="1213" spans="4:4" x14ac:dyDescent="0.2">
      <c r="D1213" t="s">
        <v>1316</v>
      </c>
    </row>
    <row r="1214" spans="4:4" x14ac:dyDescent="0.2">
      <c r="D1214" t="s">
        <v>1317</v>
      </c>
    </row>
    <row r="1215" spans="4:4" x14ac:dyDescent="0.2">
      <c r="D1215" t="s">
        <v>1318</v>
      </c>
    </row>
    <row r="1216" spans="4:4" x14ac:dyDescent="0.2">
      <c r="D1216" t="s">
        <v>1319</v>
      </c>
    </row>
    <row r="1217" spans="4:4" x14ac:dyDescent="0.2">
      <c r="D1217" t="s">
        <v>1320</v>
      </c>
    </row>
    <row r="1218" spans="4:4" x14ac:dyDescent="0.2">
      <c r="D1218" t="s">
        <v>1321</v>
      </c>
    </row>
    <row r="1219" spans="4:4" x14ac:dyDescent="0.2">
      <c r="D1219" t="s">
        <v>1322</v>
      </c>
    </row>
    <row r="1220" spans="4:4" x14ac:dyDescent="0.2">
      <c r="D1220" t="s">
        <v>1323</v>
      </c>
    </row>
    <row r="1221" spans="4:4" x14ac:dyDescent="0.2">
      <c r="D1221" t="s">
        <v>1324</v>
      </c>
    </row>
    <row r="1222" spans="4:4" x14ac:dyDescent="0.2">
      <c r="D1222" t="s">
        <v>1325</v>
      </c>
    </row>
    <row r="1223" spans="4:4" x14ac:dyDescent="0.2">
      <c r="D1223" t="s">
        <v>1326</v>
      </c>
    </row>
    <row r="1224" spans="4:4" x14ac:dyDescent="0.2">
      <c r="D1224" t="s">
        <v>1327</v>
      </c>
    </row>
    <row r="1225" spans="4:4" x14ac:dyDescent="0.2">
      <c r="D1225" t="s">
        <v>1328</v>
      </c>
    </row>
    <row r="1226" spans="4:4" x14ac:dyDescent="0.2">
      <c r="D1226" t="s">
        <v>1329</v>
      </c>
    </row>
    <row r="1227" spans="4:4" x14ac:dyDescent="0.2">
      <c r="D1227" t="s">
        <v>1330</v>
      </c>
    </row>
    <row r="1228" spans="4:4" x14ac:dyDescent="0.2">
      <c r="D1228" t="s">
        <v>1331</v>
      </c>
    </row>
    <row r="1229" spans="4:4" x14ac:dyDescent="0.2">
      <c r="D1229" t="s">
        <v>1332</v>
      </c>
    </row>
    <row r="1230" spans="4:4" x14ac:dyDescent="0.2">
      <c r="D1230" t="s">
        <v>1333</v>
      </c>
    </row>
    <row r="1231" spans="4:4" x14ac:dyDescent="0.2">
      <c r="D1231" t="s">
        <v>1334</v>
      </c>
    </row>
    <row r="1232" spans="4:4" x14ac:dyDescent="0.2">
      <c r="D1232" t="s">
        <v>1335</v>
      </c>
    </row>
    <row r="1233" spans="4:4" x14ac:dyDescent="0.2">
      <c r="D1233" t="s">
        <v>1336</v>
      </c>
    </row>
    <row r="1234" spans="4:4" x14ac:dyDescent="0.2">
      <c r="D1234" t="s">
        <v>1337</v>
      </c>
    </row>
    <row r="1235" spans="4:4" x14ac:dyDescent="0.2">
      <c r="D1235" t="s">
        <v>1338</v>
      </c>
    </row>
    <row r="1236" spans="4:4" x14ac:dyDescent="0.2">
      <c r="D1236" t="s">
        <v>1339</v>
      </c>
    </row>
    <row r="1237" spans="4:4" x14ac:dyDescent="0.2">
      <c r="D1237" t="s">
        <v>1340</v>
      </c>
    </row>
    <row r="1238" spans="4:4" x14ac:dyDescent="0.2">
      <c r="D1238" t="s">
        <v>1341</v>
      </c>
    </row>
    <row r="1239" spans="4:4" x14ac:dyDescent="0.2">
      <c r="D1239" t="s">
        <v>1342</v>
      </c>
    </row>
    <row r="1240" spans="4:4" x14ac:dyDescent="0.2">
      <c r="D1240" t="s">
        <v>1343</v>
      </c>
    </row>
    <row r="1241" spans="4:4" x14ac:dyDescent="0.2">
      <c r="D1241" t="s">
        <v>1344</v>
      </c>
    </row>
    <row r="1242" spans="4:4" x14ac:dyDescent="0.2">
      <c r="D1242" t="s">
        <v>1345</v>
      </c>
    </row>
    <row r="1243" spans="4:4" x14ac:dyDescent="0.2">
      <c r="D1243" t="s">
        <v>1346</v>
      </c>
    </row>
    <row r="1244" spans="4:4" x14ac:dyDescent="0.2">
      <c r="D1244" t="s">
        <v>1347</v>
      </c>
    </row>
    <row r="1245" spans="4:4" x14ac:dyDescent="0.2">
      <c r="D1245" t="s">
        <v>1348</v>
      </c>
    </row>
    <row r="1246" spans="4:4" x14ac:dyDescent="0.2">
      <c r="D1246" t="s">
        <v>1349</v>
      </c>
    </row>
    <row r="1247" spans="4:4" x14ac:dyDescent="0.2">
      <c r="D1247" t="s">
        <v>1350</v>
      </c>
    </row>
    <row r="1248" spans="4:4" x14ac:dyDescent="0.2">
      <c r="D1248" t="s">
        <v>1351</v>
      </c>
    </row>
    <row r="1249" spans="4:4" x14ac:dyDescent="0.2">
      <c r="D1249" t="s">
        <v>1352</v>
      </c>
    </row>
    <row r="1250" spans="4:4" x14ac:dyDescent="0.2">
      <c r="D1250" t="s">
        <v>1353</v>
      </c>
    </row>
    <row r="1251" spans="4:4" x14ac:dyDescent="0.2">
      <c r="D1251" t="s">
        <v>1354</v>
      </c>
    </row>
    <row r="1252" spans="4:4" x14ac:dyDescent="0.2">
      <c r="D1252" t="s">
        <v>1355</v>
      </c>
    </row>
    <row r="1253" spans="4:4" x14ac:dyDescent="0.2">
      <c r="D1253" t="s">
        <v>1356</v>
      </c>
    </row>
    <row r="1254" spans="4:4" x14ac:dyDescent="0.2">
      <c r="D1254" t="s">
        <v>1357</v>
      </c>
    </row>
    <row r="1255" spans="4:4" x14ac:dyDescent="0.2">
      <c r="D1255" t="s">
        <v>1358</v>
      </c>
    </row>
    <row r="1256" spans="4:4" x14ac:dyDescent="0.2">
      <c r="D1256" t="s">
        <v>1359</v>
      </c>
    </row>
    <row r="1257" spans="4:4" x14ac:dyDescent="0.2">
      <c r="D1257" t="s">
        <v>1360</v>
      </c>
    </row>
    <row r="1258" spans="4:4" x14ac:dyDescent="0.2">
      <c r="D1258" t="s">
        <v>1361</v>
      </c>
    </row>
    <row r="1259" spans="4:4" x14ac:dyDescent="0.2">
      <c r="D1259" t="s">
        <v>1362</v>
      </c>
    </row>
    <row r="1260" spans="4:4" x14ac:dyDescent="0.2">
      <c r="D1260" t="s">
        <v>1363</v>
      </c>
    </row>
    <row r="1261" spans="4:4" x14ac:dyDescent="0.2">
      <c r="D1261" t="s">
        <v>1364</v>
      </c>
    </row>
    <row r="1262" spans="4:4" x14ac:dyDescent="0.2">
      <c r="D1262" t="s">
        <v>1365</v>
      </c>
    </row>
    <row r="1263" spans="4:4" x14ac:dyDescent="0.2">
      <c r="D1263" t="s">
        <v>1366</v>
      </c>
    </row>
    <row r="1264" spans="4:4" x14ac:dyDescent="0.2">
      <c r="D1264" t="s">
        <v>1367</v>
      </c>
    </row>
    <row r="1265" spans="4:4" x14ac:dyDescent="0.2">
      <c r="D1265" t="s">
        <v>1368</v>
      </c>
    </row>
    <row r="1266" spans="4:4" x14ac:dyDescent="0.2">
      <c r="D1266" t="s">
        <v>1369</v>
      </c>
    </row>
    <row r="1267" spans="4:4" x14ac:dyDescent="0.2">
      <c r="D1267" t="s">
        <v>1370</v>
      </c>
    </row>
    <row r="1268" spans="4:4" x14ac:dyDescent="0.2">
      <c r="D1268" t="s">
        <v>1371</v>
      </c>
    </row>
    <row r="1269" spans="4:4" x14ac:dyDescent="0.2">
      <c r="D1269" t="s">
        <v>1372</v>
      </c>
    </row>
    <row r="1270" spans="4:4" x14ac:dyDescent="0.2">
      <c r="D1270" t="s">
        <v>1373</v>
      </c>
    </row>
    <row r="1271" spans="4:4" x14ac:dyDescent="0.2">
      <c r="D1271" t="s">
        <v>1374</v>
      </c>
    </row>
    <row r="1272" spans="4:4" x14ac:dyDescent="0.2">
      <c r="D1272" t="s">
        <v>1375</v>
      </c>
    </row>
    <row r="1273" spans="4:4" x14ac:dyDescent="0.2">
      <c r="D1273" t="s">
        <v>1376</v>
      </c>
    </row>
    <row r="1274" spans="4:4" x14ac:dyDescent="0.2">
      <c r="D1274" t="s">
        <v>1377</v>
      </c>
    </row>
    <row r="1275" spans="4:4" x14ac:dyDescent="0.2">
      <c r="D1275" t="s">
        <v>1378</v>
      </c>
    </row>
    <row r="1276" spans="4:4" x14ac:dyDescent="0.2">
      <c r="D1276" t="s">
        <v>1379</v>
      </c>
    </row>
    <row r="1277" spans="4:4" x14ac:dyDescent="0.2">
      <c r="D1277" t="s">
        <v>1380</v>
      </c>
    </row>
    <row r="1278" spans="4:4" x14ac:dyDescent="0.2">
      <c r="D1278" t="s">
        <v>1381</v>
      </c>
    </row>
    <row r="1279" spans="4:4" x14ac:dyDescent="0.2">
      <c r="D1279" t="s">
        <v>1382</v>
      </c>
    </row>
    <row r="1280" spans="4:4" x14ac:dyDescent="0.2">
      <c r="D1280" t="s">
        <v>1383</v>
      </c>
    </row>
    <row r="1281" spans="4:4" x14ac:dyDescent="0.2">
      <c r="D1281" t="s">
        <v>1384</v>
      </c>
    </row>
    <row r="1282" spans="4:4" x14ac:dyDescent="0.2">
      <c r="D1282" t="s">
        <v>1385</v>
      </c>
    </row>
    <row r="1283" spans="4:4" x14ac:dyDescent="0.2">
      <c r="D1283" t="s">
        <v>1386</v>
      </c>
    </row>
    <row r="1284" spans="4:4" x14ac:dyDescent="0.2">
      <c r="D1284" t="s">
        <v>1387</v>
      </c>
    </row>
    <row r="1285" spans="4:4" x14ac:dyDescent="0.2">
      <c r="D1285" t="s">
        <v>1388</v>
      </c>
    </row>
    <row r="1286" spans="4:4" x14ac:dyDescent="0.2">
      <c r="D1286" t="s">
        <v>1389</v>
      </c>
    </row>
    <row r="1287" spans="4:4" x14ac:dyDescent="0.2">
      <c r="D1287" t="s">
        <v>1390</v>
      </c>
    </row>
    <row r="1288" spans="4:4" x14ac:dyDescent="0.2">
      <c r="D1288" t="s">
        <v>1391</v>
      </c>
    </row>
    <row r="1289" spans="4:4" x14ac:dyDescent="0.2">
      <c r="D1289" t="s">
        <v>1392</v>
      </c>
    </row>
    <row r="1290" spans="4:4" x14ac:dyDescent="0.2">
      <c r="D1290" t="s">
        <v>1393</v>
      </c>
    </row>
    <row r="1291" spans="4:4" x14ac:dyDescent="0.2">
      <c r="D1291" t="s">
        <v>1394</v>
      </c>
    </row>
    <row r="1292" spans="4:4" x14ac:dyDescent="0.2">
      <c r="D1292" t="s">
        <v>1395</v>
      </c>
    </row>
    <row r="1293" spans="4:4" x14ac:dyDescent="0.2">
      <c r="D1293" t="s">
        <v>1396</v>
      </c>
    </row>
    <row r="1294" spans="4:4" x14ac:dyDescent="0.2">
      <c r="D1294" t="s">
        <v>1397</v>
      </c>
    </row>
    <row r="1295" spans="4:4" x14ac:dyDescent="0.2">
      <c r="D1295" t="s">
        <v>1398</v>
      </c>
    </row>
    <row r="1296" spans="4:4" x14ac:dyDescent="0.2">
      <c r="D1296" t="s">
        <v>1399</v>
      </c>
    </row>
    <row r="1297" spans="4:4" x14ac:dyDescent="0.2">
      <c r="D1297" t="s">
        <v>1400</v>
      </c>
    </row>
    <row r="1298" spans="4:4" x14ac:dyDescent="0.2">
      <c r="D1298" t="s">
        <v>1401</v>
      </c>
    </row>
    <row r="1299" spans="4:4" x14ac:dyDescent="0.2">
      <c r="D1299" t="s">
        <v>1402</v>
      </c>
    </row>
    <row r="1300" spans="4:4" x14ac:dyDescent="0.2">
      <c r="D1300" t="s">
        <v>1403</v>
      </c>
    </row>
    <row r="1301" spans="4:4" x14ac:dyDescent="0.2">
      <c r="D1301" t="s">
        <v>1404</v>
      </c>
    </row>
    <row r="1302" spans="4:4" x14ac:dyDescent="0.2">
      <c r="D1302" t="s">
        <v>1405</v>
      </c>
    </row>
    <row r="1303" spans="4:4" x14ac:dyDescent="0.2">
      <c r="D1303" t="s">
        <v>1406</v>
      </c>
    </row>
    <row r="1304" spans="4:4" x14ac:dyDescent="0.2">
      <c r="D1304" t="s">
        <v>1407</v>
      </c>
    </row>
    <row r="1305" spans="4:4" x14ac:dyDescent="0.2">
      <c r="D1305" t="s">
        <v>1408</v>
      </c>
    </row>
    <row r="1306" spans="4:4" x14ac:dyDescent="0.2">
      <c r="D1306" t="s">
        <v>1409</v>
      </c>
    </row>
    <row r="1307" spans="4:4" x14ac:dyDescent="0.2">
      <c r="D1307" t="s">
        <v>1410</v>
      </c>
    </row>
    <row r="1308" spans="4:4" x14ac:dyDescent="0.2">
      <c r="D1308" t="s">
        <v>1411</v>
      </c>
    </row>
    <row r="1309" spans="4:4" x14ac:dyDescent="0.2">
      <c r="D1309" t="s">
        <v>1412</v>
      </c>
    </row>
    <row r="1310" spans="4:4" x14ac:dyDescent="0.2">
      <c r="D1310" t="s">
        <v>1413</v>
      </c>
    </row>
    <row r="1311" spans="4:4" x14ac:dyDescent="0.2">
      <c r="D1311" t="s">
        <v>1414</v>
      </c>
    </row>
    <row r="1312" spans="4:4" x14ac:dyDescent="0.2">
      <c r="D1312" t="s">
        <v>1415</v>
      </c>
    </row>
    <row r="1313" spans="4:4" x14ac:dyDescent="0.2">
      <c r="D1313" t="s">
        <v>1416</v>
      </c>
    </row>
    <row r="1314" spans="4:4" x14ac:dyDescent="0.2">
      <c r="D1314" t="s">
        <v>1417</v>
      </c>
    </row>
    <row r="1315" spans="4:4" x14ac:dyDescent="0.2">
      <c r="D1315" t="s">
        <v>1418</v>
      </c>
    </row>
    <row r="1316" spans="4:4" x14ac:dyDescent="0.2">
      <c r="D1316" t="s">
        <v>1419</v>
      </c>
    </row>
    <row r="1317" spans="4:4" x14ac:dyDescent="0.2">
      <c r="D1317" t="s">
        <v>1420</v>
      </c>
    </row>
    <row r="1318" spans="4:4" x14ac:dyDescent="0.2">
      <c r="D1318" t="s">
        <v>1421</v>
      </c>
    </row>
    <row r="1319" spans="4:4" x14ac:dyDescent="0.2">
      <c r="D1319" t="s">
        <v>1422</v>
      </c>
    </row>
    <row r="1320" spans="4:4" x14ac:dyDescent="0.2">
      <c r="D1320" t="s">
        <v>1423</v>
      </c>
    </row>
    <row r="1321" spans="4:4" x14ac:dyDescent="0.2">
      <c r="D1321" t="s">
        <v>1424</v>
      </c>
    </row>
    <row r="1322" spans="4:4" x14ac:dyDescent="0.2">
      <c r="D1322" t="s">
        <v>1425</v>
      </c>
    </row>
    <row r="1323" spans="4:4" x14ac:dyDescent="0.2">
      <c r="D1323" t="s">
        <v>1426</v>
      </c>
    </row>
    <row r="1324" spans="4:4" x14ac:dyDescent="0.2">
      <c r="D1324" t="s">
        <v>1427</v>
      </c>
    </row>
    <row r="1325" spans="4:4" x14ac:dyDescent="0.2">
      <c r="D1325" t="s">
        <v>1428</v>
      </c>
    </row>
    <row r="1326" spans="4:4" x14ac:dyDescent="0.2">
      <c r="D1326" t="s">
        <v>1429</v>
      </c>
    </row>
    <row r="1327" spans="4:4" x14ac:dyDescent="0.2">
      <c r="D1327" t="s">
        <v>1430</v>
      </c>
    </row>
    <row r="1328" spans="4:4" x14ac:dyDescent="0.2">
      <c r="D1328" t="s">
        <v>1431</v>
      </c>
    </row>
    <row r="1329" spans="4:4" x14ac:dyDescent="0.2">
      <c r="D1329" t="s">
        <v>1432</v>
      </c>
    </row>
    <row r="1330" spans="4:4" x14ac:dyDescent="0.2">
      <c r="D1330" t="s">
        <v>1433</v>
      </c>
    </row>
    <row r="1331" spans="4:4" x14ac:dyDescent="0.2">
      <c r="D1331" t="s">
        <v>1434</v>
      </c>
    </row>
    <row r="1332" spans="4:4" x14ac:dyDescent="0.2">
      <c r="D1332" t="s">
        <v>1435</v>
      </c>
    </row>
    <row r="1333" spans="4:4" x14ac:dyDescent="0.2">
      <c r="D1333" t="s">
        <v>1436</v>
      </c>
    </row>
    <row r="1334" spans="4:4" x14ac:dyDescent="0.2">
      <c r="D1334" t="s">
        <v>1437</v>
      </c>
    </row>
    <row r="1335" spans="4:4" x14ac:dyDescent="0.2">
      <c r="D1335" t="s">
        <v>1438</v>
      </c>
    </row>
    <row r="1336" spans="4:4" x14ac:dyDescent="0.2">
      <c r="D1336" t="s">
        <v>1439</v>
      </c>
    </row>
    <row r="1337" spans="4:4" x14ac:dyDescent="0.2">
      <c r="D1337" t="s">
        <v>1440</v>
      </c>
    </row>
    <row r="1338" spans="4:4" x14ac:dyDescent="0.2">
      <c r="D1338" t="s">
        <v>1441</v>
      </c>
    </row>
    <row r="1339" spans="4:4" x14ac:dyDescent="0.2">
      <c r="D1339" t="s">
        <v>1442</v>
      </c>
    </row>
    <row r="1340" spans="4:4" x14ac:dyDescent="0.2">
      <c r="D1340" t="s">
        <v>1443</v>
      </c>
    </row>
    <row r="1341" spans="4:4" x14ac:dyDescent="0.2">
      <c r="D1341" t="s">
        <v>1444</v>
      </c>
    </row>
    <row r="1342" spans="4:4" x14ac:dyDescent="0.2">
      <c r="D1342" t="s">
        <v>1445</v>
      </c>
    </row>
    <row r="1343" spans="4:4" x14ac:dyDescent="0.2">
      <c r="D1343" t="s">
        <v>1446</v>
      </c>
    </row>
    <row r="1344" spans="4:4" x14ac:dyDescent="0.2">
      <c r="D1344" t="s">
        <v>1447</v>
      </c>
    </row>
    <row r="1345" spans="4:4" x14ac:dyDescent="0.2">
      <c r="D1345" t="s">
        <v>1448</v>
      </c>
    </row>
    <row r="1346" spans="4:4" x14ac:dyDescent="0.2">
      <c r="D1346" t="s">
        <v>1449</v>
      </c>
    </row>
    <row r="1347" spans="4:4" x14ac:dyDescent="0.2">
      <c r="D1347" t="s">
        <v>1450</v>
      </c>
    </row>
    <row r="1348" spans="4:4" x14ac:dyDescent="0.2">
      <c r="D1348" t="s">
        <v>1451</v>
      </c>
    </row>
    <row r="1349" spans="4:4" x14ac:dyDescent="0.2">
      <c r="D1349" t="s">
        <v>1452</v>
      </c>
    </row>
    <row r="1350" spans="4:4" x14ac:dyDescent="0.2">
      <c r="D1350" t="s">
        <v>1453</v>
      </c>
    </row>
    <row r="1351" spans="4:4" x14ac:dyDescent="0.2">
      <c r="D1351" t="s">
        <v>1454</v>
      </c>
    </row>
    <row r="1352" spans="4:4" x14ac:dyDescent="0.2">
      <c r="D1352" t="s">
        <v>1455</v>
      </c>
    </row>
    <row r="1353" spans="4:4" x14ac:dyDescent="0.2">
      <c r="D1353" t="s">
        <v>1456</v>
      </c>
    </row>
    <row r="1354" spans="4:4" x14ac:dyDescent="0.2">
      <c r="D1354" t="s">
        <v>1457</v>
      </c>
    </row>
    <row r="1355" spans="4:4" x14ac:dyDescent="0.2">
      <c r="D1355" t="s">
        <v>1458</v>
      </c>
    </row>
    <row r="1356" spans="4:4" x14ac:dyDescent="0.2">
      <c r="D1356" t="s">
        <v>1459</v>
      </c>
    </row>
    <row r="1357" spans="4:4" x14ac:dyDescent="0.2">
      <c r="D1357" t="s">
        <v>1460</v>
      </c>
    </row>
    <row r="1358" spans="4:4" x14ac:dyDescent="0.2">
      <c r="D1358" t="s">
        <v>1461</v>
      </c>
    </row>
    <row r="1359" spans="4:4" x14ac:dyDescent="0.2">
      <c r="D1359" t="s">
        <v>1462</v>
      </c>
    </row>
    <row r="1360" spans="4:4" x14ac:dyDescent="0.2">
      <c r="D1360" t="s">
        <v>1463</v>
      </c>
    </row>
    <row r="1361" spans="4:4" x14ac:dyDescent="0.2">
      <c r="D1361" t="s">
        <v>1464</v>
      </c>
    </row>
    <row r="1362" spans="4:4" x14ac:dyDescent="0.2">
      <c r="D1362" t="s">
        <v>1465</v>
      </c>
    </row>
    <row r="1363" spans="4:4" x14ac:dyDescent="0.2">
      <c r="D1363" t="s">
        <v>1466</v>
      </c>
    </row>
    <row r="1364" spans="4:4" x14ac:dyDescent="0.2">
      <c r="D1364" t="s">
        <v>1467</v>
      </c>
    </row>
    <row r="1365" spans="4:4" x14ac:dyDescent="0.2">
      <c r="D1365" t="s">
        <v>1468</v>
      </c>
    </row>
    <row r="1366" spans="4:4" x14ac:dyDescent="0.2">
      <c r="D1366" t="s">
        <v>1469</v>
      </c>
    </row>
    <row r="1367" spans="4:4" x14ac:dyDescent="0.2">
      <c r="D1367" t="s">
        <v>1470</v>
      </c>
    </row>
    <row r="1368" spans="4:4" x14ac:dyDescent="0.2">
      <c r="D1368" t="s">
        <v>1471</v>
      </c>
    </row>
    <row r="1369" spans="4:4" x14ac:dyDescent="0.2">
      <c r="D1369" t="s">
        <v>1472</v>
      </c>
    </row>
    <row r="1370" spans="4:4" x14ac:dyDescent="0.2">
      <c r="D1370" t="s">
        <v>1473</v>
      </c>
    </row>
    <row r="1371" spans="4:4" x14ac:dyDescent="0.2">
      <c r="D1371" t="s">
        <v>1474</v>
      </c>
    </row>
    <row r="1372" spans="4:4" x14ac:dyDescent="0.2">
      <c r="D1372" t="s">
        <v>1475</v>
      </c>
    </row>
    <row r="1373" spans="4:4" x14ac:dyDescent="0.2">
      <c r="D1373" t="s">
        <v>1476</v>
      </c>
    </row>
    <row r="1374" spans="4:4" x14ac:dyDescent="0.2">
      <c r="D1374" t="s">
        <v>1477</v>
      </c>
    </row>
    <row r="1375" spans="4:4" x14ac:dyDescent="0.2">
      <c r="D1375" t="s">
        <v>1478</v>
      </c>
    </row>
    <row r="1376" spans="4:4" x14ac:dyDescent="0.2">
      <c r="D1376" t="s">
        <v>1479</v>
      </c>
    </row>
    <row r="1377" spans="4:4" x14ac:dyDescent="0.2">
      <c r="D1377" t="s">
        <v>1480</v>
      </c>
    </row>
    <row r="1378" spans="4:4" x14ac:dyDescent="0.2">
      <c r="D1378" t="s">
        <v>1481</v>
      </c>
    </row>
    <row r="1379" spans="4:4" x14ac:dyDescent="0.2">
      <c r="D1379" t="s">
        <v>1482</v>
      </c>
    </row>
    <row r="1380" spans="4:4" x14ac:dyDescent="0.2">
      <c r="D1380" t="s">
        <v>1483</v>
      </c>
    </row>
    <row r="1381" spans="4:4" x14ac:dyDescent="0.2">
      <c r="D1381" t="s">
        <v>1484</v>
      </c>
    </row>
    <row r="1382" spans="4:4" x14ac:dyDescent="0.2">
      <c r="D1382" t="s">
        <v>1485</v>
      </c>
    </row>
    <row r="1383" spans="4:4" x14ac:dyDescent="0.2">
      <c r="D1383" t="s">
        <v>1486</v>
      </c>
    </row>
    <row r="1384" spans="4:4" x14ac:dyDescent="0.2">
      <c r="D1384" t="s">
        <v>1487</v>
      </c>
    </row>
    <row r="1385" spans="4:4" x14ac:dyDescent="0.2">
      <c r="D1385" t="s">
        <v>1488</v>
      </c>
    </row>
    <row r="1386" spans="4:4" x14ac:dyDescent="0.2">
      <c r="D1386" t="s">
        <v>1489</v>
      </c>
    </row>
    <row r="1387" spans="4:4" x14ac:dyDescent="0.2">
      <c r="D1387" t="s">
        <v>1490</v>
      </c>
    </row>
    <row r="1388" spans="4:4" x14ac:dyDescent="0.2">
      <c r="D1388" t="s">
        <v>1491</v>
      </c>
    </row>
    <row r="1389" spans="4:4" x14ac:dyDescent="0.2">
      <c r="D1389" t="s">
        <v>1492</v>
      </c>
    </row>
    <row r="1390" spans="4:4" x14ac:dyDescent="0.2">
      <c r="D1390" t="s">
        <v>1493</v>
      </c>
    </row>
    <row r="1391" spans="4:4" x14ac:dyDescent="0.2">
      <c r="D1391" t="s">
        <v>1494</v>
      </c>
    </row>
    <row r="1392" spans="4:4" x14ac:dyDescent="0.2">
      <c r="D1392" t="s">
        <v>1495</v>
      </c>
    </row>
    <row r="1393" spans="4:4" x14ac:dyDescent="0.2">
      <c r="D1393" t="s">
        <v>1496</v>
      </c>
    </row>
    <row r="1394" spans="4:4" x14ac:dyDescent="0.2">
      <c r="D1394" t="s">
        <v>1497</v>
      </c>
    </row>
    <row r="1395" spans="4:4" x14ac:dyDescent="0.2">
      <c r="D1395" t="s">
        <v>1498</v>
      </c>
    </row>
    <row r="1396" spans="4:4" x14ac:dyDescent="0.2">
      <c r="D1396" t="s">
        <v>1499</v>
      </c>
    </row>
    <row r="1397" spans="4:4" x14ac:dyDescent="0.2">
      <c r="D1397" t="s">
        <v>1500</v>
      </c>
    </row>
    <row r="1398" spans="4:4" x14ac:dyDescent="0.2">
      <c r="D1398" t="s">
        <v>1501</v>
      </c>
    </row>
    <row r="1399" spans="4:4" x14ac:dyDescent="0.2">
      <c r="D1399" t="s">
        <v>1502</v>
      </c>
    </row>
    <row r="1400" spans="4:4" x14ac:dyDescent="0.2">
      <c r="D1400" t="s">
        <v>1503</v>
      </c>
    </row>
    <row r="1401" spans="4:4" x14ac:dyDescent="0.2">
      <c r="D1401" t="s">
        <v>1504</v>
      </c>
    </row>
    <row r="1402" spans="4:4" x14ac:dyDescent="0.2">
      <c r="D1402" t="s">
        <v>1505</v>
      </c>
    </row>
    <row r="1403" spans="4:4" x14ac:dyDescent="0.2">
      <c r="D1403" t="s">
        <v>1506</v>
      </c>
    </row>
    <row r="1404" spans="4:4" x14ac:dyDescent="0.2">
      <c r="D1404" t="s">
        <v>1507</v>
      </c>
    </row>
    <row r="1405" spans="4:4" x14ac:dyDescent="0.2">
      <c r="D1405" t="s">
        <v>1508</v>
      </c>
    </row>
    <row r="1406" spans="4:4" x14ac:dyDescent="0.2">
      <c r="D1406" t="s">
        <v>1509</v>
      </c>
    </row>
    <row r="1407" spans="4:4" x14ac:dyDescent="0.2">
      <c r="D1407" t="s">
        <v>1510</v>
      </c>
    </row>
    <row r="1408" spans="4:4" x14ac:dyDescent="0.2">
      <c r="D1408" t="s">
        <v>1511</v>
      </c>
    </row>
    <row r="1409" spans="4:4" x14ac:dyDescent="0.2">
      <c r="D1409" t="s">
        <v>1512</v>
      </c>
    </row>
    <row r="1410" spans="4:4" x14ac:dyDescent="0.2">
      <c r="D1410" t="s">
        <v>1513</v>
      </c>
    </row>
    <row r="1411" spans="4:4" x14ac:dyDescent="0.2">
      <c r="D1411" t="s">
        <v>1514</v>
      </c>
    </row>
    <row r="1412" spans="4:4" x14ac:dyDescent="0.2">
      <c r="D1412" t="s">
        <v>1515</v>
      </c>
    </row>
    <row r="1413" spans="4:4" x14ac:dyDescent="0.2">
      <c r="D1413" t="s">
        <v>1516</v>
      </c>
    </row>
    <row r="1414" spans="4:4" x14ac:dyDescent="0.2">
      <c r="D1414" t="s">
        <v>1517</v>
      </c>
    </row>
    <row r="1415" spans="4:4" x14ac:dyDescent="0.2">
      <c r="D1415" t="s">
        <v>1518</v>
      </c>
    </row>
    <row r="1416" spans="4:4" x14ac:dyDescent="0.2">
      <c r="D1416" t="s">
        <v>1519</v>
      </c>
    </row>
    <row r="1417" spans="4:4" x14ac:dyDescent="0.2">
      <c r="D1417" t="s">
        <v>1520</v>
      </c>
    </row>
    <row r="1418" spans="4:4" x14ac:dyDescent="0.2">
      <c r="D1418" t="s">
        <v>1521</v>
      </c>
    </row>
    <row r="1419" spans="4:4" x14ac:dyDescent="0.2">
      <c r="D1419" t="s">
        <v>1522</v>
      </c>
    </row>
    <row r="1420" spans="4:4" x14ac:dyDescent="0.2">
      <c r="D1420" t="s">
        <v>1523</v>
      </c>
    </row>
    <row r="1421" spans="4:4" x14ac:dyDescent="0.2">
      <c r="D1421" t="s">
        <v>1524</v>
      </c>
    </row>
    <row r="1422" spans="4:4" x14ac:dyDescent="0.2">
      <c r="D1422" t="s">
        <v>1525</v>
      </c>
    </row>
    <row r="1423" spans="4:4" x14ac:dyDescent="0.2">
      <c r="D1423" t="s">
        <v>1526</v>
      </c>
    </row>
    <row r="1424" spans="4:4" x14ac:dyDescent="0.2">
      <c r="D1424" t="s">
        <v>1527</v>
      </c>
    </row>
    <row r="1425" spans="4:4" x14ac:dyDescent="0.2">
      <c r="D1425" t="s">
        <v>1528</v>
      </c>
    </row>
    <row r="1426" spans="4:4" x14ac:dyDescent="0.2">
      <c r="D1426" t="s">
        <v>1529</v>
      </c>
    </row>
    <row r="1427" spans="4:4" x14ac:dyDescent="0.2">
      <c r="D1427" t="s">
        <v>1530</v>
      </c>
    </row>
    <row r="1428" spans="4:4" x14ac:dyDescent="0.2">
      <c r="D1428" t="s">
        <v>1531</v>
      </c>
    </row>
    <row r="1429" spans="4:4" x14ac:dyDescent="0.2">
      <c r="D1429" t="s">
        <v>1532</v>
      </c>
    </row>
    <row r="1430" spans="4:4" x14ac:dyDescent="0.2">
      <c r="D1430" t="s">
        <v>1533</v>
      </c>
    </row>
    <row r="1431" spans="4:4" x14ac:dyDescent="0.2">
      <c r="D1431" t="s">
        <v>1534</v>
      </c>
    </row>
    <row r="1432" spans="4:4" x14ac:dyDescent="0.2">
      <c r="D1432" t="s">
        <v>1535</v>
      </c>
    </row>
    <row r="1433" spans="4:4" x14ac:dyDescent="0.2">
      <c r="D1433" t="s">
        <v>1536</v>
      </c>
    </row>
    <row r="1434" spans="4:4" x14ac:dyDescent="0.2">
      <c r="D1434" t="s">
        <v>1537</v>
      </c>
    </row>
    <row r="1435" spans="4:4" x14ac:dyDescent="0.2">
      <c r="D1435" t="s">
        <v>1538</v>
      </c>
    </row>
    <row r="1436" spans="4:4" x14ac:dyDescent="0.2">
      <c r="D1436" t="s">
        <v>1539</v>
      </c>
    </row>
    <row r="1437" spans="4:4" x14ac:dyDescent="0.2">
      <c r="D1437" t="s">
        <v>1540</v>
      </c>
    </row>
    <row r="1438" spans="4:4" x14ac:dyDescent="0.2">
      <c r="D1438" t="s">
        <v>1541</v>
      </c>
    </row>
    <row r="1439" spans="4:4" x14ac:dyDescent="0.2">
      <c r="D1439" t="s">
        <v>1542</v>
      </c>
    </row>
    <row r="1440" spans="4:4" x14ac:dyDescent="0.2">
      <c r="D1440" t="s">
        <v>1543</v>
      </c>
    </row>
    <row r="1441" spans="4:4" x14ac:dyDescent="0.2">
      <c r="D1441" t="s">
        <v>1544</v>
      </c>
    </row>
    <row r="1442" spans="4:4" x14ac:dyDescent="0.2">
      <c r="D1442" t="s">
        <v>1545</v>
      </c>
    </row>
    <row r="1443" spans="4:4" x14ac:dyDescent="0.2">
      <c r="D1443" t="s">
        <v>1546</v>
      </c>
    </row>
    <row r="1444" spans="4:4" x14ac:dyDescent="0.2">
      <c r="D1444" t="s">
        <v>1547</v>
      </c>
    </row>
    <row r="1445" spans="4:4" x14ac:dyDescent="0.2">
      <c r="D1445" t="s">
        <v>1548</v>
      </c>
    </row>
    <row r="1446" spans="4:4" x14ac:dyDescent="0.2">
      <c r="D1446" t="s">
        <v>1549</v>
      </c>
    </row>
    <row r="1447" spans="4:4" x14ac:dyDescent="0.2">
      <c r="D1447" t="s">
        <v>1550</v>
      </c>
    </row>
    <row r="1448" spans="4:4" x14ac:dyDescent="0.2">
      <c r="D1448" t="s">
        <v>1551</v>
      </c>
    </row>
    <row r="1449" spans="4:4" x14ac:dyDescent="0.2">
      <c r="D1449" t="s">
        <v>1552</v>
      </c>
    </row>
    <row r="1450" spans="4:4" x14ac:dyDescent="0.2">
      <c r="D1450" t="s">
        <v>1553</v>
      </c>
    </row>
    <row r="1451" spans="4:4" x14ac:dyDescent="0.2">
      <c r="D1451" t="s">
        <v>1554</v>
      </c>
    </row>
    <row r="1452" spans="4:4" x14ac:dyDescent="0.2">
      <c r="D1452" t="s">
        <v>1555</v>
      </c>
    </row>
    <row r="1453" spans="4:4" x14ac:dyDescent="0.2">
      <c r="D1453" t="s">
        <v>1556</v>
      </c>
    </row>
    <row r="1454" spans="4:4" x14ac:dyDescent="0.2">
      <c r="D1454" t="s">
        <v>1557</v>
      </c>
    </row>
    <row r="1455" spans="4:4" x14ac:dyDescent="0.2">
      <c r="D1455" t="s">
        <v>1558</v>
      </c>
    </row>
    <row r="1456" spans="4:4" x14ac:dyDescent="0.2">
      <c r="D1456" t="s">
        <v>1559</v>
      </c>
    </row>
    <row r="1457" spans="4:4" x14ac:dyDescent="0.2">
      <c r="D1457" t="s">
        <v>1560</v>
      </c>
    </row>
    <row r="1458" spans="4:4" x14ac:dyDescent="0.2">
      <c r="D1458" t="s">
        <v>1561</v>
      </c>
    </row>
    <row r="1459" spans="4:4" x14ac:dyDescent="0.2">
      <c r="D1459" t="s">
        <v>1562</v>
      </c>
    </row>
    <row r="1460" spans="4:4" x14ac:dyDescent="0.2">
      <c r="D1460" t="s">
        <v>1563</v>
      </c>
    </row>
    <row r="1461" spans="4:4" x14ac:dyDescent="0.2">
      <c r="D1461" t="s">
        <v>1564</v>
      </c>
    </row>
    <row r="1462" spans="4:4" x14ac:dyDescent="0.2">
      <c r="D1462" t="s">
        <v>1565</v>
      </c>
    </row>
    <row r="1463" spans="4:4" x14ac:dyDescent="0.2">
      <c r="D1463" t="s">
        <v>1566</v>
      </c>
    </row>
    <row r="1464" spans="4:4" x14ac:dyDescent="0.2">
      <c r="D1464" t="s">
        <v>1567</v>
      </c>
    </row>
    <row r="1465" spans="4:4" x14ac:dyDescent="0.2">
      <c r="D1465" t="s">
        <v>1568</v>
      </c>
    </row>
    <row r="1466" spans="4:4" x14ac:dyDescent="0.2">
      <c r="D1466" t="s">
        <v>1569</v>
      </c>
    </row>
    <row r="1467" spans="4:4" x14ac:dyDescent="0.2">
      <c r="D1467" t="s">
        <v>1570</v>
      </c>
    </row>
    <row r="1468" spans="4:4" x14ac:dyDescent="0.2">
      <c r="D1468" t="s">
        <v>1571</v>
      </c>
    </row>
    <row r="1469" spans="4:4" x14ac:dyDescent="0.2">
      <c r="D1469" t="s">
        <v>1572</v>
      </c>
    </row>
    <row r="1470" spans="4:4" x14ac:dyDescent="0.2">
      <c r="D1470" t="s">
        <v>1573</v>
      </c>
    </row>
    <row r="1471" spans="4:4" x14ac:dyDescent="0.2">
      <c r="D1471" t="s">
        <v>1574</v>
      </c>
    </row>
    <row r="1472" spans="4:4" x14ac:dyDescent="0.2">
      <c r="D1472" t="s">
        <v>1575</v>
      </c>
    </row>
    <row r="1473" spans="4:4" x14ac:dyDescent="0.2">
      <c r="D1473" t="s">
        <v>1576</v>
      </c>
    </row>
    <row r="1474" spans="4:4" x14ac:dyDescent="0.2">
      <c r="D1474" t="s">
        <v>1577</v>
      </c>
    </row>
    <row r="1475" spans="4:4" x14ac:dyDescent="0.2">
      <c r="D1475" t="s">
        <v>1578</v>
      </c>
    </row>
    <row r="1476" spans="4:4" x14ac:dyDescent="0.2">
      <c r="D1476" t="s">
        <v>1579</v>
      </c>
    </row>
    <row r="1477" spans="4:4" x14ac:dyDescent="0.2">
      <c r="D1477" t="s">
        <v>1580</v>
      </c>
    </row>
    <row r="1478" spans="4:4" x14ac:dyDescent="0.2">
      <c r="D1478" t="s">
        <v>1581</v>
      </c>
    </row>
    <row r="1479" spans="4:4" x14ac:dyDescent="0.2">
      <c r="D1479" t="s">
        <v>1582</v>
      </c>
    </row>
    <row r="1480" spans="4:4" x14ac:dyDescent="0.2">
      <c r="D1480" t="s">
        <v>1583</v>
      </c>
    </row>
    <row r="1481" spans="4:4" x14ac:dyDescent="0.2">
      <c r="D1481" t="s">
        <v>1584</v>
      </c>
    </row>
    <row r="1482" spans="4:4" x14ac:dyDescent="0.2">
      <c r="D1482" t="s">
        <v>1585</v>
      </c>
    </row>
    <row r="1483" spans="4:4" x14ac:dyDescent="0.2">
      <c r="D1483" t="s">
        <v>1586</v>
      </c>
    </row>
    <row r="1484" spans="4:4" x14ac:dyDescent="0.2">
      <c r="D1484" t="s">
        <v>1587</v>
      </c>
    </row>
    <row r="1485" spans="4:4" x14ac:dyDescent="0.2">
      <c r="D1485" t="s">
        <v>1588</v>
      </c>
    </row>
    <row r="1486" spans="4:4" x14ac:dyDescent="0.2">
      <c r="D1486" t="s">
        <v>1589</v>
      </c>
    </row>
    <row r="1487" spans="4:4" x14ac:dyDescent="0.2">
      <c r="D1487" t="s">
        <v>1590</v>
      </c>
    </row>
    <row r="1488" spans="4:4" x14ac:dyDescent="0.2">
      <c r="D1488" t="s">
        <v>1591</v>
      </c>
    </row>
    <row r="1489" spans="4:4" x14ac:dyDescent="0.2">
      <c r="D1489" t="s">
        <v>1592</v>
      </c>
    </row>
    <row r="1490" spans="4:4" x14ac:dyDescent="0.2">
      <c r="D1490" t="s">
        <v>1593</v>
      </c>
    </row>
    <row r="1491" spans="4:4" x14ac:dyDescent="0.2">
      <c r="D1491" t="s">
        <v>1594</v>
      </c>
    </row>
    <row r="1492" spans="4:4" x14ac:dyDescent="0.2">
      <c r="D1492" t="s">
        <v>1595</v>
      </c>
    </row>
    <row r="1493" spans="4:4" x14ac:dyDescent="0.2">
      <c r="D1493" t="s">
        <v>1596</v>
      </c>
    </row>
    <row r="1494" spans="4:4" x14ac:dyDescent="0.2">
      <c r="D1494" t="s">
        <v>1597</v>
      </c>
    </row>
    <row r="1495" spans="4:4" x14ac:dyDescent="0.2">
      <c r="D1495" t="s">
        <v>1598</v>
      </c>
    </row>
    <row r="1496" spans="4:4" x14ac:dyDescent="0.2">
      <c r="D1496" t="s">
        <v>1599</v>
      </c>
    </row>
    <row r="1497" spans="4:4" x14ac:dyDescent="0.2">
      <c r="D1497" t="s">
        <v>1600</v>
      </c>
    </row>
    <row r="1498" spans="4:4" x14ac:dyDescent="0.2">
      <c r="D1498" t="s">
        <v>1601</v>
      </c>
    </row>
    <row r="1499" spans="4:4" x14ac:dyDescent="0.2">
      <c r="D1499" t="s">
        <v>1602</v>
      </c>
    </row>
    <row r="1500" spans="4:4" x14ac:dyDescent="0.2">
      <c r="D1500" t="s">
        <v>1603</v>
      </c>
    </row>
    <row r="1501" spans="4:4" x14ac:dyDescent="0.2">
      <c r="D1501" t="s">
        <v>1604</v>
      </c>
    </row>
    <row r="1502" spans="4:4" x14ac:dyDescent="0.2">
      <c r="D1502" t="s">
        <v>1605</v>
      </c>
    </row>
    <row r="1503" spans="4:4" x14ac:dyDescent="0.2">
      <c r="D1503" t="s">
        <v>1606</v>
      </c>
    </row>
    <row r="1504" spans="4:4" x14ac:dyDescent="0.2">
      <c r="D1504" t="s">
        <v>1607</v>
      </c>
    </row>
    <row r="1505" spans="4:4" x14ac:dyDescent="0.2">
      <c r="D1505" t="s">
        <v>1608</v>
      </c>
    </row>
    <row r="1506" spans="4:4" x14ac:dyDescent="0.2">
      <c r="D1506" t="s">
        <v>1609</v>
      </c>
    </row>
    <row r="1507" spans="4:4" x14ac:dyDescent="0.2">
      <c r="D1507" t="s">
        <v>1610</v>
      </c>
    </row>
    <row r="1508" spans="4:4" x14ac:dyDescent="0.2">
      <c r="D1508" t="s">
        <v>1611</v>
      </c>
    </row>
    <row r="1509" spans="4:4" x14ac:dyDescent="0.2">
      <c r="D1509" t="s">
        <v>1612</v>
      </c>
    </row>
    <row r="1510" spans="4:4" x14ac:dyDescent="0.2">
      <c r="D1510" t="s">
        <v>1613</v>
      </c>
    </row>
    <row r="1511" spans="4:4" x14ac:dyDescent="0.2">
      <c r="D1511" t="s">
        <v>1614</v>
      </c>
    </row>
    <row r="1512" spans="4:4" x14ac:dyDescent="0.2">
      <c r="D1512" t="s">
        <v>1615</v>
      </c>
    </row>
    <row r="1513" spans="4:4" x14ac:dyDescent="0.2">
      <c r="D1513" t="s">
        <v>1616</v>
      </c>
    </row>
    <row r="1514" spans="4:4" x14ac:dyDescent="0.2">
      <c r="D1514" t="s">
        <v>1617</v>
      </c>
    </row>
    <row r="1515" spans="4:4" x14ac:dyDescent="0.2">
      <c r="D1515" t="s">
        <v>1618</v>
      </c>
    </row>
    <row r="1516" spans="4:4" x14ac:dyDescent="0.2">
      <c r="D1516" t="s">
        <v>1619</v>
      </c>
    </row>
    <row r="1517" spans="4:4" x14ac:dyDescent="0.2">
      <c r="D1517" t="s">
        <v>1620</v>
      </c>
    </row>
    <row r="1518" spans="4:4" x14ac:dyDescent="0.2">
      <c r="D1518" t="s">
        <v>1621</v>
      </c>
    </row>
    <row r="1519" spans="4:4" x14ac:dyDescent="0.2">
      <c r="D1519" t="s">
        <v>1622</v>
      </c>
    </row>
    <row r="1520" spans="4:4" x14ac:dyDescent="0.2">
      <c r="D1520" t="s">
        <v>1623</v>
      </c>
    </row>
    <row r="1521" spans="4:4" x14ac:dyDescent="0.2">
      <c r="D1521" t="s">
        <v>1624</v>
      </c>
    </row>
    <row r="1522" spans="4:4" x14ac:dyDescent="0.2">
      <c r="D1522" t="s">
        <v>1625</v>
      </c>
    </row>
    <row r="1523" spans="4:4" x14ac:dyDescent="0.2">
      <c r="D1523" t="s">
        <v>1626</v>
      </c>
    </row>
    <row r="1524" spans="4:4" x14ac:dyDescent="0.2">
      <c r="D1524" t="s">
        <v>1627</v>
      </c>
    </row>
    <row r="1525" spans="4:4" x14ac:dyDescent="0.2">
      <c r="D1525" t="s">
        <v>1628</v>
      </c>
    </row>
    <row r="1526" spans="4:4" x14ac:dyDescent="0.2">
      <c r="D1526" t="s">
        <v>1629</v>
      </c>
    </row>
    <row r="1527" spans="4:4" x14ac:dyDescent="0.2">
      <c r="D1527" t="s">
        <v>1630</v>
      </c>
    </row>
    <row r="1528" spans="4:4" x14ac:dyDescent="0.2">
      <c r="D1528" t="s">
        <v>1631</v>
      </c>
    </row>
    <row r="1529" spans="4:4" x14ac:dyDescent="0.2">
      <c r="D1529" t="s">
        <v>1632</v>
      </c>
    </row>
    <row r="1530" spans="4:4" x14ac:dyDescent="0.2">
      <c r="D1530" t="s">
        <v>1633</v>
      </c>
    </row>
    <row r="1531" spans="4:4" x14ac:dyDescent="0.2">
      <c r="D1531" t="s">
        <v>1634</v>
      </c>
    </row>
    <row r="1532" spans="4:4" x14ac:dyDescent="0.2">
      <c r="D1532" t="s">
        <v>1635</v>
      </c>
    </row>
    <row r="1533" spans="4:4" x14ac:dyDescent="0.2">
      <c r="D1533" t="s">
        <v>1636</v>
      </c>
    </row>
    <row r="1534" spans="4:4" x14ac:dyDescent="0.2">
      <c r="D1534" t="s">
        <v>1637</v>
      </c>
    </row>
    <row r="1535" spans="4:4" x14ac:dyDescent="0.2">
      <c r="D1535" t="s">
        <v>1638</v>
      </c>
    </row>
    <row r="1536" spans="4:4" x14ac:dyDescent="0.2">
      <c r="D1536" t="s">
        <v>1639</v>
      </c>
    </row>
    <row r="1537" spans="4:4" x14ac:dyDescent="0.2">
      <c r="D1537" t="s">
        <v>1640</v>
      </c>
    </row>
    <row r="1538" spans="4:4" x14ac:dyDescent="0.2">
      <c r="D1538" t="s">
        <v>1641</v>
      </c>
    </row>
    <row r="1539" spans="4:4" x14ac:dyDescent="0.2">
      <c r="D1539" t="s">
        <v>1642</v>
      </c>
    </row>
    <row r="1540" spans="4:4" x14ac:dyDescent="0.2">
      <c r="D1540" t="s">
        <v>1643</v>
      </c>
    </row>
    <row r="1541" spans="4:4" x14ac:dyDescent="0.2">
      <c r="D1541" t="s">
        <v>1644</v>
      </c>
    </row>
    <row r="1542" spans="4:4" x14ac:dyDescent="0.2">
      <c r="D1542" t="s">
        <v>1645</v>
      </c>
    </row>
    <row r="1543" spans="4:4" x14ac:dyDescent="0.2">
      <c r="D1543" t="s">
        <v>1646</v>
      </c>
    </row>
    <row r="1544" spans="4:4" x14ac:dyDescent="0.2">
      <c r="D1544" t="s">
        <v>1647</v>
      </c>
    </row>
    <row r="1545" spans="4:4" x14ac:dyDescent="0.2">
      <c r="D1545" t="s">
        <v>1648</v>
      </c>
    </row>
    <row r="1546" spans="4:4" x14ac:dyDescent="0.2">
      <c r="D1546" t="s">
        <v>1649</v>
      </c>
    </row>
    <row r="1547" spans="4:4" x14ac:dyDescent="0.2">
      <c r="D1547" t="s">
        <v>1650</v>
      </c>
    </row>
    <row r="1548" spans="4:4" x14ac:dyDescent="0.2">
      <c r="D1548" t="s">
        <v>1651</v>
      </c>
    </row>
    <row r="1549" spans="4:4" x14ac:dyDescent="0.2">
      <c r="D1549" t="s">
        <v>1652</v>
      </c>
    </row>
    <row r="1550" spans="4:4" x14ac:dyDescent="0.2">
      <c r="D1550" t="s">
        <v>1653</v>
      </c>
    </row>
    <row r="1551" spans="4:4" x14ac:dyDescent="0.2">
      <c r="D1551" t="s">
        <v>1654</v>
      </c>
    </row>
    <row r="1552" spans="4:4" x14ac:dyDescent="0.2">
      <c r="D1552" t="s">
        <v>1655</v>
      </c>
    </row>
    <row r="1553" spans="4:4" x14ac:dyDescent="0.2">
      <c r="D1553" t="s">
        <v>1656</v>
      </c>
    </row>
    <row r="1554" spans="4:4" x14ac:dyDescent="0.2">
      <c r="D1554" t="s">
        <v>1657</v>
      </c>
    </row>
    <row r="1555" spans="4:4" x14ac:dyDescent="0.2">
      <c r="D1555" t="s">
        <v>1658</v>
      </c>
    </row>
    <row r="1556" spans="4:4" x14ac:dyDescent="0.2">
      <c r="D1556" t="s">
        <v>1659</v>
      </c>
    </row>
    <row r="1557" spans="4:4" x14ac:dyDescent="0.2">
      <c r="D1557" t="s">
        <v>1660</v>
      </c>
    </row>
    <row r="1558" spans="4:4" x14ac:dyDescent="0.2">
      <c r="D1558" t="s">
        <v>1661</v>
      </c>
    </row>
    <row r="1559" spans="4:4" x14ac:dyDescent="0.2">
      <c r="D1559" t="s">
        <v>1662</v>
      </c>
    </row>
    <row r="1560" spans="4:4" x14ac:dyDescent="0.2">
      <c r="D1560" t="s">
        <v>1663</v>
      </c>
    </row>
    <row r="1561" spans="4:4" x14ac:dyDescent="0.2">
      <c r="D1561" t="s">
        <v>1664</v>
      </c>
    </row>
    <row r="1562" spans="4:4" x14ac:dyDescent="0.2">
      <c r="D1562" t="s">
        <v>1665</v>
      </c>
    </row>
    <row r="1563" spans="4:4" x14ac:dyDescent="0.2">
      <c r="D1563" t="s">
        <v>1666</v>
      </c>
    </row>
    <row r="1564" spans="4:4" x14ac:dyDescent="0.2">
      <c r="D1564" t="s">
        <v>1667</v>
      </c>
    </row>
    <row r="1565" spans="4:4" x14ac:dyDescent="0.2">
      <c r="D1565" t="s">
        <v>1668</v>
      </c>
    </row>
    <row r="1566" spans="4:4" x14ac:dyDescent="0.2">
      <c r="D1566" t="s">
        <v>1669</v>
      </c>
    </row>
    <row r="1567" spans="4:4" x14ac:dyDescent="0.2">
      <c r="D1567" t="s">
        <v>1670</v>
      </c>
    </row>
    <row r="1568" spans="4:4" x14ac:dyDescent="0.2">
      <c r="D1568" t="s">
        <v>1671</v>
      </c>
    </row>
    <row r="1569" spans="4:4" x14ac:dyDescent="0.2">
      <c r="D1569" t="s">
        <v>1672</v>
      </c>
    </row>
    <row r="1570" spans="4:4" x14ac:dyDescent="0.2">
      <c r="D1570" t="s">
        <v>1673</v>
      </c>
    </row>
    <row r="1571" spans="4:4" x14ac:dyDescent="0.2">
      <c r="D1571" t="s">
        <v>1674</v>
      </c>
    </row>
    <row r="1572" spans="4:4" x14ac:dyDescent="0.2">
      <c r="D1572" t="s">
        <v>1675</v>
      </c>
    </row>
    <row r="1573" spans="4:4" x14ac:dyDescent="0.2">
      <c r="D1573" t="s">
        <v>1676</v>
      </c>
    </row>
    <row r="1574" spans="4:4" x14ac:dyDescent="0.2">
      <c r="D1574" t="s">
        <v>1677</v>
      </c>
    </row>
    <row r="1575" spans="4:4" x14ac:dyDescent="0.2">
      <c r="D1575" t="s">
        <v>1678</v>
      </c>
    </row>
    <row r="1576" spans="4:4" x14ac:dyDescent="0.2">
      <c r="D1576" t="s">
        <v>1679</v>
      </c>
    </row>
    <row r="1577" spans="4:4" x14ac:dyDescent="0.2">
      <c r="D1577" t="s">
        <v>1680</v>
      </c>
    </row>
    <row r="1578" spans="4:4" x14ac:dyDescent="0.2">
      <c r="D1578" t="s">
        <v>1681</v>
      </c>
    </row>
    <row r="1579" spans="4:4" x14ac:dyDescent="0.2">
      <c r="D1579" t="s">
        <v>1682</v>
      </c>
    </row>
    <row r="1580" spans="4:4" x14ac:dyDescent="0.2">
      <c r="D1580" t="s">
        <v>1683</v>
      </c>
    </row>
    <row r="1581" spans="4:4" x14ac:dyDescent="0.2">
      <c r="D1581" t="s">
        <v>1684</v>
      </c>
    </row>
    <row r="1582" spans="4:4" x14ac:dyDescent="0.2">
      <c r="D1582" t="s">
        <v>1685</v>
      </c>
    </row>
    <row r="1583" spans="4:4" x14ac:dyDescent="0.2">
      <c r="D1583" t="s">
        <v>1686</v>
      </c>
    </row>
    <row r="1584" spans="4:4" x14ac:dyDescent="0.2">
      <c r="D1584" t="s">
        <v>1687</v>
      </c>
    </row>
    <row r="1585" spans="4:4" x14ac:dyDescent="0.2">
      <c r="D1585" t="s">
        <v>1688</v>
      </c>
    </row>
    <row r="1586" spans="4:4" x14ac:dyDescent="0.2">
      <c r="D1586" t="s">
        <v>1689</v>
      </c>
    </row>
    <row r="1587" spans="4:4" x14ac:dyDescent="0.2">
      <c r="D1587" t="s">
        <v>1690</v>
      </c>
    </row>
    <row r="1588" spans="4:4" x14ac:dyDescent="0.2">
      <c r="D1588" t="s">
        <v>1691</v>
      </c>
    </row>
    <row r="1589" spans="4:4" x14ac:dyDescent="0.2">
      <c r="D1589" t="s">
        <v>1692</v>
      </c>
    </row>
    <row r="1590" spans="4:4" x14ac:dyDescent="0.2">
      <c r="D1590" t="s">
        <v>1693</v>
      </c>
    </row>
    <row r="1591" spans="4:4" x14ac:dyDescent="0.2">
      <c r="D1591" t="s">
        <v>1694</v>
      </c>
    </row>
    <row r="1592" spans="4:4" x14ac:dyDescent="0.2">
      <c r="D1592" t="s">
        <v>1695</v>
      </c>
    </row>
    <row r="1593" spans="4:4" x14ac:dyDescent="0.2">
      <c r="D1593" t="s">
        <v>1696</v>
      </c>
    </row>
    <row r="1594" spans="4:4" x14ac:dyDescent="0.2">
      <c r="D1594" t="s">
        <v>1697</v>
      </c>
    </row>
    <row r="1595" spans="4:4" x14ac:dyDescent="0.2">
      <c r="D1595" t="s">
        <v>1698</v>
      </c>
    </row>
    <row r="1596" spans="4:4" x14ac:dyDescent="0.2">
      <c r="D1596" t="s">
        <v>1699</v>
      </c>
    </row>
    <row r="1597" spans="4:4" x14ac:dyDescent="0.2">
      <c r="D1597" t="s">
        <v>1700</v>
      </c>
    </row>
    <row r="1598" spans="4:4" x14ac:dyDescent="0.2">
      <c r="D1598" t="s">
        <v>1701</v>
      </c>
    </row>
    <row r="1599" spans="4:4" x14ac:dyDescent="0.2">
      <c r="D1599" t="s">
        <v>1702</v>
      </c>
    </row>
    <row r="1600" spans="4:4" x14ac:dyDescent="0.2">
      <c r="D1600" t="s">
        <v>1703</v>
      </c>
    </row>
    <row r="1601" spans="4:4" x14ac:dyDescent="0.2">
      <c r="D1601" t="s">
        <v>1704</v>
      </c>
    </row>
    <row r="1602" spans="4:4" x14ac:dyDescent="0.2">
      <c r="D1602" t="s">
        <v>1705</v>
      </c>
    </row>
    <row r="1603" spans="4:4" x14ac:dyDescent="0.2">
      <c r="D1603" t="s">
        <v>1706</v>
      </c>
    </row>
    <row r="1604" spans="4:4" x14ac:dyDescent="0.2">
      <c r="D1604" t="s">
        <v>1707</v>
      </c>
    </row>
    <row r="1605" spans="4:4" x14ac:dyDescent="0.2">
      <c r="D1605" t="s">
        <v>1708</v>
      </c>
    </row>
    <row r="1606" spans="4:4" x14ac:dyDescent="0.2">
      <c r="D1606" t="s">
        <v>1709</v>
      </c>
    </row>
    <row r="1607" spans="4:4" x14ac:dyDescent="0.2">
      <c r="D1607" t="s">
        <v>1710</v>
      </c>
    </row>
    <row r="1608" spans="4:4" x14ac:dyDescent="0.2">
      <c r="D1608" t="s">
        <v>1711</v>
      </c>
    </row>
    <row r="1609" spans="4:4" x14ac:dyDescent="0.2">
      <c r="D1609" t="s">
        <v>1712</v>
      </c>
    </row>
    <row r="1610" spans="4:4" x14ac:dyDescent="0.2">
      <c r="D1610" t="s">
        <v>1713</v>
      </c>
    </row>
    <row r="1611" spans="4:4" x14ac:dyDescent="0.2">
      <c r="D1611" t="s">
        <v>1714</v>
      </c>
    </row>
    <row r="1612" spans="4:4" x14ac:dyDescent="0.2">
      <c r="D1612" t="s">
        <v>1715</v>
      </c>
    </row>
    <row r="1613" spans="4:4" x14ac:dyDescent="0.2">
      <c r="D1613" t="s">
        <v>1716</v>
      </c>
    </row>
    <row r="1614" spans="4:4" x14ac:dyDescent="0.2">
      <c r="D1614" t="s">
        <v>1717</v>
      </c>
    </row>
    <row r="1615" spans="4:4" x14ac:dyDescent="0.2">
      <c r="D1615" t="s">
        <v>1718</v>
      </c>
    </row>
    <row r="1616" spans="4:4" x14ac:dyDescent="0.2">
      <c r="D1616" t="s">
        <v>1719</v>
      </c>
    </row>
    <row r="1617" spans="4:4" x14ac:dyDescent="0.2">
      <c r="D1617" t="s">
        <v>1720</v>
      </c>
    </row>
    <row r="1618" spans="4:4" x14ac:dyDescent="0.2">
      <c r="D1618" t="s">
        <v>1721</v>
      </c>
    </row>
    <row r="1619" spans="4:4" x14ac:dyDescent="0.2">
      <c r="D1619" t="s">
        <v>1722</v>
      </c>
    </row>
    <row r="1620" spans="4:4" x14ac:dyDescent="0.2">
      <c r="D1620" t="s">
        <v>1723</v>
      </c>
    </row>
    <row r="1621" spans="4:4" x14ac:dyDescent="0.2">
      <c r="D1621" t="s">
        <v>1724</v>
      </c>
    </row>
    <row r="1622" spans="4:4" x14ac:dyDescent="0.2">
      <c r="D1622" t="s">
        <v>1725</v>
      </c>
    </row>
    <row r="1623" spans="4:4" x14ac:dyDescent="0.2">
      <c r="D1623" t="s">
        <v>1726</v>
      </c>
    </row>
    <row r="1624" spans="4:4" x14ac:dyDescent="0.2">
      <c r="D1624" t="s">
        <v>1727</v>
      </c>
    </row>
    <row r="1625" spans="4:4" x14ac:dyDescent="0.2">
      <c r="D1625" t="s">
        <v>1728</v>
      </c>
    </row>
    <row r="1626" spans="4:4" x14ac:dyDescent="0.2">
      <c r="D1626" t="s">
        <v>1729</v>
      </c>
    </row>
    <row r="1627" spans="4:4" x14ac:dyDescent="0.2">
      <c r="D1627" t="s">
        <v>1730</v>
      </c>
    </row>
    <row r="1628" spans="4:4" x14ac:dyDescent="0.2">
      <c r="D1628" t="s">
        <v>1731</v>
      </c>
    </row>
    <row r="1629" spans="4:4" x14ac:dyDescent="0.2">
      <c r="D1629" t="s">
        <v>1732</v>
      </c>
    </row>
    <row r="1630" spans="4:4" x14ac:dyDescent="0.2">
      <c r="D1630" t="s">
        <v>1733</v>
      </c>
    </row>
    <row r="1631" spans="4:4" x14ac:dyDescent="0.2">
      <c r="D1631" t="s">
        <v>1734</v>
      </c>
    </row>
    <row r="1632" spans="4:4" x14ac:dyDescent="0.2">
      <c r="D1632" t="s">
        <v>1735</v>
      </c>
    </row>
    <row r="1633" spans="4:4" x14ac:dyDescent="0.2">
      <c r="D1633" t="s">
        <v>1736</v>
      </c>
    </row>
    <row r="1634" spans="4:4" x14ac:dyDescent="0.2">
      <c r="D1634" t="s">
        <v>1737</v>
      </c>
    </row>
    <row r="1635" spans="4:4" x14ac:dyDescent="0.2">
      <c r="D1635" t="s">
        <v>1738</v>
      </c>
    </row>
    <row r="1636" spans="4:4" x14ac:dyDescent="0.2">
      <c r="D1636" t="s">
        <v>1739</v>
      </c>
    </row>
    <row r="1637" spans="4:4" x14ac:dyDescent="0.2">
      <c r="D1637" t="s">
        <v>1740</v>
      </c>
    </row>
    <row r="1638" spans="4:4" x14ac:dyDescent="0.2">
      <c r="D1638" t="s">
        <v>1741</v>
      </c>
    </row>
    <row r="1639" spans="4:4" x14ac:dyDescent="0.2">
      <c r="D1639" t="s">
        <v>1742</v>
      </c>
    </row>
    <row r="1640" spans="4:4" x14ac:dyDescent="0.2">
      <c r="D1640" t="s">
        <v>1743</v>
      </c>
    </row>
    <row r="1641" spans="4:4" x14ac:dyDescent="0.2">
      <c r="D1641" t="s">
        <v>1744</v>
      </c>
    </row>
    <row r="1642" spans="4:4" x14ac:dyDescent="0.2">
      <c r="D1642" t="s">
        <v>1745</v>
      </c>
    </row>
    <row r="1643" spans="4:4" x14ac:dyDescent="0.2">
      <c r="D1643" t="s">
        <v>1746</v>
      </c>
    </row>
    <row r="1644" spans="4:4" x14ac:dyDescent="0.2">
      <c r="D1644" t="s">
        <v>1747</v>
      </c>
    </row>
    <row r="1645" spans="4:4" x14ac:dyDescent="0.2">
      <c r="D1645" t="s">
        <v>1748</v>
      </c>
    </row>
    <row r="1646" spans="4:4" x14ac:dyDescent="0.2">
      <c r="D1646" t="s">
        <v>1749</v>
      </c>
    </row>
    <row r="1647" spans="4:4" x14ac:dyDescent="0.2">
      <c r="D1647" t="s">
        <v>1750</v>
      </c>
    </row>
    <row r="1648" spans="4:4" x14ac:dyDescent="0.2">
      <c r="D1648" t="s">
        <v>1751</v>
      </c>
    </row>
    <row r="1649" spans="4:4" x14ac:dyDescent="0.2">
      <c r="D1649" t="s">
        <v>1752</v>
      </c>
    </row>
    <row r="1650" spans="4:4" x14ac:dyDescent="0.2">
      <c r="D1650" t="s">
        <v>1753</v>
      </c>
    </row>
    <row r="1651" spans="4:4" x14ac:dyDescent="0.2">
      <c r="D1651" t="s">
        <v>1754</v>
      </c>
    </row>
    <row r="1652" spans="4:4" x14ac:dyDescent="0.2">
      <c r="D1652" t="s">
        <v>1755</v>
      </c>
    </row>
    <row r="1653" spans="4:4" x14ac:dyDescent="0.2">
      <c r="D1653" t="s">
        <v>1756</v>
      </c>
    </row>
    <row r="1654" spans="4:4" x14ac:dyDescent="0.2">
      <c r="D1654" t="s">
        <v>1757</v>
      </c>
    </row>
    <row r="1655" spans="4:4" x14ac:dyDescent="0.2">
      <c r="D1655" t="s">
        <v>1758</v>
      </c>
    </row>
    <row r="1656" spans="4:4" x14ac:dyDescent="0.2">
      <c r="D1656" t="s">
        <v>1759</v>
      </c>
    </row>
    <row r="1657" spans="4:4" x14ac:dyDescent="0.2">
      <c r="D1657" t="s">
        <v>1760</v>
      </c>
    </row>
    <row r="1658" spans="4:4" x14ac:dyDescent="0.2">
      <c r="D1658" t="s">
        <v>1761</v>
      </c>
    </row>
    <row r="1659" spans="4:4" x14ac:dyDescent="0.2">
      <c r="D1659" t="s">
        <v>1762</v>
      </c>
    </row>
    <row r="1660" spans="4:4" x14ac:dyDescent="0.2">
      <c r="D1660" t="s">
        <v>1763</v>
      </c>
    </row>
    <row r="1661" spans="4:4" x14ac:dyDescent="0.2">
      <c r="D1661" t="s">
        <v>1764</v>
      </c>
    </row>
    <row r="1662" spans="4:4" x14ac:dyDescent="0.2">
      <c r="D1662" t="s">
        <v>1765</v>
      </c>
    </row>
    <row r="1663" spans="4:4" x14ac:dyDescent="0.2">
      <c r="D1663" t="s">
        <v>1766</v>
      </c>
    </row>
    <row r="1664" spans="4:4" x14ac:dyDescent="0.2">
      <c r="D1664" t="s">
        <v>1767</v>
      </c>
    </row>
    <row r="1665" spans="4:4" x14ac:dyDescent="0.2">
      <c r="D1665" t="s">
        <v>1768</v>
      </c>
    </row>
    <row r="1666" spans="4:4" x14ac:dyDescent="0.2">
      <c r="D1666" t="s">
        <v>1769</v>
      </c>
    </row>
    <row r="1667" spans="4:4" x14ac:dyDescent="0.2">
      <c r="D1667" t="s">
        <v>1770</v>
      </c>
    </row>
    <row r="1668" spans="4:4" x14ac:dyDescent="0.2">
      <c r="D1668" t="s">
        <v>1771</v>
      </c>
    </row>
    <row r="1669" spans="4:4" x14ac:dyDescent="0.2">
      <c r="D1669" t="s">
        <v>1772</v>
      </c>
    </row>
    <row r="1670" spans="4:4" x14ac:dyDescent="0.2">
      <c r="D1670" t="s">
        <v>1773</v>
      </c>
    </row>
    <row r="1671" spans="4:4" x14ac:dyDescent="0.2">
      <c r="D1671" t="s">
        <v>1774</v>
      </c>
    </row>
    <row r="1672" spans="4:4" x14ac:dyDescent="0.2">
      <c r="D1672" t="s">
        <v>1775</v>
      </c>
    </row>
    <row r="1673" spans="4:4" x14ac:dyDescent="0.2">
      <c r="D1673" t="s">
        <v>1776</v>
      </c>
    </row>
    <row r="1674" spans="4:4" x14ac:dyDescent="0.2">
      <c r="D1674" t="s">
        <v>1777</v>
      </c>
    </row>
    <row r="1675" spans="4:4" x14ac:dyDescent="0.2">
      <c r="D1675" t="s">
        <v>1778</v>
      </c>
    </row>
    <row r="1676" spans="4:4" x14ac:dyDescent="0.2">
      <c r="D1676" t="s">
        <v>1779</v>
      </c>
    </row>
    <row r="1677" spans="4:4" x14ac:dyDescent="0.2">
      <c r="D1677" t="s">
        <v>1780</v>
      </c>
    </row>
    <row r="1678" spans="4:4" x14ac:dyDescent="0.2">
      <c r="D1678" t="s">
        <v>1781</v>
      </c>
    </row>
    <row r="1679" spans="4:4" x14ac:dyDescent="0.2">
      <c r="D1679" t="s">
        <v>1782</v>
      </c>
    </row>
    <row r="1680" spans="4:4" x14ac:dyDescent="0.2">
      <c r="D1680" t="s">
        <v>1783</v>
      </c>
    </row>
    <row r="1681" spans="4:4" x14ac:dyDescent="0.2">
      <c r="D1681" t="s">
        <v>1784</v>
      </c>
    </row>
    <row r="1682" spans="4:4" x14ac:dyDescent="0.2">
      <c r="D1682" t="s">
        <v>1785</v>
      </c>
    </row>
    <row r="1683" spans="4:4" x14ac:dyDescent="0.2">
      <c r="D1683" t="s">
        <v>1786</v>
      </c>
    </row>
    <row r="1684" spans="4:4" x14ac:dyDescent="0.2">
      <c r="D1684" t="s">
        <v>1787</v>
      </c>
    </row>
    <row r="1685" spans="4:4" x14ac:dyDescent="0.2">
      <c r="D1685" t="s">
        <v>1788</v>
      </c>
    </row>
    <row r="1686" spans="4:4" x14ac:dyDescent="0.2">
      <c r="D1686" t="s">
        <v>1789</v>
      </c>
    </row>
    <row r="1687" spans="4:4" x14ac:dyDescent="0.2">
      <c r="D1687" t="s">
        <v>1790</v>
      </c>
    </row>
    <row r="1688" spans="4:4" x14ac:dyDescent="0.2">
      <c r="D1688" t="s">
        <v>1791</v>
      </c>
    </row>
    <row r="1689" spans="4:4" x14ac:dyDescent="0.2">
      <c r="D1689" t="s">
        <v>1792</v>
      </c>
    </row>
    <row r="1690" spans="4:4" x14ac:dyDescent="0.2">
      <c r="D1690" t="s">
        <v>1793</v>
      </c>
    </row>
    <row r="1691" spans="4:4" x14ac:dyDescent="0.2">
      <c r="D1691" t="s">
        <v>1794</v>
      </c>
    </row>
    <row r="1692" spans="4:4" x14ac:dyDescent="0.2">
      <c r="D1692" t="s">
        <v>1795</v>
      </c>
    </row>
    <row r="1693" spans="4:4" x14ac:dyDescent="0.2">
      <c r="D1693" t="s">
        <v>1796</v>
      </c>
    </row>
    <row r="1694" spans="4:4" x14ac:dyDescent="0.2">
      <c r="D1694" t="s">
        <v>1797</v>
      </c>
    </row>
    <row r="1695" spans="4:4" x14ac:dyDescent="0.2">
      <c r="D1695" t="s">
        <v>1798</v>
      </c>
    </row>
    <row r="1696" spans="4:4" x14ac:dyDescent="0.2">
      <c r="D1696" t="s">
        <v>1799</v>
      </c>
    </row>
    <row r="1697" spans="4:4" x14ac:dyDescent="0.2">
      <c r="D1697" t="s">
        <v>1800</v>
      </c>
    </row>
    <row r="1698" spans="4:4" x14ac:dyDescent="0.2">
      <c r="D1698" t="s">
        <v>1801</v>
      </c>
    </row>
    <row r="1699" spans="4:4" x14ac:dyDescent="0.2">
      <c r="D1699" t="s">
        <v>1802</v>
      </c>
    </row>
    <row r="1700" spans="4:4" x14ac:dyDescent="0.2">
      <c r="D1700" t="s">
        <v>1803</v>
      </c>
    </row>
    <row r="1701" spans="4:4" x14ac:dyDescent="0.2">
      <c r="D1701" t="s">
        <v>1804</v>
      </c>
    </row>
    <row r="1702" spans="4:4" x14ac:dyDescent="0.2">
      <c r="D1702" t="s">
        <v>1805</v>
      </c>
    </row>
    <row r="1703" spans="4:4" x14ac:dyDescent="0.2">
      <c r="D1703" t="s">
        <v>1806</v>
      </c>
    </row>
    <row r="1704" spans="4:4" x14ac:dyDescent="0.2">
      <c r="D1704" t="s">
        <v>1807</v>
      </c>
    </row>
    <row r="1705" spans="4:4" x14ac:dyDescent="0.2">
      <c r="D1705" t="s">
        <v>1808</v>
      </c>
    </row>
    <row r="1706" spans="4:4" x14ac:dyDescent="0.2">
      <c r="D1706" t="s">
        <v>1809</v>
      </c>
    </row>
    <row r="1707" spans="4:4" x14ac:dyDescent="0.2">
      <c r="D1707" t="s">
        <v>1810</v>
      </c>
    </row>
    <row r="1708" spans="4:4" x14ac:dyDescent="0.2">
      <c r="D1708" t="s">
        <v>1811</v>
      </c>
    </row>
    <row r="1709" spans="4:4" x14ac:dyDescent="0.2">
      <c r="D1709" t="s">
        <v>1812</v>
      </c>
    </row>
    <row r="1710" spans="4:4" x14ac:dyDescent="0.2">
      <c r="D1710" t="s">
        <v>1813</v>
      </c>
    </row>
    <row r="1711" spans="4:4" x14ac:dyDescent="0.2">
      <c r="D1711" t="s">
        <v>1814</v>
      </c>
    </row>
    <row r="1712" spans="4:4" x14ac:dyDescent="0.2">
      <c r="D1712" t="s">
        <v>1815</v>
      </c>
    </row>
    <row r="1713" spans="4:4" x14ac:dyDescent="0.2">
      <c r="D1713" t="s">
        <v>1816</v>
      </c>
    </row>
    <row r="1714" spans="4:4" x14ac:dyDescent="0.2">
      <c r="D1714" t="s">
        <v>1817</v>
      </c>
    </row>
    <row r="1715" spans="4:4" x14ac:dyDescent="0.2">
      <c r="D1715" t="s">
        <v>1818</v>
      </c>
    </row>
    <row r="1716" spans="4:4" x14ac:dyDescent="0.2">
      <c r="D1716" t="s">
        <v>1819</v>
      </c>
    </row>
    <row r="1717" spans="4:4" x14ac:dyDescent="0.2">
      <c r="D1717" t="s">
        <v>1820</v>
      </c>
    </row>
    <row r="1718" spans="4:4" x14ac:dyDescent="0.2">
      <c r="D1718" t="s">
        <v>1821</v>
      </c>
    </row>
    <row r="1719" spans="4:4" x14ac:dyDescent="0.2">
      <c r="D1719" t="s">
        <v>1822</v>
      </c>
    </row>
    <row r="1720" spans="4:4" x14ac:dyDescent="0.2">
      <c r="D1720" t="s">
        <v>1823</v>
      </c>
    </row>
    <row r="1721" spans="4:4" x14ac:dyDescent="0.2">
      <c r="D1721" t="s">
        <v>1824</v>
      </c>
    </row>
    <row r="1722" spans="4:4" x14ac:dyDescent="0.2">
      <c r="D1722" t="s">
        <v>1825</v>
      </c>
    </row>
    <row r="1723" spans="4:4" x14ac:dyDescent="0.2">
      <c r="D1723" t="s">
        <v>1826</v>
      </c>
    </row>
    <row r="1724" spans="4:4" x14ac:dyDescent="0.2">
      <c r="D1724" t="s">
        <v>1827</v>
      </c>
    </row>
    <row r="1725" spans="4:4" x14ac:dyDescent="0.2">
      <c r="D1725" t="s">
        <v>1828</v>
      </c>
    </row>
    <row r="1726" spans="4:4" x14ac:dyDescent="0.2">
      <c r="D1726" t="s">
        <v>1829</v>
      </c>
    </row>
    <row r="1727" spans="4:4" x14ac:dyDescent="0.2">
      <c r="D1727" t="s">
        <v>1830</v>
      </c>
    </row>
    <row r="1728" spans="4:4" x14ac:dyDescent="0.2">
      <c r="D1728" t="s">
        <v>1831</v>
      </c>
    </row>
    <row r="1729" spans="4:4" x14ac:dyDescent="0.2">
      <c r="D1729" t="s">
        <v>1832</v>
      </c>
    </row>
    <row r="1730" spans="4:4" x14ac:dyDescent="0.2">
      <c r="D1730" t="s">
        <v>1833</v>
      </c>
    </row>
    <row r="1731" spans="4:4" x14ac:dyDescent="0.2">
      <c r="D1731" t="s">
        <v>1834</v>
      </c>
    </row>
    <row r="1732" spans="4:4" x14ac:dyDescent="0.2">
      <c r="D1732" t="s">
        <v>1835</v>
      </c>
    </row>
    <row r="1733" spans="4:4" x14ac:dyDescent="0.2">
      <c r="D1733" t="s">
        <v>1836</v>
      </c>
    </row>
    <row r="1734" spans="4:4" x14ac:dyDescent="0.2">
      <c r="D1734" t="s">
        <v>1837</v>
      </c>
    </row>
    <row r="1735" spans="4:4" x14ac:dyDescent="0.2">
      <c r="D1735" t="s">
        <v>1838</v>
      </c>
    </row>
    <row r="1736" spans="4:4" x14ac:dyDescent="0.2">
      <c r="D1736" t="s">
        <v>1839</v>
      </c>
    </row>
    <row r="1737" spans="4:4" x14ac:dyDescent="0.2">
      <c r="D1737" t="s">
        <v>1840</v>
      </c>
    </row>
    <row r="1738" spans="4:4" x14ac:dyDescent="0.2">
      <c r="D1738" t="s">
        <v>1841</v>
      </c>
    </row>
    <row r="1739" spans="4:4" x14ac:dyDescent="0.2">
      <c r="D1739" t="s">
        <v>1842</v>
      </c>
    </row>
    <row r="1740" spans="4:4" x14ac:dyDescent="0.2">
      <c r="D1740" t="s">
        <v>1843</v>
      </c>
    </row>
    <row r="1741" spans="4:4" x14ac:dyDescent="0.2">
      <c r="D1741" t="s">
        <v>1844</v>
      </c>
    </row>
    <row r="1742" spans="4:4" x14ac:dyDescent="0.2">
      <c r="D1742" t="s">
        <v>1845</v>
      </c>
    </row>
    <row r="1743" spans="4:4" x14ac:dyDescent="0.2">
      <c r="D1743" t="s">
        <v>1846</v>
      </c>
    </row>
    <row r="1744" spans="4:4" x14ac:dyDescent="0.2">
      <c r="D1744" t="s">
        <v>1847</v>
      </c>
    </row>
    <row r="1745" spans="4:4" x14ac:dyDescent="0.2">
      <c r="D1745" t="s">
        <v>1848</v>
      </c>
    </row>
    <row r="1746" spans="4:4" x14ac:dyDescent="0.2">
      <c r="D1746" t="s">
        <v>1849</v>
      </c>
    </row>
    <row r="1747" spans="4:4" x14ac:dyDescent="0.2">
      <c r="D1747" t="s">
        <v>1850</v>
      </c>
    </row>
    <row r="1748" spans="4:4" x14ac:dyDescent="0.2">
      <c r="D1748" t="s">
        <v>1851</v>
      </c>
    </row>
    <row r="1749" spans="4:4" x14ac:dyDescent="0.2">
      <c r="D1749" t="s">
        <v>1852</v>
      </c>
    </row>
    <row r="1750" spans="4:4" x14ac:dyDescent="0.2">
      <c r="D1750" t="s">
        <v>1853</v>
      </c>
    </row>
    <row r="1751" spans="4:4" x14ac:dyDescent="0.2">
      <c r="D1751" t="s">
        <v>1854</v>
      </c>
    </row>
    <row r="1752" spans="4:4" x14ac:dyDescent="0.2">
      <c r="D1752" t="s">
        <v>1855</v>
      </c>
    </row>
    <row r="1753" spans="4:4" x14ac:dyDescent="0.2">
      <c r="D1753" t="s">
        <v>1856</v>
      </c>
    </row>
    <row r="1754" spans="4:4" x14ac:dyDescent="0.2">
      <c r="D1754" t="s">
        <v>1857</v>
      </c>
    </row>
    <row r="1755" spans="4:4" x14ac:dyDescent="0.2">
      <c r="D1755" t="s">
        <v>1858</v>
      </c>
    </row>
    <row r="1756" spans="4:4" x14ac:dyDescent="0.2">
      <c r="D1756" t="s">
        <v>1859</v>
      </c>
    </row>
    <row r="1757" spans="4:4" x14ac:dyDescent="0.2">
      <c r="D1757" t="s">
        <v>1860</v>
      </c>
    </row>
    <row r="1758" spans="4:4" x14ac:dyDescent="0.2">
      <c r="D1758" t="s">
        <v>1861</v>
      </c>
    </row>
    <row r="1759" spans="4:4" x14ac:dyDescent="0.2">
      <c r="D1759" t="s">
        <v>1862</v>
      </c>
    </row>
    <row r="1760" spans="4:4" x14ac:dyDescent="0.2">
      <c r="D1760" t="s">
        <v>1863</v>
      </c>
    </row>
    <row r="1761" spans="4:4" x14ac:dyDescent="0.2">
      <c r="D1761" t="s">
        <v>1864</v>
      </c>
    </row>
    <row r="1762" spans="4:4" x14ac:dyDescent="0.2">
      <c r="D1762" t="s">
        <v>1865</v>
      </c>
    </row>
    <row r="1763" spans="4:4" x14ac:dyDescent="0.2">
      <c r="D1763" t="s">
        <v>1866</v>
      </c>
    </row>
    <row r="1764" spans="4:4" x14ac:dyDescent="0.2">
      <c r="D1764" t="s">
        <v>1867</v>
      </c>
    </row>
    <row r="1765" spans="4:4" x14ac:dyDescent="0.2">
      <c r="D1765" t="s">
        <v>1868</v>
      </c>
    </row>
    <row r="1766" spans="4:4" x14ac:dyDescent="0.2">
      <c r="D1766" t="s">
        <v>1869</v>
      </c>
    </row>
    <row r="1767" spans="4:4" x14ac:dyDescent="0.2">
      <c r="D1767" t="s">
        <v>1870</v>
      </c>
    </row>
    <row r="1768" spans="4:4" x14ac:dyDescent="0.2">
      <c r="D1768" t="s">
        <v>1871</v>
      </c>
    </row>
    <row r="1769" spans="4:4" x14ac:dyDescent="0.2">
      <c r="D1769" t="s">
        <v>1872</v>
      </c>
    </row>
    <row r="1770" spans="4:4" x14ac:dyDescent="0.2">
      <c r="D1770" t="s">
        <v>1873</v>
      </c>
    </row>
    <row r="1771" spans="4:4" x14ac:dyDescent="0.2">
      <c r="D1771" t="s">
        <v>1874</v>
      </c>
    </row>
    <row r="1772" spans="4:4" x14ac:dyDescent="0.2">
      <c r="D1772" t="s">
        <v>1875</v>
      </c>
    </row>
    <row r="1773" spans="4:4" x14ac:dyDescent="0.2">
      <c r="D1773" t="s">
        <v>1876</v>
      </c>
    </row>
    <row r="1774" spans="4:4" x14ac:dyDescent="0.2">
      <c r="D1774" t="s">
        <v>1877</v>
      </c>
    </row>
    <row r="1775" spans="4:4" x14ac:dyDescent="0.2">
      <c r="D1775" t="s">
        <v>1878</v>
      </c>
    </row>
    <row r="1776" spans="4:4" x14ac:dyDescent="0.2">
      <c r="D1776" t="s">
        <v>1879</v>
      </c>
    </row>
    <row r="1777" spans="4:4" x14ac:dyDescent="0.2">
      <c r="D1777" t="s">
        <v>1880</v>
      </c>
    </row>
    <row r="1778" spans="4:4" x14ac:dyDescent="0.2">
      <c r="D1778" t="s">
        <v>1881</v>
      </c>
    </row>
    <row r="1779" spans="4:4" x14ac:dyDescent="0.2">
      <c r="D1779" t="s">
        <v>1882</v>
      </c>
    </row>
    <row r="1780" spans="4:4" x14ac:dyDescent="0.2">
      <c r="D1780" t="s">
        <v>1883</v>
      </c>
    </row>
    <row r="1781" spans="4:4" x14ac:dyDescent="0.2">
      <c r="D1781" t="s">
        <v>1884</v>
      </c>
    </row>
    <row r="1782" spans="4:4" x14ac:dyDescent="0.2">
      <c r="D1782" t="s">
        <v>1885</v>
      </c>
    </row>
    <row r="1783" spans="4:4" x14ac:dyDescent="0.2">
      <c r="D1783" t="s">
        <v>1886</v>
      </c>
    </row>
    <row r="1784" spans="4:4" x14ac:dyDescent="0.2">
      <c r="D1784" t="s">
        <v>1887</v>
      </c>
    </row>
    <row r="1785" spans="4:4" x14ac:dyDescent="0.2">
      <c r="D1785" t="s">
        <v>1888</v>
      </c>
    </row>
    <row r="1786" spans="4:4" x14ac:dyDescent="0.2">
      <c r="D1786" t="s">
        <v>1889</v>
      </c>
    </row>
    <row r="1787" spans="4:4" x14ac:dyDescent="0.2">
      <c r="D1787" t="s">
        <v>1890</v>
      </c>
    </row>
    <row r="1788" spans="4:4" x14ac:dyDescent="0.2">
      <c r="D1788" t="s">
        <v>1891</v>
      </c>
    </row>
    <row r="1789" spans="4:4" x14ac:dyDescent="0.2">
      <c r="D1789" t="s">
        <v>1892</v>
      </c>
    </row>
    <row r="1790" spans="4:4" x14ac:dyDescent="0.2">
      <c r="D1790" t="s">
        <v>1893</v>
      </c>
    </row>
    <row r="1791" spans="4:4" x14ac:dyDescent="0.2">
      <c r="D1791" t="s">
        <v>1894</v>
      </c>
    </row>
    <row r="1792" spans="4:4" x14ac:dyDescent="0.2">
      <c r="D1792" t="s">
        <v>1895</v>
      </c>
    </row>
    <row r="1793" spans="4:4" x14ac:dyDescent="0.2">
      <c r="D1793" t="s">
        <v>1896</v>
      </c>
    </row>
    <row r="1794" spans="4:4" x14ac:dyDescent="0.2">
      <c r="D1794" t="s">
        <v>1897</v>
      </c>
    </row>
    <row r="1795" spans="4:4" x14ac:dyDescent="0.2">
      <c r="D1795" t="s">
        <v>1898</v>
      </c>
    </row>
    <row r="1796" spans="4:4" x14ac:dyDescent="0.2">
      <c r="D1796" t="s">
        <v>1899</v>
      </c>
    </row>
    <row r="1797" spans="4:4" x14ac:dyDescent="0.2">
      <c r="D1797" t="s">
        <v>1900</v>
      </c>
    </row>
    <row r="1798" spans="4:4" x14ac:dyDescent="0.2">
      <c r="D1798" t="s">
        <v>1901</v>
      </c>
    </row>
    <row r="1799" spans="4:4" x14ac:dyDescent="0.2">
      <c r="D1799" t="s">
        <v>1902</v>
      </c>
    </row>
    <row r="1800" spans="4:4" x14ac:dyDescent="0.2">
      <c r="D1800" t="s">
        <v>1903</v>
      </c>
    </row>
    <row r="1801" spans="4:4" x14ac:dyDescent="0.2">
      <c r="D1801" t="s">
        <v>1904</v>
      </c>
    </row>
    <row r="1802" spans="4:4" x14ac:dyDescent="0.2">
      <c r="D1802" t="s">
        <v>1905</v>
      </c>
    </row>
    <row r="1803" spans="4:4" x14ac:dyDescent="0.2">
      <c r="D1803" t="s">
        <v>1906</v>
      </c>
    </row>
    <row r="1804" spans="4:4" x14ac:dyDescent="0.2">
      <c r="D1804" t="s">
        <v>1907</v>
      </c>
    </row>
    <row r="1805" spans="4:4" x14ac:dyDescent="0.2">
      <c r="D1805" t="s">
        <v>1908</v>
      </c>
    </row>
    <row r="1806" spans="4:4" x14ac:dyDescent="0.2">
      <c r="D1806" t="s">
        <v>1909</v>
      </c>
    </row>
    <row r="1807" spans="4:4" x14ac:dyDescent="0.2">
      <c r="D1807" t="s">
        <v>1910</v>
      </c>
    </row>
    <row r="1808" spans="4:4" x14ac:dyDescent="0.2">
      <c r="D1808" t="s">
        <v>1911</v>
      </c>
    </row>
    <row r="1809" spans="4:4" x14ac:dyDescent="0.2">
      <c r="D1809" t="s">
        <v>1912</v>
      </c>
    </row>
    <row r="1810" spans="4:4" x14ac:dyDescent="0.2">
      <c r="D1810" t="s">
        <v>1913</v>
      </c>
    </row>
    <row r="1811" spans="4:4" x14ac:dyDescent="0.2">
      <c r="D1811" t="s">
        <v>1914</v>
      </c>
    </row>
    <row r="1812" spans="4:4" x14ac:dyDescent="0.2">
      <c r="D1812" t="s">
        <v>1915</v>
      </c>
    </row>
    <row r="1813" spans="4:4" x14ac:dyDescent="0.2">
      <c r="D1813" t="s">
        <v>1916</v>
      </c>
    </row>
    <row r="1814" spans="4:4" x14ac:dyDescent="0.2">
      <c r="D1814" t="s">
        <v>1917</v>
      </c>
    </row>
    <row r="1815" spans="4:4" x14ac:dyDescent="0.2">
      <c r="D1815" t="s">
        <v>1918</v>
      </c>
    </row>
    <row r="1816" spans="4:4" x14ac:dyDescent="0.2">
      <c r="D1816" t="s">
        <v>1919</v>
      </c>
    </row>
    <row r="1817" spans="4:4" x14ac:dyDescent="0.2">
      <c r="D1817" t="s">
        <v>1920</v>
      </c>
    </row>
    <row r="1818" spans="4:4" x14ac:dyDescent="0.2">
      <c r="D1818" t="s">
        <v>1921</v>
      </c>
    </row>
    <row r="1819" spans="4:4" x14ac:dyDescent="0.2">
      <c r="D1819" t="s">
        <v>1922</v>
      </c>
    </row>
    <row r="1820" spans="4:4" x14ac:dyDescent="0.2">
      <c r="D1820" t="s">
        <v>1923</v>
      </c>
    </row>
    <row r="1821" spans="4:4" x14ac:dyDescent="0.2">
      <c r="D1821" t="s">
        <v>1924</v>
      </c>
    </row>
    <row r="1822" spans="4:4" x14ac:dyDescent="0.2">
      <c r="D1822" t="s">
        <v>1925</v>
      </c>
    </row>
    <row r="1823" spans="4:4" x14ac:dyDescent="0.2">
      <c r="D1823" t="s">
        <v>1926</v>
      </c>
    </row>
    <row r="1824" spans="4:4" x14ac:dyDescent="0.2">
      <c r="D1824" t="s">
        <v>1927</v>
      </c>
    </row>
    <row r="1825" spans="4:4" x14ac:dyDescent="0.2">
      <c r="D1825" t="s">
        <v>1928</v>
      </c>
    </row>
    <row r="1826" spans="4:4" x14ac:dyDescent="0.2">
      <c r="D1826" t="s">
        <v>1929</v>
      </c>
    </row>
    <row r="1827" spans="4:4" x14ac:dyDescent="0.2">
      <c r="D1827" t="s">
        <v>1930</v>
      </c>
    </row>
    <row r="1828" spans="4:4" x14ac:dyDescent="0.2">
      <c r="D1828" t="s">
        <v>1931</v>
      </c>
    </row>
    <row r="1829" spans="4:4" x14ac:dyDescent="0.2">
      <c r="D1829" t="s">
        <v>1932</v>
      </c>
    </row>
    <row r="1830" spans="4:4" x14ac:dyDescent="0.2">
      <c r="D1830" t="s">
        <v>1933</v>
      </c>
    </row>
    <row r="1831" spans="4:4" x14ac:dyDescent="0.2">
      <c r="D1831" t="s">
        <v>1934</v>
      </c>
    </row>
    <row r="1832" spans="4:4" x14ac:dyDescent="0.2">
      <c r="D1832" t="s">
        <v>1935</v>
      </c>
    </row>
    <row r="1833" spans="4:4" x14ac:dyDescent="0.2">
      <c r="D1833" t="s">
        <v>1936</v>
      </c>
    </row>
    <row r="1834" spans="4:4" x14ac:dyDescent="0.2">
      <c r="D1834" t="s">
        <v>1937</v>
      </c>
    </row>
    <row r="1835" spans="4:4" x14ac:dyDescent="0.2">
      <c r="D1835" t="s">
        <v>1938</v>
      </c>
    </row>
    <row r="1836" spans="4:4" x14ac:dyDescent="0.2">
      <c r="D1836" t="s">
        <v>1939</v>
      </c>
    </row>
    <row r="1837" spans="4:4" x14ac:dyDescent="0.2">
      <c r="D1837" t="s">
        <v>1940</v>
      </c>
    </row>
    <row r="1838" spans="4:4" x14ac:dyDescent="0.2">
      <c r="D1838" t="s">
        <v>1941</v>
      </c>
    </row>
    <row r="1839" spans="4:4" x14ac:dyDescent="0.2">
      <c r="D1839" t="s">
        <v>1942</v>
      </c>
    </row>
    <row r="1840" spans="4:4" x14ac:dyDescent="0.2">
      <c r="D1840" t="s">
        <v>1943</v>
      </c>
    </row>
    <row r="1841" spans="4:4" x14ac:dyDescent="0.2">
      <c r="D1841" t="s">
        <v>1944</v>
      </c>
    </row>
    <row r="1842" spans="4:4" x14ac:dyDescent="0.2">
      <c r="D1842" t="s">
        <v>1945</v>
      </c>
    </row>
    <row r="1843" spans="4:4" x14ac:dyDescent="0.2">
      <c r="D1843" t="s">
        <v>1946</v>
      </c>
    </row>
    <row r="1844" spans="4:4" x14ac:dyDescent="0.2">
      <c r="D1844" t="s">
        <v>1947</v>
      </c>
    </row>
    <row r="1845" spans="4:4" x14ac:dyDescent="0.2">
      <c r="D1845" t="s">
        <v>1948</v>
      </c>
    </row>
    <row r="1846" spans="4:4" x14ac:dyDescent="0.2">
      <c r="D1846" t="s">
        <v>1949</v>
      </c>
    </row>
    <row r="1847" spans="4:4" x14ac:dyDescent="0.2">
      <c r="D1847" t="s">
        <v>1950</v>
      </c>
    </row>
    <row r="1848" spans="4:4" x14ac:dyDescent="0.2">
      <c r="D1848" t="s">
        <v>1951</v>
      </c>
    </row>
    <row r="1849" spans="4:4" x14ac:dyDescent="0.2">
      <c r="D1849" t="s">
        <v>1952</v>
      </c>
    </row>
    <row r="1850" spans="4:4" x14ac:dyDescent="0.2">
      <c r="D1850" t="s">
        <v>1953</v>
      </c>
    </row>
    <row r="1851" spans="4:4" x14ac:dyDescent="0.2">
      <c r="D1851" t="s">
        <v>1954</v>
      </c>
    </row>
    <row r="1852" spans="4:4" x14ac:dyDescent="0.2">
      <c r="D1852" t="s">
        <v>1955</v>
      </c>
    </row>
    <row r="1853" spans="4:4" x14ac:dyDescent="0.2">
      <c r="D1853" t="s">
        <v>1956</v>
      </c>
    </row>
    <row r="1854" spans="4:4" x14ac:dyDescent="0.2">
      <c r="D1854" t="s">
        <v>1957</v>
      </c>
    </row>
    <row r="1855" spans="4:4" x14ac:dyDescent="0.2">
      <c r="D1855" t="s">
        <v>1958</v>
      </c>
    </row>
    <row r="1856" spans="4:4" x14ac:dyDescent="0.2">
      <c r="D1856" t="s">
        <v>1959</v>
      </c>
    </row>
    <row r="1857" spans="4:4" x14ac:dyDescent="0.2">
      <c r="D1857" t="s">
        <v>1960</v>
      </c>
    </row>
    <row r="1858" spans="4:4" x14ac:dyDescent="0.2">
      <c r="D1858" t="s">
        <v>1961</v>
      </c>
    </row>
    <row r="1859" spans="4:4" x14ac:dyDescent="0.2">
      <c r="D1859" t="s">
        <v>1962</v>
      </c>
    </row>
    <row r="1860" spans="4:4" x14ac:dyDescent="0.2">
      <c r="D1860" t="s">
        <v>1963</v>
      </c>
    </row>
    <row r="1861" spans="4:4" x14ac:dyDescent="0.2">
      <c r="D1861" t="s">
        <v>1964</v>
      </c>
    </row>
    <row r="1862" spans="4:4" x14ac:dyDescent="0.2">
      <c r="D1862" t="s">
        <v>1965</v>
      </c>
    </row>
    <row r="1863" spans="4:4" x14ac:dyDescent="0.2">
      <c r="D1863" t="s">
        <v>1966</v>
      </c>
    </row>
    <row r="1864" spans="4:4" x14ac:dyDescent="0.2">
      <c r="D1864" t="s">
        <v>1967</v>
      </c>
    </row>
    <row r="1865" spans="4:4" x14ac:dyDescent="0.2">
      <c r="D1865" t="s">
        <v>1968</v>
      </c>
    </row>
    <row r="1866" spans="4:4" x14ac:dyDescent="0.2">
      <c r="D1866" t="s">
        <v>1969</v>
      </c>
    </row>
    <row r="1867" spans="4:4" x14ac:dyDescent="0.2">
      <c r="D1867" t="s">
        <v>1970</v>
      </c>
    </row>
    <row r="1868" spans="4:4" x14ac:dyDescent="0.2">
      <c r="D1868" t="s">
        <v>1971</v>
      </c>
    </row>
    <row r="1869" spans="4:4" x14ac:dyDescent="0.2">
      <c r="D1869" t="s">
        <v>1972</v>
      </c>
    </row>
    <row r="1870" spans="4:4" x14ac:dyDescent="0.2">
      <c r="D1870" t="s">
        <v>1973</v>
      </c>
    </row>
    <row r="1871" spans="4:4" x14ac:dyDescent="0.2">
      <c r="D1871" t="s">
        <v>1974</v>
      </c>
    </row>
    <row r="1872" spans="4:4" x14ac:dyDescent="0.2">
      <c r="D1872" t="s">
        <v>1975</v>
      </c>
    </row>
    <row r="1873" spans="4:4" x14ac:dyDescent="0.2">
      <c r="D1873" t="s">
        <v>1976</v>
      </c>
    </row>
    <row r="1874" spans="4:4" x14ac:dyDescent="0.2">
      <c r="D1874" t="s">
        <v>1977</v>
      </c>
    </row>
    <row r="1875" spans="4:4" x14ac:dyDescent="0.2">
      <c r="D1875" t="s">
        <v>1978</v>
      </c>
    </row>
    <row r="1876" spans="4:4" x14ac:dyDescent="0.2">
      <c r="D1876" t="s">
        <v>1979</v>
      </c>
    </row>
    <row r="1877" spans="4:4" x14ac:dyDescent="0.2">
      <c r="D1877" t="s">
        <v>1980</v>
      </c>
    </row>
    <row r="1878" spans="4:4" x14ac:dyDescent="0.2">
      <c r="D1878" t="s">
        <v>1981</v>
      </c>
    </row>
    <row r="1879" spans="4:4" x14ac:dyDescent="0.2">
      <c r="D1879" t="s">
        <v>1982</v>
      </c>
    </row>
    <row r="1880" spans="4:4" x14ac:dyDescent="0.2">
      <c r="D1880" t="s">
        <v>1983</v>
      </c>
    </row>
    <row r="1881" spans="4:4" x14ac:dyDescent="0.2">
      <c r="D1881" t="s">
        <v>1984</v>
      </c>
    </row>
    <row r="1882" spans="4:4" x14ac:dyDescent="0.2">
      <c r="D1882" t="s">
        <v>1985</v>
      </c>
    </row>
    <row r="1883" spans="4:4" x14ac:dyDescent="0.2">
      <c r="D1883" t="s">
        <v>1986</v>
      </c>
    </row>
    <row r="1884" spans="4:4" x14ac:dyDescent="0.2">
      <c r="D1884" t="s">
        <v>1987</v>
      </c>
    </row>
    <row r="1885" spans="4:4" x14ac:dyDescent="0.2">
      <c r="D1885" t="s">
        <v>1988</v>
      </c>
    </row>
    <row r="1886" spans="4:4" x14ac:dyDescent="0.2">
      <c r="D1886" t="s">
        <v>1989</v>
      </c>
    </row>
    <row r="1887" spans="4:4" x14ac:dyDescent="0.2">
      <c r="D1887" t="s">
        <v>1990</v>
      </c>
    </row>
    <row r="1888" spans="4:4" x14ac:dyDescent="0.2">
      <c r="D1888" t="s">
        <v>1991</v>
      </c>
    </row>
    <row r="1889" spans="4:4" x14ac:dyDescent="0.2">
      <c r="D1889" t="s">
        <v>1992</v>
      </c>
    </row>
    <row r="1890" spans="4:4" x14ac:dyDescent="0.2">
      <c r="D1890" t="s">
        <v>1993</v>
      </c>
    </row>
    <row r="1891" spans="4:4" x14ac:dyDescent="0.2">
      <c r="D1891" t="s">
        <v>1994</v>
      </c>
    </row>
    <row r="1892" spans="4:4" x14ac:dyDescent="0.2">
      <c r="D1892" t="s">
        <v>1995</v>
      </c>
    </row>
    <row r="1893" spans="4:4" x14ac:dyDescent="0.2">
      <c r="D1893" t="s">
        <v>1996</v>
      </c>
    </row>
    <row r="1894" spans="4:4" x14ac:dyDescent="0.2">
      <c r="D1894" t="s">
        <v>1997</v>
      </c>
    </row>
    <row r="1895" spans="4:4" x14ac:dyDescent="0.2">
      <c r="D1895" t="s">
        <v>1998</v>
      </c>
    </row>
    <row r="1896" spans="4:4" x14ac:dyDescent="0.2">
      <c r="D1896" t="s">
        <v>1999</v>
      </c>
    </row>
    <row r="1897" spans="4:4" x14ac:dyDescent="0.2">
      <c r="D1897" t="s">
        <v>2000</v>
      </c>
    </row>
    <row r="1898" spans="4:4" x14ac:dyDescent="0.2">
      <c r="D1898" t="s">
        <v>2001</v>
      </c>
    </row>
    <row r="1899" spans="4:4" x14ac:dyDescent="0.2">
      <c r="D1899" t="s">
        <v>2002</v>
      </c>
    </row>
    <row r="1900" spans="4:4" x14ac:dyDescent="0.2">
      <c r="D1900" t="s">
        <v>2003</v>
      </c>
    </row>
    <row r="1901" spans="4:4" x14ac:dyDescent="0.2">
      <c r="D1901" t="s">
        <v>2004</v>
      </c>
    </row>
    <row r="1902" spans="4:4" x14ac:dyDescent="0.2">
      <c r="D1902" t="s">
        <v>2005</v>
      </c>
    </row>
    <row r="1903" spans="4:4" x14ac:dyDescent="0.2">
      <c r="D1903" t="s">
        <v>2006</v>
      </c>
    </row>
    <row r="1904" spans="4:4" x14ac:dyDescent="0.2">
      <c r="D1904" t="s">
        <v>2007</v>
      </c>
    </row>
    <row r="1905" spans="4:4" x14ac:dyDescent="0.2">
      <c r="D1905" t="s">
        <v>2008</v>
      </c>
    </row>
    <row r="1906" spans="4:4" x14ac:dyDescent="0.2">
      <c r="D1906" t="s">
        <v>2009</v>
      </c>
    </row>
    <row r="1907" spans="4:4" x14ac:dyDescent="0.2">
      <c r="D1907" t="s">
        <v>2010</v>
      </c>
    </row>
    <row r="1908" spans="4:4" x14ac:dyDescent="0.2">
      <c r="D1908" t="s">
        <v>2011</v>
      </c>
    </row>
    <row r="1909" spans="4:4" x14ac:dyDescent="0.2">
      <c r="D1909" t="s">
        <v>2012</v>
      </c>
    </row>
    <row r="1910" spans="4:4" x14ac:dyDescent="0.2">
      <c r="D1910" t="s">
        <v>2013</v>
      </c>
    </row>
    <row r="1911" spans="4:4" x14ac:dyDescent="0.2">
      <c r="D1911" t="s">
        <v>2014</v>
      </c>
    </row>
    <row r="1912" spans="4:4" x14ac:dyDescent="0.2">
      <c r="D1912" t="s">
        <v>2015</v>
      </c>
    </row>
    <row r="1913" spans="4:4" x14ac:dyDescent="0.2">
      <c r="D1913" t="s">
        <v>2016</v>
      </c>
    </row>
    <row r="1914" spans="4:4" x14ac:dyDescent="0.2">
      <c r="D1914" t="s">
        <v>2017</v>
      </c>
    </row>
    <row r="1915" spans="4:4" x14ac:dyDescent="0.2">
      <c r="D1915" t="s">
        <v>2018</v>
      </c>
    </row>
    <row r="1916" spans="4:4" x14ac:dyDescent="0.2">
      <c r="D1916" t="s">
        <v>2019</v>
      </c>
    </row>
    <row r="1917" spans="4:4" x14ac:dyDescent="0.2">
      <c r="D1917" t="s">
        <v>2020</v>
      </c>
    </row>
    <row r="1918" spans="4:4" x14ac:dyDescent="0.2">
      <c r="D1918" t="s">
        <v>2021</v>
      </c>
    </row>
    <row r="1919" spans="4:4" x14ac:dyDescent="0.2">
      <c r="D1919" t="s">
        <v>2022</v>
      </c>
    </row>
    <row r="1920" spans="4:4" x14ac:dyDescent="0.2">
      <c r="D1920" t="s">
        <v>2023</v>
      </c>
    </row>
    <row r="1921" spans="4:4" x14ac:dyDescent="0.2">
      <c r="D1921" t="s">
        <v>2024</v>
      </c>
    </row>
    <row r="1922" spans="4:4" x14ac:dyDescent="0.2">
      <c r="D1922" t="s">
        <v>2025</v>
      </c>
    </row>
    <row r="1923" spans="4:4" x14ac:dyDescent="0.2">
      <c r="D1923" t="s">
        <v>2026</v>
      </c>
    </row>
    <row r="1924" spans="4:4" x14ac:dyDescent="0.2">
      <c r="D1924" t="s">
        <v>2027</v>
      </c>
    </row>
    <row r="1925" spans="4:4" x14ac:dyDescent="0.2">
      <c r="D1925" t="s">
        <v>2028</v>
      </c>
    </row>
    <row r="1926" spans="4:4" x14ac:dyDescent="0.2">
      <c r="D1926" t="s">
        <v>2029</v>
      </c>
    </row>
    <row r="1927" spans="4:4" x14ac:dyDescent="0.2">
      <c r="D1927" t="s">
        <v>2030</v>
      </c>
    </row>
    <row r="1928" spans="4:4" x14ac:dyDescent="0.2">
      <c r="D1928" t="s">
        <v>2031</v>
      </c>
    </row>
    <row r="1929" spans="4:4" x14ac:dyDescent="0.2">
      <c r="D1929" t="s">
        <v>2032</v>
      </c>
    </row>
    <row r="1930" spans="4:4" x14ac:dyDescent="0.2">
      <c r="D1930" t="s">
        <v>2033</v>
      </c>
    </row>
    <row r="1931" spans="4:4" x14ac:dyDescent="0.2">
      <c r="D1931" t="s">
        <v>2034</v>
      </c>
    </row>
    <row r="1932" spans="4:4" x14ac:dyDescent="0.2">
      <c r="D1932" t="s">
        <v>2035</v>
      </c>
    </row>
    <row r="1933" spans="4:4" x14ac:dyDescent="0.2">
      <c r="D1933" t="s">
        <v>2036</v>
      </c>
    </row>
    <row r="1934" spans="4:4" x14ac:dyDescent="0.2">
      <c r="D1934" t="s">
        <v>2037</v>
      </c>
    </row>
    <row r="1935" spans="4:4" x14ac:dyDescent="0.2">
      <c r="D1935" t="s">
        <v>2038</v>
      </c>
    </row>
    <row r="1936" spans="4:4" x14ac:dyDescent="0.2">
      <c r="D1936" t="s">
        <v>2039</v>
      </c>
    </row>
    <row r="1937" spans="4:4" x14ac:dyDescent="0.2">
      <c r="D1937" t="s">
        <v>2040</v>
      </c>
    </row>
    <row r="1938" spans="4:4" x14ac:dyDescent="0.2">
      <c r="D1938" t="s">
        <v>2041</v>
      </c>
    </row>
    <row r="1939" spans="4:4" x14ac:dyDescent="0.2">
      <c r="D1939" t="s">
        <v>2042</v>
      </c>
    </row>
    <row r="1940" spans="4:4" x14ac:dyDescent="0.2">
      <c r="D1940" t="s">
        <v>2043</v>
      </c>
    </row>
    <row r="1941" spans="4:4" x14ac:dyDescent="0.2">
      <c r="D1941" t="s">
        <v>2044</v>
      </c>
    </row>
    <row r="1942" spans="4:4" x14ac:dyDescent="0.2">
      <c r="D1942" t="s">
        <v>2045</v>
      </c>
    </row>
    <row r="1943" spans="4:4" x14ac:dyDescent="0.2">
      <c r="D1943" t="s">
        <v>2046</v>
      </c>
    </row>
    <row r="1944" spans="4:4" x14ac:dyDescent="0.2">
      <c r="D1944" t="s">
        <v>2047</v>
      </c>
    </row>
    <row r="1945" spans="4:4" x14ac:dyDescent="0.2">
      <c r="D1945" t="s">
        <v>2048</v>
      </c>
    </row>
    <row r="1946" spans="4:4" x14ac:dyDescent="0.2">
      <c r="D1946" t="s">
        <v>2049</v>
      </c>
    </row>
    <row r="1947" spans="4:4" x14ac:dyDescent="0.2">
      <c r="D1947" t="s">
        <v>2050</v>
      </c>
    </row>
    <row r="1948" spans="4:4" x14ac:dyDescent="0.2">
      <c r="D1948" t="s">
        <v>2051</v>
      </c>
    </row>
    <row r="1949" spans="4:4" x14ac:dyDescent="0.2">
      <c r="D1949" t="s">
        <v>2052</v>
      </c>
    </row>
    <row r="1950" spans="4:4" x14ac:dyDescent="0.2">
      <c r="D1950" t="s">
        <v>2053</v>
      </c>
    </row>
    <row r="1951" spans="4:4" x14ac:dyDescent="0.2">
      <c r="D1951" t="s">
        <v>2054</v>
      </c>
    </row>
    <row r="1952" spans="4:4" x14ac:dyDescent="0.2">
      <c r="D1952" t="s">
        <v>2055</v>
      </c>
    </row>
    <row r="1953" spans="4:4" x14ac:dyDescent="0.2">
      <c r="D1953" t="s">
        <v>2056</v>
      </c>
    </row>
    <row r="1954" spans="4:4" x14ac:dyDescent="0.2">
      <c r="D1954" t="s">
        <v>2057</v>
      </c>
    </row>
    <row r="1955" spans="4:4" x14ac:dyDescent="0.2">
      <c r="D1955" t="s">
        <v>2058</v>
      </c>
    </row>
    <row r="1956" spans="4:4" x14ac:dyDescent="0.2">
      <c r="D1956" t="s">
        <v>2059</v>
      </c>
    </row>
    <row r="1957" spans="4:4" x14ac:dyDescent="0.2">
      <c r="D1957" t="s">
        <v>2060</v>
      </c>
    </row>
    <row r="1958" spans="4:4" x14ac:dyDescent="0.2">
      <c r="D1958" t="s">
        <v>2061</v>
      </c>
    </row>
    <row r="1959" spans="4:4" x14ac:dyDescent="0.2">
      <c r="D1959" t="s">
        <v>2062</v>
      </c>
    </row>
    <row r="1960" spans="4:4" x14ac:dyDescent="0.2">
      <c r="D1960" t="s">
        <v>2063</v>
      </c>
    </row>
    <row r="1961" spans="4:4" x14ac:dyDescent="0.2">
      <c r="D1961" t="s">
        <v>2064</v>
      </c>
    </row>
    <row r="1962" spans="4:4" x14ac:dyDescent="0.2">
      <c r="D1962" t="s">
        <v>2065</v>
      </c>
    </row>
    <row r="1963" spans="4:4" x14ac:dyDescent="0.2">
      <c r="D1963" t="s">
        <v>2066</v>
      </c>
    </row>
    <row r="1964" spans="4:4" x14ac:dyDescent="0.2">
      <c r="D1964" t="s">
        <v>2067</v>
      </c>
    </row>
    <row r="1965" spans="4:4" x14ac:dyDescent="0.2">
      <c r="D1965" t="s">
        <v>2068</v>
      </c>
    </row>
    <row r="1966" spans="4:4" x14ac:dyDescent="0.2">
      <c r="D1966" t="s">
        <v>2069</v>
      </c>
    </row>
    <row r="1967" spans="4:4" x14ac:dyDescent="0.2">
      <c r="D1967" t="s">
        <v>2070</v>
      </c>
    </row>
    <row r="1968" spans="4:4" x14ac:dyDescent="0.2">
      <c r="D1968" t="s">
        <v>2071</v>
      </c>
    </row>
    <row r="1969" spans="4:4" x14ac:dyDescent="0.2">
      <c r="D1969" t="s">
        <v>2072</v>
      </c>
    </row>
    <row r="1970" spans="4:4" x14ac:dyDescent="0.2">
      <c r="D1970" t="s">
        <v>2073</v>
      </c>
    </row>
    <row r="1971" spans="4:4" x14ac:dyDescent="0.2">
      <c r="D1971" t="s">
        <v>2074</v>
      </c>
    </row>
    <row r="1972" spans="4:4" x14ac:dyDescent="0.2">
      <c r="D1972" t="s">
        <v>2075</v>
      </c>
    </row>
    <row r="1973" spans="4:4" x14ac:dyDescent="0.2">
      <c r="D1973" t="s">
        <v>2076</v>
      </c>
    </row>
    <row r="1974" spans="4:4" x14ac:dyDescent="0.2">
      <c r="D1974" t="s">
        <v>2077</v>
      </c>
    </row>
    <row r="1975" spans="4:4" x14ac:dyDescent="0.2">
      <c r="D1975" t="s">
        <v>2078</v>
      </c>
    </row>
    <row r="1976" spans="4:4" x14ac:dyDescent="0.2">
      <c r="D1976" t="s">
        <v>2079</v>
      </c>
    </row>
    <row r="1977" spans="4:4" x14ac:dyDescent="0.2">
      <c r="D1977" t="s">
        <v>2080</v>
      </c>
    </row>
    <row r="1978" spans="4:4" x14ac:dyDescent="0.2">
      <c r="D1978" t="s">
        <v>2081</v>
      </c>
    </row>
    <row r="1979" spans="4:4" x14ac:dyDescent="0.2">
      <c r="D1979" t="s">
        <v>2082</v>
      </c>
    </row>
    <row r="1980" spans="4:4" x14ac:dyDescent="0.2">
      <c r="D1980" t="s">
        <v>2083</v>
      </c>
    </row>
    <row r="1981" spans="4:4" x14ac:dyDescent="0.2">
      <c r="D1981" t="s">
        <v>2084</v>
      </c>
    </row>
    <row r="1982" spans="4:4" x14ac:dyDescent="0.2">
      <c r="D1982" t="s">
        <v>2085</v>
      </c>
    </row>
    <row r="1983" spans="4:4" x14ac:dyDescent="0.2">
      <c r="D1983" t="s">
        <v>2086</v>
      </c>
    </row>
    <row r="1984" spans="4:4" x14ac:dyDescent="0.2">
      <c r="D1984" t="s">
        <v>2087</v>
      </c>
    </row>
    <row r="1985" spans="4:4" x14ac:dyDescent="0.2">
      <c r="D1985" t="s">
        <v>2088</v>
      </c>
    </row>
    <row r="1986" spans="4:4" x14ac:dyDescent="0.2">
      <c r="D1986" t="s">
        <v>2089</v>
      </c>
    </row>
    <row r="1987" spans="4:4" x14ac:dyDescent="0.2">
      <c r="D1987" t="s">
        <v>2090</v>
      </c>
    </row>
    <row r="1988" spans="4:4" x14ac:dyDescent="0.2">
      <c r="D1988" t="s">
        <v>2091</v>
      </c>
    </row>
    <row r="1989" spans="4:4" x14ac:dyDescent="0.2">
      <c r="D1989" t="s">
        <v>2092</v>
      </c>
    </row>
    <row r="1990" spans="4:4" x14ac:dyDescent="0.2">
      <c r="D1990" t="s">
        <v>2093</v>
      </c>
    </row>
    <row r="1991" spans="4:4" x14ac:dyDescent="0.2">
      <c r="D1991" t="s">
        <v>2094</v>
      </c>
    </row>
    <row r="1992" spans="4:4" x14ac:dyDescent="0.2">
      <c r="D1992" t="s">
        <v>2095</v>
      </c>
    </row>
    <row r="1993" spans="4:4" x14ac:dyDescent="0.2">
      <c r="D1993" t="s">
        <v>2096</v>
      </c>
    </row>
    <row r="1994" spans="4:4" x14ac:dyDescent="0.2">
      <c r="D1994" t="s">
        <v>2097</v>
      </c>
    </row>
    <row r="1995" spans="4:4" x14ac:dyDescent="0.2">
      <c r="D1995" t="s">
        <v>2098</v>
      </c>
    </row>
    <row r="1996" spans="4:4" x14ac:dyDescent="0.2">
      <c r="D1996" t="s">
        <v>2099</v>
      </c>
    </row>
    <row r="1997" spans="4:4" x14ac:dyDescent="0.2">
      <c r="D1997" t="s">
        <v>2100</v>
      </c>
    </row>
    <row r="1998" spans="4:4" x14ac:dyDescent="0.2">
      <c r="D1998" t="s">
        <v>2101</v>
      </c>
    </row>
    <row r="1999" spans="4:4" x14ac:dyDescent="0.2">
      <c r="D1999" t="s">
        <v>2102</v>
      </c>
    </row>
    <row r="2000" spans="4:4" x14ac:dyDescent="0.2">
      <c r="D2000" t="s">
        <v>2103</v>
      </c>
    </row>
    <row r="2001" spans="4:4" x14ac:dyDescent="0.2">
      <c r="D2001" t="s">
        <v>2104</v>
      </c>
    </row>
    <row r="2002" spans="4:4" x14ac:dyDescent="0.2">
      <c r="D2002" t="s">
        <v>2105</v>
      </c>
    </row>
    <row r="2003" spans="4:4" x14ac:dyDescent="0.2">
      <c r="D2003" t="s">
        <v>2106</v>
      </c>
    </row>
    <row r="2004" spans="4:4" x14ac:dyDescent="0.2">
      <c r="D2004" t="s">
        <v>2107</v>
      </c>
    </row>
    <row r="2005" spans="4:4" x14ac:dyDescent="0.2">
      <c r="D2005" t="s">
        <v>2108</v>
      </c>
    </row>
    <row r="2006" spans="4:4" x14ac:dyDescent="0.2">
      <c r="D2006" t="s">
        <v>2109</v>
      </c>
    </row>
    <row r="2007" spans="4:4" x14ac:dyDescent="0.2">
      <c r="D2007" t="s">
        <v>2110</v>
      </c>
    </row>
    <row r="2008" spans="4:4" x14ac:dyDescent="0.2">
      <c r="D2008" t="s">
        <v>2111</v>
      </c>
    </row>
    <row r="2009" spans="4:4" x14ac:dyDescent="0.2">
      <c r="D2009" t="s">
        <v>2112</v>
      </c>
    </row>
    <row r="2010" spans="4:4" x14ac:dyDescent="0.2">
      <c r="D2010" t="s">
        <v>2113</v>
      </c>
    </row>
    <row r="2011" spans="4:4" x14ac:dyDescent="0.2">
      <c r="D2011" t="s">
        <v>2114</v>
      </c>
    </row>
    <row r="2012" spans="4:4" x14ac:dyDescent="0.2">
      <c r="D2012" t="s">
        <v>2115</v>
      </c>
    </row>
    <row r="2013" spans="4:4" x14ac:dyDescent="0.2">
      <c r="D2013" t="s">
        <v>2116</v>
      </c>
    </row>
    <row r="2014" spans="4:4" x14ac:dyDescent="0.2">
      <c r="D2014" t="s">
        <v>2117</v>
      </c>
    </row>
    <row r="2015" spans="4:4" x14ac:dyDescent="0.2">
      <c r="D2015" t="s">
        <v>2118</v>
      </c>
    </row>
    <row r="2016" spans="4:4" x14ac:dyDescent="0.2">
      <c r="D2016" t="s">
        <v>2119</v>
      </c>
    </row>
    <row r="2017" spans="4:4" x14ac:dyDescent="0.2">
      <c r="D2017" t="s">
        <v>2120</v>
      </c>
    </row>
    <row r="2018" spans="4:4" x14ac:dyDescent="0.2">
      <c r="D2018" t="s">
        <v>2121</v>
      </c>
    </row>
    <row r="2019" spans="4:4" x14ac:dyDescent="0.2">
      <c r="D2019" t="s">
        <v>2122</v>
      </c>
    </row>
    <row r="2020" spans="4:4" x14ac:dyDescent="0.2">
      <c r="D2020" t="s">
        <v>2123</v>
      </c>
    </row>
    <row r="2021" spans="4:4" x14ac:dyDescent="0.2">
      <c r="D2021" t="s">
        <v>2124</v>
      </c>
    </row>
    <row r="2022" spans="4:4" x14ac:dyDescent="0.2">
      <c r="D2022" t="s">
        <v>2125</v>
      </c>
    </row>
    <row r="2023" spans="4:4" x14ac:dyDescent="0.2">
      <c r="D2023" t="s">
        <v>2126</v>
      </c>
    </row>
    <row r="2024" spans="4:4" x14ac:dyDescent="0.2">
      <c r="D2024" t="s">
        <v>2127</v>
      </c>
    </row>
    <row r="2025" spans="4:4" x14ac:dyDescent="0.2">
      <c r="D2025" t="s">
        <v>2128</v>
      </c>
    </row>
    <row r="2026" spans="4:4" x14ac:dyDescent="0.2">
      <c r="D2026" t="s">
        <v>2129</v>
      </c>
    </row>
    <row r="2027" spans="4:4" x14ac:dyDescent="0.2">
      <c r="D2027" t="s">
        <v>2130</v>
      </c>
    </row>
    <row r="2028" spans="4:4" x14ac:dyDescent="0.2">
      <c r="D2028" t="s">
        <v>2131</v>
      </c>
    </row>
    <row r="2029" spans="4:4" x14ac:dyDescent="0.2">
      <c r="D2029" t="s">
        <v>2132</v>
      </c>
    </row>
    <row r="2030" spans="4:4" x14ac:dyDescent="0.2">
      <c r="D2030" t="s">
        <v>2133</v>
      </c>
    </row>
    <row r="2031" spans="4:4" x14ac:dyDescent="0.2">
      <c r="D2031" t="s">
        <v>2134</v>
      </c>
    </row>
    <row r="2032" spans="4:4" x14ac:dyDescent="0.2">
      <c r="D2032" t="s">
        <v>2135</v>
      </c>
    </row>
    <row r="2033" spans="4:4" x14ac:dyDescent="0.2">
      <c r="D2033" t="s">
        <v>2136</v>
      </c>
    </row>
    <row r="2034" spans="4:4" x14ac:dyDescent="0.2">
      <c r="D2034" t="s">
        <v>2137</v>
      </c>
    </row>
    <row r="2035" spans="4:4" x14ac:dyDescent="0.2">
      <c r="D2035" t="s">
        <v>2138</v>
      </c>
    </row>
    <row r="2036" spans="4:4" x14ac:dyDescent="0.2">
      <c r="D2036" t="s">
        <v>2139</v>
      </c>
    </row>
    <row r="2037" spans="4:4" x14ac:dyDescent="0.2">
      <c r="D2037" t="s">
        <v>2140</v>
      </c>
    </row>
    <row r="2038" spans="4:4" x14ac:dyDescent="0.2">
      <c r="D2038" t="s">
        <v>2141</v>
      </c>
    </row>
    <row r="2039" spans="4:4" x14ac:dyDescent="0.2">
      <c r="D2039" t="s">
        <v>2142</v>
      </c>
    </row>
    <row r="2040" spans="4:4" x14ac:dyDescent="0.2">
      <c r="D2040" t="s">
        <v>2143</v>
      </c>
    </row>
    <row r="2041" spans="4:4" x14ac:dyDescent="0.2">
      <c r="D2041" t="s">
        <v>2144</v>
      </c>
    </row>
    <row r="2042" spans="4:4" x14ac:dyDescent="0.2">
      <c r="D2042" t="s">
        <v>2145</v>
      </c>
    </row>
    <row r="2043" spans="4:4" x14ac:dyDescent="0.2">
      <c r="D2043" t="s">
        <v>2146</v>
      </c>
    </row>
    <row r="2044" spans="4:4" x14ac:dyDescent="0.2">
      <c r="D2044" t="s">
        <v>2147</v>
      </c>
    </row>
    <row r="2045" spans="4:4" x14ac:dyDescent="0.2">
      <c r="D2045" t="s">
        <v>2148</v>
      </c>
    </row>
    <row r="2046" spans="4:4" x14ac:dyDescent="0.2">
      <c r="D2046" t="s">
        <v>2149</v>
      </c>
    </row>
    <row r="2047" spans="4:4" x14ac:dyDescent="0.2">
      <c r="D2047" t="s">
        <v>2150</v>
      </c>
    </row>
    <row r="2048" spans="4:4" x14ac:dyDescent="0.2">
      <c r="D2048" t="s">
        <v>2151</v>
      </c>
    </row>
    <row r="2049" spans="4:4" x14ac:dyDescent="0.2">
      <c r="D2049" t="s">
        <v>2152</v>
      </c>
    </row>
    <row r="2050" spans="4:4" x14ac:dyDescent="0.2">
      <c r="D2050" t="s">
        <v>2153</v>
      </c>
    </row>
    <row r="2051" spans="4:4" x14ac:dyDescent="0.2">
      <c r="D2051" t="s">
        <v>2154</v>
      </c>
    </row>
    <row r="2052" spans="4:4" x14ac:dyDescent="0.2">
      <c r="D2052" t="s">
        <v>2155</v>
      </c>
    </row>
    <row r="2053" spans="4:4" x14ac:dyDescent="0.2">
      <c r="D2053" t="s">
        <v>2156</v>
      </c>
    </row>
    <row r="2054" spans="4:4" x14ac:dyDescent="0.2">
      <c r="D2054" t="s">
        <v>2157</v>
      </c>
    </row>
    <row r="2055" spans="4:4" x14ac:dyDescent="0.2">
      <c r="D2055" t="s">
        <v>2158</v>
      </c>
    </row>
    <row r="2056" spans="4:4" x14ac:dyDescent="0.2">
      <c r="D2056" t="s">
        <v>2159</v>
      </c>
    </row>
    <row r="2057" spans="4:4" x14ac:dyDescent="0.2">
      <c r="D2057" t="s">
        <v>2160</v>
      </c>
    </row>
    <row r="2058" spans="4:4" x14ac:dyDescent="0.2">
      <c r="D2058" t="s">
        <v>2161</v>
      </c>
    </row>
    <row r="2059" spans="4:4" x14ac:dyDescent="0.2">
      <c r="D2059" t="s">
        <v>2162</v>
      </c>
    </row>
    <row r="2060" spans="4:4" x14ac:dyDescent="0.2">
      <c r="D2060" t="s">
        <v>2163</v>
      </c>
    </row>
    <row r="2061" spans="4:4" x14ac:dyDescent="0.2">
      <c r="D2061" t="s">
        <v>2164</v>
      </c>
    </row>
    <row r="2062" spans="4:4" x14ac:dyDescent="0.2">
      <c r="D2062" t="s">
        <v>2165</v>
      </c>
    </row>
    <row r="2063" spans="4:4" x14ac:dyDescent="0.2">
      <c r="D2063" t="s">
        <v>2166</v>
      </c>
    </row>
    <row r="2064" spans="4:4" x14ac:dyDescent="0.2">
      <c r="D2064" t="s">
        <v>2167</v>
      </c>
    </row>
    <row r="2065" spans="4:4" x14ac:dyDescent="0.2">
      <c r="D2065" t="s">
        <v>2168</v>
      </c>
    </row>
    <row r="2066" spans="4:4" x14ac:dyDescent="0.2">
      <c r="D2066" t="s">
        <v>2169</v>
      </c>
    </row>
    <row r="2067" spans="4:4" x14ac:dyDescent="0.2">
      <c r="D2067" t="s">
        <v>2170</v>
      </c>
    </row>
    <row r="2068" spans="4:4" x14ac:dyDescent="0.2">
      <c r="D2068" t="s">
        <v>2171</v>
      </c>
    </row>
    <row r="2069" spans="4:4" x14ac:dyDescent="0.2">
      <c r="D2069" t="s">
        <v>2172</v>
      </c>
    </row>
    <row r="2070" spans="4:4" x14ac:dyDescent="0.2">
      <c r="D2070" t="s">
        <v>2173</v>
      </c>
    </row>
    <row r="2071" spans="4:4" x14ac:dyDescent="0.2">
      <c r="D2071" t="s">
        <v>2174</v>
      </c>
    </row>
    <row r="2072" spans="4:4" x14ac:dyDescent="0.2">
      <c r="D2072" t="s">
        <v>2175</v>
      </c>
    </row>
    <row r="2073" spans="4:4" x14ac:dyDescent="0.2">
      <c r="D2073" t="s">
        <v>2176</v>
      </c>
    </row>
    <row r="2074" spans="4:4" x14ac:dyDescent="0.2">
      <c r="D2074" t="s">
        <v>2177</v>
      </c>
    </row>
    <row r="2075" spans="4:4" x14ac:dyDescent="0.2">
      <c r="D2075" t="s">
        <v>2178</v>
      </c>
    </row>
    <row r="2076" spans="4:4" x14ac:dyDescent="0.2">
      <c r="D2076" t="s">
        <v>2179</v>
      </c>
    </row>
    <row r="2077" spans="4:4" x14ac:dyDescent="0.2">
      <c r="D2077" t="s">
        <v>2180</v>
      </c>
    </row>
    <row r="2078" spans="4:4" x14ac:dyDescent="0.2">
      <c r="D2078" t="s">
        <v>2181</v>
      </c>
    </row>
    <row r="2079" spans="4:4" x14ac:dyDescent="0.2">
      <c r="D2079" t="s">
        <v>2182</v>
      </c>
    </row>
    <row r="2080" spans="4:4" x14ac:dyDescent="0.2">
      <c r="D2080" t="s">
        <v>2183</v>
      </c>
    </row>
    <row r="2081" spans="4:4" x14ac:dyDescent="0.2">
      <c r="D2081" t="s">
        <v>2184</v>
      </c>
    </row>
    <row r="2082" spans="4:4" x14ac:dyDescent="0.2">
      <c r="D2082" t="s">
        <v>2185</v>
      </c>
    </row>
    <row r="2083" spans="4:4" x14ac:dyDescent="0.2">
      <c r="D2083" t="s">
        <v>2186</v>
      </c>
    </row>
    <row r="2084" spans="4:4" x14ac:dyDescent="0.2">
      <c r="D2084" t="s">
        <v>2187</v>
      </c>
    </row>
    <row r="2085" spans="4:4" x14ac:dyDescent="0.2">
      <c r="D2085" t="s">
        <v>2188</v>
      </c>
    </row>
    <row r="2086" spans="4:4" x14ac:dyDescent="0.2">
      <c r="D2086" t="s">
        <v>2189</v>
      </c>
    </row>
    <row r="2087" spans="4:4" x14ac:dyDescent="0.2">
      <c r="D2087" t="s">
        <v>2190</v>
      </c>
    </row>
    <row r="2088" spans="4:4" x14ac:dyDescent="0.2">
      <c r="D2088" t="s">
        <v>2191</v>
      </c>
    </row>
    <row r="2089" spans="4:4" x14ac:dyDescent="0.2">
      <c r="D2089" t="s">
        <v>2192</v>
      </c>
    </row>
    <row r="2090" spans="4:4" x14ac:dyDescent="0.2">
      <c r="D2090" t="s">
        <v>2193</v>
      </c>
    </row>
    <row r="2091" spans="4:4" x14ac:dyDescent="0.2">
      <c r="D2091" t="s">
        <v>2194</v>
      </c>
    </row>
    <row r="2092" spans="4:4" x14ac:dyDescent="0.2">
      <c r="D2092" t="s">
        <v>2195</v>
      </c>
    </row>
    <row r="2093" spans="4:4" x14ac:dyDescent="0.2">
      <c r="D2093" t="s">
        <v>2196</v>
      </c>
    </row>
    <row r="2094" spans="4:4" x14ac:dyDescent="0.2">
      <c r="D2094" t="s">
        <v>2197</v>
      </c>
    </row>
    <row r="2095" spans="4:4" x14ac:dyDescent="0.2">
      <c r="D2095" t="s">
        <v>2198</v>
      </c>
    </row>
    <row r="2096" spans="4:4" x14ac:dyDescent="0.2">
      <c r="D2096" t="s">
        <v>2199</v>
      </c>
    </row>
    <row r="2097" spans="4:4" x14ac:dyDescent="0.2">
      <c r="D2097" t="s">
        <v>2200</v>
      </c>
    </row>
    <row r="2098" spans="4:4" x14ac:dyDescent="0.2">
      <c r="D2098" t="s">
        <v>2201</v>
      </c>
    </row>
    <row r="2099" spans="4:4" x14ac:dyDescent="0.2">
      <c r="D2099" t="s">
        <v>2202</v>
      </c>
    </row>
    <row r="2100" spans="4:4" x14ac:dyDescent="0.2">
      <c r="D2100" t="s">
        <v>2203</v>
      </c>
    </row>
    <row r="2101" spans="4:4" x14ac:dyDescent="0.2">
      <c r="D2101" t="s">
        <v>2204</v>
      </c>
    </row>
    <row r="2102" spans="4:4" x14ac:dyDescent="0.2">
      <c r="D2102" t="s">
        <v>2205</v>
      </c>
    </row>
    <row r="2103" spans="4:4" x14ac:dyDescent="0.2">
      <c r="D2103" t="s">
        <v>2206</v>
      </c>
    </row>
    <row r="2104" spans="4:4" x14ac:dyDescent="0.2">
      <c r="D2104" t="s">
        <v>2207</v>
      </c>
    </row>
    <row r="2105" spans="4:4" x14ac:dyDescent="0.2">
      <c r="D2105" t="s">
        <v>2208</v>
      </c>
    </row>
    <row r="2106" spans="4:4" x14ac:dyDescent="0.2">
      <c r="D2106" t="s">
        <v>2209</v>
      </c>
    </row>
    <row r="2107" spans="4:4" x14ac:dyDescent="0.2">
      <c r="D2107" t="s">
        <v>2210</v>
      </c>
    </row>
    <row r="2108" spans="4:4" x14ac:dyDescent="0.2">
      <c r="D2108" t="s">
        <v>2211</v>
      </c>
    </row>
    <row r="2109" spans="4:4" x14ac:dyDescent="0.2">
      <c r="D2109" t="s">
        <v>2212</v>
      </c>
    </row>
    <row r="2110" spans="4:4" x14ac:dyDescent="0.2">
      <c r="D2110" t="s">
        <v>2213</v>
      </c>
    </row>
    <row r="2111" spans="4:4" x14ac:dyDescent="0.2">
      <c r="D2111" t="s">
        <v>2214</v>
      </c>
    </row>
    <row r="2112" spans="4:4" x14ac:dyDescent="0.2">
      <c r="D2112" t="s">
        <v>2215</v>
      </c>
    </row>
    <row r="2113" spans="4:4" x14ac:dyDescent="0.2">
      <c r="D2113" t="s">
        <v>2216</v>
      </c>
    </row>
    <row r="2114" spans="4:4" x14ac:dyDescent="0.2">
      <c r="D2114" t="s">
        <v>2217</v>
      </c>
    </row>
    <row r="2115" spans="4:4" x14ac:dyDescent="0.2">
      <c r="D2115" t="s">
        <v>2218</v>
      </c>
    </row>
    <row r="2116" spans="4:4" x14ac:dyDescent="0.2">
      <c r="D2116" t="s">
        <v>2219</v>
      </c>
    </row>
    <row r="2117" spans="4:4" x14ac:dyDescent="0.2">
      <c r="D2117" t="s">
        <v>2220</v>
      </c>
    </row>
    <row r="2118" spans="4:4" x14ac:dyDescent="0.2">
      <c r="D2118" t="s">
        <v>2221</v>
      </c>
    </row>
    <row r="2119" spans="4:4" x14ac:dyDescent="0.2">
      <c r="D2119" t="s">
        <v>2222</v>
      </c>
    </row>
    <row r="2120" spans="4:4" x14ac:dyDescent="0.2">
      <c r="D2120" t="s">
        <v>2223</v>
      </c>
    </row>
    <row r="2121" spans="4:4" x14ac:dyDescent="0.2">
      <c r="D2121" t="s">
        <v>2224</v>
      </c>
    </row>
    <row r="2122" spans="4:4" x14ac:dyDescent="0.2">
      <c r="D2122" t="s">
        <v>2225</v>
      </c>
    </row>
    <row r="2123" spans="4:4" x14ac:dyDescent="0.2">
      <c r="D2123" t="s">
        <v>2226</v>
      </c>
    </row>
    <row r="2124" spans="4:4" x14ac:dyDescent="0.2">
      <c r="D2124" t="s">
        <v>2227</v>
      </c>
    </row>
    <row r="2125" spans="4:4" x14ac:dyDescent="0.2">
      <c r="D2125" t="s">
        <v>2228</v>
      </c>
    </row>
    <row r="2126" spans="4:4" x14ac:dyDescent="0.2">
      <c r="D2126" t="s">
        <v>2229</v>
      </c>
    </row>
    <row r="2127" spans="4:4" x14ac:dyDescent="0.2">
      <c r="D2127" t="s">
        <v>2230</v>
      </c>
    </row>
    <row r="2128" spans="4:4" x14ac:dyDescent="0.2">
      <c r="D2128" t="s">
        <v>2231</v>
      </c>
    </row>
    <row r="2129" spans="4:4" x14ac:dyDescent="0.2">
      <c r="D2129" t="s">
        <v>2232</v>
      </c>
    </row>
    <row r="2130" spans="4:4" x14ac:dyDescent="0.2">
      <c r="D2130" t="s">
        <v>2233</v>
      </c>
    </row>
    <row r="2131" spans="4:4" x14ac:dyDescent="0.2">
      <c r="D2131" t="s">
        <v>2234</v>
      </c>
    </row>
    <row r="2132" spans="4:4" x14ac:dyDescent="0.2">
      <c r="D2132" t="s">
        <v>2235</v>
      </c>
    </row>
    <row r="2133" spans="4:4" x14ac:dyDescent="0.2">
      <c r="D2133" t="s">
        <v>2236</v>
      </c>
    </row>
    <row r="2134" spans="4:4" x14ac:dyDescent="0.2">
      <c r="D2134" t="s">
        <v>2237</v>
      </c>
    </row>
    <row r="2135" spans="4:4" x14ac:dyDescent="0.2">
      <c r="D2135" t="s">
        <v>2238</v>
      </c>
    </row>
    <row r="2136" spans="4:4" x14ac:dyDescent="0.2">
      <c r="D2136" t="s">
        <v>2239</v>
      </c>
    </row>
    <row r="2137" spans="4:4" x14ac:dyDescent="0.2">
      <c r="D2137" t="s">
        <v>2240</v>
      </c>
    </row>
    <row r="2138" spans="4:4" x14ac:dyDescent="0.2">
      <c r="D2138" t="s">
        <v>2241</v>
      </c>
    </row>
    <row r="2139" spans="4:4" x14ac:dyDescent="0.2">
      <c r="D2139" t="s">
        <v>2242</v>
      </c>
    </row>
    <row r="2140" spans="4:4" x14ac:dyDescent="0.2">
      <c r="D2140" t="s">
        <v>2243</v>
      </c>
    </row>
    <row r="2141" spans="4:4" x14ac:dyDescent="0.2">
      <c r="D2141" t="s">
        <v>2244</v>
      </c>
    </row>
    <row r="2142" spans="4:4" x14ac:dyDescent="0.2">
      <c r="D2142" t="s">
        <v>2245</v>
      </c>
    </row>
    <row r="2143" spans="4:4" x14ac:dyDescent="0.2">
      <c r="D2143" t="s">
        <v>2246</v>
      </c>
    </row>
    <row r="2144" spans="4:4" x14ac:dyDescent="0.2">
      <c r="D2144" t="s">
        <v>2247</v>
      </c>
    </row>
    <row r="2145" spans="4:4" x14ac:dyDescent="0.2">
      <c r="D2145" t="s">
        <v>2248</v>
      </c>
    </row>
    <row r="2146" spans="4:4" x14ac:dyDescent="0.2">
      <c r="D2146" t="s">
        <v>2249</v>
      </c>
    </row>
    <row r="2147" spans="4:4" x14ac:dyDescent="0.2">
      <c r="D2147" t="s">
        <v>2250</v>
      </c>
    </row>
    <row r="2148" spans="4:4" x14ac:dyDescent="0.2">
      <c r="D2148" t="s">
        <v>2251</v>
      </c>
    </row>
    <row r="2149" spans="4:4" x14ac:dyDescent="0.2">
      <c r="D2149" t="s">
        <v>2252</v>
      </c>
    </row>
    <row r="2150" spans="4:4" x14ac:dyDescent="0.2">
      <c r="D2150" t="s">
        <v>2253</v>
      </c>
    </row>
    <row r="2151" spans="4:4" x14ac:dyDescent="0.2">
      <c r="D2151" t="s">
        <v>2254</v>
      </c>
    </row>
    <row r="2152" spans="4:4" x14ac:dyDescent="0.2">
      <c r="D2152" t="s">
        <v>2255</v>
      </c>
    </row>
    <row r="2153" spans="4:4" x14ac:dyDescent="0.2">
      <c r="D2153" t="s">
        <v>2256</v>
      </c>
    </row>
    <row r="2154" spans="4:4" x14ac:dyDescent="0.2">
      <c r="D2154" t="s">
        <v>2257</v>
      </c>
    </row>
    <row r="2155" spans="4:4" x14ac:dyDescent="0.2">
      <c r="D2155" t="s">
        <v>2258</v>
      </c>
    </row>
    <row r="2156" spans="4:4" x14ac:dyDescent="0.2">
      <c r="D2156" t="s">
        <v>2259</v>
      </c>
    </row>
    <row r="2157" spans="4:4" x14ac:dyDescent="0.2">
      <c r="D2157" t="s">
        <v>2260</v>
      </c>
    </row>
    <row r="2158" spans="4:4" x14ac:dyDescent="0.2">
      <c r="D2158" t="s">
        <v>2261</v>
      </c>
    </row>
    <row r="2159" spans="4:4" x14ac:dyDescent="0.2">
      <c r="D2159" t="s">
        <v>2262</v>
      </c>
    </row>
    <row r="2160" spans="4:4" x14ac:dyDescent="0.2">
      <c r="D2160" t="s">
        <v>2263</v>
      </c>
    </row>
    <row r="2161" spans="4:4" x14ac:dyDescent="0.2">
      <c r="D2161" t="s">
        <v>2264</v>
      </c>
    </row>
    <row r="2162" spans="4:4" x14ac:dyDescent="0.2">
      <c r="D2162" t="s">
        <v>2265</v>
      </c>
    </row>
    <row r="2163" spans="4:4" x14ac:dyDescent="0.2">
      <c r="D2163" t="s">
        <v>2266</v>
      </c>
    </row>
    <row r="2164" spans="4:4" x14ac:dyDescent="0.2">
      <c r="D2164" t="s">
        <v>2267</v>
      </c>
    </row>
    <row r="2165" spans="4:4" x14ac:dyDescent="0.2">
      <c r="D2165" t="s">
        <v>2268</v>
      </c>
    </row>
    <row r="2166" spans="4:4" x14ac:dyDescent="0.2">
      <c r="D2166" t="s">
        <v>2269</v>
      </c>
    </row>
    <row r="2167" spans="4:4" x14ac:dyDescent="0.2">
      <c r="D2167" t="s">
        <v>2270</v>
      </c>
    </row>
    <row r="2168" spans="4:4" x14ac:dyDescent="0.2">
      <c r="D2168" t="s">
        <v>2271</v>
      </c>
    </row>
    <row r="2169" spans="4:4" x14ac:dyDescent="0.2">
      <c r="D2169" t="s">
        <v>2272</v>
      </c>
    </row>
    <row r="2170" spans="4:4" x14ac:dyDescent="0.2">
      <c r="D2170" t="s">
        <v>2273</v>
      </c>
    </row>
    <row r="2171" spans="4:4" x14ac:dyDescent="0.2">
      <c r="D2171" t="s">
        <v>2274</v>
      </c>
    </row>
    <row r="2172" spans="4:4" x14ac:dyDescent="0.2">
      <c r="D2172" t="s">
        <v>2275</v>
      </c>
    </row>
    <row r="2173" spans="4:4" x14ac:dyDescent="0.2">
      <c r="D2173" t="s">
        <v>2276</v>
      </c>
    </row>
    <row r="2174" spans="4:4" x14ac:dyDescent="0.2">
      <c r="D2174" t="s">
        <v>2277</v>
      </c>
    </row>
    <row r="2175" spans="4:4" x14ac:dyDescent="0.2">
      <c r="D2175" t="s">
        <v>2278</v>
      </c>
    </row>
    <row r="2176" spans="4:4" x14ac:dyDescent="0.2">
      <c r="D2176" t="s">
        <v>2279</v>
      </c>
    </row>
    <row r="2177" spans="4:4" x14ac:dyDescent="0.2">
      <c r="D2177" t="s">
        <v>2280</v>
      </c>
    </row>
    <row r="2178" spans="4:4" x14ac:dyDescent="0.2">
      <c r="D2178" t="s">
        <v>2281</v>
      </c>
    </row>
    <row r="2179" spans="4:4" x14ac:dyDescent="0.2">
      <c r="D2179" t="s">
        <v>2282</v>
      </c>
    </row>
    <row r="2180" spans="4:4" x14ac:dyDescent="0.2">
      <c r="D2180" t="s">
        <v>2283</v>
      </c>
    </row>
    <row r="2181" spans="4:4" x14ac:dyDescent="0.2">
      <c r="D2181" t="s">
        <v>2284</v>
      </c>
    </row>
    <row r="2182" spans="4:4" x14ac:dyDescent="0.2">
      <c r="D2182" t="s">
        <v>2285</v>
      </c>
    </row>
    <row r="2183" spans="4:4" x14ac:dyDescent="0.2">
      <c r="D2183" t="s">
        <v>2286</v>
      </c>
    </row>
    <row r="2184" spans="4:4" x14ac:dyDescent="0.2">
      <c r="D2184" t="s">
        <v>2287</v>
      </c>
    </row>
    <row r="2185" spans="4:4" x14ac:dyDescent="0.2">
      <c r="D2185" t="s">
        <v>2288</v>
      </c>
    </row>
    <row r="2186" spans="4:4" x14ac:dyDescent="0.2">
      <c r="D2186" t="s">
        <v>2289</v>
      </c>
    </row>
    <row r="2187" spans="4:4" x14ac:dyDescent="0.2">
      <c r="D2187" t="s">
        <v>2290</v>
      </c>
    </row>
    <row r="2188" spans="4:4" x14ac:dyDescent="0.2">
      <c r="D2188" t="s">
        <v>2291</v>
      </c>
    </row>
    <row r="2189" spans="4:4" x14ac:dyDescent="0.2">
      <c r="D2189" t="s">
        <v>2292</v>
      </c>
    </row>
    <row r="2190" spans="4:4" x14ac:dyDescent="0.2">
      <c r="D2190" t="s">
        <v>2293</v>
      </c>
    </row>
    <row r="2191" spans="4:4" x14ac:dyDescent="0.2">
      <c r="D2191" t="s">
        <v>2294</v>
      </c>
    </row>
    <row r="2192" spans="4:4" x14ac:dyDescent="0.2">
      <c r="D2192" t="s">
        <v>2295</v>
      </c>
    </row>
    <row r="2193" spans="4:4" x14ac:dyDescent="0.2">
      <c r="D2193" t="s">
        <v>2296</v>
      </c>
    </row>
    <row r="2194" spans="4:4" x14ac:dyDescent="0.2">
      <c r="D2194" t="s">
        <v>2297</v>
      </c>
    </row>
    <row r="2195" spans="4:4" x14ac:dyDescent="0.2">
      <c r="D2195" t="s">
        <v>2298</v>
      </c>
    </row>
    <row r="2196" spans="4:4" x14ac:dyDescent="0.2">
      <c r="D2196" t="s">
        <v>2299</v>
      </c>
    </row>
    <row r="2197" spans="4:4" x14ac:dyDescent="0.2">
      <c r="D2197" t="s">
        <v>2300</v>
      </c>
    </row>
    <row r="2198" spans="4:4" x14ac:dyDescent="0.2">
      <c r="D2198" t="s">
        <v>2301</v>
      </c>
    </row>
    <row r="2199" spans="4:4" x14ac:dyDescent="0.2">
      <c r="D2199" t="s">
        <v>2302</v>
      </c>
    </row>
    <row r="2200" spans="4:4" x14ac:dyDescent="0.2">
      <c r="D2200" t="s">
        <v>2303</v>
      </c>
    </row>
    <row r="2201" spans="4:4" x14ac:dyDescent="0.2">
      <c r="D2201" t="s">
        <v>2304</v>
      </c>
    </row>
    <row r="2202" spans="4:4" x14ac:dyDescent="0.2">
      <c r="D2202" t="s">
        <v>2305</v>
      </c>
    </row>
    <row r="2203" spans="4:4" x14ac:dyDescent="0.2">
      <c r="D2203" t="s">
        <v>2306</v>
      </c>
    </row>
    <row r="2204" spans="4:4" x14ac:dyDescent="0.2">
      <c r="D2204" t="s">
        <v>2307</v>
      </c>
    </row>
    <row r="2205" spans="4:4" x14ac:dyDescent="0.2">
      <c r="D2205" t="s">
        <v>2308</v>
      </c>
    </row>
    <row r="2206" spans="4:4" x14ac:dyDescent="0.2">
      <c r="D2206" t="s">
        <v>2309</v>
      </c>
    </row>
    <row r="2207" spans="4:4" x14ac:dyDescent="0.2">
      <c r="D2207" t="s">
        <v>2310</v>
      </c>
    </row>
    <row r="2208" spans="4:4" x14ac:dyDescent="0.2">
      <c r="D2208" t="s">
        <v>2311</v>
      </c>
    </row>
    <row r="2209" spans="4:4" x14ac:dyDescent="0.2">
      <c r="D2209" t="s">
        <v>2312</v>
      </c>
    </row>
    <row r="2210" spans="4:4" x14ac:dyDescent="0.2">
      <c r="D2210" t="s">
        <v>2313</v>
      </c>
    </row>
    <row r="2211" spans="4:4" x14ac:dyDescent="0.2">
      <c r="D2211" t="s">
        <v>2314</v>
      </c>
    </row>
    <row r="2212" spans="4:4" x14ac:dyDescent="0.2">
      <c r="D2212" t="s">
        <v>2315</v>
      </c>
    </row>
    <row r="2213" spans="4:4" x14ac:dyDescent="0.2">
      <c r="D2213" t="s">
        <v>2316</v>
      </c>
    </row>
    <row r="2214" spans="4:4" x14ac:dyDescent="0.2">
      <c r="D2214" t="s">
        <v>2317</v>
      </c>
    </row>
    <row r="2215" spans="4:4" x14ac:dyDescent="0.2">
      <c r="D2215" t="s">
        <v>2318</v>
      </c>
    </row>
    <row r="2216" spans="4:4" x14ac:dyDescent="0.2">
      <c r="D2216" t="s">
        <v>2319</v>
      </c>
    </row>
    <row r="2217" spans="4:4" x14ac:dyDescent="0.2">
      <c r="D2217" t="s">
        <v>2320</v>
      </c>
    </row>
    <row r="2218" spans="4:4" x14ac:dyDescent="0.2">
      <c r="D2218" t="s">
        <v>2321</v>
      </c>
    </row>
    <row r="2219" spans="4:4" x14ac:dyDescent="0.2">
      <c r="D2219" t="s">
        <v>2322</v>
      </c>
    </row>
    <row r="2220" spans="4:4" x14ac:dyDescent="0.2">
      <c r="D2220" t="s">
        <v>2323</v>
      </c>
    </row>
    <row r="2221" spans="4:4" x14ac:dyDescent="0.2">
      <c r="D2221" t="s">
        <v>2324</v>
      </c>
    </row>
    <row r="2222" spans="4:4" x14ac:dyDescent="0.2">
      <c r="D2222" t="s">
        <v>2325</v>
      </c>
    </row>
    <row r="2223" spans="4:4" x14ac:dyDescent="0.2">
      <c r="D2223" t="s">
        <v>2326</v>
      </c>
    </row>
    <row r="2224" spans="4:4" x14ac:dyDescent="0.2">
      <c r="D2224" t="s">
        <v>2327</v>
      </c>
    </row>
    <row r="2225" spans="4:4" x14ac:dyDescent="0.2">
      <c r="D2225" t="s">
        <v>2328</v>
      </c>
    </row>
    <row r="2226" spans="4:4" x14ac:dyDescent="0.2">
      <c r="D2226" t="s">
        <v>2329</v>
      </c>
    </row>
    <row r="2227" spans="4:4" x14ac:dyDescent="0.2">
      <c r="D2227" t="s">
        <v>2330</v>
      </c>
    </row>
    <row r="2228" spans="4:4" x14ac:dyDescent="0.2">
      <c r="D2228" t="s">
        <v>2331</v>
      </c>
    </row>
    <row r="2229" spans="4:4" x14ac:dyDescent="0.2">
      <c r="D2229" t="s">
        <v>2332</v>
      </c>
    </row>
    <row r="2230" spans="4:4" x14ac:dyDescent="0.2">
      <c r="D2230" t="s">
        <v>2333</v>
      </c>
    </row>
    <row r="2231" spans="4:4" x14ac:dyDescent="0.2">
      <c r="D2231" t="s">
        <v>2334</v>
      </c>
    </row>
    <row r="2232" spans="4:4" x14ac:dyDescent="0.2">
      <c r="D2232" t="s">
        <v>2335</v>
      </c>
    </row>
    <row r="2233" spans="4:4" x14ac:dyDescent="0.2">
      <c r="D2233" t="s">
        <v>2336</v>
      </c>
    </row>
    <row r="2234" spans="4:4" x14ac:dyDescent="0.2">
      <c r="D2234" t="s">
        <v>2337</v>
      </c>
    </row>
    <row r="2235" spans="4:4" x14ac:dyDescent="0.2">
      <c r="D2235" t="s">
        <v>2338</v>
      </c>
    </row>
    <row r="2236" spans="4:4" x14ac:dyDescent="0.2">
      <c r="D2236" t="s">
        <v>2339</v>
      </c>
    </row>
    <row r="2237" spans="4:4" x14ac:dyDescent="0.2">
      <c r="D2237" t="s">
        <v>2340</v>
      </c>
    </row>
    <row r="2238" spans="4:4" x14ac:dyDescent="0.2">
      <c r="D2238" t="s">
        <v>2341</v>
      </c>
    </row>
    <row r="2239" spans="4:4" x14ac:dyDescent="0.2">
      <c r="D2239" t="s">
        <v>2342</v>
      </c>
    </row>
    <row r="2240" spans="4:4" x14ac:dyDescent="0.2">
      <c r="D2240" t="s">
        <v>2343</v>
      </c>
    </row>
    <row r="2241" spans="4:4" x14ac:dyDescent="0.2">
      <c r="D2241" t="s">
        <v>2344</v>
      </c>
    </row>
    <row r="2242" spans="4:4" x14ac:dyDescent="0.2">
      <c r="D2242" t="s">
        <v>2345</v>
      </c>
    </row>
    <row r="2243" spans="4:4" x14ac:dyDescent="0.2">
      <c r="D2243" t="s">
        <v>2346</v>
      </c>
    </row>
    <row r="2244" spans="4:4" x14ac:dyDescent="0.2">
      <c r="D2244" t="s">
        <v>2347</v>
      </c>
    </row>
    <row r="2245" spans="4:4" x14ac:dyDescent="0.2">
      <c r="D2245" t="s">
        <v>2348</v>
      </c>
    </row>
    <row r="2246" spans="4:4" x14ac:dyDescent="0.2">
      <c r="D2246" t="s">
        <v>2349</v>
      </c>
    </row>
    <row r="2247" spans="4:4" x14ac:dyDescent="0.2">
      <c r="D2247" t="s">
        <v>2350</v>
      </c>
    </row>
    <row r="2248" spans="4:4" x14ac:dyDescent="0.2">
      <c r="D2248" t="s">
        <v>2351</v>
      </c>
    </row>
    <row r="2249" spans="4:4" x14ac:dyDescent="0.2">
      <c r="D2249" t="s">
        <v>2352</v>
      </c>
    </row>
    <row r="2250" spans="4:4" x14ac:dyDescent="0.2">
      <c r="D2250" t="s">
        <v>2353</v>
      </c>
    </row>
    <row r="2251" spans="4:4" x14ac:dyDescent="0.2">
      <c r="D2251" t="s">
        <v>2354</v>
      </c>
    </row>
    <row r="2252" spans="4:4" x14ac:dyDescent="0.2">
      <c r="D2252" t="s">
        <v>2355</v>
      </c>
    </row>
    <row r="2253" spans="4:4" x14ac:dyDescent="0.2">
      <c r="D2253" t="s">
        <v>2356</v>
      </c>
    </row>
    <row r="2254" spans="4:4" x14ac:dyDescent="0.2">
      <c r="D2254" t="s">
        <v>2357</v>
      </c>
    </row>
    <row r="2255" spans="4:4" x14ac:dyDescent="0.2">
      <c r="D2255" t="s">
        <v>2358</v>
      </c>
    </row>
    <row r="2256" spans="4:4" x14ac:dyDescent="0.2">
      <c r="D2256" t="s">
        <v>2359</v>
      </c>
    </row>
    <row r="2257" spans="4:4" x14ac:dyDescent="0.2">
      <c r="D2257" t="s">
        <v>2360</v>
      </c>
    </row>
    <row r="2258" spans="4:4" x14ac:dyDescent="0.2">
      <c r="D2258" t="s">
        <v>2361</v>
      </c>
    </row>
    <row r="2259" spans="4:4" x14ac:dyDescent="0.2">
      <c r="D2259" t="s">
        <v>2362</v>
      </c>
    </row>
    <row r="2260" spans="4:4" x14ac:dyDescent="0.2">
      <c r="D2260" t="s">
        <v>2363</v>
      </c>
    </row>
    <row r="2261" spans="4:4" x14ac:dyDescent="0.2">
      <c r="D2261" t="s">
        <v>2364</v>
      </c>
    </row>
    <row r="2262" spans="4:4" x14ac:dyDescent="0.2">
      <c r="D2262" t="s">
        <v>2365</v>
      </c>
    </row>
    <row r="2263" spans="4:4" x14ac:dyDescent="0.2">
      <c r="D2263" t="s">
        <v>2366</v>
      </c>
    </row>
    <row r="2264" spans="4:4" x14ac:dyDescent="0.2">
      <c r="D2264" t="s">
        <v>2367</v>
      </c>
    </row>
    <row r="2265" spans="4:4" x14ac:dyDescent="0.2">
      <c r="D2265" t="s">
        <v>2368</v>
      </c>
    </row>
    <row r="2266" spans="4:4" x14ac:dyDescent="0.2">
      <c r="D2266" t="s">
        <v>2369</v>
      </c>
    </row>
    <row r="2267" spans="4:4" x14ac:dyDescent="0.2">
      <c r="D2267" t="s">
        <v>2370</v>
      </c>
    </row>
    <row r="2268" spans="4:4" x14ac:dyDescent="0.2">
      <c r="D2268" t="s">
        <v>2371</v>
      </c>
    </row>
    <row r="2269" spans="4:4" x14ac:dyDescent="0.2">
      <c r="D2269" t="s">
        <v>2372</v>
      </c>
    </row>
    <row r="2270" spans="4:4" x14ac:dyDescent="0.2">
      <c r="D2270" t="s">
        <v>2373</v>
      </c>
    </row>
    <row r="2271" spans="4:4" x14ac:dyDescent="0.2">
      <c r="D2271" t="s">
        <v>2374</v>
      </c>
    </row>
    <row r="2272" spans="4:4" x14ac:dyDescent="0.2">
      <c r="D2272" t="s">
        <v>2375</v>
      </c>
    </row>
    <row r="2273" spans="4:4" x14ac:dyDescent="0.2">
      <c r="D2273" t="s">
        <v>2376</v>
      </c>
    </row>
    <row r="2274" spans="4:4" x14ac:dyDescent="0.2">
      <c r="D2274" t="s">
        <v>2377</v>
      </c>
    </row>
    <row r="2275" spans="4:4" x14ac:dyDescent="0.2">
      <c r="D2275" t="s">
        <v>2378</v>
      </c>
    </row>
    <row r="2276" spans="4:4" x14ac:dyDescent="0.2">
      <c r="D2276" t="s">
        <v>2379</v>
      </c>
    </row>
    <row r="2277" spans="4:4" x14ac:dyDescent="0.2">
      <c r="D2277" t="s">
        <v>2380</v>
      </c>
    </row>
    <row r="2278" spans="4:4" x14ac:dyDescent="0.2">
      <c r="D2278" t="s">
        <v>2381</v>
      </c>
    </row>
    <row r="2279" spans="4:4" x14ac:dyDescent="0.2">
      <c r="D2279" t="s">
        <v>2382</v>
      </c>
    </row>
    <row r="2280" spans="4:4" x14ac:dyDescent="0.2">
      <c r="D2280" t="s">
        <v>2383</v>
      </c>
    </row>
    <row r="2281" spans="4:4" x14ac:dyDescent="0.2">
      <c r="D2281" t="s">
        <v>2384</v>
      </c>
    </row>
    <row r="2282" spans="4:4" x14ac:dyDescent="0.2">
      <c r="D2282" t="s">
        <v>2385</v>
      </c>
    </row>
    <row r="2283" spans="4:4" x14ac:dyDescent="0.2">
      <c r="D2283" t="s">
        <v>2386</v>
      </c>
    </row>
    <row r="2284" spans="4:4" x14ac:dyDescent="0.2">
      <c r="D2284" t="s">
        <v>2387</v>
      </c>
    </row>
    <row r="2285" spans="4:4" x14ac:dyDescent="0.2">
      <c r="D2285" t="s">
        <v>2388</v>
      </c>
    </row>
    <row r="2286" spans="4:4" x14ac:dyDescent="0.2">
      <c r="D2286" t="s">
        <v>2389</v>
      </c>
    </row>
    <row r="2287" spans="4:4" x14ac:dyDescent="0.2">
      <c r="D2287" t="s">
        <v>2390</v>
      </c>
    </row>
    <row r="2288" spans="4:4" x14ac:dyDescent="0.2">
      <c r="D2288" t="s">
        <v>2391</v>
      </c>
    </row>
    <row r="2289" spans="4:4" x14ac:dyDescent="0.2">
      <c r="D2289" t="s">
        <v>2392</v>
      </c>
    </row>
    <row r="2290" spans="4:4" x14ac:dyDescent="0.2">
      <c r="D2290" t="s">
        <v>2393</v>
      </c>
    </row>
    <row r="2291" spans="4:4" x14ac:dyDescent="0.2">
      <c r="D2291" t="s">
        <v>2394</v>
      </c>
    </row>
    <row r="2292" spans="4:4" x14ac:dyDescent="0.2">
      <c r="D2292" t="s">
        <v>2395</v>
      </c>
    </row>
    <row r="2293" spans="4:4" x14ac:dyDescent="0.2">
      <c r="D2293" t="s">
        <v>2396</v>
      </c>
    </row>
    <row r="2294" spans="4:4" x14ac:dyDescent="0.2">
      <c r="D2294" t="s">
        <v>2397</v>
      </c>
    </row>
    <row r="2295" spans="4:4" x14ac:dyDescent="0.2">
      <c r="D2295" t="s">
        <v>2398</v>
      </c>
    </row>
    <row r="2296" spans="4:4" x14ac:dyDescent="0.2">
      <c r="D2296" t="s">
        <v>2399</v>
      </c>
    </row>
    <row r="2297" spans="4:4" x14ac:dyDescent="0.2">
      <c r="D2297" t="s">
        <v>2400</v>
      </c>
    </row>
    <row r="2298" spans="4:4" x14ac:dyDescent="0.2">
      <c r="D2298" t="s">
        <v>2401</v>
      </c>
    </row>
    <row r="2299" spans="4:4" x14ac:dyDescent="0.2">
      <c r="D2299" t="s">
        <v>2402</v>
      </c>
    </row>
    <row r="2300" spans="4:4" x14ac:dyDescent="0.2">
      <c r="D2300" t="s">
        <v>2403</v>
      </c>
    </row>
    <row r="2301" spans="4:4" x14ac:dyDescent="0.2">
      <c r="D2301" t="s">
        <v>2404</v>
      </c>
    </row>
    <row r="2302" spans="4:4" x14ac:dyDescent="0.2">
      <c r="D2302" t="s">
        <v>2405</v>
      </c>
    </row>
    <row r="2303" spans="4:4" x14ac:dyDescent="0.2">
      <c r="D2303" t="s">
        <v>2406</v>
      </c>
    </row>
    <row r="2304" spans="4:4" x14ac:dyDescent="0.2">
      <c r="D2304" t="s">
        <v>2407</v>
      </c>
    </row>
    <row r="2305" spans="4:4" x14ac:dyDescent="0.2">
      <c r="D2305" t="s">
        <v>2408</v>
      </c>
    </row>
    <row r="2306" spans="4:4" x14ac:dyDescent="0.2">
      <c r="D2306" t="s">
        <v>2409</v>
      </c>
    </row>
    <row r="2307" spans="4:4" x14ac:dyDescent="0.2">
      <c r="D2307" t="s">
        <v>2410</v>
      </c>
    </row>
    <row r="2308" spans="4:4" x14ac:dyDescent="0.2">
      <c r="D2308" t="s">
        <v>2411</v>
      </c>
    </row>
    <row r="2309" spans="4:4" x14ac:dyDescent="0.2">
      <c r="D2309" t="s">
        <v>2412</v>
      </c>
    </row>
    <row r="2310" spans="4:4" x14ac:dyDescent="0.2">
      <c r="D2310" t="s">
        <v>2413</v>
      </c>
    </row>
    <row r="2311" spans="4:4" x14ac:dyDescent="0.2">
      <c r="D2311" t="s">
        <v>2414</v>
      </c>
    </row>
    <row r="2312" spans="4:4" x14ac:dyDescent="0.2">
      <c r="D2312" t="s">
        <v>2415</v>
      </c>
    </row>
    <row r="2313" spans="4:4" x14ac:dyDescent="0.2">
      <c r="D2313" t="s">
        <v>2416</v>
      </c>
    </row>
    <row r="2314" spans="4:4" x14ac:dyDescent="0.2">
      <c r="D2314" t="s">
        <v>2417</v>
      </c>
    </row>
    <row r="2315" spans="4:4" x14ac:dyDescent="0.2">
      <c r="D2315" t="s">
        <v>2418</v>
      </c>
    </row>
    <row r="2316" spans="4:4" x14ac:dyDescent="0.2">
      <c r="D2316" t="s">
        <v>2419</v>
      </c>
    </row>
    <row r="2317" spans="4:4" x14ac:dyDescent="0.2">
      <c r="D2317" t="s">
        <v>2420</v>
      </c>
    </row>
    <row r="2318" spans="4:4" x14ac:dyDescent="0.2">
      <c r="D2318" t="s">
        <v>2421</v>
      </c>
    </row>
    <row r="2319" spans="4:4" x14ac:dyDescent="0.2">
      <c r="D2319" t="s">
        <v>2422</v>
      </c>
    </row>
    <row r="2320" spans="4:4" x14ac:dyDescent="0.2">
      <c r="D2320" t="s">
        <v>2423</v>
      </c>
    </row>
    <row r="2321" spans="4:4" x14ac:dyDescent="0.2">
      <c r="D2321" t="s">
        <v>2424</v>
      </c>
    </row>
    <row r="2322" spans="4:4" x14ac:dyDescent="0.2">
      <c r="D2322" t="s">
        <v>2425</v>
      </c>
    </row>
    <row r="2323" spans="4:4" x14ac:dyDescent="0.2">
      <c r="D2323" t="s">
        <v>2426</v>
      </c>
    </row>
    <row r="2324" spans="4:4" x14ac:dyDescent="0.2">
      <c r="D2324" t="s">
        <v>2427</v>
      </c>
    </row>
    <row r="2325" spans="4:4" x14ac:dyDescent="0.2">
      <c r="D2325" t="s">
        <v>2428</v>
      </c>
    </row>
    <row r="2326" spans="4:4" x14ac:dyDescent="0.2">
      <c r="D2326" t="s">
        <v>2429</v>
      </c>
    </row>
    <row r="2327" spans="4:4" x14ac:dyDescent="0.2">
      <c r="D2327" t="s">
        <v>2430</v>
      </c>
    </row>
    <row r="2328" spans="4:4" x14ac:dyDescent="0.2">
      <c r="D2328" t="s">
        <v>2431</v>
      </c>
    </row>
    <row r="2329" spans="4:4" x14ac:dyDescent="0.2">
      <c r="D2329" t="s">
        <v>2432</v>
      </c>
    </row>
    <row r="2330" spans="4:4" x14ac:dyDescent="0.2">
      <c r="D2330" t="s">
        <v>2433</v>
      </c>
    </row>
    <row r="2331" spans="4:4" x14ac:dyDescent="0.2">
      <c r="D2331" t="s">
        <v>2434</v>
      </c>
    </row>
    <row r="2332" spans="4:4" x14ac:dyDescent="0.2">
      <c r="D2332" t="s">
        <v>2435</v>
      </c>
    </row>
    <row r="2333" spans="4:4" x14ac:dyDescent="0.2">
      <c r="D2333" t="s">
        <v>2436</v>
      </c>
    </row>
    <row r="2334" spans="4:4" x14ac:dyDescent="0.2">
      <c r="D2334" t="s">
        <v>2437</v>
      </c>
    </row>
    <row r="2335" spans="4:4" x14ac:dyDescent="0.2">
      <c r="D2335" t="s">
        <v>2438</v>
      </c>
    </row>
    <row r="2336" spans="4:4" x14ac:dyDescent="0.2">
      <c r="D2336" t="s">
        <v>2439</v>
      </c>
    </row>
    <row r="2337" spans="4:4" x14ac:dyDescent="0.2">
      <c r="D2337" t="s">
        <v>2440</v>
      </c>
    </row>
    <row r="2338" spans="4:4" x14ac:dyDescent="0.2">
      <c r="D2338" t="s">
        <v>2441</v>
      </c>
    </row>
    <row r="2339" spans="4:4" x14ac:dyDescent="0.2">
      <c r="D2339" t="s">
        <v>2442</v>
      </c>
    </row>
    <row r="2340" spans="4:4" x14ac:dyDescent="0.2">
      <c r="D2340" t="s">
        <v>2443</v>
      </c>
    </row>
    <row r="2341" spans="4:4" x14ac:dyDescent="0.2">
      <c r="D2341" t="s">
        <v>2444</v>
      </c>
    </row>
    <row r="2342" spans="4:4" x14ac:dyDescent="0.2">
      <c r="D2342" t="s">
        <v>2445</v>
      </c>
    </row>
    <row r="2343" spans="4:4" x14ac:dyDescent="0.2">
      <c r="D2343" t="s">
        <v>2446</v>
      </c>
    </row>
    <row r="2344" spans="4:4" x14ac:dyDescent="0.2">
      <c r="D2344" t="s">
        <v>2447</v>
      </c>
    </row>
    <row r="2345" spans="4:4" x14ac:dyDescent="0.2">
      <c r="D2345" t="s">
        <v>2448</v>
      </c>
    </row>
    <row r="2346" spans="4:4" x14ac:dyDescent="0.2">
      <c r="D2346" t="s">
        <v>2449</v>
      </c>
    </row>
    <row r="2347" spans="4:4" x14ac:dyDescent="0.2">
      <c r="D2347" t="s">
        <v>2450</v>
      </c>
    </row>
    <row r="2348" spans="4:4" x14ac:dyDescent="0.2">
      <c r="D2348" t="s">
        <v>2451</v>
      </c>
    </row>
    <row r="2349" spans="4:4" x14ac:dyDescent="0.2">
      <c r="D2349" t="s">
        <v>2452</v>
      </c>
    </row>
    <row r="2350" spans="4:4" x14ac:dyDescent="0.2">
      <c r="D2350" t="s">
        <v>2453</v>
      </c>
    </row>
    <row r="2351" spans="4:4" x14ac:dyDescent="0.2">
      <c r="D2351" t="s">
        <v>2454</v>
      </c>
    </row>
    <row r="2352" spans="4:4" x14ac:dyDescent="0.2">
      <c r="D2352" t="s">
        <v>2455</v>
      </c>
    </row>
    <row r="2353" spans="4:4" x14ac:dyDescent="0.2">
      <c r="D2353" t="s">
        <v>2456</v>
      </c>
    </row>
    <row r="2354" spans="4:4" x14ac:dyDescent="0.2">
      <c r="D2354" t="s">
        <v>2457</v>
      </c>
    </row>
    <row r="2355" spans="4:4" x14ac:dyDescent="0.2">
      <c r="D2355" t="s">
        <v>2458</v>
      </c>
    </row>
    <row r="2356" spans="4:4" x14ac:dyDescent="0.2">
      <c r="D2356" t="s">
        <v>2459</v>
      </c>
    </row>
    <row r="2357" spans="4:4" x14ac:dyDescent="0.2">
      <c r="D2357" t="s">
        <v>2460</v>
      </c>
    </row>
    <row r="2358" spans="4:4" x14ac:dyDescent="0.2">
      <c r="D2358" t="s">
        <v>2461</v>
      </c>
    </row>
    <row r="2359" spans="4:4" x14ac:dyDescent="0.2">
      <c r="D2359" t="s">
        <v>2462</v>
      </c>
    </row>
    <row r="2360" spans="4:4" x14ac:dyDescent="0.2">
      <c r="D2360" t="s">
        <v>2463</v>
      </c>
    </row>
    <row r="2361" spans="4:4" x14ac:dyDescent="0.2">
      <c r="D2361" t="s">
        <v>2464</v>
      </c>
    </row>
    <row r="2362" spans="4:4" x14ac:dyDescent="0.2">
      <c r="D2362" t="s">
        <v>2465</v>
      </c>
    </row>
    <row r="2363" spans="4:4" x14ac:dyDescent="0.2">
      <c r="D2363" t="s">
        <v>2466</v>
      </c>
    </row>
    <row r="2364" spans="4:4" x14ac:dyDescent="0.2">
      <c r="D2364" t="s">
        <v>2467</v>
      </c>
    </row>
    <row r="2365" spans="4:4" x14ac:dyDescent="0.2">
      <c r="D2365" t="s">
        <v>2468</v>
      </c>
    </row>
    <row r="2366" spans="4:4" x14ac:dyDescent="0.2">
      <c r="D2366" t="s">
        <v>2469</v>
      </c>
    </row>
    <row r="2367" spans="4:4" x14ac:dyDescent="0.2">
      <c r="D2367" t="s">
        <v>2470</v>
      </c>
    </row>
    <row r="2368" spans="4:4" x14ac:dyDescent="0.2">
      <c r="D2368" t="s">
        <v>2471</v>
      </c>
    </row>
    <row r="2369" spans="4:4" x14ac:dyDescent="0.2">
      <c r="D2369" t="s">
        <v>2472</v>
      </c>
    </row>
    <row r="2370" spans="4:4" x14ac:dyDescent="0.2">
      <c r="D2370" t="s">
        <v>2473</v>
      </c>
    </row>
    <row r="2371" spans="4:4" x14ac:dyDescent="0.2">
      <c r="D2371" t="s">
        <v>2474</v>
      </c>
    </row>
    <row r="2372" spans="4:4" x14ac:dyDescent="0.2">
      <c r="D2372" t="s">
        <v>2475</v>
      </c>
    </row>
    <row r="2373" spans="4:4" x14ac:dyDescent="0.2">
      <c r="D2373" t="s">
        <v>2476</v>
      </c>
    </row>
    <row r="2374" spans="4:4" x14ac:dyDescent="0.2">
      <c r="D2374" t="s">
        <v>2477</v>
      </c>
    </row>
    <row r="2375" spans="4:4" x14ac:dyDescent="0.2">
      <c r="D2375" t="s">
        <v>2478</v>
      </c>
    </row>
    <row r="2376" spans="4:4" x14ac:dyDescent="0.2">
      <c r="D2376" t="s">
        <v>2479</v>
      </c>
    </row>
    <row r="2377" spans="4:4" x14ac:dyDescent="0.2">
      <c r="D2377" t="s">
        <v>2480</v>
      </c>
    </row>
    <row r="2378" spans="4:4" x14ac:dyDescent="0.2">
      <c r="D2378" t="s">
        <v>2481</v>
      </c>
    </row>
    <row r="2379" spans="4:4" x14ac:dyDescent="0.2">
      <c r="D2379" t="s">
        <v>2482</v>
      </c>
    </row>
    <row r="2380" spans="4:4" x14ac:dyDescent="0.2">
      <c r="D2380" t="s">
        <v>2483</v>
      </c>
    </row>
    <row r="2381" spans="4:4" x14ac:dyDescent="0.2">
      <c r="D2381" t="s">
        <v>2484</v>
      </c>
    </row>
    <row r="2382" spans="4:4" x14ac:dyDescent="0.2">
      <c r="D2382" t="s">
        <v>2485</v>
      </c>
    </row>
    <row r="2383" spans="4:4" x14ac:dyDescent="0.2">
      <c r="D2383" t="s">
        <v>2486</v>
      </c>
    </row>
    <row r="2384" spans="4:4" x14ac:dyDescent="0.2">
      <c r="D2384" t="s">
        <v>2487</v>
      </c>
    </row>
    <row r="2385" spans="4:4" x14ac:dyDescent="0.2">
      <c r="D2385" t="s">
        <v>2488</v>
      </c>
    </row>
    <row r="2386" spans="4:4" x14ac:dyDescent="0.2">
      <c r="D2386" t="s">
        <v>2489</v>
      </c>
    </row>
    <row r="2387" spans="4:4" x14ac:dyDescent="0.2">
      <c r="D2387" t="s">
        <v>2490</v>
      </c>
    </row>
    <row r="2388" spans="4:4" x14ac:dyDescent="0.2">
      <c r="D2388" t="s">
        <v>2491</v>
      </c>
    </row>
    <row r="2389" spans="4:4" x14ac:dyDescent="0.2">
      <c r="D2389" t="s">
        <v>2492</v>
      </c>
    </row>
    <row r="2390" spans="4:4" x14ac:dyDescent="0.2">
      <c r="D2390" t="s">
        <v>2493</v>
      </c>
    </row>
    <row r="2391" spans="4:4" x14ac:dyDescent="0.2">
      <c r="D2391" t="s">
        <v>2494</v>
      </c>
    </row>
    <row r="2392" spans="4:4" x14ac:dyDescent="0.2">
      <c r="D2392" t="s">
        <v>2495</v>
      </c>
    </row>
    <row r="2393" spans="4:4" x14ac:dyDescent="0.2">
      <c r="D2393" t="s">
        <v>2496</v>
      </c>
    </row>
    <row r="2394" spans="4:4" x14ac:dyDescent="0.2">
      <c r="D2394" t="s">
        <v>2497</v>
      </c>
    </row>
    <row r="2395" spans="4:4" x14ac:dyDescent="0.2">
      <c r="D2395" t="s">
        <v>2498</v>
      </c>
    </row>
    <row r="2396" spans="4:4" x14ac:dyDescent="0.2">
      <c r="D2396" t="s">
        <v>2499</v>
      </c>
    </row>
    <row r="2397" spans="4:4" x14ac:dyDescent="0.2">
      <c r="D2397" t="s">
        <v>2500</v>
      </c>
    </row>
    <row r="2398" spans="4:4" x14ac:dyDescent="0.2">
      <c r="D2398" t="s">
        <v>2501</v>
      </c>
    </row>
    <row r="2399" spans="4:4" x14ac:dyDescent="0.2">
      <c r="D2399" t="s">
        <v>2502</v>
      </c>
    </row>
    <row r="2400" spans="4:4" x14ac:dyDescent="0.2">
      <c r="D2400" t="s">
        <v>2503</v>
      </c>
    </row>
    <row r="2401" spans="4:4" x14ac:dyDescent="0.2">
      <c r="D2401" t="s">
        <v>2504</v>
      </c>
    </row>
    <row r="2402" spans="4:4" x14ac:dyDescent="0.2">
      <c r="D2402" t="s">
        <v>2505</v>
      </c>
    </row>
    <row r="2403" spans="4:4" x14ac:dyDescent="0.2">
      <c r="D2403" t="s">
        <v>2506</v>
      </c>
    </row>
    <row r="2404" spans="4:4" x14ac:dyDescent="0.2">
      <c r="D2404" t="s">
        <v>2507</v>
      </c>
    </row>
    <row r="2405" spans="4:4" x14ac:dyDescent="0.2">
      <c r="D2405" t="s">
        <v>2508</v>
      </c>
    </row>
    <row r="2406" spans="4:4" x14ac:dyDescent="0.2">
      <c r="D2406" t="s">
        <v>2509</v>
      </c>
    </row>
    <row r="2407" spans="4:4" x14ac:dyDescent="0.2">
      <c r="D2407" t="s">
        <v>2510</v>
      </c>
    </row>
    <row r="2408" spans="4:4" x14ac:dyDescent="0.2">
      <c r="D2408" t="s">
        <v>2511</v>
      </c>
    </row>
    <row r="2409" spans="4:4" x14ac:dyDescent="0.2">
      <c r="D2409" t="s">
        <v>2512</v>
      </c>
    </row>
    <row r="2410" spans="4:4" x14ac:dyDescent="0.2">
      <c r="D2410" t="s">
        <v>2513</v>
      </c>
    </row>
    <row r="2411" spans="4:4" x14ac:dyDescent="0.2">
      <c r="D2411" t="s">
        <v>2514</v>
      </c>
    </row>
    <row r="2412" spans="4:4" x14ac:dyDescent="0.2">
      <c r="D2412" t="s">
        <v>2515</v>
      </c>
    </row>
    <row r="2413" spans="4:4" x14ac:dyDescent="0.2">
      <c r="D2413" t="s">
        <v>2516</v>
      </c>
    </row>
    <row r="2414" spans="4:4" x14ac:dyDescent="0.2">
      <c r="D2414" t="s">
        <v>2517</v>
      </c>
    </row>
    <row r="2415" spans="4:4" x14ac:dyDescent="0.2">
      <c r="D2415" t="s">
        <v>2518</v>
      </c>
    </row>
    <row r="2416" spans="4:4" x14ac:dyDescent="0.2">
      <c r="D2416" t="s">
        <v>2519</v>
      </c>
    </row>
    <row r="2417" spans="4:4" x14ac:dyDescent="0.2">
      <c r="D2417" t="s">
        <v>2520</v>
      </c>
    </row>
    <row r="2418" spans="4:4" x14ac:dyDescent="0.2">
      <c r="D2418" t="s">
        <v>2521</v>
      </c>
    </row>
    <row r="2419" spans="4:4" x14ac:dyDescent="0.2">
      <c r="D2419" t="s">
        <v>2522</v>
      </c>
    </row>
    <row r="2420" spans="4:4" x14ac:dyDescent="0.2">
      <c r="D2420" t="s">
        <v>2523</v>
      </c>
    </row>
    <row r="2421" spans="4:4" x14ac:dyDescent="0.2">
      <c r="D2421" t="s">
        <v>2524</v>
      </c>
    </row>
    <row r="2422" spans="4:4" x14ac:dyDescent="0.2">
      <c r="D2422" t="s">
        <v>2525</v>
      </c>
    </row>
    <row r="2423" spans="4:4" x14ac:dyDescent="0.2">
      <c r="D2423" t="s">
        <v>2526</v>
      </c>
    </row>
    <row r="2424" spans="4:4" x14ac:dyDescent="0.2">
      <c r="D2424" t="s">
        <v>2527</v>
      </c>
    </row>
    <row r="2425" spans="4:4" x14ac:dyDescent="0.2">
      <c r="D2425" t="s">
        <v>2528</v>
      </c>
    </row>
    <row r="2426" spans="4:4" x14ac:dyDescent="0.2">
      <c r="D2426" t="s">
        <v>2529</v>
      </c>
    </row>
    <row r="2427" spans="4:4" x14ac:dyDescent="0.2">
      <c r="D2427" t="s">
        <v>2530</v>
      </c>
    </row>
    <row r="2428" spans="4:4" x14ac:dyDescent="0.2">
      <c r="D2428" t="s">
        <v>2531</v>
      </c>
    </row>
    <row r="2429" spans="4:4" x14ac:dyDescent="0.2">
      <c r="D2429" t="s">
        <v>2532</v>
      </c>
    </row>
    <row r="2430" spans="4:4" x14ac:dyDescent="0.2">
      <c r="D2430" t="s">
        <v>2533</v>
      </c>
    </row>
    <row r="2431" spans="4:4" x14ac:dyDescent="0.2">
      <c r="D2431" t="s">
        <v>2534</v>
      </c>
    </row>
    <row r="2432" spans="4:4" x14ac:dyDescent="0.2">
      <c r="D2432" t="s">
        <v>2535</v>
      </c>
    </row>
    <row r="2433" spans="4:4" x14ac:dyDescent="0.2">
      <c r="D2433" t="s">
        <v>2536</v>
      </c>
    </row>
    <row r="2434" spans="4:4" x14ac:dyDescent="0.2">
      <c r="D2434" t="s">
        <v>2537</v>
      </c>
    </row>
    <row r="2435" spans="4:4" x14ac:dyDescent="0.2">
      <c r="D2435" t="s">
        <v>2538</v>
      </c>
    </row>
    <row r="2436" spans="4:4" x14ac:dyDescent="0.2">
      <c r="D2436" t="s">
        <v>2539</v>
      </c>
    </row>
    <row r="2437" spans="4:4" x14ac:dyDescent="0.2">
      <c r="D2437" t="s">
        <v>2540</v>
      </c>
    </row>
    <row r="2438" spans="4:4" x14ac:dyDescent="0.2">
      <c r="D2438" t="s">
        <v>2541</v>
      </c>
    </row>
    <row r="2439" spans="4:4" x14ac:dyDescent="0.2">
      <c r="D2439" t="s">
        <v>2542</v>
      </c>
    </row>
    <row r="2440" spans="4:4" x14ac:dyDescent="0.2">
      <c r="D2440" t="s">
        <v>2543</v>
      </c>
    </row>
    <row r="2441" spans="4:4" x14ac:dyDescent="0.2">
      <c r="D2441" t="s">
        <v>2544</v>
      </c>
    </row>
    <row r="2442" spans="4:4" x14ac:dyDescent="0.2">
      <c r="D2442" t="s">
        <v>2545</v>
      </c>
    </row>
    <row r="2443" spans="4:4" x14ac:dyDescent="0.2">
      <c r="D2443" t="s">
        <v>2546</v>
      </c>
    </row>
    <row r="2444" spans="4:4" x14ac:dyDescent="0.2">
      <c r="D2444" t="s">
        <v>2547</v>
      </c>
    </row>
    <row r="2445" spans="4:4" x14ac:dyDescent="0.2">
      <c r="D2445" t="s">
        <v>2548</v>
      </c>
    </row>
    <row r="2446" spans="4:4" x14ac:dyDescent="0.2">
      <c r="D2446" t="s">
        <v>2549</v>
      </c>
    </row>
    <row r="2447" spans="4:4" x14ac:dyDescent="0.2">
      <c r="D2447" t="s">
        <v>2550</v>
      </c>
    </row>
    <row r="2448" spans="4:4" x14ac:dyDescent="0.2">
      <c r="D2448" t="s">
        <v>2551</v>
      </c>
    </row>
    <row r="2449" spans="4:4" x14ac:dyDescent="0.2">
      <c r="D2449" t="s">
        <v>2552</v>
      </c>
    </row>
    <row r="2450" spans="4:4" x14ac:dyDescent="0.2">
      <c r="D2450" t="s">
        <v>2553</v>
      </c>
    </row>
    <row r="2451" spans="4:4" x14ac:dyDescent="0.2">
      <c r="D2451" t="s">
        <v>2554</v>
      </c>
    </row>
    <row r="2452" spans="4:4" x14ac:dyDescent="0.2">
      <c r="D2452" t="s">
        <v>2555</v>
      </c>
    </row>
    <row r="2453" spans="4:4" x14ac:dyDescent="0.2">
      <c r="D2453" t="s">
        <v>2556</v>
      </c>
    </row>
    <row r="2454" spans="4:4" x14ac:dyDescent="0.2">
      <c r="D2454" t="s">
        <v>2557</v>
      </c>
    </row>
    <row r="2455" spans="4:4" x14ac:dyDescent="0.2">
      <c r="D2455" t="s">
        <v>2558</v>
      </c>
    </row>
    <row r="2456" spans="4:4" x14ac:dyDescent="0.2">
      <c r="D2456" t="s">
        <v>2559</v>
      </c>
    </row>
    <row r="2457" spans="4:4" x14ac:dyDescent="0.2">
      <c r="D2457" t="s">
        <v>2560</v>
      </c>
    </row>
    <row r="2458" spans="4:4" x14ac:dyDescent="0.2">
      <c r="D2458" t="s">
        <v>2561</v>
      </c>
    </row>
    <row r="2459" spans="4:4" x14ac:dyDescent="0.2">
      <c r="D2459" t="s">
        <v>2562</v>
      </c>
    </row>
    <row r="2460" spans="4:4" x14ac:dyDescent="0.2">
      <c r="D2460" t="s">
        <v>2563</v>
      </c>
    </row>
    <row r="2461" spans="4:4" x14ac:dyDescent="0.2">
      <c r="D2461" t="s">
        <v>2564</v>
      </c>
    </row>
    <row r="2462" spans="4:4" x14ac:dyDescent="0.2">
      <c r="D2462" t="s">
        <v>2565</v>
      </c>
    </row>
    <row r="2463" spans="4:4" x14ac:dyDescent="0.2">
      <c r="D2463" t="s">
        <v>2566</v>
      </c>
    </row>
    <row r="2464" spans="4:4" x14ac:dyDescent="0.2">
      <c r="D2464" t="s">
        <v>2567</v>
      </c>
    </row>
    <row r="2465" spans="4:4" x14ac:dyDescent="0.2">
      <c r="D2465" t="s">
        <v>2568</v>
      </c>
    </row>
    <row r="2466" spans="4:4" x14ac:dyDescent="0.2">
      <c r="D2466" t="s">
        <v>2569</v>
      </c>
    </row>
    <row r="2467" spans="4:4" x14ac:dyDescent="0.2">
      <c r="D2467" t="s">
        <v>2570</v>
      </c>
    </row>
    <row r="2468" spans="4:4" x14ac:dyDescent="0.2">
      <c r="D2468" t="s">
        <v>2571</v>
      </c>
    </row>
    <row r="2469" spans="4:4" x14ac:dyDescent="0.2">
      <c r="D2469" t="s">
        <v>2572</v>
      </c>
    </row>
    <row r="2470" spans="4:4" x14ac:dyDescent="0.2">
      <c r="D2470" t="s">
        <v>2573</v>
      </c>
    </row>
    <row r="2471" spans="4:4" x14ac:dyDescent="0.2">
      <c r="D2471" t="s">
        <v>2574</v>
      </c>
    </row>
    <row r="2472" spans="4:4" x14ac:dyDescent="0.2">
      <c r="D2472" t="s">
        <v>2575</v>
      </c>
    </row>
    <row r="2473" spans="4:4" x14ac:dyDescent="0.2">
      <c r="D2473" t="s">
        <v>2576</v>
      </c>
    </row>
    <row r="2474" spans="4:4" x14ac:dyDescent="0.2">
      <c r="D2474" t="s">
        <v>2577</v>
      </c>
    </row>
    <row r="2475" spans="4:4" x14ac:dyDescent="0.2">
      <c r="D2475" t="s">
        <v>2578</v>
      </c>
    </row>
    <row r="2476" spans="4:4" x14ac:dyDescent="0.2">
      <c r="D2476" t="s">
        <v>2579</v>
      </c>
    </row>
    <row r="2477" spans="4:4" x14ac:dyDescent="0.2">
      <c r="D2477" t="s">
        <v>2580</v>
      </c>
    </row>
    <row r="2478" spans="4:4" x14ac:dyDescent="0.2">
      <c r="D2478" t="s">
        <v>2581</v>
      </c>
    </row>
    <row r="2479" spans="4:4" x14ac:dyDescent="0.2">
      <c r="D2479" t="s">
        <v>2582</v>
      </c>
    </row>
    <row r="2480" spans="4:4" x14ac:dyDescent="0.2">
      <c r="D2480" t="s">
        <v>2583</v>
      </c>
    </row>
    <row r="2481" spans="4:4" x14ac:dyDescent="0.2">
      <c r="D2481" t="s">
        <v>2584</v>
      </c>
    </row>
    <row r="2482" spans="4:4" x14ac:dyDescent="0.2">
      <c r="D2482" t="s">
        <v>2585</v>
      </c>
    </row>
    <row r="2483" spans="4:4" x14ac:dyDescent="0.2">
      <c r="D2483" t="s">
        <v>2586</v>
      </c>
    </row>
    <row r="2484" spans="4:4" x14ac:dyDescent="0.2">
      <c r="D2484" t="s">
        <v>2587</v>
      </c>
    </row>
    <row r="2485" spans="4:4" x14ac:dyDescent="0.2">
      <c r="D2485" t="s">
        <v>2588</v>
      </c>
    </row>
    <row r="2486" spans="4:4" x14ac:dyDescent="0.2">
      <c r="D2486" t="s">
        <v>2589</v>
      </c>
    </row>
    <row r="2487" spans="4:4" x14ac:dyDescent="0.2">
      <c r="D2487" t="s">
        <v>2590</v>
      </c>
    </row>
    <row r="2488" spans="4:4" x14ac:dyDescent="0.2">
      <c r="D2488" t="s">
        <v>2591</v>
      </c>
    </row>
    <row r="2489" spans="4:4" x14ac:dyDescent="0.2">
      <c r="D2489" t="s">
        <v>2592</v>
      </c>
    </row>
    <row r="2490" spans="4:4" x14ac:dyDescent="0.2">
      <c r="D2490" t="s">
        <v>2593</v>
      </c>
    </row>
    <row r="2491" spans="4:4" x14ac:dyDescent="0.2">
      <c r="D2491" t="s">
        <v>2594</v>
      </c>
    </row>
    <row r="2492" spans="4:4" x14ac:dyDescent="0.2">
      <c r="D2492" t="s">
        <v>2595</v>
      </c>
    </row>
    <row r="2493" spans="4:4" x14ac:dyDescent="0.2">
      <c r="D2493" t="s">
        <v>2596</v>
      </c>
    </row>
    <row r="2494" spans="4:4" x14ac:dyDescent="0.2">
      <c r="D2494" t="s">
        <v>2597</v>
      </c>
    </row>
    <row r="2495" spans="4:4" x14ac:dyDescent="0.2">
      <c r="D2495" t="s">
        <v>2598</v>
      </c>
    </row>
    <row r="2496" spans="4:4" x14ac:dyDescent="0.2">
      <c r="D2496" t="s">
        <v>2599</v>
      </c>
    </row>
    <row r="2497" spans="4:4" x14ac:dyDescent="0.2">
      <c r="D2497" t="s">
        <v>2600</v>
      </c>
    </row>
    <row r="2498" spans="4:4" x14ac:dyDescent="0.2">
      <c r="D2498" t="s">
        <v>2601</v>
      </c>
    </row>
    <row r="2499" spans="4:4" x14ac:dyDescent="0.2">
      <c r="D2499" t="s">
        <v>2602</v>
      </c>
    </row>
    <row r="2500" spans="4:4" x14ac:dyDescent="0.2">
      <c r="D2500" t="s">
        <v>2603</v>
      </c>
    </row>
    <row r="2501" spans="4:4" x14ac:dyDescent="0.2">
      <c r="D2501" t="s">
        <v>2604</v>
      </c>
    </row>
    <row r="2502" spans="4:4" x14ac:dyDescent="0.2">
      <c r="D2502" t="s">
        <v>2605</v>
      </c>
    </row>
    <row r="2503" spans="4:4" x14ac:dyDescent="0.2">
      <c r="D2503" t="s">
        <v>2606</v>
      </c>
    </row>
    <row r="2504" spans="4:4" x14ac:dyDescent="0.2">
      <c r="D2504" t="s">
        <v>2607</v>
      </c>
    </row>
    <row r="2505" spans="4:4" x14ac:dyDescent="0.2">
      <c r="D2505" t="s">
        <v>2608</v>
      </c>
    </row>
    <row r="2506" spans="4:4" x14ac:dyDescent="0.2">
      <c r="D2506" t="s">
        <v>2609</v>
      </c>
    </row>
    <row r="2507" spans="4:4" x14ac:dyDescent="0.2">
      <c r="D2507" t="s">
        <v>2610</v>
      </c>
    </row>
    <row r="2508" spans="4:4" x14ac:dyDescent="0.2">
      <c r="D2508" t="s">
        <v>2611</v>
      </c>
    </row>
    <row r="2509" spans="4:4" x14ac:dyDescent="0.2">
      <c r="D2509" t="s">
        <v>2612</v>
      </c>
    </row>
    <row r="2510" spans="4:4" x14ac:dyDescent="0.2">
      <c r="D2510" t="s">
        <v>2613</v>
      </c>
    </row>
    <row r="2511" spans="4:4" x14ac:dyDescent="0.2">
      <c r="D2511" t="s">
        <v>2614</v>
      </c>
    </row>
    <row r="2512" spans="4:4" x14ac:dyDescent="0.2">
      <c r="D2512" t="s">
        <v>2615</v>
      </c>
    </row>
    <row r="2513" spans="4:4" x14ac:dyDescent="0.2">
      <c r="D2513" t="s">
        <v>2616</v>
      </c>
    </row>
    <row r="2514" spans="4:4" x14ac:dyDescent="0.2">
      <c r="D2514" t="s">
        <v>2617</v>
      </c>
    </row>
    <row r="2515" spans="4:4" x14ac:dyDescent="0.2">
      <c r="D2515" t="s">
        <v>2618</v>
      </c>
    </row>
    <row r="2516" spans="4:4" x14ac:dyDescent="0.2">
      <c r="D2516" t="s">
        <v>2619</v>
      </c>
    </row>
    <row r="2517" spans="4:4" x14ac:dyDescent="0.2">
      <c r="D2517" t="s">
        <v>2620</v>
      </c>
    </row>
    <row r="2518" spans="4:4" x14ac:dyDescent="0.2">
      <c r="D2518" t="s">
        <v>2621</v>
      </c>
    </row>
    <row r="2519" spans="4:4" x14ac:dyDescent="0.2">
      <c r="D2519" t="s">
        <v>2622</v>
      </c>
    </row>
    <row r="2520" spans="4:4" x14ac:dyDescent="0.2">
      <c r="D2520" t="s">
        <v>2623</v>
      </c>
    </row>
    <row r="2521" spans="4:4" x14ac:dyDescent="0.2">
      <c r="D2521" t="s">
        <v>2624</v>
      </c>
    </row>
    <row r="2522" spans="4:4" x14ac:dyDescent="0.2">
      <c r="D2522" t="s">
        <v>2625</v>
      </c>
    </row>
    <row r="2523" spans="4:4" x14ac:dyDescent="0.2">
      <c r="D2523" t="s">
        <v>2626</v>
      </c>
    </row>
    <row r="2524" spans="4:4" x14ac:dyDescent="0.2">
      <c r="D2524" t="s">
        <v>2627</v>
      </c>
    </row>
    <row r="2525" spans="4:4" x14ac:dyDescent="0.2">
      <c r="D2525" t="s">
        <v>2628</v>
      </c>
    </row>
    <row r="2526" spans="4:4" x14ac:dyDescent="0.2">
      <c r="D2526" t="s">
        <v>2629</v>
      </c>
    </row>
    <row r="2527" spans="4:4" x14ac:dyDescent="0.2">
      <c r="D2527" t="s">
        <v>2630</v>
      </c>
    </row>
    <row r="2528" spans="4:4" x14ac:dyDescent="0.2">
      <c r="D2528" t="s">
        <v>2631</v>
      </c>
    </row>
    <row r="2529" spans="4:4" x14ac:dyDescent="0.2">
      <c r="D2529" t="s">
        <v>2632</v>
      </c>
    </row>
    <row r="2530" spans="4:4" x14ac:dyDescent="0.2">
      <c r="D2530" t="s">
        <v>2633</v>
      </c>
    </row>
    <row r="2531" spans="4:4" x14ac:dyDescent="0.2">
      <c r="D2531" t="s">
        <v>2634</v>
      </c>
    </row>
    <row r="2532" spans="4:4" x14ac:dyDescent="0.2">
      <c r="D2532" t="s">
        <v>2635</v>
      </c>
    </row>
    <row r="2533" spans="4:4" x14ac:dyDescent="0.2">
      <c r="D2533" t="s">
        <v>2636</v>
      </c>
    </row>
    <row r="2534" spans="4:4" x14ac:dyDescent="0.2">
      <c r="D2534" t="s">
        <v>2637</v>
      </c>
    </row>
    <row r="2535" spans="4:4" x14ac:dyDescent="0.2">
      <c r="D2535" t="s">
        <v>2638</v>
      </c>
    </row>
    <row r="2536" spans="4:4" x14ac:dyDescent="0.2">
      <c r="D2536" t="s">
        <v>2639</v>
      </c>
    </row>
    <row r="2537" spans="4:4" x14ac:dyDescent="0.2">
      <c r="D2537" t="s">
        <v>2640</v>
      </c>
    </row>
    <row r="2538" spans="4:4" x14ac:dyDescent="0.2">
      <c r="D2538" t="s">
        <v>2641</v>
      </c>
    </row>
    <row r="2539" spans="4:4" x14ac:dyDescent="0.2">
      <c r="D2539" t="s">
        <v>2642</v>
      </c>
    </row>
    <row r="2540" spans="4:4" x14ac:dyDescent="0.2">
      <c r="D2540" t="s">
        <v>2643</v>
      </c>
    </row>
    <row r="2541" spans="4:4" x14ac:dyDescent="0.2">
      <c r="D2541" t="s">
        <v>2644</v>
      </c>
    </row>
    <row r="2542" spans="4:4" x14ac:dyDescent="0.2">
      <c r="D2542" t="s">
        <v>2645</v>
      </c>
    </row>
    <row r="2543" spans="4:4" x14ac:dyDescent="0.2">
      <c r="D2543" t="s">
        <v>2646</v>
      </c>
    </row>
    <row r="2544" spans="4:4" x14ac:dyDescent="0.2">
      <c r="D2544" t="s">
        <v>2647</v>
      </c>
    </row>
    <row r="2545" spans="4:4" x14ac:dyDescent="0.2">
      <c r="D2545" t="s">
        <v>2648</v>
      </c>
    </row>
    <row r="2546" spans="4:4" x14ac:dyDescent="0.2">
      <c r="D2546" t="s">
        <v>2649</v>
      </c>
    </row>
    <row r="2547" spans="4:4" x14ac:dyDescent="0.2">
      <c r="D2547" t="s">
        <v>2650</v>
      </c>
    </row>
    <row r="2548" spans="4:4" x14ac:dyDescent="0.2">
      <c r="D2548" t="s">
        <v>2651</v>
      </c>
    </row>
    <row r="2549" spans="4:4" x14ac:dyDescent="0.2">
      <c r="D2549" t="s">
        <v>2652</v>
      </c>
    </row>
    <row r="2550" spans="4:4" x14ac:dyDescent="0.2">
      <c r="D2550" t="s">
        <v>2653</v>
      </c>
    </row>
    <row r="2551" spans="4:4" x14ac:dyDescent="0.2">
      <c r="D2551" t="s">
        <v>2654</v>
      </c>
    </row>
    <row r="2552" spans="4:4" x14ac:dyDescent="0.2">
      <c r="D2552" t="s">
        <v>2655</v>
      </c>
    </row>
    <row r="2553" spans="4:4" x14ac:dyDescent="0.2">
      <c r="D2553" t="s">
        <v>2656</v>
      </c>
    </row>
    <row r="2554" spans="4:4" x14ac:dyDescent="0.2">
      <c r="D2554" t="s">
        <v>2657</v>
      </c>
    </row>
    <row r="2555" spans="4:4" x14ac:dyDescent="0.2">
      <c r="D2555" t="s">
        <v>2658</v>
      </c>
    </row>
    <row r="2556" spans="4:4" x14ac:dyDescent="0.2">
      <c r="D2556" t="s">
        <v>2659</v>
      </c>
    </row>
    <row r="2557" spans="4:4" x14ac:dyDescent="0.2">
      <c r="D2557" t="s">
        <v>2660</v>
      </c>
    </row>
    <row r="2558" spans="4:4" x14ac:dyDescent="0.2">
      <c r="D2558" t="s">
        <v>2661</v>
      </c>
    </row>
    <row r="2559" spans="4:4" x14ac:dyDescent="0.2">
      <c r="D2559" t="s">
        <v>2662</v>
      </c>
    </row>
    <row r="2560" spans="4:4" x14ac:dyDescent="0.2">
      <c r="D2560" t="s">
        <v>2663</v>
      </c>
    </row>
    <row r="2561" spans="4:4" x14ac:dyDescent="0.2">
      <c r="D2561" t="s">
        <v>2664</v>
      </c>
    </row>
    <row r="2562" spans="4:4" x14ac:dyDescent="0.2">
      <c r="D2562" t="s">
        <v>2665</v>
      </c>
    </row>
    <row r="2563" spans="4:4" x14ac:dyDescent="0.2">
      <c r="D2563" t="s">
        <v>2666</v>
      </c>
    </row>
    <row r="2564" spans="4:4" x14ac:dyDescent="0.2">
      <c r="D2564" t="s">
        <v>2667</v>
      </c>
    </row>
    <row r="2565" spans="4:4" x14ac:dyDescent="0.2">
      <c r="D2565" t="s">
        <v>2668</v>
      </c>
    </row>
    <row r="2566" spans="4:4" x14ac:dyDescent="0.2">
      <c r="D2566" t="s">
        <v>2669</v>
      </c>
    </row>
    <row r="2567" spans="4:4" x14ac:dyDescent="0.2">
      <c r="D2567" t="s">
        <v>2670</v>
      </c>
    </row>
    <row r="2568" spans="4:4" x14ac:dyDescent="0.2">
      <c r="D2568" t="s">
        <v>2671</v>
      </c>
    </row>
    <row r="2569" spans="4:4" x14ac:dyDescent="0.2">
      <c r="D2569" t="s">
        <v>2672</v>
      </c>
    </row>
    <row r="2570" spans="4:4" x14ac:dyDescent="0.2">
      <c r="D2570" t="s">
        <v>2673</v>
      </c>
    </row>
    <row r="2571" spans="4:4" x14ac:dyDescent="0.2">
      <c r="D2571" t="s">
        <v>2674</v>
      </c>
    </row>
    <row r="2572" spans="4:4" x14ac:dyDescent="0.2">
      <c r="D2572" t="s">
        <v>2675</v>
      </c>
    </row>
    <row r="2573" spans="4:4" x14ac:dyDescent="0.2">
      <c r="D2573" t="s">
        <v>2676</v>
      </c>
    </row>
    <row r="2574" spans="4:4" x14ac:dyDescent="0.2">
      <c r="D2574" t="s">
        <v>2677</v>
      </c>
    </row>
    <row r="2575" spans="4:4" x14ac:dyDescent="0.2">
      <c r="D2575" t="s">
        <v>2678</v>
      </c>
    </row>
    <row r="2576" spans="4:4" x14ac:dyDescent="0.2">
      <c r="D2576" t="s">
        <v>2679</v>
      </c>
    </row>
    <row r="2577" spans="4:4" x14ac:dyDescent="0.2">
      <c r="D2577" t="s">
        <v>2680</v>
      </c>
    </row>
    <row r="2578" spans="4:4" x14ac:dyDescent="0.2">
      <c r="D2578" t="s">
        <v>2681</v>
      </c>
    </row>
    <row r="2579" spans="4:4" x14ac:dyDescent="0.2">
      <c r="D2579" t="s">
        <v>2682</v>
      </c>
    </row>
    <row r="2580" spans="4:4" x14ac:dyDescent="0.2">
      <c r="D2580" t="s">
        <v>2683</v>
      </c>
    </row>
    <row r="2581" spans="4:4" x14ac:dyDescent="0.2">
      <c r="D2581" t="s">
        <v>2684</v>
      </c>
    </row>
    <row r="2582" spans="4:4" x14ac:dyDescent="0.2">
      <c r="D2582" t="s">
        <v>2685</v>
      </c>
    </row>
    <row r="2583" spans="4:4" x14ac:dyDescent="0.2">
      <c r="D2583" t="s">
        <v>2686</v>
      </c>
    </row>
    <row r="2584" spans="4:4" x14ac:dyDescent="0.2">
      <c r="D2584" t="s">
        <v>2687</v>
      </c>
    </row>
    <row r="2585" spans="4:4" x14ac:dyDescent="0.2">
      <c r="D2585" t="s">
        <v>2688</v>
      </c>
    </row>
    <row r="2586" spans="4:4" x14ac:dyDescent="0.2">
      <c r="D2586" t="s">
        <v>2689</v>
      </c>
    </row>
    <row r="2587" spans="4:4" x14ac:dyDescent="0.2">
      <c r="D2587" t="s">
        <v>2690</v>
      </c>
    </row>
    <row r="2588" spans="4:4" x14ac:dyDescent="0.2">
      <c r="D2588" t="s">
        <v>2691</v>
      </c>
    </row>
    <row r="2589" spans="4:4" x14ac:dyDescent="0.2">
      <c r="D2589" t="s">
        <v>2692</v>
      </c>
    </row>
    <row r="2590" spans="4:4" x14ac:dyDescent="0.2">
      <c r="D2590" t="s">
        <v>2693</v>
      </c>
    </row>
    <row r="2591" spans="4:4" x14ac:dyDescent="0.2">
      <c r="D2591" t="s">
        <v>2694</v>
      </c>
    </row>
    <row r="2592" spans="4:4" x14ac:dyDescent="0.2">
      <c r="D2592" t="s">
        <v>2695</v>
      </c>
    </row>
    <row r="2593" spans="4:4" x14ac:dyDescent="0.2">
      <c r="D2593" t="s">
        <v>2696</v>
      </c>
    </row>
    <row r="2594" spans="4:4" x14ac:dyDescent="0.2">
      <c r="D2594" t="s">
        <v>2697</v>
      </c>
    </row>
    <row r="2595" spans="4:4" x14ac:dyDescent="0.2">
      <c r="D2595" t="s">
        <v>2698</v>
      </c>
    </row>
    <row r="2596" spans="4:4" x14ac:dyDescent="0.2">
      <c r="D2596" t="s">
        <v>2699</v>
      </c>
    </row>
    <row r="2597" spans="4:4" x14ac:dyDescent="0.2">
      <c r="D2597" t="s">
        <v>2700</v>
      </c>
    </row>
    <row r="2598" spans="4:4" x14ac:dyDescent="0.2">
      <c r="D2598" t="s">
        <v>2701</v>
      </c>
    </row>
    <row r="2599" spans="4:4" x14ac:dyDescent="0.2">
      <c r="D2599" t="s">
        <v>2702</v>
      </c>
    </row>
    <row r="2600" spans="4:4" x14ac:dyDescent="0.2">
      <c r="D2600" t="s">
        <v>2703</v>
      </c>
    </row>
    <row r="2601" spans="4:4" x14ac:dyDescent="0.2">
      <c r="D2601" t="s">
        <v>2704</v>
      </c>
    </row>
    <row r="2602" spans="4:4" x14ac:dyDescent="0.2">
      <c r="D2602" t="s">
        <v>2705</v>
      </c>
    </row>
    <row r="2603" spans="4:4" x14ac:dyDescent="0.2">
      <c r="D2603" t="s">
        <v>2706</v>
      </c>
    </row>
    <row r="2604" spans="4:4" x14ac:dyDescent="0.2">
      <c r="D2604" t="s">
        <v>2707</v>
      </c>
    </row>
    <row r="2605" spans="4:4" x14ac:dyDescent="0.2">
      <c r="D2605" t="s">
        <v>2708</v>
      </c>
    </row>
    <row r="2606" spans="4:4" x14ac:dyDescent="0.2">
      <c r="D2606" t="s">
        <v>2709</v>
      </c>
    </row>
    <row r="2607" spans="4:4" x14ac:dyDescent="0.2">
      <c r="D2607" t="s">
        <v>2710</v>
      </c>
    </row>
    <row r="2608" spans="4:4" x14ac:dyDescent="0.2">
      <c r="D2608" t="s">
        <v>2711</v>
      </c>
    </row>
    <row r="2609" spans="4:4" x14ac:dyDescent="0.2">
      <c r="D2609" t="s">
        <v>2712</v>
      </c>
    </row>
    <row r="2610" spans="4:4" x14ac:dyDescent="0.2">
      <c r="D2610" t="s">
        <v>2713</v>
      </c>
    </row>
    <row r="2611" spans="4:4" x14ac:dyDescent="0.2">
      <c r="D2611" t="s">
        <v>2714</v>
      </c>
    </row>
    <row r="2612" spans="4:4" x14ac:dyDescent="0.2">
      <c r="D2612" t="s">
        <v>2715</v>
      </c>
    </row>
    <row r="2613" spans="4:4" x14ac:dyDescent="0.2">
      <c r="D2613" t="s">
        <v>2716</v>
      </c>
    </row>
    <row r="2614" spans="4:4" x14ac:dyDescent="0.2">
      <c r="D2614" t="s">
        <v>2717</v>
      </c>
    </row>
    <row r="2615" spans="4:4" x14ac:dyDescent="0.2">
      <c r="D2615" t="s">
        <v>2718</v>
      </c>
    </row>
    <row r="2616" spans="4:4" x14ac:dyDescent="0.2">
      <c r="D2616" t="s">
        <v>2719</v>
      </c>
    </row>
    <row r="2617" spans="4:4" x14ac:dyDescent="0.2">
      <c r="D2617" t="s">
        <v>2720</v>
      </c>
    </row>
    <row r="2618" spans="4:4" x14ac:dyDescent="0.2">
      <c r="D2618" t="s">
        <v>2721</v>
      </c>
    </row>
    <row r="2619" spans="4:4" x14ac:dyDescent="0.2">
      <c r="D2619" t="s">
        <v>2722</v>
      </c>
    </row>
    <row r="2620" spans="4:4" x14ac:dyDescent="0.2">
      <c r="D2620" t="s">
        <v>2723</v>
      </c>
    </row>
    <row r="2621" spans="4:4" x14ac:dyDescent="0.2">
      <c r="D2621" t="s">
        <v>2724</v>
      </c>
    </row>
    <row r="2622" spans="4:4" x14ac:dyDescent="0.2">
      <c r="D2622" t="s">
        <v>2725</v>
      </c>
    </row>
    <row r="2623" spans="4:4" x14ac:dyDescent="0.2">
      <c r="D2623" t="s">
        <v>2726</v>
      </c>
    </row>
    <row r="2624" spans="4:4" x14ac:dyDescent="0.2">
      <c r="D2624" t="s">
        <v>2727</v>
      </c>
    </row>
    <row r="2625" spans="4:4" x14ac:dyDescent="0.2">
      <c r="D2625" t="s">
        <v>2728</v>
      </c>
    </row>
    <row r="2626" spans="4:4" x14ac:dyDescent="0.2">
      <c r="D2626" t="s">
        <v>2729</v>
      </c>
    </row>
    <row r="2627" spans="4:4" x14ac:dyDescent="0.2">
      <c r="D2627" t="s">
        <v>2730</v>
      </c>
    </row>
    <row r="2628" spans="4:4" x14ac:dyDescent="0.2">
      <c r="D2628" t="s">
        <v>2731</v>
      </c>
    </row>
    <row r="2629" spans="4:4" x14ac:dyDescent="0.2">
      <c r="D2629" t="s">
        <v>2732</v>
      </c>
    </row>
    <row r="2630" spans="4:4" x14ac:dyDescent="0.2">
      <c r="D2630" t="s">
        <v>2733</v>
      </c>
    </row>
    <row r="2631" spans="4:4" x14ac:dyDescent="0.2">
      <c r="D2631" t="s">
        <v>2734</v>
      </c>
    </row>
    <row r="2632" spans="4:4" x14ac:dyDescent="0.2">
      <c r="D2632" t="s">
        <v>2735</v>
      </c>
    </row>
    <row r="2633" spans="4:4" x14ac:dyDescent="0.2">
      <c r="D2633" t="s">
        <v>2736</v>
      </c>
    </row>
    <row r="2634" spans="4:4" x14ac:dyDescent="0.2">
      <c r="D2634" t="s">
        <v>2737</v>
      </c>
    </row>
    <row r="2635" spans="4:4" x14ac:dyDescent="0.2">
      <c r="D2635" t="s">
        <v>2738</v>
      </c>
    </row>
    <row r="2636" spans="4:4" x14ac:dyDescent="0.2">
      <c r="D2636" t="s">
        <v>2739</v>
      </c>
    </row>
    <row r="2637" spans="4:4" x14ac:dyDescent="0.2">
      <c r="D2637" t="s">
        <v>2740</v>
      </c>
    </row>
    <row r="2638" spans="4:4" x14ac:dyDescent="0.2">
      <c r="D2638" t="s">
        <v>2741</v>
      </c>
    </row>
    <row r="2639" spans="4:4" x14ac:dyDescent="0.2">
      <c r="D2639" t="s">
        <v>2742</v>
      </c>
    </row>
    <row r="2640" spans="4:4" x14ac:dyDescent="0.2">
      <c r="D2640" t="s">
        <v>2743</v>
      </c>
    </row>
    <row r="2641" spans="4:4" x14ac:dyDescent="0.2">
      <c r="D2641" t="s">
        <v>2744</v>
      </c>
    </row>
    <row r="2642" spans="4:4" x14ac:dyDescent="0.2">
      <c r="D2642" t="s">
        <v>2745</v>
      </c>
    </row>
    <row r="2643" spans="4:4" x14ac:dyDescent="0.2">
      <c r="D2643" t="s">
        <v>2746</v>
      </c>
    </row>
    <row r="2644" spans="4:4" x14ac:dyDescent="0.2">
      <c r="D2644" t="s">
        <v>2747</v>
      </c>
    </row>
    <row r="2645" spans="4:4" x14ac:dyDescent="0.2">
      <c r="D2645" t="s">
        <v>2748</v>
      </c>
    </row>
    <row r="2646" spans="4:4" x14ac:dyDescent="0.2">
      <c r="D2646" t="s">
        <v>2749</v>
      </c>
    </row>
    <row r="2647" spans="4:4" x14ac:dyDescent="0.2">
      <c r="D2647" t="s">
        <v>2750</v>
      </c>
    </row>
    <row r="2648" spans="4:4" x14ac:dyDescent="0.2">
      <c r="D2648" t="s">
        <v>2751</v>
      </c>
    </row>
    <row r="2649" spans="4:4" x14ac:dyDescent="0.2">
      <c r="D2649" t="s">
        <v>2752</v>
      </c>
    </row>
    <row r="2650" spans="4:4" x14ac:dyDescent="0.2">
      <c r="D2650" t="s">
        <v>2753</v>
      </c>
    </row>
    <row r="2651" spans="4:4" x14ac:dyDescent="0.2">
      <c r="D2651" t="s">
        <v>2754</v>
      </c>
    </row>
    <row r="2652" spans="4:4" x14ac:dyDescent="0.2">
      <c r="D2652" t="s">
        <v>2755</v>
      </c>
    </row>
    <row r="2653" spans="4:4" x14ac:dyDescent="0.2">
      <c r="D2653" t="s">
        <v>2756</v>
      </c>
    </row>
    <row r="2654" spans="4:4" x14ac:dyDescent="0.2">
      <c r="D2654" t="s">
        <v>2757</v>
      </c>
    </row>
    <row r="2655" spans="4:4" x14ac:dyDescent="0.2">
      <c r="D2655" t="s">
        <v>2758</v>
      </c>
    </row>
    <row r="2656" spans="4:4" x14ac:dyDescent="0.2">
      <c r="D2656" t="s">
        <v>2759</v>
      </c>
    </row>
    <row r="2657" spans="4:4" x14ac:dyDescent="0.2">
      <c r="D2657" t="s">
        <v>2760</v>
      </c>
    </row>
    <row r="2658" spans="4:4" x14ac:dyDescent="0.2">
      <c r="D2658" t="s">
        <v>2761</v>
      </c>
    </row>
    <row r="2659" spans="4:4" x14ac:dyDescent="0.2">
      <c r="D2659" t="s">
        <v>2762</v>
      </c>
    </row>
    <row r="2660" spans="4:4" x14ac:dyDescent="0.2">
      <c r="D2660" t="s">
        <v>2763</v>
      </c>
    </row>
    <row r="2661" spans="4:4" x14ac:dyDescent="0.2">
      <c r="D2661" t="s">
        <v>2764</v>
      </c>
    </row>
    <row r="2662" spans="4:4" x14ac:dyDescent="0.2">
      <c r="D2662" t="s">
        <v>2765</v>
      </c>
    </row>
    <row r="2663" spans="4:4" x14ac:dyDescent="0.2">
      <c r="D2663" t="s">
        <v>2766</v>
      </c>
    </row>
    <row r="2664" spans="4:4" x14ac:dyDescent="0.2">
      <c r="D2664" t="s">
        <v>2767</v>
      </c>
    </row>
    <row r="2665" spans="4:4" x14ac:dyDescent="0.2">
      <c r="D2665" t="s">
        <v>2768</v>
      </c>
    </row>
    <row r="2666" spans="4:4" x14ac:dyDescent="0.2">
      <c r="D2666" t="s">
        <v>2769</v>
      </c>
    </row>
    <row r="2667" spans="4:4" x14ac:dyDescent="0.2">
      <c r="D2667" t="s">
        <v>2770</v>
      </c>
    </row>
    <row r="2668" spans="4:4" x14ac:dyDescent="0.2">
      <c r="D2668" t="s">
        <v>2771</v>
      </c>
    </row>
    <row r="2669" spans="4:4" x14ac:dyDescent="0.2">
      <c r="D2669" t="s">
        <v>2772</v>
      </c>
    </row>
    <row r="2670" spans="4:4" x14ac:dyDescent="0.2">
      <c r="D2670" t="s">
        <v>2773</v>
      </c>
    </row>
    <row r="2671" spans="4:4" x14ac:dyDescent="0.2">
      <c r="D2671" t="s">
        <v>2774</v>
      </c>
    </row>
    <row r="2672" spans="4:4" x14ac:dyDescent="0.2">
      <c r="D2672" t="s">
        <v>2775</v>
      </c>
    </row>
    <row r="2673" spans="4:4" x14ac:dyDescent="0.2">
      <c r="D2673" t="s">
        <v>2776</v>
      </c>
    </row>
    <row r="2674" spans="4:4" x14ac:dyDescent="0.2">
      <c r="D2674" t="s">
        <v>2777</v>
      </c>
    </row>
    <row r="2675" spans="4:4" x14ac:dyDescent="0.2">
      <c r="D2675" t="s">
        <v>2778</v>
      </c>
    </row>
    <row r="2676" spans="4:4" x14ac:dyDescent="0.2">
      <c r="D2676" t="s">
        <v>2779</v>
      </c>
    </row>
    <row r="2677" spans="4:4" x14ac:dyDescent="0.2">
      <c r="D2677" t="s">
        <v>2780</v>
      </c>
    </row>
    <row r="2678" spans="4:4" x14ac:dyDescent="0.2">
      <c r="D2678" t="s">
        <v>2781</v>
      </c>
    </row>
    <row r="2679" spans="4:4" x14ac:dyDescent="0.2">
      <c r="D2679" t="s">
        <v>2782</v>
      </c>
    </row>
    <row r="2680" spans="4:4" x14ac:dyDescent="0.2">
      <c r="D2680" t="s">
        <v>2783</v>
      </c>
    </row>
    <row r="2681" spans="4:4" x14ac:dyDescent="0.2">
      <c r="D2681" t="s">
        <v>2784</v>
      </c>
    </row>
    <row r="2682" spans="4:4" x14ac:dyDescent="0.2">
      <c r="D2682" t="s">
        <v>2785</v>
      </c>
    </row>
    <row r="2683" spans="4:4" x14ac:dyDescent="0.2">
      <c r="D2683" t="s">
        <v>2786</v>
      </c>
    </row>
    <row r="2684" spans="4:4" x14ac:dyDescent="0.2">
      <c r="D2684" t="s">
        <v>2787</v>
      </c>
    </row>
    <row r="2685" spans="4:4" x14ac:dyDescent="0.2">
      <c r="D2685" t="s">
        <v>2788</v>
      </c>
    </row>
    <row r="2686" spans="4:4" x14ac:dyDescent="0.2">
      <c r="D2686" t="s">
        <v>2789</v>
      </c>
    </row>
    <row r="2687" spans="4:4" x14ac:dyDescent="0.2">
      <c r="D2687" t="s">
        <v>2790</v>
      </c>
    </row>
    <row r="2688" spans="4:4" x14ac:dyDescent="0.2">
      <c r="D2688" t="s">
        <v>2791</v>
      </c>
    </row>
    <row r="2689" spans="4:4" x14ac:dyDescent="0.2">
      <c r="D2689" t="s">
        <v>2792</v>
      </c>
    </row>
    <row r="2690" spans="4:4" x14ac:dyDescent="0.2">
      <c r="D2690" t="s">
        <v>2793</v>
      </c>
    </row>
    <row r="2691" spans="4:4" x14ac:dyDescent="0.2">
      <c r="D2691" t="s">
        <v>2794</v>
      </c>
    </row>
    <row r="2692" spans="4:4" x14ac:dyDescent="0.2">
      <c r="D2692" t="s">
        <v>2795</v>
      </c>
    </row>
    <row r="2693" spans="4:4" x14ac:dyDescent="0.2">
      <c r="D2693" t="s">
        <v>2796</v>
      </c>
    </row>
    <row r="2694" spans="4:4" x14ac:dyDescent="0.2">
      <c r="D2694" t="s">
        <v>2797</v>
      </c>
    </row>
    <row r="2695" spans="4:4" x14ac:dyDescent="0.2">
      <c r="D2695" t="s">
        <v>2798</v>
      </c>
    </row>
    <row r="2696" spans="4:4" x14ac:dyDescent="0.2">
      <c r="D2696" t="s">
        <v>2799</v>
      </c>
    </row>
    <row r="2697" spans="4:4" x14ac:dyDescent="0.2">
      <c r="D2697" t="s">
        <v>2800</v>
      </c>
    </row>
    <row r="2698" spans="4:4" x14ac:dyDescent="0.2">
      <c r="D2698" t="s">
        <v>2801</v>
      </c>
    </row>
    <row r="2699" spans="4:4" x14ac:dyDescent="0.2">
      <c r="D2699" t="s">
        <v>2802</v>
      </c>
    </row>
    <row r="2700" spans="4:4" x14ac:dyDescent="0.2">
      <c r="D2700" t="s">
        <v>2803</v>
      </c>
    </row>
    <row r="2701" spans="4:4" x14ac:dyDescent="0.2">
      <c r="D2701" t="s">
        <v>2804</v>
      </c>
    </row>
    <row r="2702" spans="4:4" x14ac:dyDescent="0.2">
      <c r="D2702" t="s">
        <v>2805</v>
      </c>
    </row>
    <row r="2703" spans="4:4" x14ac:dyDescent="0.2">
      <c r="D2703" t="s">
        <v>2806</v>
      </c>
    </row>
    <row r="2704" spans="4:4" x14ac:dyDescent="0.2">
      <c r="D2704" t="s">
        <v>2807</v>
      </c>
    </row>
    <row r="2705" spans="4:4" x14ac:dyDescent="0.2">
      <c r="D2705" t="s">
        <v>2808</v>
      </c>
    </row>
    <row r="2706" spans="4:4" x14ac:dyDescent="0.2">
      <c r="D2706" t="s">
        <v>2809</v>
      </c>
    </row>
    <row r="2707" spans="4:4" x14ac:dyDescent="0.2">
      <c r="D2707" t="s">
        <v>2810</v>
      </c>
    </row>
    <row r="2708" spans="4:4" x14ac:dyDescent="0.2">
      <c r="D2708" t="s">
        <v>2811</v>
      </c>
    </row>
    <row r="2709" spans="4:4" x14ac:dyDescent="0.2">
      <c r="D2709" t="s">
        <v>2812</v>
      </c>
    </row>
    <row r="2710" spans="4:4" x14ac:dyDescent="0.2">
      <c r="D2710" t="s">
        <v>2813</v>
      </c>
    </row>
    <row r="2711" spans="4:4" x14ac:dyDescent="0.2">
      <c r="D2711" t="s">
        <v>2814</v>
      </c>
    </row>
    <row r="2712" spans="4:4" x14ac:dyDescent="0.2">
      <c r="D2712" t="s">
        <v>2815</v>
      </c>
    </row>
    <row r="2713" spans="4:4" x14ac:dyDescent="0.2">
      <c r="D2713" t="s">
        <v>2816</v>
      </c>
    </row>
    <row r="2714" spans="4:4" x14ac:dyDescent="0.2">
      <c r="D2714" t="s">
        <v>2817</v>
      </c>
    </row>
    <row r="2715" spans="4:4" x14ac:dyDescent="0.2">
      <c r="D2715" t="s">
        <v>2818</v>
      </c>
    </row>
    <row r="2716" spans="4:4" x14ac:dyDescent="0.2">
      <c r="D2716" t="s">
        <v>2819</v>
      </c>
    </row>
    <row r="2717" spans="4:4" x14ac:dyDescent="0.2">
      <c r="D2717" t="s">
        <v>2820</v>
      </c>
    </row>
    <row r="2718" spans="4:4" x14ac:dyDescent="0.2">
      <c r="D2718" t="s">
        <v>2821</v>
      </c>
    </row>
    <row r="2719" spans="4:4" x14ac:dyDescent="0.2">
      <c r="D2719" t="s">
        <v>2822</v>
      </c>
    </row>
    <row r="2720" spans="4:4" x14ac:dyDescent="0.2">
      <c r="D2720" t="s">
        <v>2823</v>
      </c>
    </row>
    <row r="2721" spans="4:4" x14ac:dyDescent="0.2">
      <c r="D2721" t="s">
        <v>2824</v>
      </c>
    </row>
    <row r="2722" spans="4:4" x14ac:dyDescent="0.2">
      <c r="D2722" t="s">
        <v>2825</v>
      </c>
    </row>
    <row r="2723" spans="4:4" x14ac:dyDescent="0.2">
      <c r="D2723" t="s">
        <v>2826</v>
      </c>
    </row>
    <row r="2724" spans="4:4" x14ac:dyDescent="0.2">
      <c r="D2724" t="s">
        <v>2827</v>
      </c>
    </row>
    <row r="2725" spans="4:4" x14ac:dyDescent="0.2">
      <c r="D2725" t="s">
        <v>2828</v>
      </c>
    </row>
    <row r="2726" spans="4:4" x14ac:dyDescent="0.2">
      <c r="D2726" t="s">
        <v>2829</v>
      </c>
    </row>
    <row r="2727" spans="4:4" x14ac:dyDescent="0.2">
      <c r="D2727" t="s">
        <v>2830</v>
      </c>
    </row>
    <row r="2728" spans="4:4" x14ac:dyDescent="0.2">
      <c r="D2728" t="s">
        <v>2831</v>
      </c>
    </row>
    <row r="2729" spans="4:4" x14ac:dyDescent="0.2">
      <c r="D2729" t="s">
        <v>2832</v>
      </c>
    </row>
    <row r="2730" spans="4:4" x14ac:dyDescent="0.2">
      <c r="D2730" t="s">
        <v>2833</v>
      </c>
    </row>
    <row r="2731" spans="4:4" x14ac:dyDescent="0.2">
      <c r="D2731" t="s">
        <v>2834</v>
      </c>
    </row>
    <row r="2732" spans="4:4" x14ac:dyDescent="0.2">
      <c r="D2732" t="s">
        <v>2835</v>
      </c>
    </row>
    <row r="2733" spans="4:4" x14ac:dyDescent="0.2">
      <c r="D2733" t="s">
        <v>2836</v>
      </c>
    </row>
    <row r="2734" spans="4:4" x14ac:dyDescent="0.2">
      <c r="D2734" t="s">
        <v>2837</v>
      </c>
    </row>
    <row r="2735" spans="4:4" x14ac:dyDescent="0.2">
      <c r="D2735" t="s">
        <v>2838</v>
      </c>
    </row>
    <row r="2736" spans="4:4" x14ac:dyDescent="0.2">
      <c r="D2736" t="s">
        <v>2839</v>
      </c>
    </row>
    <row r="2737" spans="4:4" x14ac:dyDescent="0.2">
      <c r="D2737" t="s">
        <v>2840</v>
      </c>
    </row>
    <row r="2738" spans="4:4" x14ac:dyDescent="0.2">
      <c r="D2738" t="s">
        <v>2841</v>
      </c>
    </row>
    <row r="2739" spans="4:4" x14ac:dyDescent="0.2">
      <c r="D2739" t="s">
        <v>2842</v>
      </c>
    </row>
    <row r="2740" spans="4:4" x14ac:dyDescent="0.2">
      <c r="D2740" t="s">
        <v>2843</v>
      </c>
    </row>
    <row r="2741" spans="4:4" x14ac:dyDescent="0.2">
      <c r="D2741" t="s">
        <v>2844</v>
      </c>
    </row>
    <row r="2742" spans="4:4" x14ac:dyDescent="0.2">
      <c r="D2742" t="s">
        <v>2845</v>
      </c>
    </row>
    <row r="2743" spans="4:4" x14ac:dyDescent="0.2">
      <c r="D2743" t="s">
        <v>2846</v>
      </c>
    </row>
    <row r="2744" spans="4:4" x14ac:dyDescent="0.2">
      <c r="D2744" t="s">
        <v>2847</v>
      </c>
    </row>
    <row r="2745" spans="4:4" x14ac:dyDescent="0.2">
      <c r="D2745" t="s">
        <v>2848</v>
      </c>
    </row>
    <row r="2746" spans="4:4" x14ac:dyDescent="0.2">
      <c r="D2746" t="s">
        <v>2849</v>
      </c>
    </row>
    <row r="2747" spans="4:4" x14ac:dyDescent="0.2">
      <c r="D2747" t="s">
        <v>2850</v>
      </c>
    </row>
    <row r="2748" spans="4:4" x14ac:dyDescent="0.2">
      <c r="D2748" t="s">
        <v>2851</v>
      </c>
    </row>
    <row r="2749" spans="4:4" x14ac:dyDescent="0.2">
      <c r="D2749" t="s">
        <v>2852</v>
      </c>
    </row>
    <row r="2750" spans="4:4" x14ac:dyDescent="0.2">
      <c r="D2750" t="s">
        <v>2853</v>
      </c>
    </row>
    <row r="2751" spans="4:4" x14ac:dyDescent="0.2">
      <c r="D2751" t="s">
        <v>2854</v>
      </c>
    </row>
    <row r="2752" spans="4:4" x14ac:dyDescent="0.2">
      <c r="D2752" t="s">
        <v>2855</v>
      </c>
    </row>
    <row r="2753" spans="4:4" x14ac:dyDescent="0.2">
      <c r="D2753" t="s">
        <v>2856</v>
      </c>
    </row>
    <row r="2754" spans="4:4" x14ac:dyDescent="0.2">
      <c r="D2754" t="s">
        <v>2857</v>
      </c>
    </row>
    <row r="2755" spans="4:4" x14ac:dyDescent="0.2">
      <c r="D2755" t="s">
        <v>2858</v>
      </c>
    </row>
    <row r="2756" spans="4:4" x14ac:dyDescent="0.2">
      <c r="D2756" t="s">
        <v>2859</v>
      </c>
    </row>
    <row r="2757" spans="4:4" x14ac:dyDescent="0.2">
      <c r="D2757" t="s">
        <v>2860</v>
      </c>
    </row>
    <row r="2758" spans="4:4" x14ac:dyDescent="0.2">
      <c r="D2758" t="s">
        <v>2861</v>
      </c>
    </row>
    <row r="2759" spans="4:4" x14ac:dyDescent="0.2">
      <c r="D2759" t="s">
        <v>2862</v>
      </c>
    </row>
    <row r="2760" spans="4:4" x14ac:dyDescent="0.2">
      <c r="D2760" t="s">
        <v>2863</v>
      </c>
    </row>
    <row r="2761" spans="4:4" x14ac:dyDescent="0.2">
      <c r="D2761" t="s">
        <v>2864</v>
      </c>
    </row>
    <row r="2762" spans="4:4" x14ac:dyDescent="0.2">
      <c r="D2762" t="s">
        <v>2865</v>
      </c>
    </row>
    <row r="2763" spans="4:4" x14ac:dyDescent="0.2">
      <c r="D2763" t="s">
        <v>2866</v>
      </c>
    </row>
    <row r="2764" spans="4:4" x14ac:dyDescent="0.2">
      <c r="D2764" t="s">
        <v>2867</v>
      </c>
    </row>
    <row r="2765" spans="4:4" x14ac:dyDescent="0.2">
      <c r="D2765" t="s">
        <v>2868</v>
      </c>
    </row>
    <row r="2766" spans="4:4" x14ac:dyDescent="0.2">
      <c r="D2766" t="s">
        <v>2869</v>
      </c>
    </row>
    <row r="2767" spans="4:4" x14ac:dyDescent="0.2">
      <c r="D2767" t="s">
        <v>2870</v>
      </c>
    </row>
    <row r="2768" spans="4:4" x14ac:dyDescent="0.2">
      <c r="D2768" t="s">
        <v>2871</v>
      </c>
    </row>
    <row r="2769" spans="4:4" x14ac:dyDescent="0.2">
      <c r="D2769" t="s">
        <v>2872</v>
      </c>
    </row>
    <row r="2770" spans="4:4" x14ac:dyDescent="0.2">
      <c r="D2770" t="s">
        <v>2873</v>
      </c>
    </row>
    <row r="2771" spans="4:4" x14ac:dyDescent="0.2">
      <c r="D2771" t="s">
        <v>2874</v>
      </c>
    </row>
    <row r="2772" spans="4:4" x14ac:dyDescent="0.2">
      <c r="D2772" t="s">
        <v>2875</v>
      </c>
    </row>
    <row r="2773" spans="4:4" x14ac:dyDescent="0.2">
      <c r="D2773" t="s">
        <v>2876</v>
      </c>
    </row>
    <row r="2774" spans="4:4" x14ac:dyDescent="0.2">
      <c r="D2774" t="s">
        <v>2877</v>
      </c>
    </row>
    <row r="2775" spans="4:4" x14ac:dyDescent="0.2">
      <c r="D2775" t="s">
        <v>2878</v>
      </c>
    </row>
    <row r="2776" spans="4:4" x14ac:dyDescent="0.2">
      <c r="D2776" t="s">
        <v>2879</v>
      </c>
    </row>
    <row r="2777" spans="4:4" x14ac:dyDescent="0.2">
      <c r="D2777" t="s">
        <v>2880</v>
      </c>
    </row>
    <row r="2778" spans="4:4" x14ac:dyDescent="0.2">
      <c r="D2778" t="s">
        <v>2881</v>
      </c>
    </row>
    <row r="2779" spans="4:4" x14ac:dyDescent="0.2">
      <c r="D2779" t="s">
        <v>2882</v>
      </c>
    </row>
    <row r="2780" spans="4:4" x14ac:dyDescent="0.2">
      <c r="D2780" t="s">
        <v>2883</v>
      </c>
    </row>
    <row r="2781" spans="4:4" x14ac:dyDescent="0.2">
      <c r="D2781" t="s">
        <v>2884</v>
      </c>
    </row>
    <row r="2782" spans="4:4" x14ac:dyDescent="0.2">
      <c r="D2782" t="s">
        <v>2885</v>
      </c>
    </row>
    <row r="2783" spans="4:4" x14ac:dyDescent="0.2">
      <c r="D2783" t="s">
        <v>2886</v>
      </c>
    </row>
    <row r="2784" spans="4:4" x14ac:dyDescent="0.2">
      <c r="D2784" t="s">
        <v>2887</v>
      </c>
    </row>
    <row r="2785" spans="4:4" x14ac:dyDescent="0.2">
      <c r="D2785" t="s">
        <v>2888</v>
      </c>
    </row>
    <row r="2786" spans="4:4" x14ac:dyDescent="0.2">
      <c r="D2786" t="s">
        <v>2889</v>
      </c>
    </row>
    <row r="2787" spans="4:4" x14ac:dyDescent="0.2">
      <c r="D2787" t="s">
        <v>2890</v>
      </c>
    </row>
    <row r="2788" spans="4:4" x14ac:dyDescent="0.2">
      <c r="D2788" t="s">
        <v>2891</v>
      </c>
    </row>
    <row r="2789" spans="4:4" x14ac:dyDescent="0.2">
      <c r="D2789" t="s">
        <v>2892</v>
      </c>
    </row>
    <row r="2790" spans="4:4" x14ac:dyDescent="0.2">
      <c r="D2790" t="s">
        <v>2893</v>
      </c>
    </row>
    <row r="2791" spans="4:4" x14ac:dyDescent="0.2">
      <c r="D2791" t="s">
        <v>2894</v>
      </c>
    </row>
    <row r="2792" spans="4:4" x14ac:dyDescent="0.2">
      <c r="D2792" t="s">
        <v>2895</v>
      </c>
    </row>
    <row r="2793" spans="4:4" x14ac:dyDescent="0.2">
      <c r="D2793" t="s">
        <v>2896</v>
      </c>
    </row>
    <row r="2794" spans="4:4" x14ac:dyDescent="0.2">
      <c r="D2794" t="s">
        <v>2897</v>
      </c>
    </row>
    <row r="2795" spans="4:4" x14ac:dyDescent="0.2">
      <c r="D2795" t="s">
        <v>2898</v>
      </c>
    </row>
    <row r="2796" spans="4:4" x14ac:dyDescent="0.2">
      <c r="D2796" t="s">
        <v>2899</v>
      </c>
    </row>
    <row r="2797" spans="4:4" x14ac:dyDescent="0.2">
      <c r="D2797" t="s">
        <v>2900</v>
      </c>
    </row>
    <row r="2798" spans="4:4" x14ac:dyDescent="0.2">
      <c r="D2798" t="s">
        <v>2901</v>
      </c>
    </row>
    <row r="2799" spans="4:4" x14ac:dyDescent="0.2">
      <c r="D2799" t="s">
        <v>2902</v>
      </c>
    </row>
    <row r="2800" spans="4:4" x14ac:dyDescent="0.2">
      <c r="D2800" t="s">
        <v>2903</v>
      </c>
    </row>
    <row r="2801" spans="4:4" x14ac:dyDescent="0.2">
      <c r="D2801" t="s">
        <v>2904</v>
      </c>
    </row>
    <row r="2802" spans="4:4" x14ac:dyDescent="0.2">
      <c r="D2802" t="s">
        <v>2905</v>
      </c>
    </row>
    <row r="2803" spans="4:4" x14ac:dyDescent="0.2">
      <c r="D2803" t="s">
        <v>2906</v>
      </c>
    </row>
    <row r="2804" spans="4:4" x14ac:dyDescent="0.2">
      <c r="D2804" t="s">
        <v>2907</v>
      </c>
    </row>
    <row r="2805" spans="4:4" x14ac:dyDescent="0.2">
      <c r="D2805" t="s">
        <v>2908</v>
      </c>
    </row>
    <row r="2806" spans="4:4" x14ac:dyDescent="0.2">
      <c r="D2806" t="s">
        <v>2909</v>
      </c>
    </row>
    <row r="2807" spans="4:4" x14ac:dyDescent="0.2">
      <c r="D2807" t="s">
        <v>2910</v>
      </c>
    </row>
    <row r="2808" spans="4:4" x14ac:dyDescent="0.2">
      <c r="D2808" t="s">
        <v>2911</v>
      </c>
    </row>
    <row r="2809" spans="4:4" x14ac:dyDescent="0.2">
      <c r="D2809" t="s">
        <v>2912</v>
      </c>
    </row>
    <row r="2810" spans="4:4" x14ac:dyDescent="0.2">
      <c r="D2810" t="s">
        <v>2913</v>
      </c>
    </row>
    <row r="2811" spans="4:4" x14ac:dyDescent="0.2">
      <c r="D2811" t="s">
        <v>2914</v>
      </c>
    </row>
    <row r="2812" spans="4:4" x14ac:dyDescent="0.2">
      <c r="D2812" t="s">
        <v>2915</v>
      </c>
    </row>
    <row r="2813" spans="4:4" x14ac:dyDescent="0.2">
      <c r="D2813" t="s">
        <v>2916</v>
      </c>
    </row>
    <row r="2814" spans="4:4" x14ac:dyDescent="0.2">
      <c r="D2814" t="s">
        <v>2917</v>
      </c>
    </row>
    <row r="2815" spans="4:4" x14ac:dyDescent="0.2">
      <c r="D2815" t="s">
        <v>2918</v>
      </c>
    </row>
    <row r="2816" spans="4:4" x14ac:dyDescent="0.2">
      <c r="D2816" t="s">
        <v>2919</v>
      </c>
    </row>
    <row r="2817" spans="4:4" x14ac:dyDescent="0.2">
      <c r="D2817" t="s">
        <v>2920</v>
      </c>
    </row>
    <row r="2818" spans="4:4" x14ac:dyDescent="0.2">
      <c r="D2818" t="s">
        <v>2921</v>
      </c>
    </row>
    <row r="2819" spans="4:4" x14ac:dyDescent="0.2">
      <c r="D2819" t="s">
        <v>2922</v>
      </c>
    </row>
    <row r="2820" spans="4:4" x14ac:dyDescent="0.2">
      <c r="D2820" t="s">
        <v>2923</v>
      </c>
    </row>
    <row r="2821" spans="4:4" x14ac:dyDescent="0.2">
      <c r="D2821" t="s">
        <v>2924</v>
      </c>
    </row>
    <row r="2822" spans="4:4" x14ac:dyDescent="0.2">
      <c r="D2822" t="s">
        <v>2925</v>
      </c>
    </row>
    <row r="2823" spans="4:4" x14ac:dyDescent="0.2">
      <c r="D2823" t="s">
        <v>2926</v>
      </c>
    </row>
    <row r="2824" spans="4:4" x14ac:dyDescent="0.2">
      <c r="D2824" t="s">
        <v>2927</v>
      </c>
    </row>
    <row r="2825" spans="4:4" x14ac:dyDescent="0.2">
      <c r="D2825" t="s">
        <v>2928</v>
      </c>
    </row>
    <row r="2826" spans="4:4" x14ac:dyDescent="0.2">
      <c r="D2826" t="s">
        <v>2929</v>
      </c>
    </row>
    <row r="2827" spans="4:4" x14ac:dyDescent="0.2">
      <c r="D2827" t="s">
        <v>2930</v>
      </c>
    </row>
    <row r="2828" spans="4:4" x14ac:dyDescent="0.2">
      <c r="D2828" t="s">
        <v>2931</v>
      </c>
    </row>
    <row r="2829" spans="4:4" x14ac:dyDescent="0.2">
      <c r="D2829" t="s">
        <v>2932</v>
      </c>
    </row>
    <row r="2830" spans="4:4" x14ac:dyDescent="0.2">
      <c r="D2830" t="s">
        <v>2933</v>
      </c>
    </row>
    <row r="2831" spans="4:4" x14ac:dyDescent="0.2">
      <c r="D2831" t="s">
        <v>2934</v>
      </c>
    </row>
    <row r="2832" spans="4:4" x14ac:dyDescent="0.2">
      <c r="D2832" t="s">
        <v>2935</v>
      </c>
    </row>
    <row r="2833" spans="4:4" x14ac:dyDescent="0.2">
      <c r="D2833" t="s">
        <v>2936</v>
      </c>
    </row>
    <row r="2834" spans="4:4" x14ac:dyDescent="0.2">
      <c r="D2834" t="s">
        <v>2937</v>
      </c>
    </row>
    <row r="2835" spans="4:4" x14ac:dyDescent="0.2">
      <c r="D2835" t="s">
        <v>2938</v>
      </c>
    </row>
    <row r="2836" spans="4:4" x14ac:dyDescent="0.2">
      <c r="D2836" t="s">
        <v>2939</v>
      </c>
    </row>
    <row r="2837" spans="4:4" x14ac:dyDescent="0.2">
      <c r="D2837" t="s">
        <v>2940</v>
      </c>
    </row>
    <row r="2838" spans="4:4" x14ac:dyDescent="0.2">
      <c r="D2838" t="s">
        <v>2941</v>
      </c>
    </row>
    <row r="2839" spans="4:4" x14ac:dyDescent="0.2">
      <c r="D2839" t="s">
        <v>2942</v>
      </c>
    </row>
    <row r="2840" spans="4:4" x14ac:dyDescent="0.2">
      <c r="D2840" t="s">
        <v>2943</v>
      </c>
    </row>
    <row r="2841" spans="4:4" x14ac:dyDescent="0.2">
      <c r="D2841" t="s">
        <v>2944</v>
      </c>
    </row>
    <row r="2842" spans="4:4" x14ac:dyDescent="0.2">
      <c r="D2842" t="s">
        <v>2945</v>
      </c>
    </row>
    <row r="2843" spans="4:4" x14ac:dyDescent="0.2">
      <c r="D2843" t="s">
        <v>2946</v>
      </c>
    </row>
    <row r="2844" spans="4:4" x14ac:dyDescent="0.2">
      <c r="D2844" t="s">
        <v>2947</v>
      </c>
    </row>
    <row r="2845" spans="4:4" x14ac:dyDescent="0.2">
      <c r="D2845" t="s">
        <v>2948</v>
      </c>
    </row>
    <row r="2846" spans="4:4" x14ac:dyDescent="0.2">
      <c r="D2846" t="s">
        <v>2949</v>
      </c>
    </row>
    <row r="2847" spans="4:4" x14ac:dyDescent="0.2">
      <c r="D2847" t="s">
        <v>2950</v>
      </c>
    </row>
    <row r="2848" spans="4:4" x14ac:dyDescent="0.2">
      <c r="D2848" t="s">
        <v>2951</v>
      </c>
    </row>
    <row r="2849" spans="4:4" x14ac:dyDescent="0.2">
      <c r="D2849" t="s">
        <v>2952</v>
      </c>
    </row>
    <row r="2850" spans="4:4" x14ac:dyDescent="0.2">
      <c r="D2850" t="s">
        <v>2953</v>
      </c>
    </row>
    <row r="2851" spans="4:4" x14ac:dyDescent="0.2">
      <c r="D2851" t="s">
        <v>2954</v>
      </c>
    </row>
    <row r="2852" spans="4:4" x14ac:dyDescent="0.2">
      <c r="D2852" t="s">
        <v>2955</v>
      </c>
    </row>
    <row r="2853" spans="4:4" x14ac:dyDescent="0.2">
      <c r="D2853" t="s">
        <v>2956</v>
      </c>
    </row>
    <row r="2854" spans="4:4" x14ac:dyDescent="0.2">
      <c r="D2854" t="s">
        <v>2957</v>
      </c>
    </row>
    <row r="2855" spans="4:4" x14ac:dyDescent="0.2">
      <c r="D2855" t="s">
        <v>2958</v>
      </c>
    </row>
    <row r="2856" spans="4:4" x14ac:dyDescent="0.2">
      <c r="D2856" t="s">
        <v>2959</v>
      </c>
    </row>
    <row r="2857" spans="4:4" x14ac:dyDescent="0.2">
      <c r="D2857" t="s">
        <v>2960</v>
      </c>
    </row>
    <row r="2858" spans="4:4" x14ac:dyDescent="0.2">
      <c r="D2858" t="s">
        <v>2961</v>
      </c>
    </row>
    <row r="2859" spans="4:4" x14ac:dyDescent="0.2">
      <c r="D2859" t="s">
        <v>2962</v>
      </c>
    </row>
    <row r="2860" spans="4:4" x14ac:dyDescent="0.2">
      <c r="D2860" t="s">
        <v>2963</v>
      </c>
    </row>
    <row r="2861" spans="4:4" x14ac:dyDescent="0.2">
      <c r="D2861" t="s">
        <v>2964</v>
      </c>
    </row>
    <row r="2862" spans="4:4" x14ac:dyDescent="0.2">
      <c r="D2862" t="s">
        <v>2965</v>
      </c>
    </row>
    <row r="2863" spans="4:4" x14ac:dyDescent="0.2">
      <c r="D2863" t="s">
        <v>2966</v>
      </c>
    </row>
    <row r="2864" spans="4:4" x14ac:dyDescent="0.2">
      <c r="D2864" t="s">
        <v>2967</v>
      </c>
    </row>
    <row r="2865" spans="4:4" x14ac:dyDescent="0.2">
      <c r="D2865" t="s">
        <v>2968</v>
      </c>
    </row>
    <row r="2866" spans="4:4" x14ac:dyDescent="0.2">
      <c r="D2866" t="s">
        <v>2969</v>
      </c>
    </row>
    <row r="2867" spans="4:4" x14ac:dyDescent="0.2">
      <c r="D2867" t="s">
        <v>2970</v>
      </c>
    </row>
    <row r="2868" spans="4:4" x14ac:dyDescent="0.2">
      <c r="D2868" t="s">
        <v>2971</v>
      </c>
    </row>
    <row r="2869" spans="4:4" x14ac:dyDescent="0.2">
      <c r="D2869" t="s">
        <v>2972</v>
      </c>
    </row>
    <row r="2870" spans="4:4" x14ac:dyDescent="0.2">
      <c r="D2870" t="s">
        <v>2973</v>
      </c>
    </row>
    <row r="2871" spans="4:4" x14ac:dyDescent="0.2">
      <c r="D2871" t="s">
        <v>2974</v>
      </c>
    </row>
    <row r="2872" spans="4:4" x14ac:dyDescent="0.2">
      <c r="D2872" t="s">
        <v>2975</v>
      </c>
    </row>
    <row r="2873" spans="4:4" x14ac:dyDescent="0.2">
      <c r="D2873" t="s">
        <v>2976</v>
      </c>
    </row>
    <row r="2874" spans="4:4" x14ac:dyDescent="0.2">
      <c r="D2874" t="s">
        <v>2977</v>
      </c>
    </row>
    <row r="2875" spans="4:4" x14ac:dyDescent="0.2">
      <c r="D2875" t="s">
        <v>2978</v>
      </c>
    </row>
    <row r="2876" spans="4:4" x14ac:dyDescent="0.2">
      <c r="D2876" t="s">
        <v>2979</v>
      </c>
    </row>
    <row r="2877" spans="4:4" x14ac:dyDescent="0.2">
      <c r="D2877" t="s">
        <v>2980</v>
      </c>
    </row>
    <row r="2878" spans="4:4" x14ac:dyDescent="0.2">
      <c r="D2878" t="s">
        <v>2981</v>
      </c>
    </row>
    <row r="2879" spans="4:4" x14ac:dyDescent="0.2">
      <c r="D2879" t="s">
        <v>2982</v>
      </c>
    </row>
    <row r="2880" spans="4:4" x14ac:dyDescent="0.2">
      <c r="D2880" t="s">
        <v>2983</v>
      </c>
    </row>
    <row r="2881" spans="4:4" x14ac:dyDescent="0.2">
      <c r="D2881" t="s">
        <v>2984</v>
      </c>
    </row>
    <row r="2882" spans="4:4" x14ac:dyDescent="0.2">
      <c r="D2882" t="s">
        <v>2985</v>
      </c>
    </row>
    <row r="2883" spans="4:4" x14ac:dyDescent="0.2">
      <c r="D2883" t="s">
        <v>2986</v>
      </c>
    </row>
    <row r="2884" spans="4:4" x14ac:dyDescent="0.2">
      <c r="D2884" t="s">
        <v>2987</v>
      </c>
    </row>
    <row r="2885" spans="4:4" x14ac:dyDescent="0.2">
      <c r="D2885" t="s">
        <v>2988</v>
      </c>
    </row>
    <row r="2886" spans="4:4" x14ac:dyDescent="0.2">
      <c r="D2886" t="s">
        <v>2989</v>
      </c>
    </row>
    <row r="2887" spans="4:4" x14ac:dyDescent="0.2">
      <c r="D2887" t="s">
        <v>2990</v>
      </c>
    </row>
    <row r="2888" spans="4:4" x14ac:dyDescent="0.2">
      <c r="D2888" t="s">
        <v>2991</v>
      </c>
    </row>
    <row r="2889" spans="4:4" x14ac:dyDescent="0.2">
      <c r="D2889" t="s">
        <v>2992</v>
      </c>
    </row>
    <row r="2890" spans="4:4" x14ac:dyDescent="0.2">
      <c r="D2890" t="s">
        <v>2993</v>
      </c>
    </row>
    <row r="2891" spans="4:4" x14ac:dyDescent="0.2">
      <c r="D2891" t="s">
        <v>2994</v>
      </c>
    </row>
    <row r="2892" spans="4:4" x14ac:dyDescent="0.2">
      <c r="D2892" t="s">
        <v>2995</v>
      </c>
    </row>
    <row r="2893" spans="4:4" x14ac:dyDescent="0.2">
      <c r="D2893" t="s">
        <v>2996</v>
      </c>
    </row>
    <row r="2894" spans="4:4" x14ac:dyDescent="0.2">
      <c r="D2894" t="s">
        <v>2997</v>
      </c>
    </row>
    <row r="2895" spans="4:4" x14ac:dyDescent="0.2">
      <c r="D2895" t="s">
        <v>2998</v>
      </c>
    </row>
    <row r="2896" spans="4:4" x14ac:dyDescent="0.2">
      <c r="D2896" t="s">
        <v>2999</v>
      </c>
    </row>
    <row r="2897" spans="4:4" x14ac:dyDescent="0.2">
      <c r="D2897" t="s">
        <v>3000</v>
      </c>
    </row>
    <row r="2898" spans="4:4" x14ac:dyDescent="0.2">
      <c r="D2898" t="s">
        <v>3001</v>
      </c>
    </row>
    <row r="2899" spans="4:4" x14ac:dyDescent="0.2">
      <c r="D2899" t="s">
        <v>3002</v>
      </c>
    </row>
    <row r="2900" spans="4:4" x14ac:dyDescent="0.2">
      <c r="D2900" t="s">
        <v>3003</v>
      </c>
    </row>
    <row r="2901" spans="4:4" x14ac:dyDescent="0.2">
      <c r="D2901" t="s">
        <v>3004</v>
      </c>
    </row>
    <row r="2902" spans="4:4" x14ac:dyDescent="0.2">
      <c r="D2902" t="s">
        <v>3005</v>
      </c>
    </row>
    <row r="2903" spans="4:4" x14ac:dyDescent="0.2">
      <c r="D2903" t="s">
        <v>3006</v>
      </c>
    </row>
    <row r="2904" spans="4:4" x14ac:dyDescent="0.2">
      <c r="D2904" t="s">
        <v>3007</v>
      </c>
    </row>
    <row r="2905" spans="4:4" x14ac:dyDescent="0.2">
      <c r="D2905" t="s">
        <v>3008</v>
      </c>
    </row>
    <row r="2906" spans="4:4" x14ac:dyDescent="0.2">
      <c r="D2906" t="s">
        <v>3009</v>
      </c>
    </row>
    <row r="2907" spans="4:4" x14ac:dyDescent="0.2">
      <c r="D2907" t="s">
        <v>3010</v>
      </c>
    </row>
    <row r="2908" spans="4:4" x14ac:dyDescent="0.2">
      <c r="D2908" t="s">
        <v>3011</v>
      </c>
    </row>
    <row r="2909" spans="4:4" x14ac:dyDescent="0.2">
      <c r="D2909" t="s">
        <v>3012</v>
      </c>
    </row>
    <row r="2910" spans="4:4" x14ac:dyDescent="0.2">
      <c r="D2910" t="s">
        <v>3013</v>
      </c>
    </row>
    <row r="2911" spans="4:4" x14ac:dyDescent="0.2">
      <c r="D2911" t="s">
        <v>3014</v>
      </c>
    </row>
    <row r="2912" spans="4:4" x14ac:dyDescent="0.2">
      <c r="D2912" t="s">
        <v>3015</v>
      </c>
    </row>
    <row r="2913" spans="4:4" x14ac:dyDescent="0.2">
      <c r="D2913" t="s">
        <v>3016</v>
      </c>
    </row>
    <row r="2914" spans="4:4" x14ac:dyDescent="0.2">
      <c r="D2914" t="s">
        <v>3017</v>
      </c>
    </row>
    <row r="2915" spans="4:4" x14ac:dyDescent="0.2">
      <c r="D2915" t="s">
        <v>3018</v>
      </c>
    </row>
    <row r="2916" spans="4:4" x14ac:dyDescent="0.2">
      <c r="D2916" t="s">
        <v>3019</v>
      </c>
    </row>
    <row r="2917" spans="4:4" x14ac:dyDescent="0.2">
      <c r="D2917" t="s">
        <v>3020</v>
      </c>
    </row>
    <row r="2918" spans="4:4" x14ac:dyDescent="0.2">
      <c r="D2918" t="s">
        <v>3021</v>
      </c>
    </row>
    <row r="2919" spans="4:4" x14ac:dyDescent="0.2">
      <c r="D2919" t="s">
        <v>3022</v>
      </c>
    </row>
    <row r="2920" spans="4:4" x14ac:dyDescent="0.2">
      <c r="D2920" t="s">
        <v>3023</v>
      </c>
    </row>
    <row r="2921" spans="4:4" x14ac:dyDescent="0.2">
      <c r="D2921" t="s">
        <v>3024</v>
      </c>
    </row>
    <row r="2922" spans="4:4" x14ac:dyDescent="0.2">
      <c r="D2922" t="s">
        <v>3025</v>
      </c>
    </row>
    <row r="2923" spans="4:4" x14ac:dyDescent="0.2">
      <c r="D2923" t="s">
        <v>3026</v>
      </c>
    </row>
    <row r="2924" spans="4:4" x14ac:dyDescent="0.2">
      <c r="D2924" t="s">
        <v>3027</v>
      </c>
    </row>
    <row r="2925" spans="4:4" x14ac:dyDescent="0.2">
      <c r="D2925" t="s">
        <v>3028</v>
      </c>
    </row>
    <row r="2926" spans="4:4" x14ac:dyDescent="0.2">
      <c r="D2926" t="s">
        <v>3029</v>
      </c>
    </row>
    <row r="2927" spans="4:4" x14ac:dyDescent="0.2">
      <c r="D2927" t="s">
        <v>3030</v>
      </c>
    </row>
    <row r="2928" spans="4:4" x14ac:dyDescent="0.2">
      <c r="D2928" t="s">
        <v>3031</v>
      </c>
    </row>
    <row r="2929" spans="4:4" x14ac:dyDescent="0.2">
      <c r="D2929" t="s">
        <v>3032</v>
      </c>
    </row>
    <row r="2930" spans="4:4" x14ac:dyDescent="0.2">
      <c r="D2930" t="s">
        <v>3033</v>
      </c>
    </row>
    <row r="2931" spans="4:4" x14ac:dyDescent="0.2">
      <c r="D2931" t="s">
        <v>3034</v>
      </c>
    </row>
    <row r="2932" spans="4:4" x14ac:dyDescent="0.2">
      <c r="D2932" t="s">
        <v>3035</v>
      </c>
    </row>
    <row r="2933" spans="4:4" x14ac:dyDescent="0.2">
      <c r="D2933" t="s">
        <v>3036</v>
      </c>
    </row>
    <row r="2934" spans="4:4" x14ac:dyDescent="0.2">
      <c r="D2934" t="s">
        <v>3037</v>
      </c>
    </row>
    <row r="2935" spans="4:4" x14ac:dyDescent="0.2">
      <c r="D2935" t="s">
        <v>3038</v>
      </c>
    </row>
    <row r="2936" spans="4:4" x14ac:dyDescent="0.2">
      <c r="D2936" t="s">
        <v>3039</v>
      </c>
    </row>
    <row r="2937" spans="4:4" x14ac:dyDescent="0.2">
      <c r="D2937" t="s">
        <v>3040</v>
      </c>
    </row>
    <row r="2938" spans="4:4" x14ac:dyDescent="0.2">
      <c r="D2938" t="s">
        <v>3041</v>
      </c>
    </row>
    <row r="2939" spans="4:4" x14ac:dyDescent="0.2">
      <c r="D2939" t="s">
        <v>3042</v>
      </c>
    </row>
    <row r="2940" spans="4:4" x14ac:dyDescent="0.2">
      <c r="D2940" t="s">
        <v>3043</v>
      </c>
    </row>
    <row r="2941" spans="4:4" x14ac:dyDescent="0.2">
      <c r="D2941" t="s">
        <v>3044</v>
      </c>
    </row>
    <row r="2942" spans="4:4" x14ac:dyDescent="0.2">
      <c r="D2942" t="s">
        <v>3045</v>
      </c>
    </row>
    <row r="2943" spans="4:4" x14ac:dyDescent="0.2">
      <c r="D2943" t="s">
        <v>3046</v>
      </c>
    </row>
    <row r="2944" spans="4:4" x14ac:dyDescent="0.2">
      <c r="D2944" t="s">
        <v>3047</v>
      </c>
    </row>
    <row r="2945" spans="4:4" x14ac:dyDescent="0.2">
      <c r="D2945" t="s">
        <v>3048</v>
      </c>
    </row>
    <row r="2946" spans="4:4" x14ac:dyDescent="0.2">
      <c r="D2946" t="s">
        <v>3049</v>
      </c>
    </row>
    <row r="2947" spans="4:4" x14ac:dyDescent="0.2">
      <c r="D2947" t="s">
        <v>3050</v>
      </c>
    </row>
    <row r="2948" spans="4:4" x14ac:dyDescent="0.2">
      <c r="D2948" t="s">
        <v>3051</v>
      </c>
    </row>
    <row r="2949" spans="4:4" x14ac:dyDescent="0.2">
      <c r="D2949" t="s">
        <v>3052</v>
      </c>
    </row>
    <row r="2950" spans="4:4" x14ac:dyDescent="0.2">
      <c r="D2950" t="s">
        <v>3053</v>
      </c>
    </row>
    <row r="2951" spans="4:4" x14ac:dyDescent="0.2">
      <c r="D2951" t="s">
        <v>3054</v>
      </c>
    </row>
    <row r="2952" spans="4:4" x14ac:dyDescent="0.2">
      <c r="D2952" t="s">
        <v>3055</v>
      </c>
    </row>
    <row r="2953" spans="4:4" x14ac:dyDescent="0.2">
      <c r="D2953" t="s">
        <v>3056</v>
      </c>
    </row>
    <row r="2954" spans="4:4" x14ac:dyDescent="0.2">
      <c r="D2954" t="s">
        <v>3057</v>
      </c>
    </row>
    <row r="2955" spans="4:4" x14ac:dyDescent="0.2">
      <c r="D2955" t="s">
        <v>3058</v>
      </c>
    </row>
    <row r="2956" spans="4:4" x14ac:dyDescent="0.2">
      <c r="D2956" t="s">
        <v>3059</v>
      </c>
    </row>
    <row r="2957" spans="4:4" x14ac:dyDescent="0.2">
      <c r="D2957" t="s">
        <v>3060</v>
      </c>
    </row>
    <row r="2958" spans="4:4" x14ac:dyDescent="0.2">
      <c r="D2958" t="s">
        <v>3061</v>
      </c>
    </row>
    <row r="2959" spans="4:4" x14ac:dyDescent="0.2">
      <c r="D2959" t="s">
        <v>3062</v>
      </c>
    </row>
    <row r="2960" spans="4:4" x14ac:dyDescent="0.2">
      <c r="D2960" t="s">
        <v>3063</v>
      </c>
    </row>
    <row r="2961" spans="4:4" x14ac:dyDescent="0.2">
      <c r="D2961" t="s">
        <v>3064</v>
      </c>
    </row>
    <row r="2962" spans="4:4" x14ac:dyDescent="0.2">
      <c r="D2962" t="s">
        <v>3065</v>
      </c>
    </row>
    <row r="2963" spans="4:4" x14ac:dyDescent="0.2">
      <c r="D2963" t="s">
        <v>3066</v>
      </c>
    </row>
    <row r="2964" spans="4:4" x14ac:dyDescent="0.2">
      <c r="D2964" t="s">
        <v>3067</v>
      </c>
    </row>
    <row r="2965" spans="4:4" x14ac:dyDescent="0.2">
      <c r="D2965" t="s">
        <v>3068</v>
      </c>
    </row>
    <row r="2966" spans="4:4" x14ac:dyDescent="0.2">
      <c r="D2966" t="s">
        <v>3069</v>
      </c>
    </row>
    <row r="2967" spans="4:4" x14ac:dyDescent="0.2">
      <c r="D2967" t="s">
        <v>3070</v>
      </c>
    </row>
    <row r="2968" spans="4:4" x14ac:dyDescent="0.2">
      <c r="D2968" t="s">
        <v>3071</v>
      </c>
    </row>
    <row r="2969" spans="4:4" x14ac:dyDescent="0.2">
      <c r="D2969" t="s">
        <v>3072</v>
      </c>
    </row>
    <row r="2970" spans="4:4" x14ac:dyDescent="0.2">
      <c r="D2970" t="s">
        <v>3073</v>
      </c>
    </row>
    <row r="2971" spans="4:4" x14ac:dyDescent="0.2">
      <c r="D2971" t="s">
        <v>3074</v>
      </c>
    </row>
    <row r="2972" spans="4:4" x14ac:dyDescent="0.2">
      <c r="D2972" t="s">
        <v>3075</v>
      </c>
    </row>
    <row r="2973" spans="4:4" x14ac:dyDescent="0.2">
      <c r="D2973" t="s">
        <v>3076</v>
      </c>
    </row>
    <row r="2974" spans="4:4" x14ac:dyDescent="0.2">
      <c r="D2974" t="s">
        <v>3077</v>
      </c>
    </row>
    <row r="2975" spans="4:4" x14ac:dyDescent="0.2">
      <c r="D2975" t="s">
        <v>3078</v>
      </c>
    </row>
    <row r="2976" spans="4:4" x14ac:dyDescent="0.2">
      <c r="D2976" t="s">
        <v>3079</v>
      </c>
    </row>
    <row r="2977" spans="4:4" x14ac:dyDescent="0.2">
      <c r="D2977" t="s">
        <v>3080</v>
      </c>
    </row>
    <row r="2978" spans="4:4" x14ac:dyDescent="0.2">
      <c r="D2978" t="s">
        <v>3081</v>
      </c>
    </row>
    <row r="2979" spans="4:4" x14ac:dyDescent="0.2">
      <c r="D2979" t="s">
        <v>3082</v>
      </c>
    </row>
    <row r="2980" spans="4:4" x14ac:dyDescent="0.2">
      <c r="D2980" t="s">
        <v>3083</v>
      </c>
    </row>
    <row r="2981" spans="4:4" x14ac:dyDescent="0.2">
      <c r="D2981" t="s">
        <v>3084</v>
      </c>
    </row>
    <row r="2982" spans="4:4" x14ac:dyDescent="0.2">
      <c r="D2982" t="s">
        <v>3085</v>
      </c>
    </row>
    <row r="2983" spans="4:4" x14ac:dyDescent="0.2">
      <c r="D2983" t="s">
        <v>3086</v>
      </c>
    </row>
    <row r="2984" spans="4:4" x14ac:dyDescent="0.2">
      <c r="D2984" t="s">
        <v>3087</v>
      </c>
    </row>
    <row r="2985" spans="4:4" x14ac:dyDescent="0.2">
      <c r="D2985" t="s">
        <v>3088</v>
      </c>
    </row>
    <row r="2986" spans="4:4" x14ac:dyDescent="0.2">
      <c r="D2986" t="s">
        <v>3089</v>
      </c>
    </row>
    <row r="2987" spans="4:4" x14ac:dyDescent="0.2">
      <c r="D2987" t="s">
        <v>3090</v>
      </c>
    </row>
    <row r="2988" spans="4:4" x14ac:dyDescent="0.2">
      <c r="D2988" t="s">
        <v>3091</v>
      </c>
    </row>
    <row r="2989" spans="4:4" x14ac:dyDescent="0.2">
      <c r="D2989" t="s">
        <v>3092</v>
      </c>
    </row>
    <row r="2990" spans="4:4" x14ac:dyDescent="0.2">
      <c r="D2990" t="s">
        <v>3093</v>
      </c>
    </row>
    <row r="2991" spans="4:4" x14ac:dyDescent="0.2">
      <c r="D2991" t="s">
        <v>3094</v>
      </c>
    </row>
    <row r="2992" spans="4:4" x14ac:dyDescent="0.2">
      <c r="D2992" t="s">
        <v>3095</v>
      </c>
    </row>
    <row r="2993" spans="4:4" x14ac:dyDescent="0.2">
      <c r="D2993" t="s">
        <v>3096</v>
      </c>
    </row>
    <row r="2994" spans="4:4" x14ac:dyDescent="0.2">
      <c r="D2994" t="s">
        <v>3097</v>
      </c>
    </row>
    <row r="2995" spans="4:4" x14ac:dyDescent="0.2">
      <c r="D2995" t="s">
        <v>3098</v>
      </c>
    </row>
    <row r="2996" spans="4:4" x14ac:dyDescent="0.2">
      <c r="D2996" t="s">
        <v>3099</v>
      </c>
    </row>
    <row r="2997" spans="4:4" x14ac:dyDescent="0.2">
      <c r="D2997" t="s">
        <v>3100</v>
      </c>
    </row>
    <row r="2998" spans="4:4" x14ac:dyDescent="0.2">
      <c r="D2998" t="s">
        <v>3101</v>
      </c>
    </row>
    <row r="2999" spans="4:4" x14ac:dyDescent="0.2">
      <c r="D2999" t="s">
        <v>3102</v>
      </c>
    </row>
    <row r="3000" spans="4:4" x14ac:dyDescent="0.2">
      <c r="D3000" t="s">
        <v>3103</v>
      </c>
    </row>
    <row r="3001" spans="4:4" x14ac:dyDescent="0.2">
      <c r="D3001" t="s">
        <v>3104</v>
      </c>
    </row>
    <row r="3002" spans="4:4" x14ac:dyDescent="0.2">
      <c r="D3002" t="s">
        <v>3105</v>
      </c>
    </row>
    <row r="3003" spans="4:4" x14ac:dyDescent="0.2">
      <c r="D3003" t="s">
        <v>3106</v>
      </c>
    </row>
    <row r="3004" spans="4:4" x14ac:dyDescent="0.2">
      <c r="D3004" t="s">
        <v>3107</v>
      </c>
    </row>
    <row r="3005" spans="4:4" x14ac:dyDescent="0.2">
      <c r="D3005" t="s">
        <v>3108</v>
      </c>
    </row>
    <row r="3006" spans="4:4" x14ac:dyDescent="0.2">
      <c r="D3006" t="s">
        <v>3109</v>
      </c>
    </row>
    <row r="3007" spans="4:4" x14ac:dyDescent="0.2">
      <c r="D3007" t="s">
        <v>3110</v>
      </c>
    </row>
    <row r="3008" spans="4:4" x14ac:dyDescent="0.2">
      <c r="D3008" t="s">
        <v>3111</v>
      </c>
    </row>
    <row r="3009" spans="4:4" x14ac:dyDescent="0.2">
      <c r="D3009" t="s">
        <v>3112</v>
      </c>
    </row>
    <row r="3010" spans="4:4" x14ac:dyDescent="0.2">
      <c r="D3010" t="s">
        <v>3113</v>
      </c>
    </row>
    <row r="3011" spans="4:4" x14ac:dyDescent="0.2">
      <c r="D3011" t="s">
        <v>3114</v>
      </c>
    </row>
    <row r="3012" spans="4:4" x14ac:dyDescent="0.2">
      <c r="D3012" t="s">
        <v>3115</v>
      </c>
    </row>
    <row r="3013" spans="4:4" x14ac:dyDescent="0.2">
      <c r="D3013" t="s">
        <v>3116</v>
      </c>
    </row>
    <row r="3014" spans="4:4" x14ac:dyDescent="0.2">
      <c r="D3014" t="s">
        <v>3117</v>
      </c>
    </row>
    <row r="3015" spans="4:4" x14ac:dyDescent="0.2">
      <c r="D3015" t="s">
        <v>3118</v>
      </c>
    </row>
    <row r="3016" spans="4:4" x14ac:dyDescent="0.2">
      <c r="D3016" t="s">
        <v>3119</v>
      </c>
    </row>
    <row r="3017" spans="4:4" x14ac:dyDescent="0.2">
      <c r="D3017" t="s">
        <v>3120</v>
      </c>
    </row>
    <row r="3018" spans="4:4" x14ac:dyDescent="0.2">
      <c r="D3018" t="s">
        <v>3121</v>
      </c>
    </row>
    <row r="3019" spans="4:4" x14ac:dyDescent="0.2">
      <c r="D3019" t="s">
        <v>3122</v>
      </c>
    </row>
    <row r="3020" spans="4:4" x14ac:dyDescent="0.2">
      <c r="D3020" t="s">
        <v>3123</v>
      </c>
    </row>
    <row r="3021" spans="4:4" x14ac:dyDescent="0.2">
      <c r="D3021" t="s">
        <v>3124</v>
      </c>
    </row>
    <row r="3022" spans="4:4" x14ac:dyDescent="0.2">
      <c r="D3022" t="s">
        <v>3125</v>
      </c>
    </row>
    <row r="3023" spans="4:4" x14ac:dyDescent="0.2">
      <c r="D3023" t="s">
        <v>3126</v>
      </c>
    </row>
    <row r="3024" spans="4:4" x14ac:dyDescent="0.2">
      <c r="D3024" t="s">
        <v>3127</v>
      </c>
    </row>
    <row r="3025" spans="4:4" x14ac:dyDescent="0.2">
      <c r="D3025" t="s">
        <v>3128</v>
      </c>
    </row>
    <row r="3026" spans="4:4" x14ac:dyDescent="0.2">
      <c r="D3026" t="s">
        <v>3129</v>
      </c>
    </row>
    <row r="3027" spans="4:4" x14ac:dyDescent="0.2">
      <c r="D3027" t="s">
        <v>3130</v>
      </c>
    </row>
    <row r="3028" spans="4:4" x14ac:dyDescent="0.2">
      <c r="D3028" t="s">
        <v>3131</v>
      </c>
    </row>
    <row r="3029" spans="4:4" x14ac:dyDescent="0.2">
      <c r="D3029" t="s">
        <v>3132</v>
      </c>
    </row>
    <row r="3030" spans="4:4" x14ac:dyDescent="0.2">
      <c r="D3030" t="s">
        <v>3133</v>
      </c>
    </row>
    <row r="3031" spans="4:4" x14ac:dyDescent="0.2">
      <c r="D3031" t="s">
        <v>3134</v>
      </c>
    </row>
    <row r="3032" spans="4:4" x14ac:dyDescent="0.2">
      <c r="D3032" t="s">
        <v>3135</v>
      </c>
    </row>
    <row r="3033" spans="4:4" x14ac:dyDescent="0.2">
      <c r="D3033" t="s">
        <v>3136</v>
      </c>
    </row>
    <row r="3034" spans="4:4" x14ac:dyDescent="0.2">
      <c r="D3034" t="s">
        <v>3137</v>
      </c>
    </row>
    <row r="3035" spans="4:4" x14ac:dyDescent="0.2">
      <c r="D3035" t="s">
        <v>3138</v>
      </c>
    </row>
    <row r="3036" spans="4:4" x14ac:dyDescent="0.2">
      <c r="D3036" t="s">
        <v>3139</v>
      </c>
    </row>
    <row r="3037" spans="4:4" x14ac:dyDescent="0.2">
      <c r="D3037" t="s">
        <v>3140</v>
      </c>
    </row>
    <row r="3038" spans="4:4" x14ac:dyDescent="0.2">
      <c r="D3038" t="s">
        <v>3141</v>
      </c>
    </row>
    <row r="3039" spans="4:4" x14ac:dyDescent="0.2">
      <c r="D3039" t="s">
        <v>3142</v>
      </c>
    </row>
    <row r="3040" spans="4:4" x14ac:dyDescent="0.2">
      <c r="D3040" t="s">
        <v>3143</v>
      </c>
    </row>
    <row r="3041" spans="4:4" x14ac:dyDescent="0.2">
      <c r="D3041" t="s">
        <v>3144</v>
      </c>
    </row>
    <row r="3042" spans="4:4" x14ac:dyDescent="0.2">
      <c r="D3042" t="s">
        <v>3145</v>
      </c>
    </row>
    <row r="3043" spans="4:4" x14ac:dyDescent="0.2">
      <c r="D3043" t="s">
        <v>3146</v>
      </c>
    </row>
    <row r="3044" spans="4:4" x14ac:dyDescent="0.2">
      <c r="D3044" t="s">
        <v>3147</v>
      </c>
    </row>
    <row r="3045" spans="4:4" x14ac:dyDescent="0.2">
      <c r="D3045" t="s">
        <v>3148</v>
      </c>
    </row>
    <row r="3046" spans="4:4" x14ac:dyDescent="0.2">
      <c r="D3046" t="s">
        <v>3149</v>
      </c>
    </row>
    <row r="3047" spans="4:4" x14ac:dyDescent="0.2">
      <c r="D3047" t="s">
        <v>3150</v>
      </c>
    </row>
    <row r="3048" spans="4:4" x14ac:dyDescent="0.2">
      <c r="D3048" t="s">
        <v>3151</v>
      </c>
    </row>
    <row r="3049" spans="4:4" x14ac:dyDescent="0.2">
      <c r="D3049" t="s">
        <v>3152</v>
      </c>
    </row>
    <row r="3050" spans="4:4" x14ac:dyDescent="0.2">
      <c r="D3050" t="s">
        <v>3153</v>
      </c>
    </row>
    <row r="3051" spans="4:4" x14ac:dyDescent="0.2">
      <c r="D3051" t="s">
        <v>3154</v>
      </c>
    </row>
    <row r="3052" spans="4:4" x14ac:dyDescent="0.2">
      <c r="D3052" t="s">
        <v>3155</v>
      </c>
    </row>
    <row r="3053" spans="4:4" x14ac:dyDescent="0.2">
      <c r="D3053" t="s">
        <v>3156</v>
      </c>
    </row>
    <row r="3054" spans="4:4" x14ac:dyDescent="0.2">
      <c r="D3054" t="s">
        <v>3157</v>
      </c>
    </row>
    <row r="3055" spans="4:4" x14ac:dyDescent="0.2">
      <c r="D3055" t="s">
        <v>3158</v>
      </c>
    </row>
    <row r="3056" spans="4:4" x14ac:dyDescent="0.2">
      <c r="D3056" t="s">
        <v>3159</v>
      </c>
    </row>
    <row r="3057" spans="4:4" x14ac:dyDescent="0.2">
      <c r="D3057" t="s">
        <v>3160</v>
      </c>
    </row>
    <row r="3058" spans="4:4" x14ac:dyDescent="0.2">
      <c r="D3058" t="s">
        <v>3161</v>
      </c>
    </row>
    <row r="3059" spans="4:4" x14ac:dyDescent="0.2">
      <c r="D3059" t="s">
        <v>3162</v>
      </c>
    </row>
    <row r="3060" spans="4:4" x14ac:dyDescent="0.2">
      <c r="D3060" t="s">
        <v>3163</v>
      </c>
    </row>
    <row r="3061" spans="4:4" x14ac:dyDescent="0.2">
      <c r="D3061" t="s">
        <v>3164</v>
      </c>
    </row>
    <row r="3062" spans="4:4" x14ac:dyDescent="0.2">
      <c r="D3062" t="s">
        <v>3165</v>
      </c>
    </row>
    <row r="3063" spans="4:4" x14ac:dyDescent="0.2">
      <c r="D3063" t="s">
        <v>3166</v>
      </c>
    </row>
    <row r="3064" spans="4:4" x14ac:dyDescent="0.2">
      <c r="D3064" t="s">
        <v>3167</v>
      </c>
    </row>
    <row r="3065" spans="4:4" x14ac:dyDescent="0.2">
      <c r="D3065" t="s">
        <v>3168</v>
      </c>
    </row>
    <row r="3066" spans="4:4" x14ac:dyDescent="0.2">
      <c r="D3066" t="s">
        <v>3169</v>
      </c>
    </row>
    <row r="3067" spans="4:4" x14ac:dyDescent="0.2">
      <c r="D3067" t="s">
        <v>3170</v>
      </c>
    </row>
    <row r="3068" spans="4:4" x14ac:dyDescent="0.2">
      <c r="D3068" t="s">
        <v>3171</v>
      </c>
    </row>
    <row r="3069" spans="4:4" x14ac:dyDescent="0.2">
      <c r="D3069" t="s">
        <v>3172</v>
      </c>
    </row>
    <row r="3070" spans="4:4" x14ac:dyDescent="0.2">
      <c r="D3070" t="s">
        <v>3173</v>
      </c>
    </row>
    <row r="3071" spans="4:4" x14ac:dyDescent="0.2">
      <c r="D3071" t="s">
        <v>3174</v>
      </c>
    </row>
    <row r="3072" spans="4:4" x14ac:dyDescent="0.2">
      <c r="D3072" t="s">
        <v>3175</v>
      </c>
    </row>
    <row r="3073" spans="4:4" x14ac:dyDescent="0.2">
      <c r="D3073" t="s">
        <v>3176</v>
      </c>
    </row>
    <row r="3074" spans="4:4" x14ac:dyDescent="0.2">
      <c r="D3074" t="s">
        <v>3177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53"/>
  <sheetViews>
    <sheetView zoomScaleNormal="100" workbookViewId="0">
      <selection activeCell="L26" sqref="L26:AQ26"/>
    </sheetView>
  </sheetViews>
  <sheetFormatPr baseColWidth="10" defaultRowHeight="15" x14ac:dyDescent="0.2"/>
  <cols>
    <col min="1" max="1" width="16.83203125" customWidth="1"/>
  </cols>
  <sheetData>
    <row r="1" spans="1:23" x14ac:dyDescent="0.2">
      <c r="A1" t="s">
        <v>51</v>
      </c>
      <c r="B1" t="s">
        <v>1</v>
      </c>
      <c r="C1" s="4" t="s">
        <v>3</v>
      </c>
      <c r="D1" s="8" t="s">
        <v>14</v>
      </c>
      <c r="E1" s="7" t="s">
        <v>16</v>
      </c>
      <c r="G1" t="s">
        <v>51</v>
      </c>
      <c r="H1" s="7" t="s">
        <v>87</v>
      </c>
      <c r="I1" t="s">
        <v>36</v>
      </c>
      <c r="J1" t="s">
        <v>39</v>
      </c>
      <c r="K1" t="s">
        <v>37</v>
      </c>
      <c r="L1" t="s">
        <v>40</v>
      </c>
      <c r="M1" t="s">
        <v>41</v>
      </c>
      <c r="N1" t="s">
        <v>42</v>
      </c>
      <c r="O1" t="s">
        <v>38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</row>
    <row r="2" spans="1:23" x14ac:dyDescent="0.2">
      <c r="A2" s="7" t="s">
        <v>87</v>
      </c>
      <c r="B2">
        <v>13996</v>
      </c>
      <c r="C2">
        <v>13584</v>
      </c>
      <c r="D2">
        <v>14661</v>
      </c>
      <c r="E2">
        <v>11646</v>
      </c>
      <c r="G2" t="s">
        <v>1</v>
      </c>
      <c r="H2">
        <v>13996</v>
      </c>
      <c r="I2">
        <v>25</v>
      </c>
      <c r="J2">
        <v>168</v>
      </c>
      <c r="K2">
        <v>30</v>
      </c>
      <c r="L2">
        <v>45</v>
      </c>
      <c r="M2">
        <v>40</v>
      </c>
      <c r="N2">
        <v>0</v>
      </c>
      <c r="O2">
        <v>18</v>
      </c>
      <c r="P2">
        <v>53</v>
      </c>
      <c r="Q2">
        <v>18</v>
      </c>
      <c r="R2">
        <v>10</v>
      </c>
      <c r="S2">
        <v>32</v>
      </c>
      <c r="T2">
        <v>1</v>
      </c>
      <c r="U2">
        <v>83</v>
      </c>
      <c r="V2">
        <v>0</v>
      </c>
      <c r="W2">
        <v>66</v>
      </c>
    </row>
    <row r="3" spans="1:23" x14ac:dyDescent="0.2">
      <c r="A3" t="s">
        <v>36</v>
      </c>
      <c r="B3">
        <v>25</v>
      </c>
      <c r="C3">
        <v>25</v>
      </c>
      <c r="D3">
        <v>21</v>
      </c>
      <c r="E3">
        <v>14</v>
      </c>
      <c r="G3" s="4" t="s">
        <v>3</v>
      </c>
      <c r="H3">
        <v>13584</v>
      </c>
      <c r="I3">
        <v>25</v>
      </c>
      <c r="J3">
        <v>173</v>
      </c>
      <c r="K3">
        <v>2</v>
      </c>
      <c r="L3">
        <v>35</v>
      </c>
      <c r="M3">
        <v>39</v>
      </c>
      <c r="N3">
        <v>0</v>
      </c>
      <c r="O3">
        <v>18</v>
      </c>
      <c r="P3">
        <v>57</v>
      </c>
      <c r="Q3">
        <v>11</v>
      </c>
      <c r="R3">
        <v>10</v>
      </c>
      <c r="S3">
        <v>16</v>
      </c>
      <c r="T3">
        <v>0</v>
      </c>
      <c r="U3">
        <v>63</v>
      </c>
      <c r="V3">
        <v>0</v>
      </c>
      <c r="W3">
        <v>133</v>
      </c>
    </row>
    <row r="4" spans="1:23" x14ac:dyDescent="0.2">
      <c r="A4" t="s">
        <v>39</v>
      </c>
      <c r="B4">
        <v>168</v>
      </c>
      <c r="C4">
        <v>173</v>
      </c>
      <c r="D4">
        <v>155</v>
      </c>
      <c r="E4">
        <v>126</v>
      </c>
      <c r="G4" s="8" t="s">
        <v>14</v>
      </c>
      <c r="H4">
        <v>14661</v>
      </c>
      <c r="I4">
        <v>21</v>
      </c>
      <c r="J4">
        <v>155</v>
      </c>
      <c r="K4">
        <v>2</v>
      </c>
      <c r="L4">
        <v>36</v>
      </c>
      <c r="M4">
        <v>38</v>
      </c>
      <c r="N4">
        <v>4</v>
      </c>
      <c r="O4">
        <v>0</v>
      </c>
      <c r="P4">
        <v>50</v>
      </c>
      <c r="Q4">
        <v>15</v>
      </c>
      <c r="R4">
        <v>17</v>
      </c>
      <c r="S4">
        <v>9</v>
      </c>
      <c r="T4">
        <v>0</v>
      </c>
      <c r="U4">
        <v>90</v>
      </c>
      <c r="V4">
        <v>1</v>
      </c>
      <c r="W4">
        <v>200</v>
      </c>
    </row>
    <row r="5" spans="1:23" x14ac:dyDescent="0.2">
      <c r="A5" t="s">
        <v>37</v>
      </c>
      <c r="B5">
        <v>30</v>
      </c>
      <c r="C5">
        <v>2</v>
      </c>
      <c r="D5">
        <v>2</v>
      </c>
      <c r="E5">
        <v>2</v>
      </c>
      <c r="G5" s="7" t="s">
        <v>16</v>
      </c>
      <c r="H5">
        <v>11646</v>
      </c>
      <c r="I5">
        <v>14</v>
      </c>
      <c r="J5">
        <v>126</v>
      </c>
      <c r="K5">
        <v>2</v>
      </c>
      <c r="L5">
        <v>34</v>
      </c>
      <c r="M5">
        <v>33</v>
      </c>
      <c r="N5">
        <v>3</v>
      </c>
      <c r="O5">
        <v>0</v>
      </c>
      <c r="P5">
        <v>49</v>
      </c>
      <c r="Q5">
        <v>13</v>
      </c>
      <c r="R5">
        <v>12</v>
      </c>
      <c r="S5">
        <v>3</v>
      </c>
      <c r="T5">
        <v>2</v>
      </c>
      <c r="U5">
        <v>85</v>
      </c>
      <c r="V5">
        <v>1</v>
      </c>
      <c r="W5">
        <v>146</v>
      </c>
    </row>
    <row r="6" spans="1:23" x14ac:dyDescent="0.2">
      <c r="A6" t="s">
        <v>40</v>
      </c>
      <c r="B6">
        <v>45</v>
      </c>
      <c r="C6">
        <v>35</v>
      </c>
      <c r="D6">
        <v>36</v>
      </c>
      <c r="E6">
        <v>34</v>
      </c>
    </row>
    <row r="7" spans="1:23" x14ac:dyDescent="0.2">
      <c r="A7" t="s">
        <v>41</v>
      </c>
      <c r="B7">
        <v>40</v>
      </c>
      <c r="C7">
        <v>39</v>
      </c>
      <c r="D7">
        <v>38</v>
      </c>
      <c r="E7">
        <v>33</v>
      </c>
    </row>
    <row r="8" spans="1:23" x14ac:dyDescent="0.2">
      <c r="A8" t="s">
        <v>42</v>
      </c>
      <c r="B8">
        <v>0</v>
      </c>
      <c r="C8">
        <v>0</v>
      </c>
      <c r="D8">
        <v>4</v>
      </c>
      <c r="E8">
        <v>3</v>
      </c>
    </row>
    <row r="9" spans="1:23" x14ac:dyDescent="0.2">
      <c r="A9" t="s">
        <v>38</v>
      </c>
      <c r="B9">
        <v>18</v>
      </c>
      <c r="C9">
        <v>18</v>
      </c>
      <c r="D9">
        <v>0</v>
      </c>
      <c r="E9">
        <v>0</v>
      </c>
    </row>
    <row r="10" spans="1:23" x14ac:dyDescent="0.2">
      <c r="A10" t="s">
        <v>43</v>
      </c>
      <c r="B10">
        <v>53</v>
      </c>
      <c r="C10">
        <v>57</v>
      </c>
      <c r="D10">
        <v>50</v>
      </c>
      <c r="E10">
        <v>49</v>
      </c>
    </row>
    <row r="11" spans="1:23" x14ac:dyDescent="0.2">
      <c r="A11" t="s">
        <v>44</v>
      </c>
      <c r="B11">
        <v>18</v>
      </c>
      <c r="C11">
        <v>11</v>
      </c>
      <c r="D11">
        <v>15</v>
      </c>
      <c r="E11">
        <v>13</v>
      </c>
    </row>
    <row r="12" spans="1:23" x14ac:dyDescent="0.2">
      <c r="A12" t="s">
        <v>45</v>
      </c>
      <c r="B12">
        <v>10</v>
      </c>
      <c r="C12">
        <v>10</v>
      </c>
      <c r="D12">
        <v>17</v>
      </c>
      <c r="E12">
        <v>12</v>
      </c>
    </row>
    <row r="13" spans="1:23" x14ac:dyDescent="0.2">
      <c r="A13" t="s">
        <v>46</v>
      </c>
      <c r="B13">
        <v>32</v>
      </c>
      <c r="C13">
        <v>16</v>
      </c>
      <c r="D13">
        <v>9</v>
      </c>
      <c r="E13">
        <v>3</v>
      </c>
    </row>
    <row r="14" spans="1:23" x14ac:dyDescent="0.2">
      <c r="A14" t="s">
        <v>47</v>
      </c>
      <c r="B14">
        <v>1</v>
      </c>
      <c r="C14">
        <v>0</v>
      </c>
      <c r="D14">
        <v>0</v>
      </c>
      <c r="E14">
        <v>2</v>
      </c>
    </row>
    <row r="15" spans="1:23" x14ac:dyDescent="0.2">
      <c r="A15" t="s">
        <v>48</v>
      </c>
      <c r="B15">
        <v>83</v>
      </c>
      <c r="C15">
        <v>63</v>
      </c>
      <c r="D15">
        <v>90</v>
      </c>
      <c r="E15">
        <v>85</v>
      </c>
    </row>
    <row r="16" spans="1:23" x14ac:dyDescent="0.2">
      <c r="A16" t="s">
        <v>49</v>
      </c>
      <c r="B16">
        <v>0</v>
      </c>
      <c r="C16">
        <v>0</v>
      </c>
      <c r="D16">
        <v>1</v>
      </c>
      <c r="E16">
        <v>1</v>
      </c>
    </row>
    <row r="17" spans="1:43" x14ac:dyDescent="0.2">
      <c r="A17" t="s">
        <v>50</v>
      </c>
      <c r="B17">
        <v>66</v>
      </c>
      <c r="C17">
        <v>133</v>
      </c>
      <c r="D17">
        <v>200</v>
      </c>
      <c r="E17">
        <v>146</v>
      </c>
    </row>
    <row r="21" spans="1:43" x14ac:dyDescent="0.2">
      <c r="A21" t="s">
        <v>51</v>
      </c>
      <c r="B21" t="s">
        <v>2</v>
      </c>
      <c r="C21" s="4" t="s">
        <v>4</v>
      </c>
      <c r="D21" s="8" t="s">
        <v>5</v>
      </c>
      <c r="E21" s="8" t="s">
        <v>6</v>
      </c>
      <c r="F21" t="s">
        <v>7</v>
      </c>
      <c r="G21" t="s">
        <v>8</v>
      </c>
      <c r="H21" t="s">
        <v>10</v>
      </c>
      <c r="I21" t="s">
        <v>12</v>
      </c>
      <c r="K21" t="s">
        <v>51</v>
      </c>
      <c r="L21" s="7" t="s">
        <v>87</v>
      </c>
      <c r="M21" t="s">
        <v>36</v>
      </c>
      <c r="N21" t="s">
        <v>39</v>
      </c>
      <c r="O21" t="s">
        <v>37</v>
      </c>
      <c r="P21" t="s">
        <v>40</v>
      </c>
      <c r="Q21" t="s">
        <v>41</v>
      </c>
      <c r="R21" t="s">
        <v>42</v>
      </c>
      <c r="S21" t="s">
        <v>38</v>
      </c>
      <c r="T21" t="s">
        <v>3185</v>
      </c>
      <c r="U21" t="s">
        <v>3186</v>
      </c>
      <c r="V21" t="s">
        <v>3187</v>
      </c>
      <c r="W21" t="s">
        <v>3188</v>
      </c>
      <c r="X21" t="s">
        <v>3189</v>
      </c>
      <c r="Y21" t="s">
        <v>3190</v>
      </c>
      <c r="Z21" t="s">
        <v>3191</v>
      </c>
      <c r="AA21" t="s">
        <v>3192</v>
      </c>
      <c r="AB21" t="s">
        <v>43</v>
      </c>
      <c r="AC21" t="s">
        <v>44</v>
      </c>
      <c r="AD21" t="s">
        <v>45</v>
      </c>
      <c r="AE21" t="s">
        <v>46</v>
      </c>
      <c r="AF21" t="s">
        <v>47</v>
      </c>
      <c r="AG21" t="s">
        <v>48</v>
      </c>
      <c r="AH21" t="s">
        <v>49</v>
      </c>
      <c r="AI21" t="s">
        <v>50</v>
      </c>
      <c r="AJ21" t="s">
        <v>3193</v>
      </c>
      <c r="AK21" t="s">
        <v>3194</v>
      </c>
      <c r="AL21" t="s">
        <v>3195</v>
      </c>
      <c r="AM21" t="s">
        <v>3196</v>
      </c>
      <c r="AN21" t="s">
        <v>3197</v>
      </c>
      <c r="AO21" t="s">
        <v>3198</v>
      </c>
      <c r="AP21" t="s">
        <v>3199</v>
      </c>
      <c r="AQ21" t="s">
        <v>3200</v>
      </c>
    </row>
    <row r="22" spans="1:43" x14ac:dyDescent="0.2">
      <c r="A22" s="7" t="s">
        <v>87</v>
      </c>
      <c r="B22">
        <v>15729</v>
      </c>
      <c r="C22">
        <v>15527</v>
      </c>
      <c r="D22">
        <v>11561</v>
      </c>
      <c r="E22">
        <v>10292</v>
      </c>
      <c r="F22">
        <v>10304</v>
      </c>
      <c r="G22">
        <v>14951</v>
      </c>
      <c r="H22">
        <v>16083</v>
      </c>
      <c r="I22">
        <v>15258</v>
      </c>
      <c r="K22" t="s">
        <v>2</v>
      </c>
      <c r="L22">
        <v>15729</v>
      </c>
      <c r="M22">
        <v>32</v>
      </c>
      <c r="N22">
        <v>148</v>
      </c>
      <c r="O22">
        <v>1</v>
      </c>
      <c r="P22">
        <v>13</v>
      </c>
      <c r="Q22">
        <v>6</v>
      </c>
      <c r="R22">
        <v>0</v>
      </c>
      <c r="S22">
        <v>2</v>
      </c>
      <c r="T22">
        <v>5</v>
      </c>
      <c r="U22">
        <v>1</v>
      </c>
      <c r="V22">
        <v>0</v>
      </c>
      <c r="W22">
        <v>0</v>
      </c>
      <c r="X22">
        <v>22</v>
      </c>
      <c r="Y22">
        <v>34</v>
      </c>
      <c r="Z22">
        <v>1</v>
      </c>
      <c r="AA22">
        <v>10</v>
      </c>
      <c r="AB22">
        <v>67</v>
      </c>
      <c r="AC22">
        <v>16</v>
      </c>
      <c r="AD22">
        <v>12</v>
      </c>
      <c r="AE22">
        <v>6</v>
      </c>
      <c r="AF22">
        <v>0</v>
      </c>
      <c r="AG22">
        <v>2</v>
      </c>
      <c r="AH22">
        <v>0</v>
      </c>
      <c r="AI22">
        <v>5</v>
      </c>
      <c r="AJ22">
        <v>4</v>
      </c>
      <c r="AK22">
        <v>2</v>
      </c>
      <c r="AL22">
        <v>0</v>
      </c>
      <c r="AM22">
        <v>5</v>
      </c>
      <c r="AN22">
        <v>4</v>
      </c>
      <c r="AO22">
        <v>83</v>
      </c>
      <c r="AP22">
        <v>0</v>
      </c>
      <c r="AQ22">
        <v>158</v>
      </c>
    </row>
    <row r="23" spans="1:43" x14ac:dyDescent="0.2">
      <c r="A23" t="s">
        <v>36</v>
      </c>
      <c r="B23">
        <v>32</v>
      </c>
      <c r="C23">
        <v>22</v>
      </c>
      <c r="D23">
        <v>21</v>
      </c>
      <c r="E23">
        <v>17</v>
      </c>
      <c r="F23">
        <v>14</v>
      </c>
      <c r="G23">
        <v>8</v>
      </c>
      <c r="H23">
        <v>10</v>
      </c>
      <c r="I23">
        <v>12</v>
      </c>
      <c r="K23" s="4" t="s">
        <v>4</v>
      </c>
      <c r="L23">
        <v>15527</v>
      </c>
      <c r="M23">
        <v>22</v>
      </c>
      <c r="N23">
        <v>185</v>
      </c>
      <c r="O23">
        <v>1</v>
      </c>
      <c r="P23">
        <v>8</v>
      </c>
      <c r="Q23">
        <v>10</v>
      </c>
      <c r="R23">
        <v>0</v>
      </c>
      <c r="S23">
        <v>1</v>
      </c>
      <c r="T23">
        <v>12</v>
      </c>
      <c r="V23">
        <v>0</v>
      </c>
      <c r="W23">
        <v>0</v>
      </c>
      <c r="X23">
        <v>34</v>
      </c>
      <c r="Y23">
        <v>42</v>
      </c>
      <c r="Z23">
        <v>0</v>
      </c>
      <c r="AA23">
        <v>12</v>
      </c>
      <c r="AB23">
        <v>60</v>
      </c>
      <c r="AC23">
        <v>15</v>
      </c>
      <c r="AD23">
        <v>15</v>
      </c>
      <c r="AE23">
        <v>7</v>
      </c>
      <c r="AF23">
        <v>0</v>
      </c>
      <c r="AG23">
        <v>3</v>
      </c>
      <c r="AH23">
        <v>0</v>
      </c>
      <c r="AI23">
        <v>6</v>
      </c>
      <c r="AJ23">
        <v>2</v>
      </c>
      <c r="AK23">
        <v>1</v>
      </c>
      <c r="AL23">
        <v>0</v>
      </c>
      <c r="AM23">
        <v>3</v>
      </c>
      <c r="AN23">
        <v>2</v>
      </c>
      <c r="AO23">
        <v>72</v>
      </c>
      <c r="AP23">
        <v>0</v>
      </c>
      <c r="AQ23">
        <v>153</v>
      </c>
    </row>
    <row r="24" spans="1:43" x14ac:dyDescent="0.2">
      <c r="A24" t="s">
        <v>39</v>
      </c>
      <c r="B24">
        <v>148</v>
      </c>
      <c r="C24">
        <v>185</v>
      </c>
      <c r="D24">
        <v>112</v>
      </c>
      <c r="E24">
        <v>124</v>
      </c>
      <c r="F24">
        <v>106</v>
      </c>
      <c r="G24">
        <v>168</v>
      </c>
      <c r="H24">
        <v>165</v>
      </c>
      <c r="I24">
        <v>156</v>
      </c>
      <c r="K24" s="8" t="s">
        <v>5</v>
      </c>
      <c r="L24">
        <v>11561</v>
      </c>
      <c r="M24">
        <v>21</v>
      </c>
      <c r="N24">
        <v>112</v>
      </c>
      <c r="O24">
        <v>1</v>
      </c>
      <c r="P24">
        <v>12</v>
      </c>
      <c r="Q24">
        <v>4</v>
      </c>
      <c r="R24">
        <v>0</v>
      </c>
      <c r="S24">
        <v>0</v>
      </c>
      <c r="T24">
        <v>12</v>
      </c>
      <c r="U24">
        <v>1</v>
      </c>
      <c r="V24">
        <v>0</v>
      </c>
      <c r="W24">
        <v>1</v>
      </c>
      <c r="X24">
        <v>14</v>
      </c>
      <c r="Y24">
        <v>21</v>
      </c>
      <c r="Z24">
        <v>0</v>
      </c>
      <c r="AA24">
        <v>1</v>
      </c>
      <c r="AB24">
        <v>47</v>
      </c>
      <c r="AC24">
        <v>6</v>
      </c>
      <c r="AD24">
        <v>20</v>
      </c>
      <c r="AE24">
        <v>1</v>
      </c>
      <c r="AF24">
        <v>0</v>
      </c>
      <c r="AG24">
        <v>2</v>
      </c>
      <c r="AH24">
        <v>0</v>
      </c>
      <c r="AI24">
        <v>4</v>
      </c>
      <c r="AJ24">
        <v>1</v>
      </c>
      <c r="AK24">
        <v>11</v>
      </c>
      <c r="AL24">
        <v>0</v>
      </c>
      <c r="AM24">
        <v>6</v>
      </c>
      <c r="AN24">
        <v>6</v>
      </c>
      <c r="AO24">
        <v>62</v>
      </c>
      <c r="AP24">
        <v>0</v>
      </c>
      <c r="AQ24">
        <v>127</v>
      </c>
    </row>
    <row r="25" spans="1:43" x14ac:dyDescent="0.2">
      <c r="A25" t="s">
        <v>37</v>
      </c>
      <c r="B25">
        <v>1</v>
      </c>
      <c r="C25">
        <v>1</v>
      </c>
      <c r="D25">
        <v>1</v>
      </c>
      <c r="E25">
        <v>6</v>
      </c>
      <c r="F25">
        <v>0</v>
      </c>
      <c r="G25">
        <v>2</v>
      </c>
      <c r="H25">
        <v>3</v>
      </c>
      <c r="I25">
        <v>3</v>
      </c>
      <c r="K25" s="8" t="s">
        <v>6</v>
      </c>
      <c r="L25">
        <v>10292</v>
      </c>
      <c r="M25">
        <v>17</v>
      </c>
      <c r="N25">
        <v>124</v>
      </c>
      <c r="O25">
        <v>6</v>
      </c>
      <c r="P25">
        <v>22</v>
      </c>
      <c r="Q25">
        <v>6</v>
      </c>
      <c r="R25">
        <v>5</v>
      </c>
      <c r="S25">
        <v>5</v>
      </c>
      <c r="T25">
        <v>15</v>
      </c>
      <c r="U25">
        <v>30</v>
      </c>
      <c r="V25">
        <v>1</v>
      </c>
      <c r="W25">
        <v>30</v>
      </c>
      <c r="X25">
        <v>2</v>
      </c>
      <c r="Y25">
        <v>36</v>
      </c>
      <c r="Z25">
        <v>1</v>
      </c>
      <c r="AA25">
        <v>55</v>
      </c>
      <c r="AB25">
        <v>48</v>
      </c>
      <c r="AC25">
        <v>0</v>
      </c>
      <c r="AD25">
        <v>8</v>
      </c>
      <c r="AE25">
        <v>0</v>
      </c>
      <c r="AF25">
        <v>8</v>
      </c>
      <c r="AG25">
        <v>4</v>
      </c>
      <c r="AH25">
        <v>2</v>
      </c>
      <c r="AI25">
        <v>0</v>
      </c>
      <c r="AJ25">
        <v>4</v>
      </c>
      <c r="AK25">
        <v>1</v>
      </c>
      <c r="AL25">
        <v>0</v>
      </c>
      <c r="AM25">
        <v>0</v>
      </c>
      <c r="AN25">
        <v>0</v>
      </c>
      <c r="AO25">
        <v>42</v>
      </c>
      <c r="AP25">
        <v>0</v>
      </c>
      <c r="AQ25">
        <v>36</v>
      </c>
    </row>
    <row r="26" spans="1:43" x14ac:dyDescent="0.2">
      <c r="A26" t="s">
        <v>40</v>
      </c>
      <c r="B26">
        <v>13</v>
      </c>
      <c r="C26">
        <v>8</v>
      </c>
      <c r="D26">
        <v>12</v>
      </c>
      <c r="E26">
        <v>22</v>
      </c>
      <c r="F26">
        <v>10</v>
      </c>
      <c r="G26">
        <v>19</v>
      </c>
      <c r="H26">
        <v>25</v>
      </c>
      <c r="I26">
        <v>29</v>
      </c>
      <c r="K26" t="s">
        <v>7</v>
      </c>
      <c r="L26">
        <v>10304</v>
      </c>
      <c r="M26">
        <v>14</v>
      </c>
      <c r="N26">
        <v>106</v>
      </c>
      <c r="O26">
        <v>0</v>
      </c>
      <c r="P26">
        <v>10</v>
      </c>
      <c r="Q26">
        <v>3</v>
      </c>
      <c r="R26">
        <v>0</v>
      </c>
      <c r="S26">
        <v>1</v>
      </c>
      <c r="T26">
        <v>9</v>
      </c>
      <c r="U26">
        <v>2</v>
      </c>
      <c r="V26">
        <v>0</v>
      </c>
      <c r="W26">
        <v>3</v>
      </c>
      <c r="X26">
        <v>15</v>
      </c>
      <c r="Y26">
        <v>20</v>
      </c>
      <c r="Z26">
        <v>0</v>
      </c>
      <c r="AA26">
        <v>4</v>
      </c>
      <c r="AB26">
        <v>38</v>
      </c>
      <c r="AC26">
        <v>4</v>
      </c>
      <c r="AD26">
        <v>11</v>
      </c>
      <c r="AE26">
        <v>2</v>
      </c>
      <c r="AF26">
        <v>0</v>
      </c>
      <c r="AG26">
        <v>3</v>
      </c>
      <c r="AH26">
        <v>0</v>
      </c>
      <c r="AI26">
        <v>5</v>
      </c>
      <c r="AJ26">
        <v>2</v>
      </c>
      <c r="AK26">
        <v>10</v>
      </c>
      <c r="AL26">
        <v>1</v>
      </c>
      <c r="AM26">
        <v>54</v>
      </c>
      <c r="AN26">
        <v>6</v>
      </c>
      <c r="AO26">
        <v>34</v>
      </c>
      <c r="AP26">
        <v>0</v>
      </c>
      <c r="AQ26">
        <v>74</v>
      </c>
    </row>
    <row r="27" spans="1:43" x14ac:dyDescent="0.2">
      <c r="A27" t="s">
        <v>41</v>
      </c>
      <c r="B27">
        <v>6</v>
      </c>
      <c r="C27">
        <v>10</v>
      </c>
      <c r="D27">
        <v>4</v>
      </c>
      <c r="E27">
        <v>6</v>
      </c>
      <c r="F27">
        <v>3</v>
      </c>
      <c r="G27">
        <v>3</v>
      </c>
      <c r="H27">
        <v>6</v>
      </c>
      <c r="I27">
        <v>11</v>
      </c>
      <c r="K27" t="s">
        <v>8</v>
      </c>
      <c r="L27">
        <v>14951</v>
      </c>
      <c r="M27">
        <v>8</v>
      </c>
      <c r="N27">
        <v>168</v>
      </c>
      <c r="O27">
        <v>2</v>
      </c>
      <c r="P27">
        <v>19</v>
      </c>
      <c r="Q27">
        <v>3</v>
      </c>
      <c r="R27">
        <v>0</v>
      </c>
      <c r="S27">
        <v>1</v>
      </c>
      <c r="T27">
        <v>9</v>
      </c>
      <c r="U27">
        <v>21</v>
      </c>
      <c r="V27">
        <v>0</v>
      </c>
      <c r="W27">
        <v>0</v>
      </c>
      <c r="X27">
        <v>1</v>
      </c>
      <c r="Y27">
        <v>21</v>
      </c>
      <c r="Z27">
        <v>0</v>
      </c>
      <c r="AA27">
        <v>4</v>
      </c>
      <c r="AB27">
        <v>52</v>
      </c>
      <c r="AC27">
        <v>0</v>
      </c>
      <c r="AD27">
        <v>31</v>
      </c>
      <c r="AE27">
        <v>0</v>
      </c>
      <c r="AF27">
        <v>13</v>
      </c>
      <c r="AG27">
        <v>5</v>
      </c>
      <c r="AH27">
        <v>8</v>
      </c>
      <c r="AI27">
        <v>3</v>
      </c>
      <c r="AJ27">
        <v>6</v>
      </c>
      <c r="AK27">
        <v>8</v>
      </c>
      <c r="AL27">
        <v>0</v>
      </c>
      <c r="AM27">
        <v>1</v>
      </c>
      <c r="AN27">
        <v>2</v>
      </c>
      <c r="AO27">
        <v>103</v>
      </c>
      <c r="AP27">
        <v>2</v>
      </c>
      <c r="AQ27">
        <v>202</v>
      </c>
    </row>
    <row r="28" spans="1:43" x14ac:dyDescent="0.2">
      <c r="A28" t="s">
        <v>42</v>
      </c>
      <c r="B28">
        <v>0</v>
      </c>
      <c r="C28">
        <v>0</v>
      </c>
      <c r="D28">
        <v>0</v>
      </c>
      <c r="E28">
        <v>5</v>
      </c>
      <c r="F28">
        <v>0</v>
      </c>
      <c r="G28">
        <v>0</v>
      </c>
      <c r="H28">
        <v>1</v>
      </c>
      <c r="I28">
        <v>1</v>
      </c>
      <c r="K28" t="s">
        <v>10</v>
      </c>
      <c r="L28">
        <v>16083</v>
      </c>
      <c r="M28">
        <v>10</v>
      </c>
      <c r="N28">
        <v>165</v>
      </c>
      <c r="O28">
        <v>3</v>
      </c>
      <c r="P28">
        <v>25</v>
      </c>
      <c r="Q28">
        <v>6</v>
      </c>
      <c r="R28">
        <v>1</v>
      </c>
      <c r="S28">
        <v>6</v>
      </c>
      <c r="T28">
        <v>2</v>
      </c>
      <c r="U28">
        <v>9</v>
      </c>
      <c r="V28">
        <v>0</v>
      </c>
      <c r="W28">
        <v>1</v>
      </c>
      <c r="X28">
        <v>0</v>
      </c>
      <c r="Y28">
        <v>7</v>
      </c>
      <c r="Z28">
        <v>1</v>
      </c>
      <c r="AA28">
        <v>4</v>
      </c>
      <c r="AB28">
        <v>64</v>
      </c>
      <c r="AC28">
        <v>0</v>
      </c>
      <c r="AD28">
        <v>15</v>
      </c>
      <c r="AE28">
        <v>0</v>
      </c>
      <c r="AF28">
        <v>21</v>
      </c>
      <c r="AG28">
        <v>5</v>
      </c>
      <c r="AH28">
        <v>11</v>
      </c>
      <c r="AI28">
        <v>9</v>
      </c>
      <c r="AJ28">
        <v>14</v>
      </c>
      <c r="AK28">
        <v>20</v>
      </c>
      <c r="AL28">
        <v>0</v>
      </c>
      <c r="AM28">
        <v>3</v>
      </c>
      <c r="AN28">
        <v>2</v>
      </c>
      <c r="AO28">
        <v>87</v>
      </c>
      <c r="AP28">
        <v>1</v>
      </c>
      <c r="AQ28">
        <v>213</v>
      </c>
    </row>
    <row r="29" spans="1:43" x14ac:dyDescent="0.2">
      <c r="A29" t="s">
        <v>38</v>
      </c>
      <c r="B29">
        <v>2</v>
      </c>
      <c r="C29">
        <v>1</v>
      </c>
      <c r="D29">
        <v>0</v>
      </c>
      <c r="E29">
        <v>5</v>
      </c>
      <c r="F29">
        <v>1</v>
      </c>
      <c r="G29">
        <v>1</v>
      </c>
      <c r="H29">
        <v>6</v>
      </c>
      <c r="I29">
        <v>4</v>
      </c>
      <c r="K29" t="s">
        <v>12</v>
      </c>
      <c r="L29">
        <v>15258</v>
      </c>
      <c r="M29">
        <v>12</v>
      </c>
      <c r="N29">
        <v>156</v>
      </c>
      <c r="O29">
        <v>3</v>
      </c>
      <c r="P29">
        <v>29</v>
      </c>
      <c r="Q29">
        <v>11</v>
      </c>
      <c r="R29">
        <v>1</v>
      </c>
      <c r="S29">
        <v>4</v>
      </c>
      <c r="T29">
        <v>5</v>
      </c>
      <c r="U29">
        <v>9</v>
      </c>
      <c r="V29">
        <v>0</v>
      </c>
      <c r="W29">
        <v>1</v>
      </c>
      <c r="X29">
        <v>0</v>
      </c>
      <c r="Y29">
        <v>16</v>
      </c>
      <c r="Z29">
        <v>0</v>
      </c>
      <c r="AA29">
        <v>6</v>
      </c>
      <c r="AB29">
        <v>54</v>
      </c>
      <c r="AC29">
        <v>0</v>
      </c>
      <c r="AD29">
        <v>11</v>
      </c>
      <c r="AE29">
        <v>0</v>
      </c>
      <c r="AF29">
        <v>13</v>
      </c>
      <c r="AG29">
        <v>4</v>
      </c>
      <c r="AH29">
        <v>2</v>
      </c>
      <c r="AI29">
        <v>7</v>
      </c>
      <c r="AJ29">
        <v>7</v>
      </c>
      <c r="AK29">
        <v>19</v>
      </c>
      <c r="AL29">
        <v>0</v>
      </c>
      <c r="AM29">
        <v>3</v>
      </c>
      <c r="AN29">
        <v>6</v>
      </c>
      <c r="AO29">
        <v>91</v>
      </c>
      <c r="AP29">
        <v>3</v>
      </c>
      <c r="AQ29">
        <v>167</v>
      </c>
    </row>
    <row r="30" spans="1:43" x14ac:dyDescent="0.2">
      <c r="A30" t="s">
        <v>3185</v>
      </c>
      <c r="B30">
        <v>5</v>
      </c>
      <c r="C30">
        <v>12</v>
      </c>
      <c r="D30">
        <v>12</v>
      </c>
      <c r="E30">
        <v>15</v>
      </c>
      <c r="F30">
        <v>9</v>
      </c>
      <c r="G30">
        <v>9</v>
      </c>
      <c r="H30">
        <v>2</v>
      </c>
      <c r="I30">
        <v>5</v>
      </c>
    </row>
    <row r="31" spans="1:43" x14ac:dyDescent="0.2">
      <c r="A31" t="s">
        <v>3186</v>
      </c>
      <c r="B31">
        <v>1</v>
      </c>
      <c r="D31">
        <v>1</v>
      </c>
      <c r="E31">
        <v>30</v>
      </c>
      <c r="F31">
        <v>2</v>
      </c>
      <c r="G31">
        <v>21</v>
      </c>
      <c r="H31">
        <v>9</v>
      </c>
      <c r="I31">
        <v>9</v>
      </c>
    </row>
    <row r="32" spans="1:43" x14ac:dyDescent="0.2">
      <c r="A32" t="s">
        <v>3187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3188</v>
      </c>
      <c r="B33">
        <v>0</v>
      </c>
      <c r="C33">
        <v>0</v>
      </c>
      <c r="D33">
        <v>1</v>
      </c>
      <c r="E33">
        <v>30</v>
      </c>
      <c r="F33">
        <v>3</v>
      </c>
      <c r="G33">
        <v>0</v>
      </c>
      <c r="H33">
        <v>1</v>
      </c>
      <c r="I33">
        <v>1</v>
      </c>
    </row>
    <row r="34" spans="1:9" x14ac:dyDescent="0.2">
      <c r="A34" t="s">
        <v>3189</v>
      </c>
      <c r="B34">
        <v>22</v>
      </c>
      <c r="C34">
        <v>34</v>
      </c>
      <c r="D34">
        <v>14</v>
      </c>
      <c r="E34">
        <v>2</v>
      </c>
      <c r="F34">
        <v>15</v>
      </c>
      <c r="G34">
        <v>1</v>
      </c>
      <c r="H34">
        <v>0</v>
      </c>
      <c r="I34">
        <v>0</v>
      </c>
    </row>
    <row r="35" spans="1:9" x14ac:dyDescent="0.2">
      <c r="A35" t="s">
        <v>3190</v>
      </c>
      <c r="B35">
        <v>34</v>
      </c>
      <c r="C35">
        <v>42</v>
      </c>
      <c r="D35">
        <v>21</v>
      </c>
      <c r="E35">
        <v>36</v>
      </c>
      <c r="F35">
        <v>20</v>
      </c>
      <c r="G35">
        <v>21</v>
      </c>
      <c r="H35">
        <v>7</v>
      </c>
      <c r="I35">
        <v>16</v>
      </c>
    </row>
    <row r="36" spans="1:9" x14ac:dyDescent="0.2">
      <c r="A36" t="s">
        <v>3191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</row>
    <row r="37" spans="1:9" x14ac:dyDescent="0.2">
      <c r="A37" t="s">
        <v>3192</v>
      </c>
      <c r="B37">
        <v>10</v>
      </c>
      <c r="C37">
        <v>12</v>
      </c>
      <c r="D37">
        <v>1</v>
      </c>
      <c r="E37">
        <v>55</v>
      </c>
      <c r="F37">
        <v>4</v>
      </c>
      <c r="G37">
        <v>4</v>
      </c>
      <c r="H37">
        <v>4</v>
      </c>
      <c r="I37">
        <v>6</v>
      </c>
    </row>
    <row r="38" spans="1:9" x14ac:dyDescent="0.2">
      <c r="A38" t="s">
        <v>43</v>
      </c>
      <c r="B38">
        <v>67</v>
      </c>
      <c r="C38">
        <v>60</v>
      </c>
      <c r="D38">
        <v>47</v>
      </c>
      <c r="E38">
        <v>48</v>
      </c>
      <c r="F38">
        <v>38</v>
      </c>
      <c r="G38">
        <v>52</v>
      </c>
      <c r="H38">
        <v>64</v>
      </c>
      <c r="I38">
        <v>54</v>
      </c>
    </row>
    <row r="39" spans="1:9" x14ac:dyDescent="0.2">
      <c r="A39" t="s">
        <v>44</v>
      </c>
      <c r="B39">
        <v>16</v>
      </c>
      <c r="C39">
        <v>15</v>
      </c>
      <c r="D39">
        <v>6</v>
      </c>
      <c r="E39">
        <v>0</v>
      </c>
      <c r="F39">
        <v>4</v>
      </c>
      <c r="G39">
        <v>0</v>
      </c>
      <c r="H39">
        <v>0</v>
      </c>
      <c r="I39">
        <v>0</v>
      </c>
    </row>
    <row r="40" spans="1:9" x14ac:dyDescent="0.2">
      <c r="A40" t="s">
        <v>45</v>
      </c>
      <c r="B40">
        <v>12</v>
      </c>
      <c r="C40">
        <v>15</v>
      </c>
      <c r="D40">
        <v>20</v>
      </c>
      <c r="E40">
        <v>8</v>
      </c>
      <c r="F40">
        <v>11</v>
      </c>
      <c r="G40">
        <v>31</v>
      </c>
      <c r="H40">
        <v>15</v>
      </c>
      <c r="I40">
        <v>11</v>
      </c>
    </row>
    <row r="41" spans="1:9" x14ac:dyDescent="0.2">
      <c r="A41" t="s">
        <v>46</v>
      </c>
      <c r="B41">
        <v>6</v>
      </c>
      <c r="C41">
        <v>7</v>
      </c>
      <c r="D41">
        <v>1</v>
      </c>
      <c r="E41">
        <v>0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47</v>
      </c>
      <c r="B42">
        <v>0</v>
      </c>
      <c r="C42">
        <v>0</v>
      </c>
      <c r="D42">
        <v>0</v>
      </c>
      <c r="E42">
        <v>8</v>
      </c>
      <c r="F42">
        <v>0</v>
      </c>
      <c r="G42">
        <v>13</v>
      </c>
      <c r="H42">
        <v>21</v>
      </c>
      <c r="I42">
        <v>13</v>
      </c>
    </row>
    <row r="43" spans="1:9" x14ac:dyDescent="0.2">
      <c r="A43" t="s">
        <v>48</v>
      </c>
      <c r="B43">
        <v>2</v>
      </c>
      <c r="C43">
        <v>3</v>
      </c>
      <c r="D43">
        <v>2</v>
      </c>
      <c r="E43">
        <v>4</v>
      </c>
      <c r="F43">
        <v>3</v>
      </c>
      <c r="G43">
        <v>5</v>
      </c>
      <c r="H43">
        <v>5</v>
      </c>
      <c r="I43">
        <v>4</v>
      </c>
    </row>
    <row r="44" spans="1:9" x14ac:dyDescent="0.2">
      <c r="A44" t="s">
        <v>49</v>
      </c>
      <c r="B44">
        <v>0</v>
      </c>
      <c r="C44">
        <v>0</v>
      </c>
      <c r="D44">
        <v>0</v>
      </c>
      <c r="E44">
        <v>2</v>
      </c>
      <c r="F44">
        <v>0</v>
      </c>
      <c r="G44">
        <v>8</v>
      </c>
      <c r="H44">
        <v>11</v>
      </c>
      <c r="I44">
        <v>2</v>
      </c>
    </row>
    <row r="45" spans="1:9" x14ac:dyDescent="0.2">
      <c r="A45" t="s">
        <v>50</v>
      </c>
      <c r="B45">
        <v>5</v>
      </c>
      <c r="C45">
        <v>6</v>
      </c>
      <c r="D45">
        <v>4</v>
      </c>
      <c r="E45">
        <v>0</v>
      </c>
      <c r="F45">
        <v>5</v>
      </c>
      <c r="G45">
        <v>3</v>
      </c>
      <c r="H45">
        <v>9</v>
      </c>
      <c r="I45">
        <v>7</v>
      </c>
    </row>
    <row r="46" spans="1:9" x14ac:dyDescent="0.2">
      <c r="A46" t="s">
        <v>3193</v>
      </c>
      <c r="B46">
        <v>4</v>
      </c>
      <c r="C46">
        <v>2</v>
      </c>
      <c r="D46">
        <v>1</v>
      </c>
      <c r="E46">
        <v>4</v>
      </c>
      <c r="F46">
        <v>2</v>
      </c>
      <c r="G46">
        <v>6</v>
      </c>
      <c r="H46">
        <v>14</v>
      </c>
      <c r="I46">
        <v>7</v>
      </c>
    </row>
    <row r="47" spans="1:9" x14ac:dyDescent="0.2">
      <c r="A47" t="s">
        <v>3194</v>
      </c>
      <c r="B47">
        <v>2</v>
      </c>
      <c r="C47">
        <v>1</v>
      </c>
      <c r="D47">
        <v>11</v>
      </c>
      <c r="E47">
        <v>1</v>
      </c>
      <c r="F47">
        <v>10</v>
      </c>
      <c r="G47">
        <v>8</v>
      </c>
      <c r="H47">
        <v>20</v>
      </c>
      <c r="I47">
        <v>19</v>
      </c>
    </row>
    <row r="48" spans="1:9" x14ac:dyDescent="0.2">
      <c r="A48" t="s">
        <v>3195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3196</v>
      </c>
      <c r="B49">
        <v>5</v>
      </c>
      <c r="C49">
        <v>3</v>
      </c>
      <c r="D49">
        <v>6</v>
      </c>
      <c r="E49">
        <v>0</v>
      </c>
      <c r="F49">
        <v>54</v>
      </c>
      <c r="G49">
        <v>1</v>
      </c>
      <c r="H49">
        <v>3</v>
      </c>
      <c r="I49">
        <v>3</v>
      </c>
    </row>
    <row r="50" spans="1:9" x14ac:dyDescent="0.2">
      <c r="A50" t="s">
        <v>3197</v>
      </c>
      <c r="B50">
        <v>4</v>
      </c>
      <c r="C50">
        <v>2</v>
      </c>
      <c r="D50">
        <v>6</v>
      </c>
      <c r="E50">
        <v>0</v>
      </c>
      <c r="F50">
        <v>6</v>
      </c>
      <c r="G50">
        <v>2</v>
      </c>
      <c r="H50">
        <v>2</v>
      </c>
      <c r="I50">
        <v>6</v>
      </c>
    </row>
    <row r="51" spans="1:9" x14ac:dyDescent="0.2">
      <c r="A51" t="s">
        <v>3198</v>
      </c>
      <c r="B51">
        <v>83</v>
      </c>
      <c r="C51">
        <v>72</v>
      </c>
      <c r="D51">
        <v>62</v>
      </c>
      <c r="E51">
        <v>42</v>
      </c>
      <c r="F51">
        <v>34</v>
      </c>
      <c r="G51">
        <v>103</v>
      </c>
      <c r="H51">
        <v>87</v>
      </c>
      <c r="I51">
        <v>91</v>
      </c>
    </row>
    <row r="52" spans="1:9" x14ac:dyDescent="0.2">
      <c r="A52" t="s">
        <v>3199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1</v>
      </c>
      <c r="I52">
        <v>3</v>
      </c>
    </row>
    <row r="53" spans="1:9" x14ac:dyDescent="0.2">
      <c r="A53" t="s">
        <v>3200</v>
      </c>
      <c r="B53">
        <v>158</v>
      </c>
      <c r="C53">
        <v>153</v>
      </c>
      <c r="D53">
        <v>127</v>
      </c>
      <c r="E53">
        <v>36</v>
      </c>
      <c r="F53">
        <v>74</v>
      </c>
      <c r="G53">
        <v>202</v>
      </c>
      <c r="H53">
        <v>213</v>
      </c>
      <c r="I53">
        <v>167</v>
      </c>
    </row>
  </sheetData>
  <conditionalFormatting sqref="A22">
    <cfRule type="expression" dxfId="144" priority="18">
      <formula>NOT(ISBLANK(A22))</formula>
    </cfRule>
  </conditionalFormatting>
  <conditionalFormatting sqref="A28:A53">
    <cfRule type="expression" dxfId="143" priority="15">
      <formula>NOT(ISBLANK(A28))</formula>
    </cfRule>
  </conditionalFormatting>
  <conditionalFormatting sqref="A2:B4">
    <cfRule type="expression" dxfId="142" priority="53">
      <formula>NOT(ISBLANK(A2))</formula>
    </cfRule>
  </conditionalFormatting>
  <conditionalFormatting sqref="A1:E1">
    <cfRule type="expression" dxfId="141" priority="47">
      <formula>NOT(ISBLANK(A1))</formula>
    </cfRule>
  </conditionalFormatting>
  <conditionalFormatting sqref="A21:J21">
    <cfRule type="expression" dxfId="140" priority="17">
      <formula>NOT(ISBLANK(A21))</formula>
    </cfRule>
  </conditionalFormatting>
  <conditionalFormatting sqref="C2:E8 B5:B17 A5:A19 E9 C9:D17 E10:F20 AR21:XFD29 E22:J24 B22:C30 H22:I31 A23:B27 G25:J29 F25:F53 E25:E70 G30:XFD1048576 B31 B32:C53 A63:A213 D71:E71 D72:F1048576 C157:C1048576 A214:B1048576">
    <cfRule type="expression" dxfId="139" priority="70">
      <formula>NOT(ISBLANK(A2))</formula>
    </cfRule>
  </conditionalFormatting>
  <conditionalFormatting sqref="D22:D53">
    <cfRule type="expression" dxfId="138" priority="14">
      <formula>NOT(ISBLANK(D22))</formula>
    </cfRule>
  </conditionalFormatting>
  <conditionalFormatting sqref="F1:F9">
    <cfRule type="expression" dxfId="137" priority="46">
      <formula>NOT(ISBLANK(F1))</formula>
    </cfRule>
  </conditionalFormatting>
  <conditionalFormatting sqref="G1:XFD20">
    <cfRule type="expression" dxfId="136" priority="20">
      <formula>NOT(ISBLANK(G1))</formula>
    </cfRule>
  </conditionalFormatting>
  <conditionalFormatting sqref="K21:K29">
    <cfRule type="expression" dxfId="135" priority="3">
      <formula>NOT(ISBLANK(K21))</formula>
    </cfRule>
  </conditionalFormatting>
  <conditionalFormatting sqref="L21:Q23">
    <cfRule type="expression" dxfId="134" priority="4">
      <formula>NOT(ISBLANK(L21))</formula>
    </cfRule>
  </conditionalFormatting>
  <conditionalFormatting sqref="L24:AQ29">
    <cfRule type="expression" dxfId="133" priority="1">
      <formula>NOT(ISBLANK(L24))</formula>
    </cfRule>
  </conditionalFormatting>
  <conditionalFormatting sqref="R21:AQ21">
    <cfRule type="expression" dxfId="132" priority="2">
      <formula>NOT(ISBLANK(R21))</formula>
    </cfRule>
  </conditionalFormatting>
  <conditionalFormatting sqref="U22 R22:T23 V22:AQ23">
    <cfRule type="expression" dxfId="131" priority="6">
      <formula>NOT(ISBLANK(R22))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5"/>
  <sheetViews>
    <sheetView topLeftCell="A34" zoomScaleNormal="100" workbookViewId="0">
      <selection activeCell="A62" sqref="A62:H65"/>
    </sheetView>
  </sheetViews>
  <sheetFormatPr baseColWidth="10" defaultRowHeight="15" x14ac:dyDescent="0.2"/>
  <cols>
    <col min="1" max="1" width="6.5" style="24" customWidth="1"/>
    <col min="2" max="2" width="17.33203125" style="24" customWidth="1"/>
    <col min="3" max="3" width="7.6640625" style="24" customWidth="1"/>
    <col min="4" max="4" width="14.33203125" style="70" customWidth="1"/>
    <col min="5" max="5" width="11.6640625" style="24" customWidth="1"/>
    <col min="6" max="6" width="15.6640625" style="71" customWidth="1"/>
    <col min="7" max="7" width="9.5" style="71" customWidth="1"/>
    <col min="8" max="8" width="10.33203125" style="71" customWidth="1"/>
    <col min="9" max="9" width="10.83203125" style="70" customWidth="1"/>
    <col min="10" max="11" width="10.5" style="70" customWidth="1"/>
    <col min="12" max="12" width="10.1640625" style="70" customWidth="1"/>
    <col min="13" max="13" width="10.83203125" style="70" customWidth="1"/>
    <col min="14" max="15" width="10.5" style="70" customWidth="1"/>
    <col min="16" max="16" width="10.1640625" style="70" customWidth="1"/>
    <col min="17" max="17" width="10.83203125" style="70" customWidth="1"/>
    <col min="18" max="19" width="10.5" style="70" customWidth="1"/>
    <col min="20" max="20" width="10" style="70" customWidth="1"/>
  </cols>
  <sheetData>
    <row r="1" spans="1:22" ht="15.75" customHeight="1" x14ac:dyDescent="0.2">
      <c r="A1" s="24" t="s">
        <v>0</v>
      </c>
      <c r="B1" s="24" t="s">
        <v>17</v>
      </c>
      <c r="C1" s="24" t="s">
        <v>18</v>
      </c>
      <c r="D1" s="24" t="s">
        <v>26</v>
      </c>
      <c r="E1" s="24" t="s">
        <v>89</v>
      </c>
      <c r="F1" s="24" t="s">
        <v>27</v>
      </c>
      <c r="G1" s="24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3204</v>
      </c>
      <c r="N1" s="24" t="s">
        <v>34</v>
      </c>
      <c r="O1" s="24" t="s">
        <v>3205</v>
      </c>
      <c r="P1" s="24" t="s">
        <v>3206</v>
      </c>
      <c r="Q1" s="24" t="s">
        <v>3207</v>
      </c>
      <c r="R1" s="24" t="s">
        <v>3208</v>
      </c>
      <c r="S1" s="24" t="s">
        <v>35</v>
      </c>
      <c r="T1" s="24" t="s">
        <v>3209</v>
      </c>
      <c r="U1" s="15" t="s">
        <v>58</v>
      </c>
      <c r="V1" s="15" t="s">
        <v>88</v>
      </c>
    </row>
    <row r="2" spans="1:22" x14ac:dyDescent="0.2">
      <c r="A2" s="24" t="s">
        <v>14</v>
      </c>
      <c r="B2" s="24" t="s">
        <v>108</v>
      </c>
      <c r="C2" s="24" t="s">
        <v>109</v>
      </c>
      <c r="D2" s="69">
        <v>32.312290191650391</v>
      </c>
      <c r="E2" s="24" t="s">
        <v>93</v>
      </c>
      <c r="F2" s="71">
        <v>15299</v>
      </c>
      <c r="G2" s="71">
        <v>388</v>
      </c>
      <c r="H2" s="71">
        <v>14911</v>
      </c>
      <c r="I2" s="69">
        <v>215</v>
      </c>
      <c r="J2" s="69">
        <v>164</v>
      </c>
      <c r="K2" s="69">
        <v>173</v>
      </c>
      <c r="L2" s="69">
        <v>14747</v>
      </c>
      <c r="M2" s="69">
        <v>0</v>
      </c>
      <c r="N2" s="69">
        <v>0</v>
      </c>
      <c r="O2" s="69">
        <v>0</v>
      </c>
      <c r="P2" s="69">
        <v>0</v>
      </c>
      <c r="Q2" s="69">
        <v>0</v>
      </c>
      <c r="R2" s="69">
        <v>0</v>
      </c>
      <c r="S2" s="69">
        <v>0</v>
      </c>
      <c r="T2" s="69">
        <v>0</v>
      </c>
      <c r="U2">
        <f>1/3*F2</f>
        <v>5099.6666666666661</v>
      </c>
      <c r="V2" s="16">
        <f>SUM(I2:K2,M2:O2,Q2:S2)</f>
        <v>552</v>
      </c>
    </row>
    <row r="3" spans="1:22" x14ac:dyDescent="0.2">
      <c r="A3" s="24" t="s">
        <v>16</v>
      </c>
      <c r="B3" s="24" t="s">
        <v>108</v>
      </c>
      <c r="C3" s="24" t="s">
        <v>109</v>
      </c>
      <c r="D3" s="69">
        <v>30.656826019287109</v>
      </c>
      <c r="E3" s="24" t="s">
        <v>93</v>
      </c>
      <c r="F3" s="71">
        <v>12169</v>
      </c>
      <c r="G3" s="71">
        <v>293</v>
      </c>
      <c r="H3" s="71">
        <v>11876</v>
      </c>
      <c r="I3" s="69">
        <v>154</v>
      </c>
      <c r="J3" s="69">
        <v>145</v>
      </c>
      <c r="K3" s="69">
        <v>139</v>
      </c>
      <c r="L3" s="69">
        <v>11731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>
        <f>1/3*F3</f>
        <v>4056.333333333333</v>
      </c>
      <c r="V3" s="16">
        <f>SUM(I3:K3,M3:O3,Q3:S3)</f>
        <v>438</v>
      </c>
    </row>
    <row r="4" spans="1:22" x14ac:dyDescent="0.2">
      <c r="A4" s="24" t="s">
        <v>1</v>
      </c>
      <c r="B4" s="24" t="s">
        <v>3178</v>
      </c>
      <c r="C4" s="24" t="s">
        <v>19</v>
      </c>
      <c r="D4" s="69">
        <v>27.199953079223633</v>
      </c>
      <c r="E4" s="24" t="s">
        <v>90</v>
      </c>
      <c r="F4" s="71">
        <v>14585</v>
      </c>
      <c r="G4" s="71">
        <v>312</v>
      </c>
      <c r="H4" s="71">
        <v>14273</v>
      </c>
      <c r="I4" s="69">
        <v>146</v>
      </c>
      <c r="J4" s="69">
        <v>166</v>
      </c>
      <c r="K4" s="69">
        <v>178</v>
      </c>
      <c r="L4" s="69">
        <v>14095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>
        <f>1/3*F4</f>
        <v>4861.6666666666661</v>
      </c>
      <c r="V4" s="16">
        <f>SUM(I4:K4,M4:O4,Q4:S4)</f>
        <v>490</v>
      </c>
    </row>
    <row r="5" spans="1:22" x14ac:dyDescent="0.2">
      <c r="A5" s="24" t="s">
        <v>3</v>
      </c>
      <c r="B5" s="24" t="s">
        <v>3178</v>
      </c>
      <c r="C5" s="24" t="s">
        <v>19</v>
      </c>
      <c r="D5" s="69">
        <v>27.559606552124023</v>
      </c>
      <c r="E5" s="24" t="s">
        <v>90</v>
      </c>
      <c r="F5" s="71">
        <v>14166</v>
      </c>
      <c r="G5" s="71">
        <v>307</v>
      </c>
      <c r="H5" s="71">
        <v>13859</v>
      </c>
      <c r="I5" s="69">
        <v>169</v>
      </c>
      <c r="J5" s="69">
        <v>138</v>
      </c>
      <c r="K5" s="69">
        <v>183</v>
      </c>
      <c r="L5" s="69">
        <v>13676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</row>
    <row r="6" spans="1:22" x14ac:dyDescent="0.2">
      <c r="A6" s="24" t="s">
        <v>10</v>
      </c>
      <c r="B6" s="24" t="s">
        <v>3182</v>
      </c>
      <c r="C6" s="24" t="s">
        <v>19</v>
      </c>
      <c r="D6" s="69">
        <v>30.256561279296875</v>
      </c>
      <c r="E6" s="24" t="s">
        <v>91</v>
      </c>
      <c r="F6" s="71">
        <v>16788</v>
      </c>
      <c r="G6" s="71">
        <v>399</v>
      </c>
      <c r="H6" s="71">
        <v>16389</v>
      </c>
      <c r="I6" s="69">
        <v>239</v>
      </c>
      <c r="J6" s="69">
        <v>144</v>
      </c>
      <c r="K6" s="69">
        <v>194</v>
      </c>
      <c r="L6" s="69">
        <v>16211</v>
      </c>
      <c r="M6" s="69">
        <v>0</v>
      </c>
      <c r="N6" s="69">
        <v>0</v>
      </c>
      <c r="O6" s="69">
        <v>0</v>
      </c>
      <c r="P6" s="69">
        <v>0</v>
      </c>
      <c r="Q6" s="69">
        <v>340</v>
      </c>
      <c r="R6" s="69">
        <v>24</v>
      </c>
      <c r="S6" s="69">
        <v>125</v>
      </c>
      <c r="T6" s="69">
        <v>16299</v>
      </c>
      <c r="U6">
        <f>1/3*F6</f>
        <v>5596</v>
      </c>
      <c r="V6" s="16">
        <f>SUM(I6:K6,M6:O6,Q6:S6)</f>
        <v>1066</v>
      </c>
    </row>
    <row r="7" spans="1:22" x14ac:dyDescent="0.2">
      <c r="A7" s="24" t="s">
        <v>12</v>
      </c>
      <c r="B7" s="24" t="s">
        <v>3182</v>
      </c>
      <c r="C7" s="24" t="s">
        <v>19</v>
      </c>
      <c r="D7" s="69">
        <v>28.810916900634766</v>
      </c>
      <c r="E7" s="24" t="s">
        <v>91</v>
      </c>
      <c r="F7" s="71">
        <v>15898</v>
      </c>
      <c r="G7" s="71">
        <v>360</v>
      </c>
      <c r="H7" s="71">
        <v>15538</v>
      </c>
      <c r="I7" s="69">
        <v>191</v>
      </c>
      <c r="J7" s="69">
        <v>162</v>
      </c>
      <c r="K7" s="69">
        <v>173</v>
      </c>
      <c r="L7" s="69">
        <v>15372</v>
      </c>
      <c r="M7" s="69">
        <v>0</v>
      </c>
      <c r="N7" s="69">
        <v>0</v>
      </c>
      <c r="O7" s="69">
        <v>0</v>
      </c>
      <c r="P7" s="69">
        <v>0</v>
      </c>
      <c r="Q7" s="69">
        <v>296</v>
      </c>
      <c r="R7" s="69">
        <v>37</v>
      </c>
      <c r="S7" s="69">
        <v>91</v>
      </c>
      <c r="T7" s="69">
        <v>15474</v>
      </c>
      <c r="U7">
        <f>1/3*F7</f>
        <v>5299.333333333333</v>
      </c>
      <c r="V7" s="16">
        <f>SUM(I7:K7,M7:O7,Q7:S7)</f>
        <v>950</v>
      </c>
    </row>
    <row r="8" spans="1:22" x14ac:dyDescent="0.2">
      <c r="A8" s="24" t="s">
        <v>6</v>
      </c>
      <c r="B8" s="24" t="s">
        <v>3181</v>
      </c>
      <c r="C8" s="24" t="s">
        <v>19</v>
      </c>
      <c r="D8" s="69">
        <v>26.363332748413086</v>
      </c>
      <c r="E8" s="24" t="s">
        <v>91</v>
      </c>
      <c r="F8" s="71">
        <v>10800</v>
      </c>
      <c r="G8" s="71">
        <v>224</v>
      </c>
      <c r="H8" s="71">
        <v>10576</v>
      </c>
      <c r="I8" s="69">
        <v>132</v>
      </c>
      <c r="J8" s="69">
        <v>136</v>
      </c>
      <c r="K8" s="69">
        <v>141</v>
      </c>
      <c r="L8" s="69">
        <v>10391</v>
      </c>
      <c r="M8" s="69">
        <v>0</v>
      </c>
      <c r="N8" s="69">
        <v>0</v>
      </c>
      <c r="O8" s="69">
        <v>0</v>
      </c>
      <c r="P8" s="69">
        <v>0</v>
      </c>
      <c r="Q8" s="69">
        <v>83</v>
      </c>
      <c r="R8" s="69">
        <v>170</v>
      </c>
      <c r="S8" s="69">
        <v>70</v>
      </c>
      <c r="T8" s="69">
        <v>10477</v>
      </c>
      <c r="U8">
        <f>1/3*F8</f>
        <v>3600</v>
      </c>
      <c r="V8" s="16">
        <f>SUM(I8:K8,M8:O8,Q8:S8)</f>
        <v>732</v>
      </c>
    </row>
    <row r="9" spans="1:22" x14ac:dyDescent="0.2">
      <c r="A9" s="24" t="s">
        <v>8</v>
      </c>
      <c r="B9" s="24" t="s">
        <v>3181</v>
      </c>
      <c r="C9" s="24" t="s">
        <v>19</v>
      </c>
      <c r="D9" s="69">
        <v>31.508228302001953</v>
      </c>
      <c r="E9" s="24" t="s">
        <v>91</v>
      </c>
      <c r="F9" s="71">
        <v>15644</v>
      </c>
      <c r="G9" s="71">
        <v>387</v>
      </c>
      <c r="H9" s="71">
        <v>15257</v>
      </c>
      <c r="I9" s="69">
        <v>213</v>
      </c>
      <c r="J9" s="69">
        <v>169</v>
      </c>
      <c r="K9" s="69">
        <v>209</v>
      </c>
      <c r="L9" s="69">
        <v>15053</v>
      </c>
      <c r="M9" s="69">
        <v>0</v>
      </c>
      <c r="N9" s="69">
        <v>0</v>
      </c>
      <c r="O9" s="69">
        <v>0</v>
      </c>
      <c r="P9" s="69">
        <v>0</v>
      </c>
      <c r="Q9" s="69">
        <v>324</v>
      </c>
      <c r="R9" s="69">
        <v>56</v>
      </c>
      <c r="S9" s="69">
        <v>112</v>
      </c>
      <c r="T9" s="69">
        <v>15152</v>
      </c>
    </row>
    <row r="10" spans="1:22" x14ac:dyDescent="0.2">
      <c r="A10" s="24" t="s">
        <v>14</v>
      </c>
      <c r="B10" s="24" t="s">
        <v>108</v>
      </c>
      <c r="C10" s="24" t="s">
        <v>19</v>
      </c>
      <c r="D10" s="69">
        <v>31.55329704284668</v>
      </c>
      <c r="E10" s="24" t="s">
        <v>90</v>
      </c>
      <c r="F10" s="71">
        <v>15299</v>
      </c>
      <c r="G10" s="71">
        <v>379</v>
      </c>
      <c r="H10" s="71">
        <v>14920</v>
      </c>
      <c r="I10" s="69">
        <v>215</v>
      </c>
      <c r="J10" s="69">
        <v>164</v>
      </c>
      <c r="K10" s="69">
        <v>173</v>
      </c>
      <c r="L10" s="69">
        <v>14747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>
        <f t="shared" ref="U10:U25" si="0">1/3*F10</f>
        <v>5099.6666666666661</v>
      </c>
      <c r="V10" s="16">
        <f t="shared" ref="V10:V25" si="1">SUM(I10:K10,M10:O10,Q10:S10)</f>
        <v>552</v>
      </c>
    </row>
    <row r="11" spans="1:22" x14ac:dyDescent="0.2">
      <c r="A11" s="24" t="s">
        <v>16</v>
      </c>
      <c r="B11" s="24" t="s">
        <v>108</v>
      </c>
      <c r="C11" s="24" t="s">
        <v>19</v>
      </c>
      <c r="D11" s="69">
        <v>31.292484283447266</v>
      </c>
      <c r="E11" s="24" t="s">
        <v>90</v>
      </c>
      <c r="F11" s="71">
        <v>12169</v>
      </c>
      <c r="G11" s="71">
        <v>299</v>
      </c>
      <c r="H11" s="71">
        <v>11870</v>
      </c>
      <c r="I11" s="69">
        <v>154</v>
      </c>
      <c r="J11" s="69">
        <v>145</v>
      </c>
      <c r="K11" s="69">
        <v>139</v>
      </c>
      <c r="L11" s="69">
        <v>11731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>
        <f t="shared" si="0"/>
        <v>4056.333333333333</v>
      </c>
      <c r="V11" s="16">
        <f t="shared" si="1"/>
        <v>438</v>
      </c>
    </row>
    <row r="12" spans="1:22" x14ac:dyDescent="0.2">
      <c r="A12" s="24" t="s">
        <v>2</v>
      </c>
      <c r="B12" s="24" t="s">
        <v>3179</v>
      </c>
      <c r="C12" s="24" t="s">
        <v>19</v>
      </c>
      <c r="D12" s="69">
        <v>28.210107803344727</v>
      </c>
      <c r="E12" s="24" t="s">
        <v>90</v>
      </c>
      <c r="F12" s="71">
        <v>16368</v>
      </c>
      <c r="G12" s="71">
        <v>363</v>
      </c>
      <c r="H12" s="71">
        <v>16005</v>
      </c>
      <c r="I12" s="69">
        <v>187</v>
      </c>
      <c r="J12" s="69">
        <v>176</v>
      </c>
      <c r="K12" s="69">
        <v>161</v>
      </c>
      <c r="L12" s="69">
        <v>15844</v>
      </c>
      <c r="M12" s="69">
        <v>0</v>
      </c>
      <c r="N12" s="69">
        <v>0</v>
      </c>
      <c r="O12" s="69">
        <v>0</v>
      </c>
      <c r="P12" s="69">
        <v>0</v>
      </c>
      <c r="Q12" s="69">
        <v>256</v>
      </c>
      <c r="R12" s="69">
        <v>73</v>
      </c>
      <c r="S12" s="69">
        <v>108</v>
      </c>
      <c r="T12" s="69">
        <v>15931</v>
      </c>
      <c r="U12">
        <f t="shared" si="0"/>
        <v>5456</v>
      </c>
      <c r="V12" s="16">
        <f t="shared" si="1"/>
        <v>961</v>
      </c>
    </row>
    <row r="13" spans="1:22" x14ac:dyDescent="0.2">
      <c r="A13" s="24" t="s">
        <v>4</v>
      </c>
      <c r="B13" s="24" t="s">
        <v>3179</v>
      </c>
      <c r="C13" s="24" t="s">
        <v>19</v>
      </c>
      <c r="D13" s="69">
        <v>27.327114105224609</v>
      </c>
      <c r="E13" s="24" t="s">
        <v>90</v>
      </c>
      <c r="F13" s="71">
        <v>16193</v>
      </c>
      <c r="G13" s="71">
        <v>348</v>
      </c>
      <c r="H13" s="71">
        <v>15845</v>
      </c>
      <c r="I13" s="69">
        <v>183</v>
      </c>
      <c r="J13" s="69">
        <v>165</v>
      </c>
      <c r="K13" s="69">
        <v>200</v>
      </c>
      <c r="L13" s="69">
        <v>15645</v>
      </c>
      <c r="M13" s="69">
        <v>0</v>
      </c>
      <c r="N13" s="69">
        <v>0</v>
      </c>
      <c r="O13" s="69">
        <v>0</v>
      </c>
      <c r="P13" s="69">
        <v>0</v>
      </c>
      <c r="Q13" s="69">
        <v>233</v>
      </c>
      <c r="R13" s="69">
        <v>100</v>
      </c>
      <c r="S13" s="69">
        <v>106</v>
      </c>
      <c r="T13" s="69">
        <v>15754</v>
      </c>
      <c r="U13">
        <f t="shared" si="0"/>
        <v>5397.6666666666661</v>
      </c>
      <c r="V13" s="16">
        <f t="shared" si="1"/>
        <v>987</v>
      </c>
    </row>
    <row r="14" spans="1:22" x14ac:dyDescent="0.2">
      <c r="A14" s="24" t="s">
        <v>5</v>
      </c>
      <c r="B14" s="24" t="s">
        <v>3180</v>
      </c>
      <c r="C14" s="24" t="s">
        <v>19</v>
      </c>
      <c r="D14" s="69">
        <v>28.388702392578125</v>
      </c>
      <c r="E14" s="24" t="s">
        <v>90</v>
      </c>
      <c r="F14" s="71">
        <v>12054</v>
      </c>
      <c r="G14" s="71">
        <v>269</v>
      </c>
      <c r="H14" s="71">
        <v>11785</v>
      </c>
      <c r="I14" s="69">
        <v>141</v>
      </c>
      <c r="J14" s="69">
        <v>128</v>
      </c>
      <c r="K14" s="69">
        <v>132</v>
      </c>
      <c r="L14" s="69">
        <v>11653</v>
      </c>
      <c r="M14" s="69">
        <v>0</v>
      </c>
      <c r="N14" s="69">
        <v>0</v>
      </c>
      <c r="O14" s="69">
        <v>0</v>
      </c>
      <c r="P14" s="69">
        <v>0</v>
      </c>
      <c r="Q14" s="69">
        <v>213</v>
      </c>
      <c r="R14" s="69">
        <v>50</v>
      </c>
      <c r="S14" s="69">
        <v>80</v>
      </c>
      <c r="T14" s="69">
        <v>11711</v>
      </c>
      <c r="U14">
        <f t="shared" si="0"/>
        <v>4018</v>
      </c>
      <c r="V14" s="16">
        <f t="shared" si="1"/>
        <v>744</v>
      </c>
    </row>
    <row r="15" spans="1:22" x14ac:dyDescent="0.2">
      <c r="A15" s="24" t="s">
        <v>7</v>
      </c>
      <c r="B15" s="24" t="s">
        <v>3180</v>
      </c>
      <c r="C15" s="24" t="s">
        <v>19</v>
      </c>
      <c r="D15" s="69">
        <v>27.602157592773438</v>
      </c>
      <c r="E15" s="24" t="s">
        <v>90</v>
      </c>
      <c r="F15" s="71">
        <v>10735</v>
      </c>
      <c r="G15" s="71">
        <v>233</v>
      </c>
      <c r="H15" s="71">
        <v>10502</v>
      </c>
      <c r="I15" s="69">
        <v>143</v>
      </c>
      <c r="J15" s="69">
        <v>90</v>
      </c>
      <c r="K15" s="69">
        <v>118</v>
      </c>
      <c r="L15" s="69">
        <v>10384</v>
      </c>
      <c r="M15" s="69">
        <v>0</v>
      </c>
      <c r="N15" s="69">
        <v>0</v>
      </c>
      <c r="O15" s="69">
        <v>0</v>
      </c>
      <c r="P15" s="69">
        <v>0</v>
      </c>
      <c r="Q15" s="69">
        <v>181</v>
      </c>
      <c r="R15" s="69">
        <v>53</v>
      </c>
      <c r="S15" s="69">
        <v>63</v>
      </c>
      <c r="T15" s="69">
        <v>10438</v>
      </c>
      <c r="U15">
        <f t="shared" si="0"/>
        <v>3578.333333333333</v>
      </c>
      <c r="V15" s="16">
        <f t="shared" si="1"/>
        <v>648</v>
      </c>
    </row>
    <row r="16" spans="1:22" x14ac:dyDescent="0.2">
      <c r="A16" s="24" t="s">
        <v>1</v>
      </c>
      <c r="B16" s="24" t="s">
        <v>3178</v>
      </c>
      <c r="C16" s="24" t="s">
        <v>22</v>
      </c>
      <c r="D16" s="69">
        <v>22.8890380859375</v>
      </c>
      <c r="E16" s="24" t="s">
        <v>92</v>
      </c>
      <c r="F16" s="71">
        <v>14585</v>
      </c>
      <c r="G16" s="71">
        <v>263</v>
      </c>
      <c r="H16" s="71">
        <v>14322</v>
      </c>
      <c r="I16" s="69">
        <v>146</v>
      </c>
      <c r="J16" s="69">
        <v>166</v>
      </c>
      <c r="K16" s="69">
        <v>178</v>
      </c>
      <c r="L16" s="69">
        <v>14095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>
        <f t="shared" si="0"/>
        <v>4861.6666666666661</v>
      </c>
      <c r="V16" s="16">
        <f t="shared" si="1"/>
        <v>490</v>
      </c>
    </row>
    <row r="17" spans="1:22" x14ac:dyDescent="0.2">
      <c r="A17" s="24" t="s">
        <v>3</v>
      </c>
      <c r="B17" s="24" t="s">
        <v>3178</v>
      </c>
      <c r="C17" s="24" t="s">
        <v>22</v>
      </c>
      <c r="D17" s="69">
        <v>26.017606735229492</v>
      </c>
      <c r="E17" s="24" t="s">
        <v>92</v>
      </c>
      <c r="F17" s="71">
        <v>14166</v>
      </c>
      <c r="G17" s="71">
        <v>290</v>
      </c>
      <c r="H17" s="71">
        <v>13876</v>
      </c>
      <c r="I17" s="69">
        <v>169</v>
      </c>
      <c r="J17" s="69">
        <v>138</v>
      </c>
      <c r="K17" s="69">
        <v>183</v>
      </c>
      <c r="L17" s="69">
        <v>13676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>
        <f t="shared" si="0"/>
        <v>4722</v>
      </c>
      <c r="V17" s="16">
        <f t="shared" si="1"/>
        <v>490</v>
      </c>
    </row>
    <row r="18" spans="1:22" x14ac:dyDescent="0.2">
      <c r="A18" s="24" t="s">
        <v>10</v>
      </c>
      <c r="B18" s="24" t="s">
        <v>3182</v>
      </c>
      <c r="C18" s="24" t="s">
        <v>22</v>
      </c>
      <c r="D18" s="69">
        <v>35.332313537597656</v>
      </c>
      <c r="E18" s="24" t="s">
        <v>92</v>
      </c>
      <c r="F18" s="71">
        <v>16788</v>
      </c>
      <c r="G18" s="71">
        <v>465</v>
      </c>
      <c r="H18" s="71">
        <v>16323</v>
      </c>
      <c r="I18" s="69">
        <v>239</v>
      </c>
      <c r="J18" s="69">
        <v>144</v>
      </c>
      <c r="K18" s="69">
        <v>194</v>
      </c>
      <c r="L18" s="69">
        <v>16211</v>
      </c>
      <c r="M18" s="69">
        <v>0</v>
      </c>
      <c r="N18" s="69">
        <v>0</v>
      </c>
      <c r="O18" s="69">
        <v>0</v>
      </c>
      <c r="P18" s="69">
        <v>0</v>
      </c>
      <c r="Q18" s="69">
        <v>340</v>
      </c>
      <c r="R18" s="69">
        <v>24</v>
      </c>
      <c r="S18" s="69">
        <v>125</v>
      </c>
      <c r="T18" s="69">
        <v>16299</v>
      </c>
      <c r="U18">
        <f t="shared" si="0"/>
        <v>5596</v>
      </c>
      <c r="V18" s="16">
        <f t="shared" si="1"/>
        <v>1066</v>
      </c>
    </row>
    <row r="19" spans="1:22" x14ac:dyDescent="0.2">
      <c r="A19" s="24" t="s">
        <v>12</v>
      </c>
      <c r="B19" s="24" t="s">
        <v>3182</v>
      </c>
      <c r="C19" s="24" t="s">
        <v>22</v>
      </c>
      <c r="D19" s="69">
        <v>30.998573303222656</v>
      </c>
      <c r="E19" s="24" t="s">
        <v>92</v>
      </c>
      <c r="F19" s="71">
        <v>15898</v>
      </c>
      <c r="G19" s="71">
        <v>387</v>
      </c>
      <c r="H19" s="71">
        <v>15511</v>
      </c>
      <c r="I19" s="69">
        <v>191</v>
      </c>
      <c r="J19" s="69">
        <v>162</v>
      </c>
      <c r="K19" s="69">
        <v>173</v>
      </c>
      <c r="L19" s="69">
        <v>15372</v>
      </c>
      <c r="M19" s="69">
        <v>0</v>
      </c>
      <c r="N19" s="69">
        <v>0</v>
      </c>
      <c r="O19" s="69">
        <v>0</v>
      </c>
      <c r="P19" s="69">
        <v>0</v>
      </c>
      <c r="Q19" s="69">
        <v>296</v>
      </c>
      <c r="R19" s="69">
        <v>37</v>
      </c>
      <c r="S19" s="69">
        <v>91</v>
      </c>
      <c r="T19" s="69">
        <v>15474</v>
      </c>
      <c r="U19">
        <f t="shared" si="0"/>
        <v>5299.333333333333</v>
      </c>
      <c r="V19" s="16">
        <f t="shared" si="1"/>
        <v>950</v>
      </c>
    </row>
    <row r="20" spans="1:22" x14ac:dyDescent="0.2">
      <c r="A20" s="24" t="s">
        <v>6</v>
      </c>
      <c r="B20" s="24" t="s">
        <v>3181</v>
      </c>
      <c r="C20" s="24" t="s">
        <v>22</v>
      </c>
      <c r="D20" s="69">
        <v>17.947134017944336</v>
      </c>
      <c r="E20" s="24" t="s">
        <v>92</v>
      </c>
      <c r="F20" s="71">
        <v>10800</v>
      </c>
      <c r="G20" s="71">
        <v>153</v>
      </c>
      <c r="H20" s="71">
        <v>10647</v>
      </c>
      <c r="I20" s="69">
        <v>132</v>
      </c>
      <c r="J20" s="69">
        <v>136</v>
      </c>
      <c r="K20" s="69">
        <v>141</v>
      </c>
      <c r="L20" s="69">
        <v>10391</v>
      </c>
      <c r="M20" s="69">
        <v>0</v>
      </c>
      <c r="N20" s="69">
        <v>0</v>
      </c>
      <c r="O20" s="69">
        <v>0</v>
      </c>
      <c r="P20" s="69">
        <v>0</v>
      </c>
      <c r="Q20" s="69">
        <v>83</v>
      </c>
      <c r="R20" s="69">
        <v>170</v>
      </c>
      <c r="S20" s="69">
        <v>70</v>
      </c>
      <c r="T20" s="69">
        <v>10477</v>
      </c>
      <c r="U20">
        <f t="shared" si="0"/>
        <v>3600</v>
      </c>
      <c r="V20" s="16">
        <f t="shared" si="1"/>
        <v>732</v>
      </c>
    </row>
    <row r="21" spans="1:22" x14ac:dyDescent="0.2">
      <c r="A21" s="24" t="s">
        <v>8</v>
      </c>
      <c r="B21" s="24" t="s">
        <v>3181</v>
      </c>
      <c r="C21" s="24" t="s">
        <v>22</v>
      </c>
      <c r="D21" s="69">
        <v>35.554531097412109</v>
      </c>
      <c r="E21" s="24" t="s">
        <v>92</v>
      </c>
      <c r="F21" s="71">
        <v>15644</v>
      </c>
      <c r="G21" s="71">
        <v>436</v>
      </c>
      <c r="H21" s="71">
        <v>15208</v>
      </c>
      <c r="I21" s="69">
        <v>213</v>
      </c>
      <c r="J21" s="69">
        <v>169</v>
      </c>
      <c r="K21" s="69">
        <v>209</v>
      </c>
      <c r="L21" s="69">
        <v>15053</v>
      </c>
      <c r="M21" s="69">
        <v>0</v>
      </c>
      <c r="N21" s="69">
        <v>0</v>
      </c>
      <c r="O21" s="69">
        <v>0</v>
      </c>
      <c r="P21" s="69">
        <v>0</v>
      </c>
      <c r="Q21" s="69">
        <v>324</v>
      </c>
      <c r="R21" s="69">
        <v>56</v>
      </c>
      <c r="S21" s="69">
        <v>112</v>
      </c>
      <c r="T21" s="69">
        <v>15152</v>
      </c>
      <c r="U21">
        <f t="shared" si="0"/>
        <v>5214.6666666666661</v>
      </c>
      <c r="V21" s="16">
        <f t="shared" si="1"/>
        <v>1083</v>
      </c>
    </row>
    <row r="22" spans="1:22" x14ac:dyDescent="0.2">
      <c r="A22" s="24" t="s">
        <v>14</v>
      </c>
      <c r="B22" s="24" t="s">
        <v>108</v>
      </c>
      <c r="C22" s="24" t="s">
        <v>22</v>
      </c>
      <c r="D22" s="69">
        <v>31.806243896484375</v>
      </c>
      <c r="E22" s="24" t="s">
        <v>92</v>
      </c>
      <c r="F22" s="71">
        <v>15299</v>
      </c>
      <c r="G22" s="71">
        <v>382</v>
      </c>
      <c r="H22" s="71">
        <v>14917</v>
      </c>
      <c r="I22" s="69">
        <v>215</v>
      </c>
      <c r="J22" s="69">
        <v>164</v>
      </c>
      <c r="K22" s="69">
        <v>173</v>
      </c>
      <c r="L22" s="69">
        <v>14747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>
        <f t="shared" si="0"/>
        <v>5099.6666666666661</v>
      </c>
      <c r="V22" s="16">
        <f t="shared" si="1"/>
        <v>552</v>
      </c>
    </row>
    <row r="23" spans="1:22" x14ac:dyDescent="0.2">
      <c r="A23" s="24" t="s">
        <v>16</v>
      </c>
      <c r="B23" s="24" t="s">
        <v>108</v>
      </c>
      <c r="C23" s="24" t="s">
        <v>22</v>
      </c>
      <c r="D23" s="69">
        <v>32.564765930175781</v>
      </c>
      <c r="E23" s="24" t="s">
        <v>92</v>
      </c>
      <c r="F23" s="71">
        <v>12169</v>
      </c>
      <c r="G23" s="71">
        <v>311</v>
      </c>
      <c r="H23" s="71">
        <v>11858</v>
      </c>
      <c r="I23" s="69">
        <v>154</v>
      </c>
      <c r="J23" s="69">
        <v>145</v>
      </c>
      <c r="K23" s="69">
        <v>139</v>
      </c>
      <c r="L23" s="69">
        <v>11731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>
        <f t="shared" si="0"/>
        <v>4056.333333333333</v>
      </c>
      <c r="V23" s="16">
        <f t="shared" si="1"/>
        <v>438</v>
      </c>
    </row>
    <row r="24" spans="1:22" x14ac:dyDescent="0.2">
      <c r="A24" s="24" t="s">
        <v>2</v>
      </c>
      <c r="B24" s="24" t="s">
        <v>3179</v>
      </c>
      <c r="C24" s="24" t="s">
        <v>22</v>
      </c>
      <c r="D24" s="69">
        <v>28.288702011108398</v>
      </c>
      <c r="E24" s="24" t="s">
        <v>92</v>
      </c>
      <c r="F24" s="71">
        <v>16368</v>
      </c>
      <c r="G24" s="71">
        <v>364</v>
      </c>
      <c r="H24" s="71">
        <v>16004</v>
      </c>
      <c r="I24" s="69">
        <v>187</v>
      </c>
      <c r="J24" s="69">
        <v>176</v>
      </c>
      <c r="K24" s="69">
        <v>161</v>
      </c>
      <c r="L24" s="69">
        <v>15844</v>
      </c>
      <c r="M24" s="69">
        <v>0</v>
      </c>
      <c r="N24" s="69">
        <v>0</v>
      </c>
      <c r="O24" s="69">
        <v>0</v>
      </c>
      <c r="P24" s="69">
        <v>0</v>
      </c>
      <c r="Q24" s="69">
        <v>256</v>
      </c>
      <c r="R24" s="69">
        <v>73</v>
      </c>
      <c r="S24" s="69">
        <v>108</v>
      </c>
      <c r="T24" s="69">
        <v>15931</v>
      </c>
      <c r="U24">
        <f t="shared" si="0"/>
        <v>5456</v>
      </c>
      <c r="V24" s="16">
        <f t="shared" si="1"/>
        <v>961</v>
      </c>
    </row>
    <row r="25" spans="1:22" x14ac:dyDescent="0.2">
      <c r="A25" s="24" t="s">
        <v>4</v>
      </c>
      <c r="B25" s="24" t="s">
        <v>3179</v>
      </c>
      <c r="C25" s="24" t="s">
        <v>22</v>
      </c>
      <c r="D25" s="69">
        <v>26.612850189208984</v>
      </c>
      <c r="E25" s="24" t="s">
        <v>92</v>
      </c>
      <c r="F25" s="71">
        <v>16193</v>
      </c>
      <c r="G25" s="71">
        <v>339</v>
      </c>
      <c r="H25" s="71">
        <v>15854</v>
      </c>
      <c r="I25" s="69">
        <v>183</v>
      </c>
      <c r="J25" s="69">
        <v>165</v>
      </c>
      <c r="K25" s="69">
        <v>200</v>
      </c>
      <c r="L25" s="69">
        <v>15645</v>
      </c>
      <c r="M25" s="69">
        <v>0</v>
      </c>
      <c r="N25" s="69">
        <v>0</v>
      </c>
      <c r="O25" s="69">
        <v>0</v>
      </c>
      <c r="P25" s="69">
        <v>0</v>
      </c>
      <c r="Q25" s="69">
        <v>233</v>
      </c>
      <c r="R25" s="69">
        <v>100</v>
      </c>
      <c r="S25" s="69">
        <v>106</v>
      </c>
      <c r="T25" s="69">
        <v>15754</v>
      </c>
      <c r="U25">
        <f t="shared" si="0"/>
        <v>5397.6666666666661</v>
      </c>
      <c r="V25" s="16">
        <f t="shared" si="1"/>
        <v>987</v>
      </c>
    </row>
    <row r="26" spans="1:22" x14ac:dyDescent="0.2">
      <c r="A26" s="24" t="s">
        <v>5</v>
      </c>
      <c r="B26" s="24" t="s">
        <v>3180</v>
      </c>
      <c r="C26" s="24" t="s">
        <v>22</v>
      </c>
      <c r="D26" s="69">
        <v>30.952932357788086</v>
      </c>
      <c r="E26" s="24" t="s">
        <v>92</v>
      </c>
      <c r="F26" s="71">
        <v>12054</v>
      </c>
      <c r="G26" s="71">
        <v>293</v>
      </c>
      <c r="H26" s="71">
        <v>11761</v>
      </c>
      <c r="I26" s="69">
        <v>141</v>
      </c>
      <c r="J26" s="69">
        <v>128</v>
      </c>
      <c r="K26" s="69">
        <v>132</v>
      </c>
      <c r="L26" s="69">
        <v>11653</v>
      </c>
      <c r="M26" s="69">
        <v>0</v>
      </c>
      <c r="N26" s="69">
        <v>0</v>
      </c>
      <c r="O26" s="69">
        <v>0</v>
      </c>
      <c r="P26" s="69">
        <v>0</v>
      </c>
      <c r="Q26" s="69">
        <v>213</v>
      </c>
      <c r="R26" s="69">
        <v>50</v>
      </c>
      <c r="S26" s="69">
        <v>80</v>
      </c>
      <c r="T26" s="69">
        <v>11711</v>
      </c>
    </row>
    <row r="27" spans="1:22" x14ac:dyDescent="0.2">
      <c r="A27" s="24" t="s">
        <v>7</v>
      </c>
      <c r="B27" s="24" t="s">
        <v>3180</v>
      </c>
      <c r="C27" s="24" t="s">
        <v>22</v>
      </c>
      <c r="D27" s="69">
        <v>28.920358657836914</v>
      </c>
      <c r="E27" s="24" t="s">
        <v>92</v>
      </c>
      <c r="F27" s="71">
        <v>10735</v>
      </c>
      <c r="G27" s="71">
        <v>244</v>
      </c>
      <c r="H27" s="71">
        <v>10491</v>
      </c>
      <c r="I27" s="69">
        <v>143</v>
      </c>
      <c r="J27" s="69">
        <v>90</v>
      </c>
      <c r="K27" s="69">
        <v>118</v>
      </c>
      <c r="L27" s="69">
        <v>10384</v>
      </c>
      <c r="M27" s="69">
        <v>0</v>
      </c>
      <c r="N27" s="69">
        <v>0</v>
      </c>
      <c r="O27" s="69">
        <v>0</v>
      </c>
      <c r="P27" s="69">
        <v>0</v>
      </c>
      <c r="Q27" s="69">
        <v>181</v>
      </c>
      <c r="R27" s="69">
        <v>53</v>
      </c>
      <c r="S27" s="69">
        <v>63</v>
      </c>
      <c r="T27" s="69">
        <v>10438</v>
      </c>
      <c r="U27">
        <f t="shared" ref="U27:U35" si="2">1/3*F27</f>
        <v>3578.333333333333</v>
      </c>
      <c r="V27" s="16">
        <f t="shared" ref="V27:V35" si="3">SUM(I27:K27,M27:O27,Q27:S27)</f>
        <v>648</v>
      </c>
    </row>
    <row r="28" spans="1:22" x14ac:dyDescent="0.2">
      <c r="A28" s="24" t="s">
        <v>1</v>
      </c>
      <c r="B28" s="24" t="s">
        <v>3178</v>
      </c>
      <c r="C28" s="24" t="s">
        <v>21</v>
      </c>
      <c r="D28" s="69">
        <v>22.011074066162109</v>
      </c>
      <c r="E28" s="24" t="s">
        <v>91</v>
      </c>
      <c r="F28" s="71">
        <v>14585</v>
      </c>
      <c r="G28" s="71">
        <v>253</v>
      </c>
      <c r="H28" s="71">
        <v>14332</v>
      </c>
      <c r="I28" s="69">
        <v>146</v>
      </c>
      <c r="J28" s="69">
        <v>166</v>
      </c>
      <c r="K28" s="69">
        <v>178</v>
      </c>
      <c r="L28" s="69">
        <v>14095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>
        <f t="shared" si="2"/>
        <v>4861.6666666666661</v>
      </c>
      <c r="V28" s="16">
        <f t="shared" si="3"/>
        <v>490</v>
      </c>
    </row>
    <row r="29" spans="1:22" ht="16" thickBot="1" x14ac:dyDescent="0.25">
      <c r="A29" s="24" t="s">
        <v>3</v>
      </c>
      <c r="B29" s="24" t="s">
        <v>3178</v>
      </c>
      <c r="C29" s="24" t="s">
        <v>21</v>
      </c>
      <c r="D29" s="69">
        <v>25.836318969726562</v>
      </c>
      <c r="E29" s="24" t="s">
        <v>91</v>
      </c>
      <c r="F29" s="71">
        <v>14166</v>
      </c>
      <c r="G29" s="71">
        <v>288</v>
      </c>
      <c r="H29" s="71">
        <v>13878</v>
      </c>
      <c r="I29" s="69">
        <v>169</v>
      </c>
      <c r="J29" s="69">
        <v>138</v>
      </c>
      <c r="K29" s="69">
        <v>183</v>
      </c>
      <c r="L29" s="69">
        <v>13676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  <c r="R29" s="69">
        <v>0</v>
      </c>
      <c r="S29" s="69">
        <v>0</v>
      </c>
      <c r="T29" s="69">
        <v>0</v>
      </c>
      <c r="U29">
        <f t="shared" si="2"/>
        <v>4722</v>
      </c>
      <c r="V29" s="16">
        <f t="shared" si="3"/>
        <v>490</v>
      </c>
    </row>
    <row r="30" spans="1:22" s="10" customFormat="1" x14ac:dyDescent="0.2">
      <c r="A30" s="24" t="s">
        <v>14</v>
      </c>
      <c r="B30" s="24" t="s">
        <v>108</v>
      </c>
      <c r="C30" s="24" t="s">
        <v>21</v>
      </c>
      <c r="D30" s="69">
        <v>30.71051025390625</v>
      </c>
      <c r="E30" s="24" t="s">
        <v>91</v>
      </c>
      <c r="F30" s="71">
        <v>15299</v>
      </c>
      <c r="G30" s="71">
        <v>369</v>
      </c>
      <c r="H30" s="71">
        <v>14930</v>
      </c>
      <c r="I30" s="69">
        <v>215</v>
      </c>
      <c r="J30" s="69">
        <v>164</v>
      </c>
      <c r="K30" s="69">
        <v>173</v>
      </c>
      <c r="L30" s="69">
        <v>14747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10">
        <f t="shared" si="2"/>
        <v>5099.6666666666661</v>
      </c>
      <c r="V30" s="21">
        <f t="shared" si="3"/>
        <v>552</v>
      </c>
    </row>
    <row r="31" spans="1:22" x14ac:dyDescent="0.2">
      <c r="A31" s="24" t="s">
        <v>16</v>
      </c>
      <c r="B31" s="24" t="s">
        <v>108</v>
      </c>
      <c r="C31" s="24" t="s">
        <v>21</v>
      </c>
      <c r="D31" s="69">
        <v>31.822446823120117</v>
      </c>
      <c r="E31" s="24" t="s">
        <v>91</v>
      </c>
      <c r="F31" s="71">
        <v>12169</v>
      </c>
      <c r="G31" s="71">
        <v>304</v>
      </c>
      <c r="H31" s="71">
        <v>11865</v>
      </c>
      <c r="I31" s="69">
        <v>154</v>
      </c>
      <c r="J31" s="69">
        <v>145</v>
      </c>
      <c r="K31" s="69">
        <v>139</v>
      </c>
      <c r="L31" s="69">
        <v>11731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>
        <f t="shared" si="2"/>
        <v>4056.333333333333</v>
      </c>
      <c r="V31" s="16">
        <f t="shared" si="3"/>
        <v>438</v>
      </c>
    </row>
    <row r="32" spans="1:22" x14ac:dyDescent="0.2">
      <c r="A32" s="24" t="s">
        <v>2</v>
      </c>
      <c r="B32" s="24" t="s">
        <v>3179</v>
      </c>
      <c r="C32" s="24" t="s">
        <v>21</v>
      </c>
      <c r="D32" s="69">
        <v>26.403793334960938</v>
      </c>
      <c r="E32" s="24" t="s">
        <v>91</v>
      </c>
      <c r="F32" s="71">
        <v>16368</v>
      </c>
      <c r="G32" s="71">
        <v>340</v>
      </c>
      <c r="H32" s="71">
        <v>16028</v>
      </c>
      <c r="I32" s="69">
        <v>187</v>
      </c>
      <c r="J32" s="69">
        <v>176</v>
      </c>
      <c r="K32" s="69">
        <v>161</v>
      </c>
      <c r="L32" s="69">
        <v>15844</v>
      </c>
      <c r="M32" s="69">
        <v>0</v>
      </c>
      <c r="N32" s="69">
        <v>0</v>
      </c>
      <c r="O32" s="69">
        <v>0</v>
      </c>
      <c r="P32" s="69">
        <v>0</v>
      </c>
      <c r="Q32" s="69">
        <v>256</v>
      </c>
      <c r="R32" s="69">
        <v>73</v>
      </c>
      <c r="S32" s="69">
        <v>108</v>
      </c>
      <c r="T32" s="69">
        <v>15931</v>
      </c>
      <c r="U32">
        <f t="shared" si="2"/>
        <v>5456</v>
      </c>
      <c r="V32" s="16">
        <f t="shared" si="3"/>
        <v>961</v>
      </c>
    </row>
    <row r="33" spans="1:22" ht="16" thickBot="1" x14ac:dyDescent="0.25">
      <c r="A33" s="24" t="s">
        <v>4</v>
      </c>
      <c r="B33" s="24" t="s">
        <v>3179</v>
      </c>
      <c r="C33" s="24" t="s">
        <v>21</v>
      </c>
      <c r="D33" s="69">
        <v>26.930252075195312</v>
      </c>
      <c r="E33" s="24" t="s">
        <v>91</v>
      </c>
      <c r="F33" s="71">
        <v>16193</v>
      </c>
      <c r="G33" s="71">
        <v>343</v>
      </c>
      <c r="H33" s="71">
        <v>15850</v>
      </c>
      <c r="I33" s="69">
        <v>183</v>
      </c>
      <c r="J33" s="69">
        <v>165</v>
      </c>
      <c r="K33" s="69">
        <v>200</v>
      </c>
      <c r="L33" s="69">
        <v>15645</v>
      </c>
      <c r="M33" s="69">
        <v>0</v>
      </c>
      <c r="N33" s="69">
        <v>0</v>
      </c>
      <c r="O33" s="69">
        <v>0</v>
      </c>
      <c r="P33" s="69">
        <v>0</v>
      </c>
      <c r="Q33" s="69">
        <v>233</v>
      </c>
      <c r="R33" s="69">
        <v>100</v>
      </c>
      <c r="S33" s="69">
        <v>106</v>
      </c>
      <c r="T33" s="69">
        <v>15754</v>
      </c>
      <c r="U33">
        <f t="shared" si="2"/>
        <v>5397.6666666666661</v>
      </c>
      <c r="V33" s="16">
        <f t="shared" si="3"/>
        <v>987</v>
      </c>
    </row>
    <row r="34" spans="1:22" s="10" customFormat="1" x14ac:dyDescent="0.2">
      <c r="A34" s="24" t="s">
        <v>5</v>
      </c>
      <c r="B34" s="24" t="s">
        <v>3180</v>
      </c>
      <c r="C34" s="24" t="s">
        <v>21</v>
      </c>
      <c r="D34" s="69">
        <v>26.68211555480957</v>
      </c>
      <c r="E34" s="24" t="s">
        <v>91</v>
      </c>
      <c r="F34" s="71">
        <v>12054</v>
      </c>
      <c r="G34" s="71">
        <v>253</v>
      </c>
      <c r="H34" s="71">
        <v>11801</v>
      </c>
      <c r="I34" s="69">
        <v>141</v>
      </c>
      <c r="J34" s="69">
        <v>128</v>
      </c>
      <c r="K34" s="69">
        <v>132</v>
      </c>
      <c r="L34" s="69">
        <v>11653</v>
      </c>
      <c r="M34" s="69">
        <v>0</v>
      </c>
      <c r="N34" s="69">
        <v>0</v>
      </c>
      <c r="O34" s="69">
        <v>0</v>
      </c>
      <c r="P34" s="69">
        <v>0</v>
      </c>
      <c r="Q34" s="69">
        <v>213</v>
      </c>
      <c r="R34" s="69">
        <v>50</v>
      </c>
      <c r="S34" s="69">
        <v>80</v>
      </c>
      <c r="T34" s="69">
        <v>11711</v>
      </c>
      <c r="U34" s="10">
        <f t="shared" si="2"/>
        <v>4018</v>
      </c>
      <c r="V34" s="21">
        <f t="shared" si="3"/>
        <v>744</v>
      </c>
    </row>
    <row r="35" spans="1:22" ht="16" thickBot="1" x14ac:dyDescent="0.25">
      <c r="A35" s="32" t="s">
        <v>7</v>
      </c>
      <c r="B35" s="32" t="s">
        <v>3180</v>
      </c>
      <c r="C35" s="32" t="s">
        <v>21</v>
      </c>
      <c r="D35" s="73">
        <v>20.674404144287109</v>
      </c>
      <c r="E35" s="32" t="s">
        <v>91</v>
      </c>
      <c r="F35" s="74">
        <v>10735</v>
      </c>
      <c r="G35" s="74">
        <v>175</v>
      </c>
      <c r="H35" s="74">
        <v>10560</v>
      </c>
      <c r="I35" s="73">
        <v>143</v>
      </c>
      <c r="J35" s="73">
        <v>90</v>
      </c>
      <c r="K35" s="73">
        <v>118</v>
      </c>
      <c r="L35" s="73">
        <v>10384</v>
      </c>
      <c r="M35" s="73">
        <v>0</v>
      </c>
      <c r="N35" s="73">
        <v>0</v>
      </c>
      <c r="O35" s="73">
        <v>0</v>
      </c>
      <c r="P35" s="73">
        <v>0</v>
      </c>
      <c r="Q35" s="73">
        <v>181</v>
      </c>
      <c r="R35" s="73">
        <v>53</v>
      </c>
      <c r="S35" s="73">
        <v>63</v>
      </c>
      <c r="T35" s="73">
        <v>10438</v>
      </c>
      <c r="U35">
        <f t="shared" si="2"/>
        <v>3578.333333333333</v>
      </c>
      <c r="V35" s="16">
        <f t="shared" si="3"/>
        <v>648</v>
      </c>
    </row>
    <row r="36" spans="1:22" s="10" customFormat="1" x14ac:dyDescent="0.2">
      <c r="A36" s="78" t="s">
        <v>9</v>
      </c>
      <c r="B36" s="79" t="s">
        <v>105</v>
      </c>
      <c r="C36" s="79" t="s">
        <v>25</v>
      </c>
      <c r="D36" s="80">
        <v>72.62469482421875</v>
      </c>
      <c r="E36" s="79" t="s">
        <v>93</v>
      </c>
      <c r="F36" s="81">
        <v>13636</v>
      </c>
      <c r="G36" s="81">
        <v>765</v>
      </c>
      <c r="H36" s="81">
        <v>12871</v>
      </c>
      <c r="I36" s="80">
        <v>447</v>
      </c>
      <c r="J36" s="80">
        <v>437</v>
      </c>
      <c r="K36" s="80">
        <v>318</v>
      </c>
      <c r="L36" s="80">
        <v>12434</v>
      </c>
      <c r="M36" s="80">
        <v>0</v>
      </c>
      <c r="N36" s="80">
        <v>0</v>
      </c>
      <c r="O36" s="80">
        <v>0</v>
      </c>
      <c r="P36" s="80">
        <v>0</v>
      </c>
      <c r="Q36" s="80">
        <v>0</v>
      </c>
      <c r="R36" s="80">
        <v>0</v>
      </c>
      <c r="S36" s="80">
        <v>0</v>
      </c>
      <c r="T36" s="80">
        <v>0</v>
      </c>
      <c r="V36" s="72"/>
    </row>
    <row r="37" spans="1:22" ht="16" thickBot="1" x14ac:dyDescent="0.25">
      <c r="A37" s="82" t="s">
        <v>11</v>
      </c>
      <c r="B37" s="24" t="s">
        <v>105</v>
      </c>
      <c r="C37" s="24" t="s">
        <v>25</v>
      </c>
      <c r="D37" s="69">
        <v>76.975547790527344</v>
      </c>
      <c r="E37" s="24" t="s">
        <v>93</v>
      </c>
      <c r="F37" s="71">
        <v>11826</v>
      </c>
      <c r="G37" s="71">
        <v>702</v>
      </c>
      <c r="H37" s="71">
        <v>11124</v>
      </c>
      <c r="I37" s="69">
        <v>406</v>
      </c>
      <c r="J37" s="69">
        <v>340</v>
      </c>
      <c r="K37" s="69">
        <v>296</v>
      </c>
      <c r="L37" s="69">
        <v>10784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>
        <f t="shared" ref="U37:U51" si="4">1/3*F37</f>
        <v>3942</v>
      </c>
      <c r="V37" s="19">
        <f t="shared" ref="V37:V51" si="5">SUM(I37:K37,M37:O37,Q37:S37)</f>
        <v>1042</v>
      </c>
    </row>
    <row r="38" spans="1:22" s="58" customFormat="1" x14ac:dyDescent="0.2">
      <c r="A38" s="82" t="s">
        <v>13</v>
      </c>
      <c r="B38" s="24" t="s">
        <v>105</v>
      </c>
      <c r="C38" s="24" t="s">
        <v>25</v>
      </c>
      <c r="D38" s="69">
        <v>81.701103210449219</v>
      </c>
      <c r="E38" s="24" t="s">
        <v>93</v>
      </c>
      <c r="F38" s="71">
        <v>10956</v>
      </c>
      <c r="G38" s="71">
        <v>689</v>
      </c>
      <c r="H38" s="71">
        <v>10267</v>
      </c>
      <c r="I38" s="69">
        <v>443</v>
      </c>
      <c r="J38" s="69">
        <v>299</v>
      </c>
      <c r="K38" s="69">
        <v>246</v>
      </c>
      <c r="L38" s="69">
        <v>9968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10">
        <f t="shared" si="4"/>
        <v>3652</v>
      </c>
      <c r="V38" s="18">
        <f t="shared" si="5"/>
        <v>988</v>
      </c>
    </row>
    <row r="39" spans="1:22" x14ac:dyDescent="0.2">
      <c r="A39" s="82" t="s">
        <v>15</v>
      </c>
      <c r="B39" s="24" t="s">
        <v>105</v>
      </c>
      <c r="C39" s="24" t="s">
        <v>25</v>
      </c>
      <c r="D39" s="69">
        <v>79.694389343261719</v>
      </c>
      <c r="E39" s="24" t="s">
        <v>93</v>
      </c>
      <c r="F39" s="71">
        <v>8177</v>
      </c>
      <c r="G39" s="71">
        <v>502</v>
      </c>
      <c r="H39" s="71">
        <v>7675</v>
      </c>
      <c r="I39" s="69">
        <v>312</v>
      </c>
      <c r="J39" s="69">
        <v>236</v>
      </c>
      <c r="K39" s="69">
        <v>190</v>
      </c>
      <c r="L39" s="69">
        <v>7439</v>
      </c>
      <c r="M39" s="69">
        <v>0</v>
      </c>
      <c r="N39" s="69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>
        <f t="shared" si="4"/>
        <v>2725.6666666666665</v>
      </c>
      <c r="V39" s="19">
        <f t="shared" si="5"/>
        <v>738</v>
      </c>
    </row>
    <row r="40" spans="1:22" s="17" customFormat="1" x14ac:dyDescent="0.2">
      <c r="A40" s="82" t="s">
        <v>9</v>
      </c>
      <c r="B40" s="24" t="s">
        <v>105</v>
      </c>
      <c r="C40" s="24" t="s">
        <v>24</v>
      </c>
      <c r="D40" s="69">
        <v>84.308464050292969</v>
      </c>
      <c r="E40" s="24" t="s">
        <v>90</v>
      </c>
      <c r="F40" s="71">
        <v>13636</v>
      </c>
      <c r="G40" s="71">
        <v>884</v>
      </c>
      <c r="H40" s="71">
        <v>12752</v>
      </c>
      <c r="I40" s="69">
        <v>447</v>
      </c>
      <c r="J40" s="69">
        <v>437</v>
      </c>
      <c r="K40" s="69">
        <v>318</v>
      </c>
      <c r="L40" s="69">
        <v>12434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>
        <v>0</v>
      </c>
      <c r="S40" s="69">
        <v>0</v>
      </c>
      <c r="T40" s="69">
        <v>0</v>
      </c>
      <c r="U40">
        <f t="shared" si="4"/>
        <v>4545.333333333333</v>
      </c>
      <c r="V40" s="19">
        <f t="shared" si="5"/>
        <v>1202</v>
      </c>
    </row>
    <row r="41" spans="1:22" s="12" customFormat="1" ht="16" thickBot="1" x14ac:dyDescent="0.25">
      <c r="A41" s="82" t="s">
        <v>11</v>
      </c>
      <c r="B41" s="24" t="s">
        <v>105</v>
      </c>
      <c r="C41" s="24" t="s">
        <v>24</v>
      </c>
      <c r="D41" s="69">
        <v>81.960769653320312</v>
      </c>
      <c r="E41" s="24" t="s">
        <v>90</v>
      </c>
      <c r="F41" s="71">
        <v>11826</v>
      </c>
      <c r="G41" s="71">
        <v>746</v>
      </c>
      <c r="H41" s="71">
        <v>11080</v>
      </c>
      <c r="I41" s="69">
        <v>406</v>
      </c>
      <c r="J41" s="69">
        <v>340</v>
      </c>
      <c r="K41" s="69">
        <v>296</v>
      </c>
      <c r="L41" s="69">
        <v>10784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0</v>
      </c>
      <c r="U41" s="12">
        <f t="shared" si="4"/>
        <v>3942</v>
      </c>
      <c r="V41" s="20">
        <f t="shared" si="5"/>
        <v>1042</v>
      </c>
    </row>
    <row r="42" spans="1:22" x14ac:dyDescent="0.2">
      <c r="A42" s="82" t="s">
        <v>13</v>
      </c>
      <c r="B42" s="24" t="s">
        <v>105</v>
      </c>
      <c r="C42" s="24" t="s">
        <v>24</v>
      </c>
      <c r="D42" s="69">
        <v>88.211227416992188</v>
      </c>
      <c r="E42" s="24" t="s">
        <v>90</v>
      </c>
      <c r="F42" s="71">
        <v>10956</v>
      </c>
      <c r="G42" s="71">
        <v>742</v>
      </c>
      <c r="H42" s="71">
        <v>10214</v>
      </c>
      <c r="I42" s="69">
        <v>443</v>
      </c>
      <c r="J42" s="69">
        <v>299</v>
      </c>
      <c r="K42" s="69">
        <v>246</v>
      </c>
      <c r="L42" s="69">
        <v>9968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>
        <f t="shared" si="4"/>
        <v>3652</v>
      </c>
      <c r="V42" s="19">
        <f t="shared" si="5"/>
        <v>988</v>
      </c>
    </row>
    <row r="43" spans="1:22" s="12" customFormat="1" ht="16" thickBot="1" x14ac:dyDescent="0.25">
      <c r="A43" s="83" t="s">
        <v>15</v>
      </c>
      <c r="B43" s="84" t="s">
        <v>105</v>
      </c>
      <c r="C43" s="84" t="s">
        <v>24</v>
      </c>
      <c r="D43" s="85">
        <v>87.256050109863281</v>
      </c>
      <c r="E43" s="84" t="s">
        <v>90</v>
      </c>
      <c r="F43" s="86">
        <v>8177</v>
      </c>
      <c r="G43" s="86">
        <v>548</v>
      </c>
      <c r="H43" s="86">
        <v>7629</v>
      </c>
      <c r="I43" s="85">
        <v>312</v>
      </c>
      <c r="J43" s="85">
        <v>236</v>
      </c>
      <c r="K43" s="85">
        <v>190</v>
      </c>
      <c r="L43" s="85">
        <v>7439</v>
      </c>
      <c r="M43" s="85">
        <v>0</v>
      </c>
      <c r="N43" s="85">
        <v>0</v>
      </c>
      <c r="O43" s="85">
        <v>0</v>
      </c>
      <c r="P43" s="85">
        <v>0</v>
      </c>
      <c r="Q43" s="85">
        <v>0</v>
      </c>
      <c r="R43" s="85">
        <v>0</v>
      </c>
      <c r="S43" s="85">
        <v>0</v>
      </c>
      <c r="T43" s="85">
        <v>0</v>
      </c>
      <c r="U43" s="12">
        <f t="shared" si="4"/>
        <v>2725.6666666666665</v>
      </c>
      <c r="V43" s="20">
        <f t="shared" si="5"/>
        <v>738</v>
      </c>
    </row>
    <row r="44" spans="1:22" x14ac:dyDescent="0.2">
      <c r="A44" s="75" t="s">
        <v>10</v>
      </c>
      <c r="B44" s="75" t="s">
        <v>3182</v>
      </c>
      <c r="C44" s="75" t="s">
        <v>3183</v>
      </c>
      <c r="D44" s="76">
        <v>27.573163986206055</v>
      </c>
      <c r="E44" s="75" t="s">
        <v>3184</v>
      </c>
      <c r="F44" s="77">
        <v>16788</v>
      </c>
      <c r="G44" s="77">
        <v>364</v>
      </c>
      <c r="H44" s="77">
        <v>16424</v>
      </c>
      <c r="I44" s="76">
        <v>239</v>
      </c>
      <c r="J44" s="76">
        <v>144</v>
      </c>
      <c r="K44" s="76">
        <v>194</v>
      </c>
      <c r="L44" s="76">
        <v>16211</v>
      </c>
      <c r="M44" s="76">
        <v>0</v>
      </c>
      <c r="N44" s="76">
        <v>0</v>
      </c>
      <c r="O44" s="76">
        <v>0</v>
      </c>
      <c r="P44" s="76">
        <v>0</v>
      </c>
      <c r="Q44" s="76">
        <v>340</v>
      </c>
      <c r="R44" s="76">
        <v>24</v>
      </c>
      <c r="S44" s="76">
        <v>125</v>
      </c>
      <c r="T44" s="76">
        <v>16299</v>
      </c>
      <c r="U44">
        <f t="shared" si="4"/>
        <v>5596</v>
      </c>
      <c r="V44" s="16">
        <f t="shared" si="5"/>
        <v>1066</v>
      </c>
    </row>
    <row r="45" spans="1:22" s="12" customFormat="1" ht="16" thickBot="1" x14ac:dyDescent="0.25">
      <c r="A45" s="24" t="s">
        <v>12</v>
      </c>
      <c r="B45" s="24" t="s">
        <v>3182</v>
      </c>
      <c r="C45" s="24" t="s">
        <v>3183</v>
      </c>
      <c r="D45" s="69">
        <v>26.627058029174805</v>
      </c>
      <c r="E45" s="24" t="s">
        <v>3184</v>
      </c>
      <c r="F45" s="71">
        <v>15898</v>
      </c>
      <c r="G45" s="71">
        <v>333</v>
      </c>
      <c r="H45" s="71">
        <v>15565</v>
      </c>
      <c r="I45" s="69">
        <v>191</v>
      </c>
      <c r="J45" s="69">
        <v>162</v>
      </c>
      <c r="K45" s="69">
        <v>173</v>
      </c>
      <c r="L45" s="69">
        <v>15372</v>
      </c>
      <c r="M45" s="69">
        <v>0</v>
      </c>
      <c r="N45" s="69">
        <v>0</v>
      </c>
      <c r="O45" s="69">
        <v>0</v>
      </c>
      <c r="P45" s="69">
        <v>0</v>
      </c>
      <c r="Q45" s="69">
        <v>296</v>
      </c>
      <c r="R45" s="69">
        <v>37</v>
      </c>
      <c r="S45" s="69">
        <v>91</v>
      </c>
      <c r="T45" s="69">
        <v>15474</v>
      </c>
      <c r="U45" s="12">
        <f t="shared" si="4"/>
        <v>5299.333333333333</v>
      </c>
      <c r="V45" s="63">
        <f t="shared" si="5"/>
        <v>950</v>
      </c>
    </row>
    <row r="46" spans="1:22" x14ac:dyDescent="0.2">
      <c r="A46" s="24" t="s">
        <v>6</v>
      </c>
      <c r="B46" s="24" t="s">
        <v>3181</v>
      </c>
      <c r="C46" s="24" t="s">
        <v>3183</v>
      </c>
      <c r="D46" s="69">
        <v>29.81719970703125</v>
      </c>
      <c r="E46" s="24" t="s">
        <v>3184</v>
      </c>
      <c r="F46" s="71">
        <v>10800</v>
      </c>
      <c r="G46" s="71">
        <v>253</v>
      </c>
      <c r="H46" s="71">
        <v>10547</v>
      </c>
      <c r="I46" s="69">
        <v>132</v>
      </c>
      <c r="J46" s="69">
        <v>136</v>
      </c>
      <c r="K46" s="69">
        <v>141</v>
      </c>
      <c r="L46" s="69">
        <v>10391</v>
      </c>
      <c r="M46" s="69">
        <v>0</v>
      </c>
      <c r="N46" s="69">
        <v>0</v>
      </c>
      <c r="O46" s="69">
        <v>0</v>
      </c>
      <c r="P46" s="69">
        <v>0</v>
      </c>
      <c r="Q46" s="69">
        <v>83</v>
      </c>
      <c r="R46" s="69">
        <v>170</v>
      </c>
      <c r="S46" s="69">
        <v>70</v>
      </c>
      <c r="T46" s="69">
        <v>10477</v>
      </c>
      <c r="U46">
        <f t="shared" si="4"/>
        <v>3600</v>
      </c>
      <c r="V46" s="16">
        <f t="shared" si="5"/>
        <v>732</v>
      </c>
    </row>
    <row r="47" spans="1:22" x14ac:dyDescent="0.2">
      <c r="A47" s="24" t="s">
        <v>8</v>
      </c>
      <c r="B47" s="24" t="s">
        <v>3181</v>
      </c>
      <c r="C47" s="24" t="s">
        <v>3183</v>
      </c>
      <c r="D47" s="69">
        <v>30.931245803833008</v>
      </c>
      <c r="E47" s="24" t="s">
        <v>3184</v>
      </c>
      <c r="F47" s="71">
        <v>15644</v>
      </c>
      <c r="G47" s="71">
        <v>380</v>
      </c>
      <c r="H47" s="71">
        <v>15264</v>
      </c>
      <c r="I47" s="69">
        <v>213</v>
      </c>
      <c r="J47" s="69">
        <v>169</v>
      </c>
      <c r="K47" s="69">
        <v>209</v>
      </c>
      <c r="L47" s="69">
        <v>15053</v>
      </c>
      <c r="M47" s="69">
        <v>0</v>
      </c>
      <c r="N47" s="69">
        <v>0</v>
      </c>
      <c r="O47" s="69">
        <v>0</v>
      </c>
      <c r="P47" s="69">
        <v>0</v>
      </c>
      <c r="Q47" s="69">
        <v>324</v>
      </c>
      <c r="R47" s="69">
        <v>56</v>
      </c>
      <c r="S47" s="69">
        <v>112</v>
      </c>
      <c r="T47" s="69">
        <v>15152</v>
      </c>
      <c r="U47">
        <f t="shared" si="4"/>
        <v>5214.6666666666661</v>
      </c>
      <c r="V47" s="16">
        <f t="shared" si="5"/>
        <v>1083</v>
      </c>
    </row>
    <row r="48" spans="1:22" x14ac:dyDescent="0.2">
      <c r="A48" s="24" t="s">
        <v>2</v>
      </c>
      <c r="B48" s="24" t="s">
        <v>3179</v>
      </c>
      <c r="C48" s="24" t="s">
        <v>3183</v>
      </c>
      <c r="D48" s="69">
        <v>25.540821075439453</v>
      </c>
      <c r="E48" s="24" t="s">
        <v>3184</v>
      </c>
      <c r="F48" s="71">
        <v>16368</v>
      </c>
      <c r="G48" s="71">
        <v>329</v>
      </c>
      <c r="H48" s="71">
        <v>16039</v>
      </c>
      <c r="I48" s="69">
        <v>187</v>
      </c>
      <c r="J48" s="69">
        <v>176</v>
      </c>
      <c r="K48" s="69">
        <v>161</v>
      </c>
      <c r="L48" s="69">
        <v>15844</v>
      </c>
      <c r="M48" s="69">
        <v>0</v>
      </c>
      <c r="N48" s="69">
        <v>0</v>
      </c>
      <c r="O48" s="69">
        <v>0</v>
      </c>
      <c r="P48" s="69">
        <v>0</v>
      </c>
      <c r="Q48" s="69">
        <v>256</v>
      </c>
      <c r="R48" s="69">
        <v>73</v>
      </c>
      <c r="S48" s="69">
        <v>108</v>
      </c>
      <c r="T48" s="69">
        <v>15931</v>
      </c>
      <c r="U48">
        <f t="shared" si="4"/>
        <v>5456</v>
      </c>
      <c r="V48" s="16">
        <f t="shared" si="5"/>
        <v>961</v>
      </c>
    </row>
    <row r="49" spans="1:22" x14ac:dyDescent="0.2">
      <c r="A49" s="24" t="s">
        <v>4</v>
      </c>
      <c r="B49" s="24" t="s">
        <v>3179</v>
      </c>
      <c r="C49" s="24" t="s">
        <v>3183</v>
      </c>
      <c r="D49" s="69">
        <v>26.136896133422852</v>
      </c>
      <c r="E49" s="24" t="s">
        <v>3184</v>
      </c>
      <c r="F49" s="71">
        <v>16193</v>
      </c>
      <c r="G49" s="71">
        <v>333</v>
      </c>
      <c r="H49" s="71">
        <v>15860</v>
      </c>
      <c r="I49" s="69">
        <v>183</v>
      </c>
      <c r="J49" s="69">
        <v>165</v>
      </c>
      <c r="K49" s="69">
        <v>200</v>
      </c>
      <c r="L49" s="69">
        <v>15645</v>
      </c>
      <c r="M49" s="69">
        <v>0</v>
      </c>
      <c r="N49" s="69">
        <v>0</v>
      </c>
      <c r="O49" s="69">
        <v>0</v>
      </c>
      <c r="P49" s="69">
        <v>0</v>
      </c>
      <c r="Q49" s="69">
        <v>233</v>
      </c>
      <c r="R49" s="69">
        <v>100</v>
      </c>
      <c r="S49" s="69">
        <v>106</v>
      </c>
      <c r="T49" s="69">
        <v>15754</v>
      </c>
      <c r="U49">
        <f t="shared" si="4"/>
        <v>5397.6666666666661</v>
      </c>
      <c r="V49" s="16">
        <f t="shared" si="5"/>
        <v>987</v>
      </c>
    </row>
    <row r="50" spans="1:22" ht="24.75" customHeight="1" x14ac:dyDescent="0.2">
      <c r="A50" s="24" t="s">
        <v>5</v>
      </c>
      <c r="B50" s="24" t="s">
        <v>3180</v>
      </c>
      <c r="C50" s="24" t="s">
        <v>3183</v>
      </c>
      <c r="D50" s="69">
        <v>27.74846076965332</v>
      </c>
      <c r="E50" s="24" t="s">
        <v>3184</v>
      </c>
      <c r="F50" s="71">
        <v>12054</v>
      </c>
      <c r="G50" s="71">
        <v>263</v>
      </c>
      <c r="H50" s="71">
        <v>11791</v>
      </c>
      <c r="I50" s="69">
        <v>141</v>
      </c>
      <c r="J50" s="69">
        <v>128</v>
      </c>
      <c r="K50" s="69">
        <v>132</v>
      </c>
      <c r="L50" s="69">
        <v>11653</v>
      </c>
      <c r="M50" s="69">
        <v>0</v>
      </c>
      <c r="N50" s="69">
        <v>0</v>
      </c>
      <c r="O50" s="69">
        <v>0</v>
      </c>
      <c r="P50" s="69">
        <v>0</v>
      </c>
      <c r="Q50" s="69">
        <v>213</v>
      </c>
      <c r="R50" s="69">
        <v>50</v>
      </c>
      <c r="S50" s="69">
        <v>80</v>
      </c>
      <c r="T50" s="69">
        <v>11711</v>
      </c>
      <c r="U50">
        <f t="shared" si="4"/>
        <v>4018</v>
      </c>
      <c r="V50" s="16">
        <f t="shared" si="5"/>
        <v>744</v>
      </c>
    </row>
    <row r="51" spans="1:22" x14ac:dyDescent="0.2">
      <c r="A51" s="24" t="s">
        <v>7</v>
      </c>
      <c r="B51" s="24" t="s">
        <v>3180</v>
      </c>
      <c r="C51" s="24" t="s">
        <v>3183</v>
      </c>
      <c r="D51" s="69">
        <v>27.72193717956543</v>
      </c>
      <c r="E51" s="24" t="s">
        <v>3184</v>
      </c>
      <c r="F51" s="71">
        <v>10735</v>
      </c>
      <c r="G51" s="71">
        <v>234</v>
      </c>
      <c r="H51" s="71">
        <v>10501</v>
      </c>
      <c r="I51" s="69">
        <v>143</v>
      </c>
      <c r="J51" s="69">
        <v>90</v>
      </c>
      <c r="K51" s="69">
        <v>118</v>
      </c>
      <c r="L51" s="69">
        <v>10384</v>
      </c>
      <c r="M51" s="69">
        <v>0</v>
      </c>
      <c r="N51" s="69">
        <v>0</v>
      </c>
      <c r="O51" s="69">
        <v>0</v>
      </c>
      <c r="P51" s="69">
        <v>0</v>
      </c>
      <c r="Q51" s="69">
        <v>181</v>
      </c>
      <c r="R51" s="69">
        <v>53</v>
      </c>
      <c r="S51" s="69">
        <v>63</v>
      </c>
      <c r="T51" s="69">
        <v>10438</v>
      </c>
      <c r="U51">
        <f t="shared" si="4"/>
        <v>3578.333333333333</v>
      </c>
      <c r="V51" s="16">
        <f t="shared" si="5"/>
        <v>648</v>
      </c>
    </row>
    <row r="52" spans="1:22" x14ac:dyDescent="0.2">
      <c r="A52" s="24" t="s">
        <v>1</v>
      </c>
      <c r="B52" s="24" t="s">
        <v>3178</v>
      </c>
      <c r="C52" s="24" t="s">
        <v>20</v>
      </c>
      <c r="D52" s="69">
        <v>28.257942199707031</v>
      </c>
      <c r="E52" s="24" t="s">
        <v>93</v>
      </c>
      <c r="F52" s="71">
        <v>14585</v>
      </c>
      <c r="G52" s="71">
        <v>324</v>
      </c>
      <c r="H52" s="71">
        <v>14261</v>
      </c>
      <c r="I52" s="69">
        <v>146</v>
      </c>
      <c r="J52" s="69">
        <v>166</v>
      </c>
      <c r="K52" s="69">
        <v>178</v>
      </c>
      <c r="L52" s="69">
        <v>14095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</row>
    <row r="53" spans="1:22" x14ac:dyDescent="0.2">
      <c r="A53" s="24" t="s">
        <v>3</v>
      </c>
      <c r="B53" s="24" t="s">
        <v>3178</v>
      </c>
      <c r="C53" s="24" t="s">
        <v>20</v>
      </c>
      <c r="D53" s="69">
        <v>31.650510787963867</v>
      </c>
      <c r="E53" s="24" t="s">
        <v>93</v>
      </c>
      <c r="F53" s="71">
        <v>14166</v>
      </c>
      <c r="G53" s="71">
        <v>352</v>
      </c>
      <c r="H53" s="71">
        <v>13814</v>
      </c>
      <c r="I53" s="69">
        <v>169</v>
      </c>
      <c r="J53" s="69">
        <v>138</v>
      </c>
      <c r="K53" s="69">
        <v>183</v>
      </c>
      <c r="L53" s="69">
        <v>13676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>
        <v>0</v>
      </c>
      <c r="T53" s="69">
        <v>0</v>
      </c>
      <c r="U53">
        <f t="shared" ref="U53:U60" si="6">1/3*F53</f>
        <v>4722</v>
      </c>
      <c r="V53" s="16">
        <f t="shared" ref="V53:V60" si="7">SUM(I53:K53,M53:O53,Q53:S53)</f>
        <v>490</v>
      </c>
    </row>
    <row r="54" spans="1:22" x14ac:dyDescent="0.2">
      <c r="A54" s="24" t="s">
        <v>10</v>
      </c>
      <c r="B54" s="24" t="s">
        <v>3182</v>
      </c>
      <c r="C54" s="24" t="s">
        <v>20</v>
      </c>
      <c r="D54" s="69">
        <v>32.868782043457031</v>
      </c>
      <c r="E54" s="24" t="s">
        <v>93</v>
      </c>
      <c r="F54" s="71">
        <v>16788</v>
      </c>
      <c r="G54" s="71">
        <v>433</v>
      </c>
      <c r="H54" s="71">
        <v>16355</v>
      </c>
      <c r="I54" s="69">
        <v>239</v>
      </c>
      <c r="J54" s="69">
        <v>144</v>
      </c>
      <c r="K54" s="69">
        <v>194</v>
      </c>
      <c r="L54" s="69">
        <v>16211</v>
      </c>
      <c r="M54" s="69">
        <v>0</v>
      </c>
      <c r="N54" s="69">
        <v>0</v>
      </c>
      <c r="O54" s="69">
        <v>0</v>
      </c>
      <c r="P54" s="69">
        <v>0</v>
      </c>
      <c r="Q54" s="69">
        <v>340</v>
      </c>
      <c r="R54" s="69">
        <v>24</v>
      </c>
      <c r="S54" s="69">
        <v>125</v>
      </c>
      <c r="T54" s="69">
        <v>16299</v>
      </c>
      <c r="U54">
        <f t="shared" si="6"/>
        <v>5596</v>
      </c>
      <c r="V54" s="16">
        <f t="shared" si="7"/>
        <v>1066</v>
      </c>
    </row>
    <row r="55" spans="1:22" x14ac:dyDescent="0.2">
      <c r="A55" s="24" t="s">
        <v>12</v>
      </c>
      <c r="B55" s="24" t="s">
        <v>3182</v>
      </c>
      <c r="C55" s="24" t="s">
        <v>20</v>
      </c>
      <c r="D55" s="69">
        <v>29.134773254394531</v>
      </c>
      <c r="E55" s="24" t="s">
        <v>93</v>
      </c>
      <c r="F55" s="71">
        <v>15898</v>
      </c>
      <c r="G55" s="71">
        <v>364</v>
      </c>
      <c r="H55" s="71">
        <v>15534</v>
      </c>
      <c r="I55" s="69">
        <v>191</v>
      </c>
      <c r="J55" s="69">
        <v>162</v>
      </c>
      <c r="K55" s="69">
        <v>173</v>
      </c>
      <c r="L55" s="69">
        <v>15372</v>
      </c>
      <c r="M55" s="69">
        <v>0</v>
      </c>
      <c r="N55" s="69">
        <v>0</v>
      </c>
      <c r="O55" s="69">
        <v>0</v>
      </c>
      <c r="P55" s="69">
        <v>0</v>
      </c>
      <c r="Q55" s="69">
        <v>296</v>
      </c>
      <c r="R55" s="69">
        <v>37</v>
      </c>
      <c r="S55" s="69">
        <v>91</v>
      </c>
      <c r="T55" s="69">
        <v>15474</v>
      </c>
      <c r="U55">
        <f t="shared" si="6"/>
        <v>5299.333333333333</v>
      </c>
      <c r="V55" s="16">
        <f t="shared" si="7"/>
        <v>950</v>
      </c>
    </row>
    <row r="56" spans="1:22" x14ac:dyDescent="0.2">
      <c r="A56" s="24" t="s">
        <v>6</v>
      </c>
      <c r="B56" s="24" t="s">
        <v>3181</v>
      </c>
      <c r="C56" s="24" t="s">
        <v>20</v>
      </c>
      <c r="D56" s="69">
        <v>32.204715728759766</v>
      </c>
      <c r="E56" s="24" t="s">
        <v>93</v>
      </c>
      <c r="F56" s="71">
        <v>10800</v>
      </c>
      <c r="G56" s="71">
        <v>273</v>
      </c>
      <c r="H56" s="71">
        <v>10527</v>
      </c>
      <c r="I56" s="69">
        <v>132</v>
      </c>
      <c r="J56" s="69">
        <v>136</v>
      </c>
      <c r="K56" s="69">
        <v>141</v>
      </c>
      <c r="L56" s="69">
        <v>10391</v>
      </c>
      <c r="M56" s="69">
        <v>0</v>
      </c>
      <c r="N56" s="69">
        <v>0</v>
      </c>
      <c r="O56" s="69">
        <v>0</v>
      </c>
      <c r="P56" s="69">
        <v>0</v>
      </c>
      <c r="Q56" s="69">
        <v>83</v>
      </c>
      <c r="R56" s="69">
        <v>170</v>
      </c>
      <c r="S56" s="69">
        <v>70</v>
      </c>
      <c r="T56" s="69">
        <v>10477</v>
      </c>
      <c r="U56">
        <f t="shared" si="6"/>
        <v>3600</v>
      </c>
      <c r="V56" s="16">
        <f t="shared" si="7"/>
        <v>732</v>
      </c>
    </row>
    <row r="57" spans="1:22" x14ac:dyDescent="0.2">
      <c r="A57" s="24" t="s">
        <v>8</v>
      </c>
      <c r="B57" s="24" t="s">
        <v>3181</v>
      </c>
      <c r="C57" s="24" t="s">
        <v>20</v>
      </c>
      <c r="D57" s="69">
        <v>34.397117614746094</v>
      </c>
      <c r="E57" s="24" t="s">
        <v>93</v>
      </c>
      <c r="F57" s="71">
        <v>15644</v>
      </c>
      <c r="G57" s="71">
        <v>422</v>
      </c>
      <c r="H57" s="71">
        <v>15222</v>
      </c>
      <c r="I57" s="69">
        <v>213</v>
      </c>
      <c r="J57" s="69">
        <v>169</v>
      </c>
      <c r="K57" s="69">
        <v>209</v>
      </c>
      <c r="L57" s="69">
        <v>15053</v>
      </c>
      <c r="M57" s="69">
        <v>0</v>
      </c>
      <c r="N57" s="69">
        <v>0</v>
      </c>
      <c r="O57" s="69">
        <v>0</v>
      </c>
      <c r="P57" s="69">
        <v>0</v>
      </c>
      <c r="Q57" s="69">
        <v>324</v>
      </c>
      <c r="R57" s="69">
        <v>56</v>
      </c>
      <c r="S57" s="69">
        <v>112</v>
      </c>
      <c r="T57" s="69">
        <v>15152</v>
      </c>
      <c r="U57">
        <f t="shared" si="6"/>
        <v>5214.6666666666661</v>
      </c>
      <c r="V57" s="16">
        <f t="shared" si="7"/>
        <v>1083</v>
      </c>
    </row>
    <row r="58" spans="1:22" x14ac:dyDescent="0.2">
      <c r="A58" s="24" t="s">
        <v>2</v>
      </c>
      <c r="B58" s="24" t="s">
        <v>3179</v>
      </c>
      <c r="C58" s="24" t="s">
        <v>20</v>
      </c>
      <c r="D58" s="69">
        <v>27.031784057617188</v>
      </c>
      <c r="E58" s="24" t="s">
        <v>93</v>
      </c>
      <c r="F58" s="71">
        <v>16368</v>
      </c>
      <c r="G58" s="71">
        <v>348</v>
      </c>
      <c r="H58" s="71">
        <v>16020</v>
      </c>
      <c r="I58" s="69">
        <v>187</v>
      </c>
      <c r="J58" s="69">
        <v>176</v>
      </c>
      <c r="K58" s="69">
        <v>161</v>
      </c>
      <c r="L58" s="69">
        <v>15844</v>
      </c>
      <c r="M58" s="69">
        <v>0</v>
      </c>
      <c r="N58" s="69">
        <v>0</v>
      </c>
      <c r="O58" s="69">
        <v>0</v>
      </c>
      <c r="P58" s="69">
        <v>0</v>
      </c>
      <c r="Q58" s="69">
        <v>256</v>
      </c>
      <c r="R58" s="69">
        <v>73</v>
      </c>
      <c r="S58" s="69">
        <v>108</v>
      </c>
      <c r="T58" s="69">
        <v>15931</v>
      </c>
      <c r="U58">
        <f t="shared" si="6"/>
        <v>5456</v>
      </c>
      <c r="V58" s="16">
        <f t="shared" si="7"/>
        <v>961</v>
      </c>
    </row>
    <row r="59" spans="1:22" x14ac:dyDescent="0.2">
      <c r="A59" s="24" t="s">
        <v>4</v>
      </c>
      <c r="B59" s="24" t="s">
        <v>3179</v>
      </c>
      <c r="C59" s="24" t="s">
        <v>20</v>
      </c>
      <c r="D59" s="69">
        <v>30.108676910400391</v>
      </c>
      <c r="E59" s="24" t="s">
        <v>93</v>
      </c>
      <c r="F59" s="71">
        <v>16193</v>
      </c>
      <c r="G59" s="71">
        <v>383</v>
      </c>
      <c r="H59" s="71">
        <v>15810</v>
      </c>
      <c r="I59" s="69">
        <v>183</v>
      </c>
      <c r="J59" s="69">
        <v>165</v>
      </c>
      <c r="K59" s="69">
        <v>200</v>
      </c>
      <c r="L59" s="69">
        <v>15645</v>
      </c>
      <c r="M59" s="69">
        <v>0</v>
      </c>
      <c r="N59" s="69">
        <v>0</v>
      </c>
      <c r="O59" s="69">
        <v>0</v>
      </c>
      <c r="P59" s="69">
        <v>0</v>
      </c>
      <c r="Q59" s="69">
        <v>233</v>
      </c>
      <c r="R59" s="69">
        <v>100</v>
      </c>
      <c r="S59" s="69">
        <v>106</v>
      </c>
      <c r="T59" s="69">
        <v>15754</v>
      </c>
      <c r="U59">
        <f t="shared" si="6"/>
        <v>5397.6666666666661</v>
      </c>
      <c r="V59" s="16">
        <f t="shared" si="7"/>
        <v>987</v>
      </c>
    </row>
    <row r="60" spans="1:22" x14ac:dyDescent="0.2">
      <c r="A60" s="24" t="s">
        <v>5</v>
      </c>
      <c r="B60" s="24" t="s">
        <v>3180</v>
      </c>
      <c r="C60" s="24" t="s">
        <v>20</v>
      </c>
      <c r="D60" s="69">
        <v>28.815710067749023</v>
      </c>
      <c r="E60" s="24" t="s">
        <v>93</v>
      </c>
      <c r="F60" s="71">
        <v>12054</v>
      </c>
      <c r="G60" s="71">
        <v>273</v>
      </c>
      <c r="H60" s="71">
        <v>11781</v>
      </c>
      <c r="I60" s="69">
        <v>141</v>
      </c>
      <c r="J60" s="69">
        <v>128</v>
      </c>
      <c r="K60" s="69">
        <v>132</v>
      </c>
      <c r="L60" s="69">
        <v>11653</v>
      </c>
      <c r="M60" s="69">
        <v>0</v>
      </c>
      <c r="N60" s="69">
        <v>0</v>
      </c>
      <c r="O60" s="69">
        <v>0</v>
      </c>
      <c r="P60" s="69">
        <v>0</v>
      </c>
      <c r="Q60" s="69">
        <v>213</v>
      </c>
      <c r="R60" s="69">
        <v>50</v>
      </c>
      <c r="S60" s="69">
        <v>80</v>
      </c>
      <c r="T60" s="69">
        <v>11711</v>
      </c>
      <c r="U60">
        <f t="shared" si="6"/>
        <v>4018</v>
      </c>
      <c r="V60" s="16">
        <f t="shared" si="7"/>
        <v>744</v>
      </c>
    </row>
    <row r="61" spans="1:22" x14ac:dyDescent="0.2">
      <c r="A61" s="24" t="s">
        <v>7</v>
      </c>
      <c r="B61" s="24" t="s">
        <v>3180</v>
      </c>
      <c r="C61" s="24" t="s">
        <v>20</v>
      </c>
      <c r="D61" s="69">
        <v>30.960296630859375</v>
      </c>
      <c r="E61" s="24" t="s">
        <v>93</v>
      </c>
      <c r="F61" s="71">
        <v>10735</v>
      </c>
      <c r="G61" s="71">
        <v>261</v>
      </c>
      <c r="H61" s="71">
        <v>10474</v>
      </c>
      <c r="I61" s="69">
        <v>143</v>
      </c>
      <c r="J61" s="69">
        <v>90</v>
      </c>
      <c r="K61" s="69">
        <v>118</v>
      </c>
      <c r="L61" s="69">
        <v>10384</v>
      </c>
      <c r="M61" s="69">
        <v>0</v>
      </c>
      <c r="N61" s="69">
        <v>0</v>
      </c>
      <c r="O61" s="69">
        <v>0</v>
      </c>
      <c r="P61" s="69">
        <v>0</v>
      </c>
      <c r="Q61" s="69">
        <v>181</v>
      </c>
      <c r="R61" s="69">
        <v>53</v>
      </c>
      <c r="S61" s="69">
        <v>63</v>
      </c>
      <c r="T61" s="69">
        <v>10438</v>
      </c>
    </row>
    <row r="62" spans="1:22" x14ac:dyDescent="0.2">
      <c r="A62" s="24" t="s">
        <v>10</v>
      </c>
      <c r="B62" s="24" t="s">
        <v>3182</v>
      </c>
      <c r="C62" s="24" t="s">
        <v>23</v>
      </c>
      <c r="D62" s="69">
        <v>29.029155731201172</v>
      </c>
      <c r="E62" s="24" t="s">
        <v>90</v>
      </c>
      <c r="F62" s="71">
        <v>16788</v>
      </c>
      <c r="G62" s="71">
        <v>383</v>
      </c>
      <c r="H62" s="71">
        <v>16405</v>
      </c>
      <c r="I62" s="69">
        <v>239</v>
      </c>
      <c r="J62" s="69">
        <v>144</v>
      </c>
      <c r="K62" s="69">
        <v>194</v>
      </c>
      <c r="L62" s="69">
        <v>16211</v>
      </c>
      <c r="M62" s="69">
        <v>0</v>
      </c>
      <c r="N62" s="69">
        <v>0</v>
      </c>
      <c r="O62" s="69">
        <v>0</v>
      </c>
      <c r="P62" s="69">
        <v>0</v>
      </c>
      <c r="Q62" s="69">
        <v>340</v>
      </c>
      <c r="R62" s="69">
        <v>24</v>
      </c>
      <c r="S62" s="69">
        <v>125</v>
      </c>
      <c r="T62" s="69">
        <v>16299</v>
      </c>
      <c r="U62">
        <f>1/3*F62</f>
        <v>5596</v>
      </c>
      <c r="V62" s="16">
        <f>SUM(I62:K62,M62:O62,Q62:S62)</f>
        <v>1066</v>
      </c>
    </row>
    <row r="63" spans="1:22" x14ac:dyDescent="0.2">
      <c r="A63" s="24" t="s">
        <v>12</v>
      </c>
      <c r="B63" s="24" t="s">
        <v>3182</v>
      </c>
      <c r="C63" s="24" t="s">
        <v>23</v>
      </c>
      <c r="D63" s="69">
        <v>28.244365692138672</v>
      </c>
      <c r="E63" s="24" t="s">
        <v>90</v>
      </c>
      <c r="F63" s="71">
        <v>15898</v>
      </c>
      <c r="G63" s="71">
        <v>353</v>
      </c>
      <c r="H63" s="71">
        <v>15545</v>
      </c>
      <c r="I63" s="69">
        <v>191</v>
      </c>
      <c r="J63" s="69">
        <v>162</v>
      </c>
      <c r="K63" s="69">
        <v>173</v>
      </c>
      <c r="L63" s="69">
        <v>15372</v>
      </c>
      <c r="M63" s="69">
        <v>0</v>
      </c>
      <c r="N63" s="69">
        <v>0</v>
      </c>
      <c r="O63" s="69">
        <v>0</v>
      </c>
      <c r="P63" s="69">
        <v>0</v>
      </c>
      <c r="Q63" s="69">
        <v>296</v>
      </c>
      <c r="R63" s="69">
        <v>37</v>
      </c>
      <c r="S63" s="69">
        <v>91</v>
      </c>
      <c r="T63" s="69">
        <v>15474</v>
      </c>
      <c r="U63">
        <f>1/3*F63</f>
        <v>5299.333333333333</v>
      </c>
      <c r="V63" s="16">
        <f>SUM(I63:K63,M63:O63,Q63:S63)</f>
        <v>950</v>
      </c>
    </row>
    <row r="64" spans="1:22" x14ac:dyDescent="0.2">
      <c r="A64" s="24" t="s">
        <v>6</v>
      </c>
      <c r="B64" s="24" t="s">
        <v>3181</v>
      </c>
      <c r="C64" s="24" t="s">
        <v>23</v>
      </c>
      <c r="D64" s="69">
        <v>31.607412338256836</v>
      </c>
      <c r="E64" s="24" t="s">
        <v>90</v>
      </c>
      <c r="F64" s="71">
        <v>10800</v>
      </c>
      <c r="G64" s="71">
        <v>268</v>
      </c>
      <c r="H64" s="71">
        <v>10532</v>
      </c>
      <c r="I64" s="69">
        <v>132</v>
      </c>
      <c r="J64" s="69">
        <v>136</v>
      </c>
      <c r="K64" s="69">
        <v>141</v>
      </c>
      <c r="L64" s="69">
        <v>10391</v>
      </c>
      <c r="M64" s="69">
        <v>0</v>
      </c>
      <c r="N64" s="69">
        <v>0</v>
      </c>
      <c r="O64" s="69">
        <v>0</v>
      </c>
      <c r="P64" s="69">
        <v>0</v>
      </c>
      <c r="Q64" s="69">
        <v>83</v>
      </c>
      <c r="R64" s="69">
        <v>170</v>
      </c>
      <c r="S64" s="69">
        <v>70</v>
      </c>
      <c r="T64" s="69">
        <v>10477</v>
      </c>
      <c r="U64">
        <f>1/3*F64</f>
        <v>3600</v>
      </c>
      <c r="V64" s="16">
        <f>SUM(I64:K64,M64:O64,Q64:S64)</f>
        <v>732</v>
      </c>
    </row>
    <row r="65" spans="1:22" x14ac:dyDescent="0.2">
      <c r="A65" s="24" t="s">
        <v>8</v>
      </c>
      <c r="B65" s="24" t="s">
        <v>3181</v>
      </c>
      <c r="C65" s="24" t="s">
        <v>23</v>
      </c>
      <c r="D65" s="69">
        <v>31.096073150634766</v>
      </c>
      <c r="E65" s="24" t="s">
        <v>90</v>
      </c>
      <c r="F65" s="71">
        <v>15644</v>
      </c>
      <c r="G65" s="71">
        <v>382</v>
      </c>
      <c r="H65" s="71">
        <v>15262</v>
      </c>
      <c r="I65" s="69">
        <v>213</v>
      </c>
      <c r="J65" s="69">
        <v>169</v>
      </c>
      <c r="K65" s="69">
        <v>209</v>
      </c>
      <c r="L65" s="69">
        <v>15053</v>
      </c>
      <c r="M65" s="69">
        <v>0</v>
      </c>
      <c r="N65" s="69">
        <v>0</v>
      </c>
      <c r="O65" s="69">
        <v>0</v>
      </c>
      <c r="P65" s="69">
        <v>0</v>
      </c>
      <c r="Q65" s="69">
        <v>324</v>
      </c>
      <c r="R65" s="69">
        <v>56</v>
      </c>
      <c r="S65" s="69">
        <v>112</v>
      </c>
      <c r="T65" s="69">
        <v>15152</v>
      </c>
      <c r="U65">
        <f>1/3*F65</f>
        <v>5214.6666666666661</v>
      </c>
      <c r="V65" s="16">
        <f>SUM(I65:K65,M65:O65,Q65:S65)</f>
        <v>1083</v>
      </c>
    </row>
  </sheetData>
  <sortState xmlns:xlrd2="http://schemas.microsoft.com/office/spreadsheetml/2017/richdata2" ref="A2:V65">
    <sortCondition ref="C1"/>
  </sortState>
  <conditionalFormatting sqref="F1:F1048576">
    <cfRule type="cellIs" dxfId="130" priority="1" operator="lessThan">
      <formula>10000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01"/>
  <sheetViews>
    <sheetView tabSelected="1" topLeftCell="C24" zoomScaleNormal="100" workbookViewId="0">
      <selection activeCell="O33" sqref="O33"/>
    </sheetView>
  </sheetViews>
  <sheetFormatPr baseColWidth="10" defaultColWidth="11.5" defaultRowHeight="15" x14ac:dyDescent="0.2"/>
  <cols>
    <col min="2" max="3" width="16.6640625" customWidth="1"/>
    <col min="5" max="5" width="11.5" customWidth="1"/>
    <col min="15" max="15" width="15.6640625" customWidth="1"/>
    <col min="16" max="16" width="13.83203125" customWidth="1"/>
    <col min="17" max="17" width="13.33203125" customWidth="1"/>
    <col min="20" max="20" width="17.6640625" customWidth="1"/>
    <col min="22" max="22" width="15.1640625" customWidth="1"/>
    <col min="23" max="23" width="15.83203125" customWidth="1"/>
    <col min="28" max="28" width="29.33203125" customWidth="1"/>
    <col min="29" max="29" width="15.83203125" customWidth="1"/>
    <col min="30" max="30" width="18.83203125" customWidth="1"/>
    <col min="31" max="31" width="18" customWidth="1"/>
    <col min="34" max="34" width="16.83203125" customWidth="1"/>
  </cols>
  <sheetData>
    <row r="1" spans="1:24" ht="16" thickBot="1" x14ac:dyDescent="0.25">
      <c r="A1" s="24" t="s">
        <v>0</v>
      </c>
      <c r="B1" s="24" t="s">
        <v>17</v>
      </c>
      <c r="C1" s="25" t="s">
        <v>100</v>
      </c>
      <c r="D1" s="25" t="s">
        <v>72</v>
      </c>
      <c r="E1" s="24" t="s">
        <v>26</v>
      </c>
      <c r="F1" s="24" t="s">
        <v>27</v>
      </c>
      <c r="G1" s="24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34</v>
      </c>
      <c r="N1" s="26" t="s">
        <v>35</v>
      </c>
      <c r="O1" s="27" t="s">
        <v>65</v>
      </c>
      <c r="P1" s="27" t="s">
        <v>64</v>
      </c>
      <c r="Q1" s="27" t="s">
        <v>63</v>
      </c>
      <c r="R1" s="27" t="s">
        <v>63</v>
      </c>
      <c r="S1" s="27" t="s">
        <v>59</v>
      </c>
      <c r="T1" s="27" t="s">
        <v>60</v>
      </c>
      <c r="U1" s="27" t="s">
        <v>60</v>
      </c>
      <c r="V1" s="4" t="s">
        <v>75</v>
      </c>
      <c r="W1" t="s">
        <v>73</v>
      </c>
      <c r="X1" s="4" t="s">
        <v>74</v>
      </c>
    </row>
    <row r="2" spans="1:24" x14ac:dyDescent="0.2">
      <c r="A2" s="55" t="s">
        <v>9</v>
      </c>
      <c r="B2" s="56" t="s">
        <v>105</v>
      </c>
      <c r="C2" s="56" t="s">
        <v>93</v>
      </c>
      <c r="D2" s="56" t="s">
        <v>25</v>
      </c>
      <c r="E2" s="9">
        <v>72.62469482421875</v>
      </c>
      <c r="F2" s="57">
        <v>13636</v>
      </c>
      <c r="G2" s="57">
        <v>765</v>
      </c>
      <c r="H2" s="57">
        <v>12871</v>
      </c>
      <c r="I2" s="9">
        <v>447</v>
      </c>
      <c r="J2" s="9">
        <v>437</v>
      </c>
      <c r="K2" s="9">
        <v>318</v>
      </c>
      <c r="L2" s="9">
        <v>12434</v>
      </c>
      <c r="M2" s="9">
        <v>0</v>
      </c>
      <c r="N2" s="9">
        <v>0</v>
      </c>
      <c r="O2" s="4">
        <f>1*E2</f>
        <v>72.62469482421875</v>
      </c>
      <c r="P2" s="28">
        <f>AVERAGE(O2:O5)</f>
        <v>77.748933792114258</v>
      </c>
      <c r="Q2" s="9">
        <f>AVERAGE(P6,P2)</f>
        <v>81.591530799865723</v>
      </c>
      <c r="R2" s="4">
        <f t="shared" ref="R2:R9" si="0">ABS($Q$2)</f>
        <v>81.591530799865723</v>
      </c>
      <c r="S2" s="4">
        <f t="shared" ref="S2:S9" si="1">I2/(I2+(J2+K2)/2)</f>
        <v>0.54214675560946024</v>
      </c>
      <c r="T2" s="4">
        <f>AVERAGE(S2:S5)</f>
        <v>0.57908834997357161</v>
      </c>
      <c r="U2" s="4">
        <f t="shared" ref="U2:U9" si="2">ABS($T$2)</f>
        <v>0.57908834997357161</v>
      </c>
      <c r="V2" s="4">
        <f t="shared" ref="V2:V9" si="3">1-U2</f>
        <v>0.42091165002642839</v>
      </c>
      <c r="W2" s="29">
        <f>R2*20</f>
        <v>1631.8306159973145</v>
      </c>
      <c r="X2" s="4">
        <f>W2*4/2</f>
        <v>3263.6612319946289</v>
      </c>
    </row>
    <row r="3" spans="1:24" x14ac:dyDescent="0.2">
      <c r="A3" s="59" t="s">
        <v>11</v>
      </c>
      <c r="B3" s="5" t="s">
        <v>105</v>
      </c>
      <c r="C3" s="5" t="s">
        <v>93</v>
      </c>
      <c r="D3" s="5" t="s">
        <v>25</v>
      </c>
      <c r="E3" s="6">
        <v>76.975547790527344</v>
      </c>
      <c r="F3" s="54">
        <v>11826</v>
      </c>
      <c r="G3" s="54">
        <v>702</v>
      </c>
      <c r="H3" s="54">
        <v>11124</v>
      </c>
      <c r="I3" s="6">
        <v>406</v>
      </c>
      <c r="J3" s="6">
        <v>340</v>
      </c>
      <c r="K3" s="6">
        <v>296</v>
      </c>
      <c r="L3" s="6">
        <v>10784</v>
      </c>
      <c r="M3" s="6">
        <v>0</v>
      </c>
      <c r="N3" s="6">
        <v>0</v>
      </c>
      <c r="O3" s="4">
        <f t="shared" ref="O3:O9" si="4">1*E3</f>
        <v>76.975547790527344</v>
      </c>
      <c r="P3" s="28" t="s">
        <v>71</v>
      </c>
      <c r="Q3" s="6"/>
      <c r="R3" s="4">
        <f t="shared" si="0"/>
        <v>81.591530799865723</v>
      </c>
      <c r="S3" s="4">
        <f t="shared" si="1"/>
        <v>0.56077348066298338</v>
      </c>
      <c r="T3" s="28" t="s">
        <v>71</v>
      </c>
      <c r="U3" s="4">
        <f t="shared" si="2"/>
        <v>0.57908834997357161</v>
      </c>
      <c r="V3" s="4">
        <f t="shared" si="3"/>
        <v>0.42091165002642839</v>
      </c>
      <c r="W3" s="29">
        <f t="shared" ref="W3:W9" si="5">R3*20</f>
        <v>1631.8306159973145</v>
      </c>
      <c r="X3" s="4">
        <f t="shared" ref="X3:X5" si="6">W3*4/2</f>
        <v>3263.6612319946289</v>
      </c>
    </row>
    <row r="4" spans="1:24" x14ac:dyDescent="0.2">
      <c r="A4" s="59" t="s">
        <v>13</v>
      </c>
      <c r="B4" s="5" t="s">
        <v>105</v>
      </c>
      <c r="C4" s="5" t="s">
        <v>93</v>
      </c>
      <c r="D4" s="5" t="s">
        <v>25</v>
      </c>
      <c r="E4" s="6">
        <v>81.701103210449219</v>
      </c>
      <c r="F4" s="54">
        <v>10956</v>
      </c>
      <c r="G4" s="54">
        <v>689</v>
      </c>
      <c r="H4" s="54">
        <v>10267</v>
      </c>
      <c r="I4" s="6">
        <v>443</v>
      </c>
      <c r="J4" s="6">
        <v>299</v>
      </c>
      <c r="K4" s="6">
        <v>246</v>
      </c>
      <c r="L4" s="6">
        <v>9968</v>
      </c>
      <c r="M4" s="6">
        <v>0</v>
      </c>
      <c r="N4" s="6">
        <v>0</v>
      </c>
      <c r="O4" s="4">
        <f t="shared" si="4"/>
        <v>81.701103210449219</v>
      </c>
      <c r="P4" s="28">
        <f>_xlfn.STDEV.P(O2:O5)</f>
        <v>3.400749598259992</v>
      </c>
      <c r="Q4" s="6"/>
      <c r="R4" s="4">
        <f t="shared" si="0"/>
        <v>81.591530799865723</v>
      </c>
      <c r="S4" s="4">
        <f t="shared" si="1"/>
        <v>0.61914744933612853</v>
      </c>
      <c r="T4" s="28">
        <f>_xlfn.STDEV.P(S2:S5)</f>
        <v>2.9731326727046963E-2</v>
      </c>
      <c r="U4" s="4">
        <f t="shared" si="2"/>
        <v>0.57908834997357161</v>
      </c>
      <c r="V4" s="4">
        <f t="shared" si="3"/>
        <v>0.42091165002642839</v>
      </c>
      <c r="W4" s="29">
        <f t="shared" si="5"/>
        <v>1631.8306159973145</v>
      </c>
      <c r="X4" s="4">
        <f t="shared" si="6"/>
        <v>3263.6612319946289</v>
      </c>
    </row>
    <row r="5" spans="1:24" x14ac:dyDescent="0.2">
      <c r="A5" s="59" t="s">
        <v>15</v>
      </c>
      <c r="B5" s="5" t="s">
        <v>105</v>
      </c>
      <c r="C5" s="5" t="s">
        <v>93</v>
      </c>
      <c r="D5" s="5" t="s">
        <v>25</v>
      </c>
      <c r="E5" s="6">
        <v>79.694389343261719</v>
      </c>
      <c r="F5" s="54">
        <v>8177</v>
      </c>
      <c r="G5" s="54">
        <v>502</v>
      </c>
      <c r="H5" s="54">
        <v>7675</v>
      </c>
      <c r="I5" s="6">
        <v>312</v>
      </c>
      <c r="J5" s="6">
        <v>236</v>
      </c>
      <c r="K5" s="6">
        <v>190</v>
      </c>
      <c r="L5" s="6">
        <v>7439</v>
      </c>
      <c r="M5" s="6">
        <v>0</v>
      </c>
      <c r="N5" s="6">
        <v>0</v>
      </c>
      <c r="O5" s="4">
        <f t="shared" si="4"/>
        <v>79.694389343261719</v>
      </c>
      <c r="P5" s="28"/>
      <c r="Q5" s="6"/>
      <c r="R5" s="4">
        <f t="shared" si="0"/>
        <v>81.591530799865723</v>
      </c>
      <c r="S5" s="4">
        <f t="shared" si="1"/>
        <v>0.59428571428571431</v>
      </c>
      <c r="T5" s="6"/>
      <c r="U5" s="4">
        <f t="shared" si="2"/>
        <v>0.57908834997357161</v>
      </c>
      <c r="V5" s="4">
        <f t="shared" si="3"/>
        <v>0.42091165002642839</v>
      </c>
      <c r="W5" s="29">
        <f t="shared" si="5"/>
        <v>1631.8306159973145</v>
      </c>
      <c r="X5" s="4">
        <f t="shared" si="6"/>
        <v>3263.6612319946289</v>
      </c>
    </row>
    <row r="6" spans="1:24" s="30" customFormat="1" x14ac:dyDescent="0.2">
      <c r="A6" s="59" t="s">
        <v>9</v>
      </c>
      <c r="B6" s="5" t="s">
        <v>105</v>
      </c>
      <c r="C6" s="5" t="s">
        <v>90</v>
      </c>
      <c r="D6" s="5" t="s">
        <v>24</v>
      </c>
      <c r="E6" s="6">
        <v>84.308464050292969</v>
      </c>
      <c r="F6" s="54">
        <v>13636</v>
      </c>
      <c r="G6" s="54">
        <v>884</v>
      </c>
      <c r="H6" s="54">
        <v>12752</v>
      </c>
      <c r="I6" s="6">
        <v>447</v>
      </c>
      <c r="J6" s="6">
        <v>437</v>
      </c>
      <c r="K6" s="6">
        <v>318</v>
      </c>
      <c r="L6" s="6">
        <v>12434</v>
      </c>
      <c r="M6" s="6">
        <v>0</v>
      </c>
      <c r="N6" s="6">
        <v>0</v>
      </c>
      <c r="O6" s="4">
        <f t="shared" si="4"/>
        <v>84.308464050292969</v>
      </c>
      <c r="P6" s="28">
        <f>AVERAGE(O6:O9)</f>
        <v>85.434127807617188</v>
      </c>
      <c r="Q6" s="6"/>
      <c r="R6" s="4">
        <f t="shared" si="0"/>
        <v>81.591530799865723</v>
      </c>
      <c r="S6" s="4">
        <f t="shared" si="1"/>
        <v>0.54214675560946024</v>
      </c>
      <c r="T6" s="4">
        <f>AVERAGE(S6:S9)</f>
        <v>0.57908834997357161</v>
      </c>
      <c r="U6" s="4">
        <f t="shared" si="2"/>
        <v>0.57908834997357161</v>
      </c>
      <c r="V6" s="4">
        <f t="shared" si="3"/>
        <v>0.42091165002642839</v>
      </c>
      <c r="W6" s="29">
        <f t="shared" si="5"/>
        <v>1631.8306159973145</v>
      </c>
      <c r="X6" s="4"/>
    </row>
    <row r="7" spans="1:24" x14ac:dyDescent="0.2">
      <c r="A7" s="59" t="s">
        <v>11</v>
      </c>
      <c r="B7" s="5" t="s">
        <v>105</v>
      </c>
      <c r="C7" s="5" t="s">
        <v>90</v>
      </c>
      <c r="D7" s="5" t="s">
        <v>24</v>
      </c>
      <c r="E7" s="6">
        <v>81.960769653320312</v>
      </c>
      <c r="F7" s="54">
        <v>11826</v>
      </c>
      <c r="G7" s="54">
        <v>746</v>
      </c>
      <c r="H7" s="54">
        <v>11080</v>
      </c>
      <c r="I7" s="6">
        <v>406</v>
      </c>
      <c r="J7" s="6">
        <v>340</v>
      </c>
      <c r="K7" s="6">
        <v>296</v>
      </c>
      <c r="L7" s="6">
        <v>10784</v>
      </c>
      <c r="M7" s="6">
        <v>0</v>
      </c>
      <c r="N7" s="6">
        <v>0</v>
      </c>
      <c r="O7" s="4">
        <f t="shared" si="4"/>
        <v>81.960769653320312</v>
      </c>
      <c r="P7" s="28" t="s">
        <v>71</v>
      </c>
      <c r="Q7" s="6"/>
      <c r="R7" s="4">
        <f t="shared" si="0"/>
        <v>81.591530799865723</v>
      </c>
      <c r="S7" s="4">
        <f>I7/(I7+(J7+K7)/2)</f>
        <v>0.56077348066298338</v>
      </c>
      <c r="T7" s="28" t="s">
        <v>71</v>
      </c>
      <c r="U7" s="4">
        <f t="shared" si="2"/>
        <v>0.57908834997357161</v>
      </c>
      <c r="V7" s="4">
        <f t="shared" si="3"/>
        <v>0.42091165002642839</v>
      </c>
      <c r="W7" s="29">
        <f t="shared" si="5"/>
        <v>1631.8306159973145</v>
      </c>
      <c r="X7" s="4"/>
    </row>
    <row r="8" spans="1:24" x14ac:dyDescent="0.2">
      <c r="A8" s="59" t="s">
        <v>13</v>
      </c>
      <c r="B8" s="5" t="s">
        <v>105</v>
      </c>
      <c r="C8" s="5" t="s">
        <v>90</v>
      </c>
      <c r="D8" s="5" t="s">
        <v>24</v>
      </c>
      <c r="E8" s="6">
        <v>88.211227416992188</v>
      </c>
      <c r="F8" s="54">
        <v>10956</v>
      </c>
      <c r="G8" s="54">
        <v>742</v>
      </c>
      <c r="H8" s="54">
        <v>10214</v>
      </c>
      <c r="I8" s="6">
        <v>443</v>
      </c>
      <c r="J8" s="6">
        <v>299</v>
      </c>
      <c r="K8" s="6">
        <v>246</v>
      </c>
      <c r="L8" s="6">
        <v>9968</v>
      </c>
      <c r="M8" s="6">
        <v>0</v>
      </c>
      <c r="N8" s="6">
        <v>0</v>
      </c>
      <c r="O8" s="4">
        <f t="shared" si="4"/>
        <v>88.211227416992188</v>
      </c>
      <c r="P8" s="28">
        <f>_xlfn.STDEV.P(O6:O9)</f>
        <v>2.4679454450203289</v>
      </c>
      <c r="Q8" s="6"/>
      <c r="R8" s="4">
        <f t="shared" si="0"/>
        <v>81.591530799865723</v>
      </c>
      <c r="S8" s="4">
        <f t="shared" si="1"/>
        <v>0.61914744933612853</v>
      </c>
      <c r="T8" s="28">
        <f>_xlfn.STDEV.P(S6:S9)</f>
        <v>2.9731326727046963E-2</v>
      </c>
      <c r="U8" s="4">
        <f t="shared" si="2"/>
        <v>0.57908834997357161</v>
      </c>
      <c r="V8" s="4">
        <f t="shared" si="3"/>
        <v>0.42091165002642839</v>
      </c>
      <c r="W8" s="29">
        <f t="shared" si="5"/>
        <v>1631.8306159973145</v>
      </c>
      <c r="X8" s="4"/>
    </row>
    <row r="9" spans="1:24" ht="16" thickBot="1" x14ac:dyDescent="0.25">
      <c r="A9" s="60" t="s">
        <v>15</v>
      </c>
      <c r="B9" s="61" t="s">
        <v>105</v>
      </c>
      <c r="C9" s="61" t="s">
        <v>90</v>
      </c>
      <c r="D9" s="61" t="s">
        <v>24</v>
      </c>
      <c r="E9" s="11">
        <v>87.256050109863281</v>
      </c>
      <c r="F9" s="62">
        <v>8177</v>
      </c>
      <c r="G9" s="62">
        <v>548</v>
      </c>
      <c r="H9" s="62">
        <v>7629</v>
      </c>
      <c r="I9" s="11">
        <v>312</v>
      </c>
      <c r="J9" s="11">
        <v>236</v>
      </c>
      <c r="K9" s="11">
        <v>190</v>
      </c>
      <c r="L9" s="11">
        <v>7439</v>
      </c>
      <c r="M9" s="11">
        <v>0</v>
      </c>
      <c r="N9" s="11">
        <v>0</v>
      </c>
      <c r="O9" s="4">
        <f t="shared" si="4"/>
        <v>87.256050109863281</v>
      </c>
      <c r="P9" s="11"/>
      <c r="Q9" s="11"/>
      <c r="R9" s="4">
        <f t="shared" si="0"/>
        <v>81.591530799865723</v>
      </c>
      <c r="S9" s="4">
        <f t="shared" si="1"/>
        <v>0.59428571428571431</v>
      </c>
      <c r="T9" s="11"/>
      <c r="U9" s="4">
        <f t="shared" si="2"/>
        <v>0.57908834997357161</v>
      </c>
      <c r="V9" s="4">
        <f t="shared" si="3"/>
        <v>0.42091165002642839</v>
      </c>
      <c r="W9" s="29">
        <f t="shared" si="5"/>
        <v>1631.8306159973145</v>
      </c>
      <c r="X9" s="4"/>
    </row>
    <row r="11" spans="1:24" ht="26" x14ac:dyDescent="0.3">
      <c r="A11" s="31" t="s">
        <v>106</v>
      </c>
    </row>
    <row r="13" spans="1:24" ht="16" thickBot="1" x14ac:dyDescent="0.25">
      <c r="A13" t="s">
        <v>51</v>
      </c>
      <c r="B13" s="32" t="s">
        <v>17</v>
      </c>
      <c r="C13" s="32" t="s">
        <v>89</v>
      </c>
      <c r="D13" t="s">
        <v>72</v>
      </c>
      <c r="E13" t="s">
        <v>87</v>
      </c>
      <c r="F13" t="s">
        <v>36</v>
      </c>
      <c r="G13" t="s">
        <v>39</v>
      </c>
      <c r="H13" t="s">
        <v>37</v>
      </c>
      <c r="I13" t="s">
        <v>40</v>
      </c>
      <c r="J13" t="s">
        <v>41</v>
      </c>
      <c r="K13" t="s">
        <v>42</v>
      </c>
      <c r="L13" t="s">
        <v>38</v>
      </c>
      <c r="M13" t="s">
        <v>43</v>
      </c>
      <c r="N13" t="s">
        <v>44</v>
      </c>
      <c r="O13" t="s">
        <v>45</v>
      </c>
      <c r="P13" t="s">
        <v>46</v>
      </c>
      <c r="Q13" t="s">
        <v>47</v>
      </c>
      <c r="R13" t="s">
        <v>48</v>
      </c>
      <c r="S13" t="s">
        <v>49</v>
      </c>
      <c r="T13" t="s">
        <v>50</v>
      </c>
      <c r="U13" s="33" t="s">
        <v>63</v>
      </c>
      <c r="V13" s="33" t="s">
        <v>60</v>
      </c>
    </row>
    <row r="14" spans="1:24" s="10" customFormat="1" x14ac:dyDescent="0.2">
      <c r="A14" s="5" t="s">
        <v>1</v>
      </c>
      <c r="B14" s="5" t="s">
        <v>105</v>
      </c>
      <c r="C14" s="5" t="s">
        <v>90</v>
      </c>
      <c r="D14" s="5" t="s">
        <v>19</v>
      </c>
      <c r="E14">
        <v>13996</v>
      </c>
      <c r="F14">
        <v>25</v>
      </c>
      <c r="G14">
        <v>168</v>
      </c>
      <c r="H14">
        <v>30</v>
      </c>
      <c r="I14">
        <v>45</v>
      </c>
      <c r="J14">
        <v>40</v>
      </c>
      <c r="K14">
        <v>0</v>
      </c>
      <c r="L14">
        <v>18</v>
      </c>
      <c r="M14">
        <v>53</v>
      </c>
      <c r="N14">
        <v>18</v>
      </c>
      <c r="O14">
        <v>10</v>
      </c>
      <c r="P14">
        <v>32</v>
      </c>
      <c r="Q14">
        <v>1</v>
      </c>
      <c r="R14">
        <v>83</v>
      </c>
      <c r="S14">
        <v>0</v>
      </c>
      <c r="T14">
        <v>66</v>
      </c>
      <c r="U14" s="34">
        <f t="shared" ref="U14:U17" si="7">ABS($Q$2)</f>
        <v>81.591530799865723</v>
      </c>
      <c r="V14" s="34">
        <f>ABS($T$2)</f>
        <v>0.57908834997357161</v>
      </c>
    </row>
    <row r="15" spans="1:24" x14ac:dyDescent="0.2">
      <c r="A15" s="5" t="s">
        <v>3</v>
      </c>
      <c r="B15" s="5" t="s">
        <v>105</v>
      </c>
      <c r="C15" s="5" t="s">
        <v>90</v>
      </c>
      <c r="D15" s="5" t="s">
        <v>19</v>
      </c>
      <c r="E15">
        <v>13584</v>
      </c>
      <c r="F15">
        <v>25</v>
      </c>
      <c r="G15">
        <v>173</v>
      </c>
      <c r="H15">
        <v>2</v>
      </c>
      <c r="I15">
        <v>35</v>
      </c>
      <c r="J15">
        <v>39</v>
      </c>
      <c r="K15">
        <v>0</v>
      </c>
      <c r="L15">
        <v>18</v>
      </c>
      <c r="M15">
        <v>57</v>
      </c>
      <c r="N15">
        <v>11</v>
      </c>
      <c r="O15">
        <v>10</v>
      </c>
      <c r="P15">
        <v>16</v>
      </c>
      <c r="Q15">
        <v>0</v>
      </c>
      <c r="R15">
        <v>63</v>
      </c>
      <c r="S15">
        <v>0</v>
      </c>
      <c r="T15">
        <v>133</v>
      </c>
      <c r="U15" s="4">
        <f t="shared" si="7"/>
        <v>81.591530799865723</v>
      </c>
      <c r="V15" s="4">
        <f>ABS($T$2)</f>
        <v>0.57908834997357161</v>
      </c>
    </row>
    <row r="16" spans="1:24" x14ac:dyDescent="0.2">
      <c r="A16" s="5" t="s">
        <v>14</v>
      </c>
      <c r="B16" s="5" t="s">
        <v>105</v>
      </c>
      <c r="C16" s="5" t="s">
        <v>91</v>
      </c>
      <c r="D16" s="5" t="s">
        <v>19</v>
      </c>
      <c r="E16">
        <v>14661</v>
      </c>
      <c r="F16">
        <v>21</v>
      </c>
      <c r="G16">
        <v>155</v>
      </c>
      <c r="H16">
        <v>2</v>
      </c>
      <c r="I16">
        <v>36</v>
      </c>
      <c r="J16">
        <v>38</v>
      </c>
      <c r="K16">
        <v>4</v>
      </c>
      <c r="L16">
        <v>0</v>
      </c>
      <c r="M16">
        <v>50</v>
      </c>
      <c r="N16">
        <v>15</v>
      </c>
      <c r="O16">
        <v>17</v>
      </c>
      <c r="P16">
        <v>9</v>
      </c>
      <c r="Q16">
        <v>0</v>
      </c>
      <c r="R16">
        <v>90</v>
      </c>
      <c r="S16">
        <v>1</v>
      </c>
      <c r="T16">
        <v>200</v>
      </c>
      <c r="U16" s="4">
        <f t="shared" si="7"/>
        <v>81.591530799865723</v>
      </c>
      <c r="V16" s="4">
        <f>ABS($T$2)</f>
        <v>0.57908834997357161</v>
      </c>
    </row>
    <row r="17" spans="1:37" x14ac:dyDescent="0.2">
      <c r="A17" s="5" t="s">
        <v>16</v>
      </c>
      <c r="B17" s="5" t="s">
        <v>105</v>
      </c>
      <c r="C17" s="5" t="s">
        <v>91</v>
      </c>
      <c r="D17" s="5" t="s">
        <v>19</v>
      </c>
      <c r="E17">
        <v>11646</v>
      </c>
      <c r="F17">
        <v>14</v>
      </c>
      <c r="G17">
        <v>126</v>
      </c>
      <c r="H17">
        <v>2</v>
      </c>
      <c r="I17">
        <v>34</v>
      </c>
      <c r="J17">
        <v>33</v>
      </c>
      <c r="K17">
        <v>3</v>
      </c>
      <c r="L17">
        <v>0</v>
      </c>
      <c r="M17">
        <v>49</v>
      </c>
      <c r="N17">
        <v>13</v>
      </c>
      <c r="O17">
        <v>12</v>
      </c>
      <c r="P17">
        <v>3</v>
      </c>
      <c r="Q17">
        <v>2</v>
      </c>
      <c r="R17">
        <v>85</v>
      </c>
      <c r="S17">
        <v>1</v>
      </c>
      <c r="T17">
        <v>146</v>
      </c>
      <c r="U17" s="4">
        <f t="shared" si="7"/>
        <v>81.591530799865723</v>
      </c>
      <c r="V17" s="4">
        <f>ABS($T$2)</f>
        <v>0.57908834997357161</v>
      </c>
    </row>
    <row r="19" spans="1:37" ht="29" x14ac:dyDescent="0.2">
      <c r="A19" s="14" t="s">
        <v>94</v>
      </c>
    </row>
    <row r="20" spans="1:37" ht="16" thickBot="1" x14ac:dyDescent="0.25">
      <c r="A20" s="32" t="s">
        <v>0</v>
      </c>
      <c r="B20" s="32" t="s">
        <v>17</v>
      </c>
      <c r="C20" s="32" t="s">
        <v>89</v>
      </c>
      <c r="D20" s="32" t="s">
        <v>18</v>
      </c>
      <c r="E20" s="36" t="s">
        <v>61</v>
      </c>
      <c r="F20" s="32" t="s">
        <v>27</v>
      </c>
      <c r="G20" s="32" t="s">
        <v>28</v>
      </c>
      <c r="H20" s="32" t="s">
        <v>29</v>
      </c>
      <c r="I20" t="s">
        <v>87</v>
      </c>
      <c r="J20" t="s">
        <v>36</v>
      </c>
      <c r="K20" t="s">
        <v>39</v>
      </c>
      <c r="L20" t="s">
        <v>37</v>
      </c>
      <c r="M20" t="s">
        <v>40</v>
      </c>
      <c r="N20" t="s">
        <v>41</v>
      </c>
      <c r="O20" t="s">
        <v>42</v>
      </c>
      <c r="P20" t="s">
        <v>38</v>
      </c>
      <c r="Q20" t="s">
        <v>43</v>
      </c>
      <c r="R20" t="s">
        <v>44</v>
      </c>
      <c r="S20" t="s">
        <v>45</v>
      </c>
      <c r="T20" t="s">
        <v>46</v>
      </c>
      <c r="U20" t="s">
        <v>47</v>
      </c>
      <c r="V20" t="s">
        <v>48</v>
      </c>
      <c r="W20" t="s">
        <v>49</v>
      </c>
      <c r="X20" t="s">
        <v>50</v>
      </c>
      <c r="Y20" s="33" t="s">
        <v>63</v>
      </c>
      <c r="Z20" s="37" t="s">
        <v>60</v>
      </c>
      <c r="AA20" s="38" t="s">
        <v>68</v>
      </c>
      <c r="AB20" s="38" t="s">
        <v>77</v>
      </c>
      <c r="AC20" s="38" t="s">
        <v>62</v>
      </c>
      <c r="AD20" s="38" t="s">
        <v>66</v>
      </c>
      <c r="AE20" s="38" t="s">
        <v>76</v>
      </c>
      <c r="AF20" s="38" t="s">
        <v>67</v>
      </c>
      <c r="AG20" s="38" t="s">
        <v>69</v>
      </c>
      <c r="AH20" s="38" t="s">
        <v>95</v>
      </c>
      <c r="AI20" s="38" t="s">
        <v>98</v>
      </c>
      <c r="AJ20" s="38" t="s">
        <v>96</v>
      </c>
      <c r="AK20" s="38" t="s">
        <v>97</v>
      </c>
    </row>
    <row r="21" spans="1:37" s="10" customFormat="1" x14ac:dyDescent="0.2">
      <c r="A21" s="5" t="s">
        <v>1</v>
      </c>
      <c r="B21" s="5" t="s">
        <v>3178</v>
      </c>
      <c r="C21" s="5" t="s">
        <v>90</v>
      </c>
      <c r="D21" s="5" t="s">
        <v>19</v>
      </c>
      <c r="E21" s="6">
        <v>27.199953079223633</v>
      </c>
      <c r="F21" s="54">
        <v>14585</v>
      </c>
      <c r="G21" s="54">
        <v>312</v>
      </c>
      <c r="H21" s="54">
        <v>14273</v>
      </c>
      <c r="I21">
        <v>13996</v>
      </c>
      <c r="J21">
        <v>25</v>
      </c>
      <c r="K21">
        <v>168</v>
      </c>
      <c r="L21">
        <v>30</v>
      </c>
      <c r="M21">
        <v>45</v>
      </c>
      <c r="N21">
        <v>40</v>
      </c>
      <c r="O21">
        <v>0</v>
      </c>
      <c r="P21">
        <v>18</v>
      </c>
      <c r="Q21">
        <v>53</v>
      </c>
      <c r="R21">
        <v>18</v>
      </c>
      <c r="S21">
        <v>10</v>
      </c>
      <c r="T21">
        <v>32</v>
      </c>
      <c r="U21">
        <v>1</v>
      </c>
      <c r="V21">
        <v>83</v>
      </c>
      <c r="W21">
        <v>0</v>
      </c>
      <c r="X21">
        <v>66</v>
      </c>
      <c r="Y21" s="34">
        <f>ABS($Q$2)</f>
        <v>81.591530799865723</v>
      </c>
      <c r="Z21" s="34">
        <f>ABS($T$2)</f>
        <v>0.57908834997357161</v>
      </c>
      <c r="AA21" s="34">
        <f>E21/(Y21/2)*1000000</f>
        <v>666734.71652203391</v>
      </c>
      <c r="AB21" s="34">
        <f>AVERAGE(AA21:AA22)</f>
        <v>671142.69207261619</v>
      </c>
      <c r="AC21" s="34">
        <f>E21*X21/SUM(J21,L21,N21,P21,R21,T21,V21,X21)</f>
        <v>5.753836228297307</v>
      </c>
      <c r="AD21" s="34">
        <f>AVERAGE(AC21:AC22)</f>
        <v>8.8466700220191665</v>
      </c>
      <c r="AE21" s="34">
        <f>AVERAGE(AD21,AD23,AD25,AD27)</f>
        <v>8.8447562702188538</v>
      </c>
      <c r="AF21" s="64">
        <f>AE21/(Y21/2)*1000000</f>
        <v>216805.74401561319</v>
      </c>
      <c r="AG21" s="23">
        <f>AF21/Z21</f>
        <v>374391.47934077372</v>
      </c>
      <c r="AH21" s="39"/>
      <c r="AI21" s="34"/>
      <c r="AJ21" s="34"/>
      <c r="AK21" s="34"/>
    </row>
    <row r="22" spans="1:37" s="12" customFormat="1" ht="16" thickBot="1" x14ac:dyDescent="0.25">
      <c r="A22" s="5" t="s">
        <v>3</v>
      </c>
      <c r="B22" s="5" t="s">
        <v>3178</v>
      </c>
      <c r="C22" s="5" t="s">
        <v>90</v>
      </c>
      <c r="D22" s="5" t="s">
        <v>19</v>
      </c>
      <c r="E22" s="6">
        <v>27.559606552124023</v>
      </c>
      <c r="F22" s="54">
        <v>14166</v>
      </c>
      <c r="G22" s="54">
        <v>307</v>
      </c>
      <c r="H22" s="54">
        <v>13859</v>
      </c>
      <c r="I22">
        <v>13584</v>
      </c>
      <c r="J22">
        <v>25</v>
      </c>
      <c r="K22">
        <v>173</v>
      </c>
      <c r="L22">
        <v>2</v>
      </c>
      <c r="M22">
        <v>35</v>
      </c>
      <c r="N22">
        <v>39</v>
      </c>
      <c r="O22">
        <v>0</v>
      </c>
      <c r="P22">
        <v>18</v>
      </c>
      <c r="Q22">
        <v>57</v>
      </c>
      <c r="R22">
        <v>11</v>
      </c>
      <c r="S22">
        <v>10</v>
      </c>
      <c r="T22">
        <v>16</v>
      </c>
      <c r="U22">
        <v>0</v>
      </c>
      <c r="V22">
        <v>63</v>
      </c>
      <c r="W22">
        <v>0</v>
      </c>
      <c r="X22">
        <v>133</v>
      </c>
      <c r="Y22" s="13">
        <f>ABS($Q$2)</f>
        <v>81.591530799865723</v>
      </c>
      <c r="Z22" s="13">
        <f>ABS($T$2)</f>
        <v>0.57908834997357161</v>
      </c>
      <c r="AA22" s="13">
        <f t="shared" ref="AA22" si="8">E22/(Y22/2)*1000000</f>
        <v>675550.66762319847</v>
      </c>
      <c r="AB22" s="13"/>
      <c r="AC22" s="13">
        <f>E22*X22/SUM(J22,L22,N22,P22,R22,T22,V22,X22)</f>
        <v>11.939503815741027</v>
      </c>
      <c r="AD22" s="13"/>
      <c r="AE22" s="13"/>
      <c r="AF22" s="40"/>
      <c r="AG22" s="13"/>
      <c r="AH22" s="40"/>
      <c r="AI22" s="13"/>
      <c r="AJ22" s="13"/>
      <c r="AK22" s="13"/>
    </row>
    <row r="23" spans="1:37" s="10" customFormat="1" ht="16" thickBot="1" x14ac:dyDescent="0.25">
      <c r="A23" s="5" t="s">
        <v>1</v>
      </c>
      <c r="B23" s="5" t="s">
        <v>3178</v>
      </c>
      <c r="C23" s="5" t="s">
        <v>92</v>
      </c>
      <c r="D23" s="5" t="s">
        <v>22</v>
      </c>
      <c r="E23" s="6">
        <v>22.8890380859375</v>
      </c>
      <c r="F23" s="54">
        <v>14585</v>
      </c>
      <c r="G23" s="54">
        <v>263</v>
      </c>
      <c r="H23" s="54">
        <v>14322</v>
      </c>
      <c r="I23">
        <v>13996</v>
      </c>
      <c r="J23">
        <v>25</v>
      </c>
      <c r="K23">
        <v>168</v>
      </c>
      <c r="L23">
        <v>30</v>
      </c>
      <c r="M23">
        <v>45</v>
      </c>
      <c r="N23">
        <v>40</v>
      </c>
      <c r="O23">
        <v>0</v>
      </c>
      <c r="P23">
        <v>18</v>
      </c>
      <c r="Q23">
        <v>53</v>
      </c>
      <c r="R23">
        <v>18</v>
      </c>
      <c r="S23">
        <v>10</v>
      </c>
      <c r="T23">
        <v>32</v>
      </c>
      <c r="U23">
        <v>1</v>
      </c>
      <c r="V23">
        <v>83</v>
      </c>
      <c r="W23">
        <v>0</v>
      </c>
      <c r="X23">
        <v>66</v>
      </c>
      <c r="Y23" s="13">
        <f t="shared" ref="Y23:Y28" si="9">ABS($Q$2)</f>
        <v>81.591530799865723</v>
      </c>
      <c r="Z23" s="13">
        <f t="shared" ref="Z23:Z28" si="10">ABS($T$6)</f>
        <v>0.57908834997357161</v>
      </c>
      <c r="AA23" s="34">
        <f>E23/(Y23/2)*1000000</f>
        <v>561064.06784011878</v>
      </c>
      <c r="AB23" s="34">
        <f>AVERAGE(AA23:AA24)</f>
        <v>599408.34963777242</v>
      </c>
      <c r="AC23" s="34">
        <f>E23*X23/SUM(Q23,R23,S23,T23,U23,V23,W23,X23)</f>
        <v>5.7440171622504756</v>
      </c>
      <c r="AD23" s="34">
        <f>AVERAGE(AC23:AC24)</f>
        <v>8.8381149531692422</v>
      </c>
      <c r="AE23" s="34"/>
      <c r="AF23" s="39"/>
      <c r="AG23" s="34"/>
      <c r="AH23" s="39"/>
      <c r="AI23" s="34"/>
      <c r="AJ23" s="34"/>
      <c r="AK23" s="34"/>
    </row>
    <row r="24" spans="1:37" s="12" customFormat="1" ht="16" thickBot="1" x14ac:dyDescent="0.25">
      <c r="A24" s="5" t="s">
        <v>3</v>
      </c>
      <c r="B24" s="5" t="s">
        <v>3178</v>
      </c>
      <c r="C24" s="5" t="s">
        <v>92</v>
      </c>
      <c r="D24" s="5" t="s">
        <v>22</v>
      </c>
      <c r="E24" s="6">
        <v>26.017606735229492</v>
      </c>
      <c r="F24" s="54">
        <v>14166</v>
      </c>
      <c r="G24" s="54">
        <v>290</v>
      </c>
      <c r="H24" s="54">
        <v>13876</v>
      </c>
      <c r="I24">
        <v>13584</v>
      </c>
      <c r="J24">
        <v>25</v>
      </c>
      <c r="K24">
        <v>173</v>
      </c>
      <c r="L24">
        <v>2</v>
      </c>
      <c r="M24">
        <v>35</v>
      </c>
      <c r="N24">
        <v>39</v>
      </c>
      <c r="O24">
        <v>0</v>
      </c>
      <c r="P24">
        <v>18</v>
      </c>
      <c r="Q24">
        <v>57</v>
      </c>
      <c r="R24">
        <v>11</v>
      </c>
      <c r="S24">
        <v>10</v>
      </c>
      <c r="T24">
        <v>16</v>
      </c>
      <c r="U24">
        <v>0</v>
      </c>
      <c r="V24">
        <v>63</v>
      </c>
      <c r="W24">
        <v>0</v>
      </c>
      <c r="X24">
        <v>133</v>
      </c>
      <c r="Y24" s="13">
        <f t="shared" si="9"/>
        <v>81.591530799865723</v>
      </c>
      <c r="Z24" s="13">
        <f t="shared" si="10"/>
        <v>0.57908834997357161</v>
      </c>
      <c r="AA24" s="13">
        <f>E24/(Y24/2)*1000000</f>
        <v>637752.63143542618</v>
      </c>
      <c r="AB24" s="13"/>
      <c r="AC24" s="13">
        <f>E24*X24/SUM(Q24,R24,S24,T24,U24,V24,W24,X24)</f>
        <v>11.932212744088009</v>
      </c>
      <c r="AD24" s="13"/>
      <c r="AE24" s="13"/>
      <c r="AF24" s="40"/>
      <c r="AG24" s="13"/>
      <c r="AH24" s="40"/>
      <c r="AI24" s="13"/>
      <c r="AJ24" s="13"/>
      <c r="AK24" s="13"/>
    </row>
    <row r="25" spans="1:37" s="10" customFormat="1" ht="16" thickBot="1" x14ac:dyDescent="0.25">
      <c r="A25" s="5" t="s">
        <v>1</v>
      </c>
      <c r="B25" s="5" t="s">
        <v>3178</v>
      </c>
      <c r="C25" s="5" t="s">
        <v>91</v>
      </c>
      <c r="D25" s="5" t="s">
        <v>21</v>
      </c>
      <c r="E25" s="6">
        <v>22.011074066162109</v>
      </c>
      <c r="F25" s="54">
        <v>14585</v>
      </c>
      <c r="G25" s="54">
        <v>253</v>
      </c>
      <c r="H25" s="54">
        <v>14332</v>
      </c>
      <c r="I25">
        <v>13996</v>
      </c>
      <c r="J25">
        <v>25</v>
      </c>
      <c r="K25">
        <v>168</v>
      </c>
      <c r="L25">
        <v>30</v>
      </c>
      <c r="M25">
        <v>45</v>
      </c>
      <c r="N25">
        <v>40</v>
      </c>
      <c r="O25">
        <v>0</v>
      </c>
      <c r="P25">
        <v>18</v>
      </c>
      <c r="Q25">
        <v>53</v>
      </c>
      <c r="R25">
        <v>18</v>
      </c>
      <c r="S25">
        <v>10</v>
      </c>
      <c r="T25">
        <v>32</v>
      </c>
      <c r="U25">
        <v>1</v>
      </c>
      <c r="V25">
        <v>83</v>
      </c>
      <c r="W25">
        <v>0</v>
      </c>
      <c r="X25">
        <v>66</v>
      </c>
      <c r="Y25" s="13">
        <f t="shared" si="9"/>
        <v>81.591530799865723</v>
      </c>
      <c r="Z25" s="13">
        <f t="shared" si="10"/>
        <v>0.57908834997357161</v>
      </c>
      <c r="AA25" s="13">
        <f>E25/(Y25/2)*1000000</f>
        <v>539543.10822167678</v>
      </c>
      <c r="AB25" s="34">
        <f>AVERAGE(AA25:AA26)</f>
        <v>586425.97542694246</v>
      </c>
      <c r="AC25" s="34">
        <f>E25*X25/SUM(M25,N25,O25,P25,U25,V25,W25,X25)</f>
        <v>5.7420193216075068</v>
      </c>
      <c r="AD25" s="34">
        <f>AVERAGE(AC25:AC26)</f>
        <v>8.8366874784663096</v>
      </c>
      <c r="AE25" s="34"/>
      <c r="AF25" s="39"/>
      <c r="AG25" s="34"/>
      <c r="AH25" s="4">
        <f>E25*(SUM(O25,P25,W25,X25)/(SUM(O25,P25,W25,X25)+SUM(M25,N25,U25,V25)))</f>
        <v>7.3080245911368271</v>
      </c>
      <c r="AI25" s="4">
        <f>AVERAGE(AH25:AH26,AH27:AH28)</f>
        <v>10.439408280800681</v>
      </c>
      <c r="AJ25" s="4">
        <f>AI25/(Y25/2)*1000000</f>
        <v>255894.4091000646</v>
      </c>
      <c r="AK25" s="22">
        <f>AJ25/Z25</f>
        <v>441891.82723455428</v>
      </c>
    </row>
    <row r="26" spans="1:37" ht="16" thickBot="1" x14ac:dyDescent="0.25">
      <c r="A26" s="5" t="s">
        <v>3</v>
      </c>
      <c r="B26" s="5" t="s">
        <v>3178</v>
      </c>
      <c r="C26" s="5" t="s">
        <v>91</v>
      </c>
      <c r="D26" s="5" t="s">
        <v>21</v>
      </c>
      <c r="E26" s="6">
        <v>25.836318969726562</v>
      </c>
      <c r="F26" s="54">
        <v>14166</v>
      </c>
      <c r="G26" s="54">
        <v>288</v>
      </c>
      <c r="H26" s="54">
        <v>13878</v>
      </c>
      <c r="I26">
        <v>13584</v>
      </c>
      <c r="J26">
        <v>25</v>
      </c>
      <c r="K26">
        <v>173</v>
      </c>
      <c r="L26">
        <v>2</v>
      </c>
      <c r="M26">
        <v>35</v>
      </c>
      <c r="N26">
        <v>39</v>
      </c>
      <c r="O26">
        <v>0</v>
      </c>
      <c r="P26">
        <v>18</v>
      </c>
      <c r="Q26">
        <v>57</v>
      </c>
      <c r="R26">
        <v>11</v>
      </c>
      <c r="S26">
        <v>10</v>
      </c>
      <c r="T26">
        <v>16</v>
      </c>
      <c r="U26">
        <v>0</v>
      </c>
      <c r="V26">
        <v>63</v>
      </c>
      <c r="W26">
        <v>0</v>
      </c>
      <c r="X26">
        <v>133</v>
      </c>
      <c r="Y26" s="13">
        <f t="shared" si="9"/>
        <v>81.591530799865723</v>
      </c>
      <c r="Z26" s="13">
        <f t="shared" si="10"/>
        <v>0.57908834997357161</v>
      </c>
      <c r="AA26" s="13">
        <f>E26/(Y26/2)*1000000</f>
        <v>633308.84263220814</v>
      </c>
      <c r="AB26" s="38"/>
      <c r="AC26" s="34">
        <f>E26*X26/SUM(M26,N26,O26,P26,U26,V26,W26,X26)</f>
        <v>11.931355635325113</v>
      </c>
      <c r="AD26" s="38"/>
      <c r="AE26" s="38"/>
      <c r="AF26" s="42"/>
      <c r="AG26" s="38"/>
      <c r="AH26" s="4">
        <f>E26*(SUM(O26,P26,W26,X26)/(SUM(O26,P26,W26,X26)+SUM(M26,N26,U26,V26)))</f>
        <v>13.546125570933025</v>
      </c>
      <c r="AI26" s="4"/>
      <c r="AJ26" s="4"/>
      <c r="AK26" s="4"/>
    </row>
    <row r="27" spans="1:37" ht="16" thickBot="1" x14ac:dyDescent="0.25">
      <c r="A27" s="5" t="s">
        <v>1</v>
      </c>
      <c r="B27" s="5" t="s">
        <v>3178</v>
      </c>
      <c r="C27" s="5" t="s">
        <v>93</v>
      </c>
      <c r="D27" s="5" t="s">
        <v>20</v>
      </c>
      <c r="E27" s="6">
        <v>28.257942199707031</v>
      </c>
      <c r="F27" s="54">
        <v>14585</v>
      </c>
      <c r="G27" s="54">
        <v>324</v>
      </c>
      <c r="H27" s="54">
        <v>14261</v>
      </c>
      <c r="I27">
        <v>13996</v>
      </c>
      <c r="J27">
        <v>25</v>
      </c>
      <c r="K27">
        <v>168</v>
      </c>
      <c r="L27">
        <v>30</v>
      </c>
      <c r="M27">
        <v>45</v>
      </c>
      <c r="N27">
        <v>40</v>
      </c>
      <c r="O27">
        <v>0</v>
      </c>
      <c r="P27">
        <v>18</v>
      </c>
      <c r="Q27">
        <v>53</v>
      </c>
      <c r="R27">
        <v>18</v>
      </c>
      <c r="S27">
        <v>10</v>
      </c>
      <c r="T27">
        <v>32</v>
      </c>
      <c r="U27">
        <v>1</v>
      </c>
      <c r="V27">
        <v>83</v>
      </c>
      <c r="W27">
        <v>0</v>
      </c>
      <c r="X27">
        <v>66</v>
      </c>
      <c r="Y27" s="13">
        <f t="shared" si="9"/>
        <v>81.591530799865723</v>
      </c>
      <c r="Z27" s="13">
        <f t="shared" si="10"/>
        <v>0.57908834997357161</v>
      </c>
      <c r="AA27" s="13">
        <f t="shared" ref="AA27:AA28" si="11">E27/(Y27/2)*1000000</f>
        <v>692668.51406478416</v>
      </c>
      <c r="AB27" s="35">
        <f>AVERAGE(AA27:AA28)</f>
        <v>734248.42505552666</v>
      </c>
      <c r="AC27" s="35">
        <f>E27*X27/SUM(K27,L27,O27,P27,S27,T27,W27,X27)</f>
        <v>5.7562474851255061</v>
      </c>
      <c r="AD27" s="35">
        <f>AVERAGE(AC27:AC28)</f>
        <v>8.8575526272206986</v>
      </c>
      <c r="AE27" s="35"/>
      <c r="AF27" s="41"/>
      <c r="AG27" s="35"/>
      <c r="AH27" s="4">
        <f>E27*(SUM(O27,P27,W27,X27)/(SUM(O27,P27,W27,X27)+SUM(K27,L27,S27,T27)))</f>
        <v>7.3261331628870074</v>
      </c>
      <c r="AI27" s="4"/>
      <c r="AJ27" s="4"/>
      <c r="AK27" s="4"/>
    </row>
    <row r="28" spans="1:37" ht="16" thickBot="1" x14ac:dyDescent="0.25">
      <c r="A28" s="5" t="s">
        <v>3</v>
      </c>
      <c r="B28" s="5" t="s">
        <v>3178</v>
      </c>
      <c r="C28" s="5" t="s">
        <v>93</v>
      </c>
      <c r="D28" s="5" t="s">
        <v>20</v>
      </c>
      <c r="E28" s="6">
        <v>31.650510787963867</v>
      </c>
      <c r="F28" s="54">
        <v>14166</v>
      </c>
      <c r="G28" s="54">
        <v>352</v>
      </c>
      <c r="H28" s="54">
        <v>13814</v>
      </c>
      <c r="I28">
        <v>13584</v>
      </c>
      <c r="J28">
        <v>25</v>
      </c>
      <c r="K28">
        <v>173</v>
      </c>
      <c r="L28">
        <v>2</v>
      </c>
      <c r="M28">
        <v>35</v>
      </c>
      <c r="N28">
        <v>39</v>
      </c>
      <c r="O28">
        <v>0</v>
      </c>
      <c r="P28">
        <v>18</v>
      </c>
      <c r="Q28">
        <v>57</v>
      </c>
      <c r="R28">
        <v>11</v>
      </c>
      <c r="S28">
        <v>10</v>
      </c>
      <c r="T28">
        <v>16</v>
      </c>
      <c r="U28">
        <v>0</v>
      </c>
      <c r="V28">
        <v>63</v>
      </c>
      <c r="W28">
        <v>0</v>
      </c>
      <c r="X28">
        <v>133</v>
      </c>
      <c r="Y28" s="13">
        <f t="shared" si="9"/>
        <v>81.591530799865723</v>
      </c>
      <c r="Z28" s="13">
        <f t="shared" si="10"/>
        <v>0.57908834997357161</v>
      </c>
      <c r="AA28" s="13">
        <f t="shared" si="11"/>
        <v>775828.33604626905</v>
      </c>
      <c r="AB28" s="38"/>
      <c r="AC28" s="38">
        <f>E28*X28/SUM(K28,L28,O28,P28,S28,T28,W28,X28)</f>
        <v>11.958857769315893</v>
      </c>
      <c r="AD28" s="38"/>
      <c r="AE28" s="38"/>
      <c r="AF28" s="42"/>
      <c r="AG28" s="38"/>
      <c r="AH28" s="4">
        <f>E28*(SUM(O28,P28,W28,X28)/(SUM(O28,P28,W28,X28)+SUM(K28,L28,S28,T28)))</f>
        <v>13.577349798245862</v>
      </c>
      <c r="AI28" s="4"/>
      <c r="AJ28" s="4"/>
      <c r="AK28" s="4"/>
    </row>
    <row r="31" spans="1:37" ht="29" x14ac:dyDescent="0.2">
      <c r="A31" s="14" t="s">
        <v>111</v>
      </c>
    </row>
    <row r="32" spans="1:37" ht="16" thickBot="1" x14ac:dyDescent="0.25">
      <c r="A32" s="32" t="s">
        <v>0</v>
      </c>
      <c r="B32" s="32" t="s">
        <v>17</v>
      </c>
      <c r="C32" s="32" t="s">
        <v>89</v>
      </c>
      <c r="D32" s="32" t="s">
        <v>18</v>
      </c>
      <c r="E32" s="36" t="s">
        <v>61</v>
      </c>
      <c r="F32" s="32" t="s">
        <v>27</v>
      </c>
      <c r="G32" s="32" t="s">
        <v>28</v>
      </c>
      <c r="H32" s="32" t="s">
        <v>29</v>
      </c>
      <c r="I32" t="s">
        <v>87</v>
      </c>
      <c r="J32" t="s">
        <v>36</v>
      </c>
      <c r="K32" t="s">
        <v>39</v>
      </c>
      <c r="L32" t="s">
        <v>37</v>
      </c>
      <c r="M32" t="s">
        <v>40</v>
      </c>
      <c r="N32" t="s">
        <v>41</v>
      </c>
      <c r="O32" t="s">
        <v>42</v>
      </c>
      <c r="P32" t="s">
        <v>38</v>
      </c>
      <c r="Q32" t="s">
        <v>43</v>
      </c>
      <c r="R32" t="s">
        <v>44</v>
      </c>
      <c r="S32" t="s">
        <v>45</v>
      </c>
      <c r="T32" t="s">
        <v>46</v>
      </c>
      <c r="U32" t="s">
        <v>47</v>
      </c>
      <c r="V32" t="s">
        <v>48</v>
      </c>
      <c r="W32" t="s">
        <v>49</v>
      </c>
      <c r="X32" t="s">
        <v>50</v>
      </c>
      <c r="Y32" s="33" t="s">
        <v>63</v>
      </c>
      <c r="Z32" s="37" t="s">
        <v>60</v>
      </c>
      <c r="AA32" s="38" t="s">
        <v>68</v>
      </c>
      <c r="AB32" s="4" t="s">
        <v>77</v>
      </c>
      <c r="AC32" s="4" t="s">
        <v>62</v>
      </c>
      <c r="AD32" s="4" t="s">
        <v>66</v>
      </c>
      <c r="AE32" s="4" t="s">
        <v>76</v>
      </c>
      <c r="AF32" s="4" t="s">
        <v>67</v>
      </c>
      <c r="AG32" s="4" t="s">
        <v>69</v>
      </c>
      <c r="AH32" s="4" t="s">
        <v>95</v>
      </c>
      <c r="AI32" s="4" t="s">
        <v>98</v>
      </c>
      <c r="AJ32" s="4" t="s">
        <v>96</v>
      </c>
      <c r="AK32" s="4" t="s">
        <v>97</v>
      </c>
    </row>
    <row r="33" spans="1:37" ht="16" thickBot="1" x14ac:dyDescent="0.25">
      <c r="A33" s="5" t="s">
        <v>14</v>
      </c>
      <c r="B33" s="5" t="s">
        <v>108</v>
      </c>
      <c r="C33" s="5" t="s">
        <v>90</v>
      </c>
      <c r="D33" s="5" t="s">
        <v>19</v>
      </c>
      <c r="E33" s="6">
        <v>31.55329704284668</v>
      </c>
      <c r="F33" s="54">
        <v>15299</v>
      </c>
      <c r="G33" s="54">
        <v>379</v>
      </c>
      <c r="H33" s="54">
        <v>14920</v>
      </c>
      <c r="I33">
        <v>14661</v>
      </c>
      <c r="J33">
        <v>21</v>
      </c>
      <c r="K33">
        <v>155</v>
      </c>
      <c r="L33">
        <v>2</v>
      </c>
      <c r="M33">
        <v>36</v>
      </c>
      <c r="N33">
        <v>38</v>
      </c>
      <c r="O33">
        <v>4</v>
      </c>
      <c r="P33">
        <v>0</v>
      </c>
      <c r="Q33">
        <v>50</v>
      </c>
      <c r="R33">
        <v>15</v>
      </c>
      <c r="S33">
        <v>17</v>
      </c>
      <c r="T33">
        <v>9</v>
      </c>
      <c r="U33">
        <v>0</v>
      </c>
      <c r="V33">
        <v>90</v>
      </c>
      <c r="W33">
        <v>1</v>
      </c>
      <c r="X33">
        <v>200</v>
      </c>
      <c r="Y33" s="34">
        <f>ABS($Q$2)</f>
        <v>81.591530799865723</v>
      </c>
      <c r="Z33" s="34">
        <f>ABS($T$2)</f>
        <v>0.57908834997357161</v>
      </c>
      <c r="AA33" s="34">
        <f>E33/(Y33/2)*1000000</f>
        <v>773445.3988917832</v>
      </c>
      <c r="AB33" s="4">
        <f>AVERAGE(AA33:AA34)</f>
        <v>770248.83232607972</v>
      </c>
      <c r="AC33" s="4">
        <f>E33*X33/SUM(J33,L33,N33,P33,R33,T33,V33,X33)</f>
        <v>16.82842508951823</v>
      </c>
      <c r="AD33" s="4">
        <f>AVERAGE(AC33:AC34)</f>
        <v>16.131615763311988</v>
      </c>
      <c r="AE33" s="4">
        <f>AVERAGE(AD33,AD39,AD35,AD37)</f>
        <v>16.007960457510919</v>
      </c>
      <c r="AF33" s="4">
        <f>AE33/(Y33/2)*1000000</f>
        <v>392392.69812884217</v>
      </c>
      <c r="AG33" s="22">
        <f>AF33/Z33</f>
        <v>677604.20002707734</v>
      </c>
      <c r="AH33" s="4"/>
      <c r="AI33" s="4"/>
      <c r="AJ33" s="4"/>
      <c r="AK33" s="4"/>
    </row>
    <row r="34" spans="1:37" ht="16" thickBot="1" x14ac:dyDescent="0.25">
      <c r="A34" s="5" t="s">
        <v>16</v>
      </c>
      <c r="B34" s="5" t="s">
        <v>108</v>
      </c>
      <c r="C34" s="5" t="s">
        <v>90</v>
      </c>
      <c r="D34" s="5" t="s">
        <v>19</v>
      </c>
      <c r="E34" s="6">
        <v>31.292484283447266</v>
      </c>
      <c r="F34" s="54">
        <v>12169</v>
      </c>
      <c r="G34" s="54">
        <v>299</v>
      </c>
      <c r="H34" s="54">
        <v>11870</v>
      </c>
      <c r="I34">
        <v>11646</v>
      </c>
      <c r="J34">
        <v>14</v>
      </c>
      <c r="K34">
        <v>126</v>
      </c>
      <c r="L34">
        <v>2</v>
      </c>
      <c r="M34">
        <v>34</v>
      </c>
      <c r="N34">
        <v>33</v>
      </c>
      <c r="O34">
        <v>3</v>
      </c>
      <c r="P34">
        <v>0</v>
      </c>
      <c r="Q34">
        <v>49</v>
      </c>
      <c r="R34">
        <v>13</v>
      </c>
      <c r="S34">
        <v>12</v>
      </c>
      <c r="T34">
        <v>3</v>
      </c>
      <c r="U34">
        <v>2</v>
      </c>
      <c r="V34">
        <v>85</v>
      </c>
      <c r="W34">
        <v>1</v>
      </c>
      <c r="X34">
        <v>146</v>
      </c>
      <c r="Y34" s="13">
        <f>ABS($Q$2)</f>
        <v>81.591530799865723</v>
      </c>
      <c r="Z34" s="13">
        <f>ABS($T$2)</f>
        <v>0.57908834997357161</v>
      </c>
      <c r="AA34" s="34">
        <f>E34/(Y34/2)*1000000</f>
        <v>767052.26576037635</v>
      </c>
      <c r="AB34" s="4"/>
      <c r="AC34" s="4">
        <f>E34*X34/SUM(J34,L34,N34,P34,R34,T34,V34,X34)</f>
        <v>15.434806437105745</v>
      </c>
      <c r="AD34" s="4"/>
      <c r="AE34" s="4"/>
      <c r="AF34" s="4"/>
      <c r="AG34" s="4"/>
      <c r="AH34" s="4"/>
      <c r="AI34" s="4"/>
      <c r="AJ34" s="4"/>
      <c r="AK34" s="4"/>
    </row>
    <row r="35" spans="1:37" ht="16" thickBot="1" x14ac:dyDescent="0.25">
      <c r="A35" s="5" t="s">
        <v>14</v>
      </c>
      <c r="B35" s="5" t="s">
        <v>108</v>
      </c>
      <c r="C35" s="5" t="s">
        <v>92</v>
      </c>
      <c r="D35" s="5" t="s">
        <v>22</v>
      </c>
      <c r="E35" s="6">
        <v>31.806243896484375</v>
      </c>
      <c r="F35" s="54">
        <v>15299</v>
      </c>
      <c r="G35" s="54">
        <v>382</v>
      </c>
      <c r="H35" s="54">
        <v>14917</v>
      </c>
      <c r="I35">
        <v>14661</v>
      </c>
      <c r="J35">
        <v>21</v>
      </c>
      <c r="K35">
        <v>155</v>
      </c>
      <c r="L35">
        <v>2</v>
      </c>
      <c r="M35">
        <v>36</v>
      </c>
      <c r="N35">
        <v>38</v>
      </c>
      <c r="O35">
        <v>4</v>
      </c>
      <c r="P35">
        <v>0</v>
      </c>
      <c r="Q35">
        <v>50</v>
      </c>
      <c r="R35">
        <v>15</v>
      </c>
      <c r="S35">
        <v>17</v>
      </c>
      <c r="T35">
        <v>9</v>
      </c>
      <c r="U35">
        <v>0</v>
      </c>
      <c r="V35">
        <v>90</v>
      </c>
      <c r="W35">
        <v>1</v>
      </c>
      <c r="X35">
        <v>200</v>
      </c>
      <c r="Y35" s="34">
        <f t="shared" ref="Y35:Y40" si="12">ABS($Q$2)</f>
        <v>81.591530799865723</v>
      </c>
      <c r="Z35" s="34">
        <f t="shared" ref="Z35:Z40" si="13">ABS($T$2)</f>
        <v>0.57908834997357161</v>
      </c>
      <c r="AA35" s="34">
        <f t="shared" ref="AA35:AA40" si="14">E35/(Y35/2)*1000000</f>
        <v>779645.720203517</v>
      </c>
      <c r="AB35" s="4">
        <f>AVERAGE(AA35:AA36)</f>
        <v>788942.29824605887</v>
      </c>
      <c r="AC35" s="4">
        <f>E35*X35/SUM(Q35,R35,S35,T35,U35,V35,W35,X35)</f>
        <v>16.652483715436844</v>
      </c>
      <c r="AD35" s="4">
        <f>AVERAGE(AC35:AC36)</f>
        <v>15.970061513354537</v>
      </c>
      <c r="AE35" s="4"/>
      <c r="AF35" s="4"/>
      <c r="AG35" s="4"/>
    </row>
    <row r="36" spans="1:37" ht="16" thickBot="1" x14ac:dyDescent="0.25">
      <c r="A36" s="5" t="s">
        <v>16</v>
      </c>
      <c r="B36" s="5" t="s">
        <v>108</v>
      </c>
      <c r="C36" s="5" t="s">
        <v>92</v>
      </c>
      <c r="D36" s="5" t="s">
        <v>22</v>
      </c>
      <c r="E36" s="6">
        <v>32.564765930175781</v>
      </c>
      <c r="F36" s="54">
        <v>12169</v>
      </c>
      <c r="G36" s="54">
        <v>311</v>
      </c>
      <c r="H36" s="54">
        <v>11858</v>
      </c>
      <c r="I36">
        <v>11646</v>
      </c>
      <c r="J36">
        <v>14</v>
      </c>
      <c r="K36">
        <v>126</v>
      </c>
      <c r="L36">
        <v>2</v>
      </c>
      <c r="M36">
        <v>34</v>
      </c>
      <c r="N36">
        <v>33</v>
      </c>
      <c r="O36">
        <v>3</v>
      </c>
      <c r="P36">
        <v>0</v>
      </c>
      <c r="Q36">
        <v>49</v>
      </c>
      <c r="R36">
        <v>13</v>
      </c>
      <c r="S36">
        <v>12</v>
      </c>
      <c r="T36">
        <v>3</v>
      </c>
      <c r="U36">
        <v>2</v>
      </c>
      <c r="V36">
        <v>85</v>
      </c>
      <c r="W36">
        <v>1</v>
      </c>
      <c r="X36">
        <v>146</v>
      </c>
      <c r="Y36" s="13">
        <f t="shared" si="12"/>
        <v>81.591530799865723</v>
      </c>
      <c r="Z36" s="13">
        <f t="shared" si="13"/>
        <v>0.57908834997357161</v>
      </c>
      <c r="AA36" s="34">
        <f t="shared" si="14"/>
        <v>798238.87628860062</v>
      </c>
      <c r="AB36" s="4"/>
      <c r="AC36" s="4">
        <f>E36*X36/SUM(Q36,R36,S36,T36,U36,V36,W36,X36)</f>
        <v>15.287639311272232</v>
      </c>
      <c r="AD36" s="4"/>
      <c r="AE36" s="4"/>
      <c r="AF36" s="4"/>
      <c r="AG36" s="4"/>
      <c r="AH36" s="4"/>
      <c r="AI36" s="4"/>
      <c r="AJ36" s="4"/>
      <c r="AK36" s="4"/>
    </row>
    <row r="37" spans="1:37" ht="16" thickBot="1" x14ac:dyDescent="0.25">
      <c r="A37" s="5" t="s">
        <v>14</v>
      </c>
      <c r="B37" s="5" t="s">
        <v>108</v>
      </c>
      <c r="C37" s="5" t="s">
        <v>91</v>
      </c>
      <c r="D37" s="5" t="s">
        <v>21</v>
      </c>
      <c r="E37" s="6">
        <v>30.71051025390625</v>
      </c>
      <c r="F37" s="54">
        <v>15299</v>
      </c>
      <c r="G37" s="54">
        <v>369</v>
      </c>
      <c r="H37" s="54">
        <v>14930</v>
      </c>
      <c r="I37">
        <v>14661</v>
      </c>
      <c r="J37">
        <v>21</v>
      </c>
      <c r="K37">
        <v>155</v>
      </c>
      <c r="L37">
        <v>2</v>
      </c>
      <c r="M37">
        <v>36</v>
      </c>
      <c r="N37">
        <v>38</v>
      </c>
      <c r="O37">
        <v>4</v>
      </c>
      <c r="P37">
        <v>0</v>
      </c>
      <c r="Q37">
        <v>50</v>
      </c>
      <c r="R37">
        <v>15</v>
      </c>
      <c r="S37">
        <v>17</v>
      </c>
      <c r="T37">
        <v>9</v>
      </c>
      <c r="U37">
        <v>0</v>
      </c>
      <c r="V37">
        <v>90</v>
      </c>
      <c r="W37">
        <v>1</v>
      </c>
      <c r="X37">
        <v>200</v>
      </c>
      <c r="Y37" s="34">
        <f t="shared" si="12"/>
        <v>81.591530799865723</v>
      </c>
      <c r="Z37" s="34">
        <f t="shared" si="13"/>
        <v>0.57908834997357161</v>
      </c>
      <c r="AA37" s="34">
        <f t="shared" si="14"/>
        <v>752786.71579861548</v>
      </c>
      <c r="AB37" s="4">
        <f>AVERAGE(AA37:AA38)</f>
        <v>766414.80388953898</v>
      </c>
      <c r="AC37" s="4">
        <f>E37*X37/SUM(M37,N37,O37,P37,U37,V37,W37,X37)</f>
        <v>16.645263010247291</v>
      </c>
      <c r="AD37" s="4">
        <f>AVERAGE(AC37:AC38)</f>
        <v>15.964205906728147</v>
      </c>
      <c r="AE37" s="4"/>
      <c r="AF37" s="4"/>
      <c r="AG37" s="4"/>
      <c r="AH37" s="4">
        <f>E37*(SUM(O37,P37,W37,X37)/(SUM(O37,P37,W37,X37)+SUM(M37,N37,U37,V37)))</f>
        <v>17.061394585503471</v>
      </c>
      <c r="AI37" s="4">
        <f>AVERAGE(AH37:AH38,AH39:AH40)</f>
        <v>16.382523950461149</v>
      </c>
      <c r="AJ37" s="4">
        <f>AI37/(Y37/2)*1000000</f>
        <v>401574.12883073668</v>
      </c>
      <c r="AK37" s="22">
        <f>AJ37/Z37</f>
        <v>693459.17397416767</v>
      </c>
    </row>
    <row r="38" spans="1:37" ht="16" thickBot="1" x14ac:dyDescent="0.25">
      <c r="A38" s="5" t="s">
        <v>16</v>
      </c>
      <c r="B38" s="5" t="s">
        <v>108</v>
      </c>
      <c r="C38" s="5" t="s">
        <v>91</v>
      </c>
      <c r="D38" s="5" t="s">
        <v>21</v>
      </c>
      <c r="E38" s="6">
        <v>31.822446823120117</v>
      </c>
      <c r="F38" s="54">
        <v>12169</v>
      </c>
      <c r="G38" s="54">
        <v>304</v>
      </c>
      <c r="H38" s="54">
        <v>11865</v>
      </c>
      <c r="I38">
        <v>11646</v>
      </c>
      <c r="J38">
        <v>14</v>
      </c>
      <c r="K38">
        <v>126</v>
      </c>
      <c r="L38">
        <v>2</v>
      </c>
      <c r="M38">
        <v>34</v>
      </c>
      <c r="N38">
        <v>33</v>
      </c>
      <c r="O38">
        <v>3</v>
      </c>
      <c r="P38">
        <v>0</v>
      </c>
      <c r="Q38">
        <v>49</v>
      </c>
      <c r="R38">
        <v>13</v>
      </c>
      <c r="S38">
        <v>12</v>
      </c>
      <c r="T38">
        <v>3</v>
      </c>
      <c r="U38">
        <v>2</v>
      </c>
      <c r="V38">
        <v>85</v>
      </c>
      <c r="W38">
        <v>1</v>
      </c>
      <c r="X38">
        <v>146</v>
      </c>
      <c r="Y38" s="13">
        <f t="shared" si="12"/>
        <v>81.591530799865723</v>
      </c>
      <c r="Z38" s="13">
        <f t="shared" si="13"/>
        <v>0.57908834997357161</v>
      </c>
      <c r="AA38" s="34">
        <f t="shared" si="14"/>
        <v>780042.89198046247</v>
      </c>
      <c r="AB38" s="4"/>
      <c r="AC38" s="4">
        <f>E38*X38/SUM(M38,N38,O38,P38,U38,V38,W38,X38)</f>
        <v>15.283148803209004</v>
      </c>
      <c r="AD38" s="4"/>
      <c r="AE38" s="4"/>
      <c r="AF38" s="4"/>
      <c r="AG38" s="4"/>
      <c r="AH38" s="4">
        <f>E38*(SUM(O38,P38,W38,X38)/(SUM(O38,P38,W38,X38)+SUM(M38,N38,U38,V38)))</f>
        <v>15.701865208776374</v>
      </c>
      <c r="AI38" s="4"/>
      <c r="AJ38" s="4"/>
      <c r="AK38" s="4"/>
    </row>
    <row r="39" spans="1:37" ht="16" thickBot="1" x14ac:dyDescent="0.25">
      <c r="A39" s="5" t="s">
        <v>14</v>
      </c>
      <c r="B39" s="5" t="s">
        <v>108</v>
      </c>
      <c r="C39" s="5" t="s">
        <v>93</v>
      </c>
      <c r="D39" s="5" t="s">
        <v>109</v>
      </c>
      <c r="E39" s="6">
        <v>32.312290191650391</v>
      </c>
      <c r="F39" s="54">
        <v>15299</v>
      </c>
      <c r="G39" s="54">
        <v>388</v>
      </c>
      <c r="H39" s="54">
        <v>14911</v>
      </c>
      <c r="I39">
        <v>14661</v>
      </c>
      <c r="J39">
        <v>21</v>
      </c>
      <c r="K39">
        <v>155</v>
      </c>
      <c r="L39">
        <v>2</v>
      </c>
      <c r="M39">
        <v>36</v>
      </c>
      <c r="N39">
        <v>38</v>
      </c>
      <c r="O39">
        <v>4</v>
      </c>
      <c r="P39">
        <v>0</v>
      </c>
      <c r="Q39">
        <v>50</v>
      </c>
      <c r="R39">
        <v>15</v>
      </c>
      <c r="S39">
        <v>17</v>
      </c>
      <c r="T39">
        <v>9</v>
      </c>
      <c r="U39">
        <v>0</v>
      </c>
      <c r="V39">
        <v>90</v>
      </c>
      <c r="W39">
        <v>1</v>
      </c>
      <c r="X39">
        <v>200</v>
      </c>
      <c r="Y39" s="34">
        <f t="shared" si="12"/>
        <v>81.591530799865723</v>
      </c>
      <c r="Z39" s="34">
        <f t="shared" si="13"/>
        <v>0.57908834997357161</v>
      </c>
      <c r="AA39" s="34">
        <f t="shared" si="14"/>
        <v>792050.10311446607</v>
      </c>
      <c r="AB39" s="4">
        <f>AVERAGE(AA39:AA40)</f>
        <v>771760.44613494538</v>
      </c>
      <c r="AC39" s="4">
        <f>E39*X39/SUM(K39,L39,O39,P39,S39,T39,W39,X39)</f>
        <v>16.655819686417725</v>
      </c>
      <c r="AD39" s="4">
        <f>AVERAGE(AC39:AC40)</f>
        <v>15.965958646648996</v>
      </c>
      <c r="AE39" s="4"/>
      <c r="AF39" s="4"/>
      <c r="AG39" s="4"/>
      <c r="AH39" s="4">
        <f>E39*(SUM(O39,P39,W39,X39)/(SUM(O39,P39,W39,X39)+SUM(K39,L39,S39,T39)))</f>
        <v>17.072215178578169</v>
      </c>
      <c r="AI39" s="4"/>
      <c r="AJ39" s="4"/>
      <c r="AK39" s="4"/>
    </row>
    <row r="40" spans="1:37" ht="16" thickBot="1" x14ac:dyDescent="0.25">
      <c r="A40" s="5" t="s">
        <v>16</v>
      </c>
      <c r="B40" s="5" t="s">
        <v>108</v>
      </c>
      <c r="C40" s="5" t="s">
        <v>93</v>
      </c>
      <c r="D40" s="5" t="s">
        <v>109</v>
      </c>
      <c r="E40" s="6">
        <v>30.656826019287109</v>
      </c>
      <c r="F40" s="54">
        <v>12169</v>
      </c>
      <c r="G40" s="54">
        <v>293</v>
      </c>
      <c r="H40" s="54">
        <v>11876</v>
      </c>
      <c r="I40">
        <v>11646</v>
      </c>
      <c r="J40">
        <v>14</v>
      </c>
      <c r="K40">
        <v>126</v>
      </c>
      <c r="L40">
        <v>2</v>
      </c>
      <c r="M40">
        <v>34</v>
      </c>
      <c r="N40">
        <v>33</v>
      </c>
      <c r="O40">
        <v>3</v>
      </c>
      <c r="P40">
        <v>0</v>
      </c>
      <c r="Q40">
        <v>49</v>
      </c>
      <c r="R40">
        <v>13</v>
      </c>
      <c r="S40">
        <v>12</v>
      </c>
      <c r="T40">
        <v>3</v>
      </c>
      <c r="U40">
        <v>2</v>
      </c>
      <c r="V40">
        <v>85</v>
      </c>
      <c r="W40">
        <v>1</v>
      </c>
      <c r="X40">
        <v>146</v>
      </c>
      <c r="Y40" s="13">
        <f t="shared" si="12"/>
        <v>81.591530799865723</v>
      </c>
      <c r="Z40" s="13">
        <f t="shared" si="13"/>
        <v>0.57908834997357161</v>
      </c>
      <c r="AA40" s="34">
        <f t="shared" si="14"/>
        <v>751470.78915542457</v>
      </c>
      <c r="AB40" s="4"/>
      <c r="AC40" s="4">
        <f>E40*X40/SUM(K40,L40,O40,P40,S40,T40,W40,X40)</f>
        <v>15.276097606880267</v>
      </c>
      <c r="AD40" s="4"/>
      <c r="AE40" s="4"/>
      <c r="AF40" s="4"/>
      <c r="AG40" s="4"/>
      <c r="AH40" s="4">
        <f>E40*(SUM(O40,P40,W40,X40)/(SUM(O40,P40,W40,X40)+SUM(K40,L40,S40,T40)))</f>
        <v>15.694620828986574</v>
      </c>
      <c r="AI40" s="4"/>
      <c r="AJ40" s="4"/>
      <c r="AK40" s="4"/>
    </row>
    <row r="41" spans="1:37" x14ac:dyDescent="0.2">
      <c r="AC41" s="4"/>
    </row>
    <row r="42" spans="1:37" ht="26" x14ac:dyDescent="0.3">
      <c r="A42" s="31" t="s">
        <v>3202</v>
      </c>
    </row>
    <row r="44" spans="1:37" x14ac:dyDescent="0.2">
      <c r="A44" t="s">
        <v>51</v>
      </c>
      <c r="B44" s="7" t="s">
        <v>87</v>
      </c>
      <c r="C44" t="s">
        <v>36</v>
      </c>
      <c r="D44" t="s">
        <v>39</v>
      </c>
      <c r="E44" t="s">
        <v>37</v>
      </c>
      <c r="F44" t="s">
        <v>40</v>
      </c>
      <c r="G44" t="s">
        <v>41</v>
      </c>
      <c r="H44" t="s">
        <v>42</v>
      </c>
      <c r="I44" t="s">
        <v>38</v>
      </c>
      <c r="J44" t="s">
        <v>3185</v>
      </c>
      <c r="K44" t="s">
        <v>3186</v>
      </c>
      <c r="L44" t="s">
        <v>3187</v>
      </c>
      <c r="M44" t="s">
        <v>3188</v>
      </c>
      <c r="N44" t="s">
        <v>3189</v>
      </c>
      <c r="O44" t="s">
        <v>3190</v>
      </c>
      <c r="P44" t="s">
        <v>3191</v>
      </c>
      <c r="Q44" t="s">
        <v>3192</v>
      </c>
      <c r="R44" t="s">
        <v>43</v>
      </c>
      <c r="S44" t="s">
        <v>44</v>
      </c>
      <c r="T44" t="s">
        <v>45</v>
      </c>
      <c r="U44" t="s">
        <v>46</v>
      </c>
      <c r="V44" t="s">
        <v>47</v>
      </c>
      <c r="W44" t="s">
        <v>48</v>
      </c>
      <c r="X44" t="s">
        <v>49</v>
      </c>
      <c r="Y44" t="s">
        <v>50</v>
      </c>
      <c r="Z44" t="s">
        <v>3193</v>
      </c>
      <c r="AA44" t="s">
        <v>3194</v>
      </c>
      <c r="AB44" t="s">
        <v>3195</v>
      </c>
      <c r="AC44" t="s">
        <v>3196</v>
      </c>
      <c r="AD44" t="s">
        <v>3197</v>
      </c>
      <c r="AE44" t="s">
        <v>3198</v>
      </c>
      <c r="AF44" t="s">
        <v>3199</v>
      </c>
      <c r="AG44" t="s">
        <v>3200</v>
      </c>
    </row>
    <row r="45" spans="1:37" x14ac:dyDescent="0.2">
      <c r="A45" t="s">
        <v>2</v>
      </c>
      <c r="B45">
        <v>15729</v>
      </c>
      <c r="C45">
        <v>32</v>
      </c>
      <c r="D45">
        <v>148</v>
      </c>
      <c r="E45">
        <v>1</v>
      </c>
      <c r="F45">
        <v>13</v>
      </c>
      <c r="G45">
        <v>6</v>
      </c>
      <c r="H45">
        <v>0</v>
      </c>
      <c r="I45">
        <v>2</v>
      </c>
      <c r="J45">
        <v>5</v>
      </c>
      <c r="K45">
        <v>1</v>
      </c>
      <c r="L45">
        <v>0</v>
      </c>
      <c r="M45">
        <v>0</v>
      </c>
      <c r="N45">
        <v>22</v>
      </c>
      <c r="O45">
        <v>34</v>
      </c>
      <c r="P45">
        <v>1</v>
      </c>
      <c r="Q45">
        <v>10</v>
      </c>
      <c r="R45">
        <v>67</v>
      </c>
      <c r="S45">
        <v>16</v>
      </c>
      <c r="T45">
        <v>12</v>
      </c>
      <c r="U45">
        <v>6</v>
      </c>
      <c r="V45">
        <v>0</v>
      </c>
      <c r="W45">
        <v>2</v>
      </c>
      <c r="X45">
        <v>0</v>
      </c>
      <c r="Y45">
        <v>5</v>
      </c>
      <c r="Z45">
        <v>4</v>
      </c>
      <c r="AA45">
        <v>2</v>
      </c>
      <c r="AB45">
        <v>0</v>
      </c>
      <c r="AC45">
        <v>5</v>
      </c>
      <c r="AD45">
        <v>4</v>
      </c>
      <c r="AE45">
        <v>83</v>
      </c>
      <c r="AF45">
        <v>0</v>
      </c>
      <c r="AG45">
        <v>158</v>
      </c>
    </row>
    <row r="46" spans="1:37" x14ac:dyDescent="0.2">
      <c r="A46" s="4" t="s">
        <v>4</v>
      </c>
      <c r="B46">
        <v>15527</v>
      </c>
      <c r="C46">
        <v>22</v>
      </c>
      <c r="D46">
        <v>185</v>
      </c>
      <c r="E46">
        <v>1</v>
      </c>
      <c r="F46">
        <v>8</v>
      </c>
      <c r="G46">
        <v>10</v>
      </c>
      <c r="H46">
        <v>0</v>
      </c>
      <c r="I46">
        <v>1</v>
      </c>
      <c r="J46">
        <v>12</v>
      </c>
      <c r="L46">
        <v>0</v>
      </c>
      <c r="M46">
        <v>0</v>
      </c>
      <c r="N46">
        <v>34</v>
      </c>
      <c r="O46">
        <v>42</v>
      </c>
      <c r="P46">
        <v>0</v>
      </c>
      <c r="Q46">
        <v>12</v>
      </c>
      <c r="R46">
        <v>60</v>
      </c>
      <c r="S46">
        <v>15</v>
      </c>
      <c r="T46">
        <v>15</v>
      </c>
      <c r="U46">
        <v>7</v>
      </c>
      <c r="V46">
        <v>0</v>
      </c>
      <c r="W46">
        <v>3</v>
      </c>
      <c r="X46">
        <v>0</v>
      </c>
      <c r="Y46">
        <v>6</v>
      </c>
      <c r="Z46">
        <v>2</v>
      </c>
      <c r="AA46">
        <v>1</v>
      </c>
      <c r="AB46">
        <v>0</v>
      </c>
      <c r="AC46">
        <v>3</v>
      </c>
      <c r="AD46">
        <v>2</v>
      </c>
      <c r="AE46">
        <v>72</v>
      </c>
      <c r="AF46">
        <v>0</v>
      </c>
      <c r="AG46">
        <v>153</v>
      </c>
    </row>
    <row r="47" spans="1:37" x14ac:dyDescent="0.2">
      <c r="A47" s="8" t="s">
        <v>5</v>
      </c>
      <c r="B47">
        <v>11561</v>
      </c>
      <c r="C47">
        <v>21</v>
      </c>
      <c r="D47">
        <v>112</v>
      </c>
      <c r="E47">
        <v>1</v>
      </c>
      <c r="F47">
        <v>12</v>
      </c>
      <c r="G47">
        <v>4</v>
      </c>
      <c r="H47">
        <v>0</v>
      </c>
      <c r="I47">
        <v>0</v>
      </c>
      <c r="J47">
        <v>12</v>
      </c>
      <c r="K47">
        <v>1</v>
      </c>
      <c r="L47">
        <v>0</v>
      </c>
      <c r="M47">
        <v>1</v>
      </c>
      <c r="N47">
        <v>14</v>
      </c>
      <c r="O47">
        <v>21</v>
      </c>
      <c r="P47">
        <v>0</v>
      </c>
      <c r="Q47">
        <v>1</v>
      </c>
      <c r="R47">
        <v>47</v>
      </c>
      <c r="S47">
        <v>6</v>
      </c>
      <c r="T47">
        <v>20</v>
      </c>
      <c r="U47">
        <v>1</v>
      </c>
      <c r="V47">
        <v>0</v>
      </c>
      <c r="W47">
        <v>2</v>
      </c>
      <c r="X47">
        <v>0</v>
      </c>
      <c r="Y47">
        <v>4</v>
      </c>
      <c r="Z47">
        <v>1</v>
      </c>
      <c r="AA47">
        <v>11</v>
      </c>
      <c r="AB47">
        <v>0</v>
      </c>
      <c r="AC47">
        <v>6</v>
      </c>
      <c r="AD47">
        <v>6</v>
      </c>
      <c r="AE47">
        <v>62</v>
      </c>
      <c r="AF47">
        <v>0</v>
      </c>
      <c r="AG47">
        <v>127</v>
      </c>
    </row>
    <row r="48" spans="1:37" x14ac:dyDescent="0.2">
      <c r="A48" t="s">
        <v>7</v>
      </c>
      <c r="B48">
        <v>10304</v>
      </c>
      <c r="C48">
        <v>14</v>
      </c>
      <c r="D48">
        <v>106</v>
      </c>
      <c r="E48">
        <v>0</v>
      </c>
      <c r="F48">
        <v>10</v>
      </c>
      <c r="G48">
        <v>3</v>
      </c>
      <c r="H48">
        <v>0</v>
      </c>
      <c r="I48">
        <v>1</v>
      </c>
      <c r="J48">
        <v>9</v>
      </c>
      <c r="K48">
        <v>2</v>
      </c>
      <c r="L48">
        <v>0</v>
      </c>
      <c r="M48">
        <v>3</v>
      </c>
      <c r="N48">
        <v>15</v>
      </c>
      <c r="O48">
        <v>20</v>
      </c>
      <c r="P48">
        <v>0</v>
      </c>
      <c r="Q48">
        <v>4</v>
      </c>
      <c r="R48">
        <v>38</v>
      </c>
      <c r="S48">
        <v>4</v>
      </c>
      <c r="T48">
        <v>11</v>
      </c>
      <c r="U48">
        <v>2</v>
      </c>
      <c r="V48">
        <v>0</v>
      </c>
      <c r="W48">
        <v>3</v>
      </c>
      <c r="X48">
        <v>0</v>
      </c>
      <c r="Y48">
        <v>5</v>
      </c>
      <c r="Z48">
        <v>2</v>
      </c>
      <c r="AA48">
        <v>10</v>
      </c>
      <c r="AB48">
        <v>1</v>
      </c>
      <c r="AC48">
        <v>54</v>
      </c>
      <c r="AD48">
        <v>6</v>
      </c>
      <c r="AE48">
        <v>34</v>
      </c>
      <c r="AF48">
        <v>0</v>
      </c>
      <c r="AG48">
        <v>74</v>
      </c>
    </row>
    <row r="50" spans="1:58" ht="31" x14ac:dyDescent="0.35">
      <c r="A50" s="68" t="s">
        <v>3203</v>
      </c>
    </row>
    <row r="52" spans="1:58" ht="16" thickBot="1" x14ac:dyDescent="0.25">
      <c r="A52" s="32" t="s">
        <v>0</v>
      </c>
      <c r="B52" s="32" t="s">
        <v>17</v>
      </c>
      <c r="C52" s="36" t="s">
        <v>72</v>
      </c>
      <c r="D52" s="36" t="s">
        <v>61</v>
      </c>
      <c r="E52" s="36" t="s">
        <v>100</v>
      </c>
      <c r="F52" s="32" t="s">
        <v>27</v>
      </c>
      <c r="G52" s="32" t="s">
        <v>28</v>
      </c>
      <c r="H52" s="32" t="s">
        <v>29</v>
      </c>
      <c r="I52" s="7" t="s">
        <v>87</v>
      </c>
      <c r="J52" t="s">
        <v>36</v>
      </c>
      <c r="K52" t="s">
        <v>39</v>
      </c>
      <c r="L52" t="s">
        <v>37</v>
      </c>
      <c r="M52" t="s">
        <v>40</v>
      </c>
      <c r="N52" t="s">
        <v>41</v>
      </c>
      <c r="O52" t="s">
        <v>42</v>
      </c>
      <c r="P52" t="s">
        <v>38</v>
      </c>
      <c r="Q52" t="s">
        <v>3185</v>
      </c>
      <c r="R52" t="s">
        <v>3186</v>
      </c>
      <c r="S52" t="s">
        <v>3187</v>
      </c>
      <c r="T52" t="s">
        <v>3188</v>
      </c>
      <c r="U52" t="s">
        <v>3189</v>
      </c>
      <c r="V52" t="s">
        <v>3190</v>
      </c>
      <c r="W52" t="s">
        <v>3191</v>
      </c>
      <c r="X52" t="s">
        <v>3192</v>
      </c>
      <c r="Y52" t="s">
        <v>43</v>
      </c>
      <c r="Z52" t="s">
        <v>44</v>
      </c>
      <c r="AA52" t="s">
        <v>45</v>
      </c>
      <c r="AB52" t="s">
        <v>46</v>
      </c>
      <c r="AC52" t="s">
        <v>47</v>
      </c>
      <c r="AD52" t="s">
        <v>48</v>
      </c>
      <c r="AE52" t="s">
        <v>49</v>
      </c>
      <c r="AF52" t="s">
        <v>50</v>
      </c>
      <c r="AG52" t="s">
        <v>3193</v>
      </c>
      <c r="AH52" t="s">
        <v>3194</v>
      </c>
      <c r="AI52" t="s">
        <v>3195</v>
      </c>
      <c r="AJ52" t="s">
        <v>3196</v>
      </c>
      <c r="AK52" t="s">
        <v>3197</v>
      </c>
      <c r="AL52" t="s">
        <v>3198</v>
      </c>
      <c r="AM52" t="s">
        <v>3199</v>
      </c>
      <c r="AN52" t="s">
        <v>3200</v>
      </c>
      <c r="AO52" s="33" t="s">
        <v>63</v>
      </c>
      <c r="AP52" s="37" t="s">
        <v>60</v>
      </c>
      <c r="AQ52" s="38" t="s">
        <v>68</v>
      </c>
      <c r="AR52" s="4" t="s">
        <v>77</v>
      </c>
      <c r="AS52" s="4" t="s">
        <v>3210</v>
      </c>
      <c r="AT52" s="4" t="s">
        <v>3213</v>
      </c>
      <c r="AU52" s="4" t="s">
        <v>3211</v>
      </c>
      <c r="AV52" s="4" t="s">
        <v>3212</v>
      </c>
      <c r="AW52" s="4" t="s">
        <v>69</v>
      </c>
      <c r="AX52" s="4" t="s">
        <v>95</v>
      </c>
      <c r="AY52" s="4" t="s">
        <v>98</v>
      </c>
      <c r="AZ52" s="4" t="s">
        <v>96</v>
      </c>
      <c r="BA52" s="4" t="s">
        <v>97</v>
      </c>
      <c r="BB52" s="4" t="s">
        <v>62</v>
      </c>
      <c r="BC52" s="4" t="s">
        <v>3213</v>
      </c>
      <c r="BD52" s="4" t="s">
        <v>3211</v>
      </c>
      <c r="BE52" s="4" t="s">
        <v>3214</v>
      </c>
      <c r="BF52" s="4" t="s">
        <v>69</v>
      </c>
    </row>
    <row r="53" spans="1:58" ht="16" thickBot="1" x14ac:dyDescent="0.25">
      <c r="A53" s="24" t="s">
        <v>2</v>
      </c>
      <c r="B53" s="24" t="s">
        <v>3179</v>
      </c>
      <c r="C53" s="24" t="s">
        <v>19</v>
      </c>
      <c r="D53" s="69">
        <v>28.210107803344727</v>
      </c>
      <c r="E53" s="24" t="s">
        <v>90</v>
      </c>
      <c r="F53" s="71">
        <v>16368</v>
      </c>
      <c r="G53" s="71">
        <v>363</v>
      </c>
      <c r="H53" s="71">
        <v>16005</v>
      </c>
      <c r="I53">
        <v>15729</v>
      </c>
      <c r="J53">
        <v>32</v>
      </c>
      <c r="K53">
        <v>148</v>
      </c>
      <c r="L53">
        <v>1</v>
      </c>
      <c r="M53">
        <v>13</v>
      </c>
      <c r="N53">
        <v>6</v>
      </c>
      <c r="O53">
        <v>0</v>
      </c>
      <c r="P53">
        <v>2</v>
      </c>
      <c r="Q53">
        <v>5</v>
      </c>
      <c r="R53">
        <v>1</v>
      </c>
      <c r="S53">
        <v>0</v>
      </c>
      <c r="T53">
        <v>0</v>
      </c>
      <c r="U53">
        <v>22</v>
      </c>
      <c r="V53">
        <v>34</v>
      </c>
      <c r="W53">
        <v>1</v>
      </c>
      <c r="X53">
        <v>10</v>
      </c>
      <c r="Y53">
        <v>67</v>
      </c>
      <c r="Z53">
        <v>16</v>
      </c>
      <c r="AA53">
        <v>12</v>
      </c>
      <c r="AB53">
        <v>6</v>
      </c>
      <c r="AC53">
        <v>0</v>
      </c>
      <c r="AD53">
        <v>2</v>
      </c>
      <c r="AE53">
        <v>0</v>
      </c>
      <c r="AF53">
        <v>5</v>
      </c>
      <c r="AG53">
        <v>4</v>
      </c>
      <c r="AH53">
        <v>2</v>
      </c>
      <c r="AI53">
        <v>0</v>
      </c>
      <c r="AJ53">
        <v>5</v>
      </c>
      <c r="AK53">
        <v>4</v>
      </c>
      <c r="AL53">
        <v>83</v>
      </c>
      <c r="AM53">
        <v>0</v>
      </c>
      <c r="AN53">
        <v>158</v>
      </c>
      <c r="AO53" s="34">
        <f>ABS($Q$2)</f>
        <v>81.591530799865723</v>
      </c>
      <c r="AP53" s="34">
        <f>ABS($T$2)</f>
        <v>0.57908834997357161</v>
      </c>
      <c r="AQ53" s="34">
        <f>D53/(AO53/2)*1000000</f>
        <v>691495.98069291655</v>
      </c>
      <c r="AR53" s="4">
        <f>AVERAGE(AQ53:AQ54)</f>
        <v>680673.85627064051</v>
      </c>
      <c r="AS53" s="4">
        <f>D53*AN53/SUM(J53,L53,N53,P53,R53,T53,V53,X53,Z53,AB53,AD53,AF53,AH53,AJ53,AL53,AN53)</f>
        <v>12.278779705037099</v>
      </c>
      <c r="AT53" s="4">
        <f>AVERAGE(AS53:AS54)</f>
        <v>12.146643384270511</v>
      </c>
      <c r="AU53">
        <f>AVERAGE(AT53,AT57,AT61,AT65,AT69)</f>
        <v>12.144162423703248</v>
      </c>
      <c r="AV53" s="22">
        <f>AU53/(AO53/2)*1000000</f>
        <v>297681.93597179657</v>
      </c>
      <c r="AW53" s="22">
        <f>AV53/AP53</f>
        <v>514052.71058445942</v>
      </c>
      <c r="AX53" s="4"/>
      <c r="AY53" s="4"/>
      <c r="AZ53" s="4"/>
      <c r="BA53" s="4"/>
      <c r="BB53" s="4">
        <f>D53*SUM(AN53,AF53)/(SUM(AN53,AF53)+SUM(J53,L53,N53,P53,R53,T53,V53,Z53,AB53,AD53,X53,AH53,AJ53,AL53))</f>
        <v>12.667348683044601</v>
      </c>
      <c r="BC53" s="4">
        <f>AVERAGE(BB53:BB54)</f>
        <v>12.576506443146888</v>
      </c>
      <c r="BD53" s="4">
        <f>AVERAGE(BC53,BC57,BC61,BC65)</f>
        <v>12.575718101462062</v>
      </c>
      <c r="BE53" s="22">
        <f>BD53/(AO53/2)*1000000</f>
        <v>308260.37894322135</v>
      </c>
      <c r="BF53" s="22">
        <f>BE53/AP53</f>
        <v>532320.1182639742</v>
      </c>
    </row>
    <row r="54" spans="1:58" ht="16" thickBot="1" x14ac:dyDescent="0.25">
      <c r="A54" s="24" t="s">
        <v>4</v>
      </c>
      <c r="B54" s="24" t="s">
        <v>3179</v>
      </c>
      <c r="C54" s="24" t="s">
        <v>19</v>
      </c>
      <c r="D54" s="69">
        <v>27.327114105224609</v>
      </c>
      <c r="E54" s="24" t="s">
        <v>90</v>
      </c>
      <c r="F54" s="71">
        <v>16193</v>
      </c>
      <c r="G54" s="71">
        <v>348</v>
      </c>
      <c r="H54" s="71">
        <v>15845</v>
      </c>
      <c r="I54">
        <v>15527</v>
      </c>
      <c r="J54">
        <v>22</v>
      </c>
      <c r="K54">
        <v>185</v>
      </c>
      <c r="L54">
        <v>1</v>
      </c>
      <c r="M54">
        <v>8</v>
      </c>
      <c r="N54">
        <v>10</v>
      </c>
      <c r="O54">
        <v>0</v>
      </c>
      <c r="P54">
        <v>1</v>
      </c>
      <c r="Q54">
        <v>12</v>
      </c>
      <c r="S54">
        <v>0</v>
      </c>
      <c r="T54">
        <v>0</v>
      </c>
      <c r="U54">
        <v>34</v>
      </c>
      <c r="V54">
        <v>42</v>
      </c>
      <c r="W54">
        <v>0</v>
      </c>
      <c r="X54">
        <v>12</v>
      </c>
      <c r="Y54">
        <v>60</v>
      </c>
      <c r="Z54">
        <v>15</v>
      </c>
      <c r="AA54">
        <v>15</v>
      </c>
      <c r="AB54">
        <v>7</v>
      </c>
      <c r="AC54">
        <v>0</v>
      </c>
      <c r="AD54">
        <v>3</v>
      </c>
      <c r="AE54">
        <v>0</v>
      </c>
      <c r="AF54">
        <v>6</v>
      </c>
      <c r="AG54">
        <v>2</v>
      </c>
      <c r="AH54">
        <v>1</v>
      </c>
      <c r="AI54">
        <v>0</v>
      </c>
      <c r="AJ54">
        <v>3</v>
      </c>
      <c r="AK54">
        <v>2</v>
      </c>
      <c r="AL54">
        <v>72</v>
      </c>
      <c r="AM54">
        <v>0</v>
      </c>
      <c r="AN54">
        <v>153</v>
      </c>
      <c r="AO54" s="34">
        <f t="shared" ref="AO54:AO72" si="15">ABS($Q$2)</f>
        <v>81.591530799865723</v>
      </c>
      <c r="AP54" s="13">
        <f>ABS($T$2)</f>
        <v>0.57908834997357161</v>
      </c>
      <c r="AQ54" s="34">
        <f t="shared" ref="AQ54:AQ68" si="16">D54/(AO54/2)*1000000</f>
        <v>669851.73184836446</v>
      </c>
      <c r="AR54" s="4"/>
      <c r="AS54" s="4">
        <f t="shared" ref="AS54:AS55" si="17">D54*AN54/SUM(J54,L54,N54,P54,R54,T54,V54,X54,Z54,AB54,AD54,AF54,AH54,AJ54,AL54,AN54)</f>
        <v>12.014507063503924</v>
      </c>
      <c r="AT54" s="4"/>
      <c r="AU54" s="4"/>
      <c r="AV54" s="4"/>
      <c r="AW54" s="4"/>
      <c r="AX54" s="4"/>
      <c r="AY54" s="4"/>
      <c r="AZ54" s="4"/>
      <c r="BA54" s="4"/>
      <c r="BB54" s="4">
        <f>D54*SUM(AN54,AF54)/(SUM(AN54,AF54)+SUM(J54,L54,N54,P54,R54,T54,V54,Z54,AB54,AD54,X54,AH54,AJ54,AL54))</f>
        <v>12.485664203249176</v>
      </c>
      <c r="BC54" s="4"/>
      <c r="BD54" s="4"/>
      <c r="BE54" s="4"/>
      <c r="BF54" s="4"/>
    </row>
    <row r="55" spans="1:58" ht="16" thickBot="1" x14ac:dyDescent="0.25">
      <c r="A55" s="24" t="s">
        <v>5</v>
      </c>
      <c r="B55" s="24" t="s">
        <v>3180</v>
      </c>
      <c r="C55" s="24" t="s">
        <v>19</v>
      </c>
      <c r="D55" s="69">
        <v>28.388702392578125</v>
      </c>
      <c r="E55" s="24" t="s">
        <v>90</v>
      </c>
      <c r="F55" s="71">
        <v>12054</v>
      </c>
      <c r="G55" s="71">
        <v>269</v>
      </c>
      <c r="H55" s="71">
        <v>11785</v>
      </c>
      <c r="I55">
        <v>11561</v>
      </c>
      <c r="J55">
        <v>21</v>
      </c>
      <c r="K55">
        <v>112</v>
      </c>
      <c r="L55">
        <v>1</v>
      </c>
      <c r="M55">
        <v>12</v>
      </c>
      <c r="N55">
        <v>4</v>
      </c>
      <c r="O55">
        <v>0</v>
      </c>
      <c r="P55">
        <v>0</v>
      </c>
      <c r="Q55">
        <v>12</v>
      </c>
      <c r="R55">
        <v>1</v>
      </c>
      <c r="S55">
        <v>0</v>
      </c>
      <c r="T55">
        <v>1</v>
      </c>
      <c r="U55">
        <v>14</v>
      </c>
      <c r="V55">
        <v>21</v>
      </c>
      <c r="W55">
        <v>0</v>
      </c>
      <c r="X55">
        <v>1</v>
      </c>
      <c r="Y55">
        <v>47</v>
      </c>
      <c r="Z55">
        <v>6</v>
      </c>
      <c r="AA55">
        <v>20</v>
      </c>
      <c r="AB55">
        <v>1</v>
      </c>
      <c r="AC55">
        <v>0</v>
      </c>
      <c r="AD55">
        <v>2</v>
      </c>
      <c r="AE55">
        <v>0</v>
      </c>
      <c r="AF55">
        <v>4</v>
      </c>
      <c r="AG55">
        <v>1</v>
      </c>
      <c r="AH55">
        <v>11</v>
      </c>
      <c r="AI55">
        <v>0</v>
      </c>
      <c r="AJ55">
        <v>6</v>
      </c>
      <c r="AK55">
        <v>6</v>
      </c>
      <c r="AL55">
        <v>62</v>
      </c>
      <c r="AM55">
        <v>0</v>
      </c>
      <c r="AN55">
        <v>127</v>
      </c>
      <c r="AO55" s="34">
        <f t="shared" si="15"/>
        <v>81.591530799865723</v>
      </c>
      <c r="AP55" s="34">
        <f t="shared" ref="AP55:AP72" si="18">ABS($T$2)</f>
        <v>0.57908834997357161</v>
      </c>
      <c r="AQ55" s="34">
        <f t="shared" si="16"/>
        <v>695873.75342208543</v>
      </c>
      <c r="AR55" s="4">
        <f>AVERAGE(AQ55:AQ56)</f>
        <v>686233.72348155174</v>
      </c>
      <c r="AS55" s="4">
        <f t="shared" si="17"/>
        <v>13.402844624005287</v>
      </c>
      <c r="AT55" s="4">
        <f>AVERAGE(AS55:AS56)</f>
        <v>11.084597552056795</v>
      </c>
      <c r="AU55">
        <f>AVERAGE(AT55,AT59,AT63,AT67,AT71)</f>
        <v>11.084202995769495</v>
      </c>
      <c r="AV55" s="22">
        <f>AU55/(AO55/2)*1000000</f>
        <v>271699.8415670793</v>
      </c>
      <c r="AW55" s="22">
        <f>AV55/AP55</f>
        <v>469185.47330382164</v>
      </c>
      <c r="AX55" s="4"/>
      <c r="AY55" s="4"/>
      <c r="AZ55" s="4"/>
      <c r="BA55" s="4"/>
      <c r="BB55" s="4">
        <f>D55*SUM(AN55,AF55)/(SUM(AN55,AF55)+SUM(J55,L55,N55,P55,R55,T55,V55,Z55,AB55,AD55,X55,AH55,AJ55,AL55))</f>
        <v>13.824981462556634</v>
      </c>
      <c r="BC55" s="4">
        <f>AVERAGE(BB55:BB56)</f>
        <v>11.591826460525315</v>
      </c>
      <c r="BD55" s="4">
        <f>AVERAGE(BC55,BC59,BC63,BC67)</f>
        <v>11.591667079749364</v>
      </c>
      <c r="BE55" s="22">
        <f>BD55/(AO55/2)*1000000</f>
        <v>284138.97781087935</v>
      </c>
      <c r="BF55" s="22">
        <f>BE55/AP55</f>
        <v>490666.02328271128</v>
      </c>
    </row>
    <row r="56" spans="1:58" ht="16" thickBot="1" x14ac:dyDescent="0.25">
      <c r="A56" s="24" t="s">
        <v>7</v>
      </c>
      <c r="B56" s="24" t="s">
        <v>3180</v>
      </c>
      <c r="C56" s="24" t="s">
        <v>19</v>
      </c>
      <c r="D56" s="69">
        <v>27.602157592773438</v>
      </c>
      <c r="E56" s="24" t="s">
        <v>90</v>
      </c>
      <c r="F56" s="71">
        <v>10735</v>
      </c>
      <c r="G56" s="71">
        <v>233</v>
      </c>
      <c r="H56" s="71">
        <v>10502</v>
      </c>
      <c r="I56">
        <v>10304</v>
      </c>
      <c r="J56">
        <v>14</v>
      </c>
      <c r="K56">
        <v>106</v>
      </c>
      <c r="L56">
        <v>0</v>
      </c>
      <c r="M56">
        <v>10</v>
      </c>
      <c r="N56">
        <v>3</v>
      </c>
      <c r="O56">
        <v>0</v>
      </c>
      <c r="P56">
        <v>1</v>
      </c>
      <c r="Q56">
        <v>9</v>
      </c>
      <c r="R56">
        <v>2</v>
      </c>
      <c r="S56">
        <v>0</v>
      </c>
      <c r="T56">
        <v>3</v>
      </c>
      <c r="U56">
        <v>15</v>
      </c>
      <c r="V56">
        <v>20</v>
      </c>
      <c r="W56">
        <v>0</v>
      </c>
      <c r="X56">
        <v>4</v>
      </c>
      <c r="Y56">
        <v>38</v>
      </c>
      <c r="Z56">
        <v>4</v>
      </c>
      <c r="AA56">
        <v>11</v>
      </c>
      <c r="AB56">
        <v>2</v>
      </c>
      <c r="AC56">
        <v>0</v>
      </c>
      <c r="AD56">
        <v>3</v>
      </c>
      <c r="AE56">
        <v>0</v>
      </c>
      <c r="AF56">
        <v>5</v>
      </c>
      <c r="AG56">
        <v>2</v>
      </c>
      <c r="AH56">
        <v>10</v>
      </c>
      <c r="AI56">
        <v>1</v>
      </c>
      <c r="AJ56">
        <v>54</v>
      </c>
      <c r="AK56">
        <v>6</v>
      </c>
      <c r="AL56">
        <v>34</v>
      </c>
      <c r="AM56">
        <v>0</v>
      </c>
      <c r="AN56">
        <v>74</v>
      </c>
      <c r="AO56" s="34">
        <f t="shared" si="15"/>
        <v>81.591530799865723</v>
      </c>
      <c r="AP56" s="13">
        <f t="shared" si="18"/>
        <v>0.57908834997357161</v>
      </c>
      <c r="AQ56" s="34">
        <f t="shared" si="16"/>
        <v>676593.69354101794</v>
      </c>
      <c r="AR56" s="4"/>
      <c r="AS56" s="4">
        <f>D56*AN56/SUM(J56,L56,N56,P56,R56,T56,V56,X56,Z56,AB56,AD56,AF56,AH56,AJ56,AL56,AN56)</f>
        <v>8.7663504801083025</v>
      </c>
      <c r="AT56" s="4"/>
      <c r="AU56" s="4"/>
      <c r="AV56" s="4"/>
      <c r="AW56" s="4"/>
      <c r="AX56" s="4"/>
      <c r="AY56" s="4"/>
      <c r="AZ56" s="4"/>
      <c r="BA56" s="4"/>
      <c r="BB56" s="4">
        <f>D56*SUM(AN56,AF56)/(SUM(AN56,AF56)+SUM(J56,L56,N56,P56,R56,T56,V56,Z56,AB56,AD56,X56,AH56,AJ56,AL56))</f>
        <v>9.3586714584939976</v>
      </c>
      <c r="BC56" s="4"/>
      <c r="BD56" s="4"/>
      <c r="BE56" s="4"/>
      <c r="BF56" s="4"/>
    </row>
    <row r="57" spans="1:58" ht="16" thickBot="1" x14ac:dyDescent="0.25">
      <c r="A57" s="24" t="s">
        <v>2</v>
      </c>
      <c r="B57" s="24" t="s">
        <v>3179</v>
      </c>
      <c r="C57" s="24" t="s">
        <v>22</v>
      </c>
      <c r="D57" s="69">
        <v>28.288702011108398</v>
      </c>
      <c r="E57" s="24" t="s">
        <v>92</v>
      </c>
      <c r="F57" s="71">
        <v>16368</v>
      </c>
      <c r="G57" s="71">
        <v>364</v>
      </c>
      <c r="H57" s="71">
        <v>16004</v>
      </c>
      <c r="I57">
        <v>15729</v>
      </c>
      <c r="J57">
        <v>32</v>
      </c>
      <c r="K57">
        <v>148</v>
      </c>
      <c r="L57">
        <v>1</v>
      </c>
      <c r="M57">
        <v>13</v>
      </c>
      <c r="N57">
        <v>6</v>
      </c>
      <c r="O57">
        <v>0</v>
      </c>
      <c r="P57">
        <v>2</v>
      </c>
      <c r="Q57">
        <v>5</v>
      </c>
      <c r="R57">
        <v>1</v>
      </c>
      <c r="S57">
        <v>0</v>
      </c>
      <c r="T57">
        <v>0</v>
      </c>
      <c r="U57">
        <v>22</v>
      </c>
      <c r="V57">
        <v>34</v>
      </c>
      <c r="W57">
        <v>1</v>
      </c>
      <c r="X57">
        <v>10</v>
      </c>
      <c r="Y57">
        <v>67</v>
      </c>
      <c r="Z57">
        <v>16</v>
      </c>
      <c r="AA57">
        <v>12</v>
      </c>
      <c r="AB57">
        <v>6</v>
      </c>
      <c r="AC57">
        <v>0</v>
      </c>
      <c r="AD57">
        <v>2</v>
      </c>
      <c r="AE57">
        <v>0</v>
      </c>
      <c r="AF57">
        <v>5</v>
      </c>
      <c r="AG57">
        <v>4</v>
      </c>
      <c r="AH57">
        <v>2</v>
      </c>
      <c r="AI57">
        <v>0</v>
      </c>
      <c r="AJ57">
        <v>5</v>
      </c>
      <c r="AK57">
        <v>4</v>
      </c>
      <c r="AL57">
        <v>83</v>
      </c>
      <c r="AM57">
        <v>0</v>
      </c>
      <c r="AN57">
        <v>158</v>
      </c>
      <c r="AO57" s="34">
        <f t="shared" si="15"/>
        <v>81.591530799865723</v>
      </c>
      <c r="AP57" s="34">
        <f t="shared" si="18"/>
        <v>0.57908834997357161</v>
      </c>
      <c r="AQ57" s="34">
        <f t="shared" si="16"/>
        <v>693422.50926746812</v>
      </c>
      <c r="AR57" s="4">
        <f>AVERAGE(AQ57:AQ58)</f>
        <v>672882.97770738392</v>
      </c>
      <c r="AS57" s="4">
        <f>D57*AN57/SUM(Y57,Z57,AA57,AB57,AC57,AD57,AE57,AF57,AG57,AH57,AI57,AJ57,AK57,AL57,AM57,AN57)</f>
        <v>12.279161861964635</v>
      </c>
      <c r="AT57" s="4">
        <f>AVERAGE(AS57:AS58)</f>
        <v>12.145135619697619</v>
      </c>
      <c r="AU57" s="4"/>
      <c r="AV57" s="4"/>
      <c r="AW57" s="4"/>
      <c r="AX57" s="4"/>
      <c r="AY57" s="4"/>
      <c r="AZ57" s="4"/>
      <c r="BA57" s="4"/>
      <c r="BB57" s="4">
        <f>D57*SUM(AN57,AF57)/(SUM(AN57,AF57)+SUM(Y57,Z57,AA57,AB57,AC57,AD57,AE57,AG57,AH57,AI57,AJ57,AK57,AL57,AM57))</f>
        <v>12.667742933545794</v>
      </c>
      <c r="BC57" s="4">
        <f>AVERAGE(BB57:BB58)</f>
        <v>12.57493810406527</v>
      </c>
      <c r="BD57" s="4"/>
      <c r="BE57" s="4"/>
      <c r="BF57" s="4"/>
    </row>
    <row r="58" spans="1:58" ht="16" thickBot="1" x14ac:dyDescent="0.25">
      <c r="A58" s="24" t="s">
        <v>4</v>
      </c>
      <c r="B58" s="24" t="s">
        <v>3179</v>
      </c>
      <c r="C58" s="24" t="s">
        <v>22</v>
      </c>
      <c r="D58" s="69">
        <v>26.612850189208984</v>
      </c>
      <c r="E58" s="24" t="s">
        <v>92</v>
      </c>
      <c r="F58" s="71">
        <v>16193</v>
      </c>
      <c r="G58" s="71">
        <v>339</v>
      </c>
      <c r="H58" s="71">
        <v>15854</v>
      </c>
      <c r="I58">
        <v>15527</v>
      </c>
      <c r="J58">
        <v>22</v>
      </c>
      <c r="K58">
        <v>185</v>
      </c>
      <c r="L58">
        <v>1</v>
      </c>
      <c r="M58">
        <v>8</v>
      </c>
      <c r="N58">
        <v>10</v>
      </c>
      <c r="O58">
        <v>0</v>
      </c>
      <c r="P58">
        <v>1</v>
      </c>
      <c r="Q58">
        <v>12</v>
      </c>
      <c r="S58">
        <v>0</v>
      </c>
      <c r="T58">
        <v>0</v>
      </c>
      <c r="U58">
        <v>34</v>
      </c>
      <c r="V58">
        <v>42</v>
      </c>
      <c r="W58">
        <v>0</v>
      </c>
      <c r="X58">
        <v>12</v>
      </c>
      <c r="Y58">
        <v>60</v>
      </c>
      <c r="Z58">
        <v>15</v>
      </c>
      <c r="AA58">
        <v>15</v>
      </c>
      <c r="AB58">
        <v>7</v>
      </c>
      <c r="AC58">
        <v>0</v>
      </c>
      <c r="AD58">
        <v>3</v>
      </c>
      <c r="AE58">
        <v>0</v>
      </c>
      <c r="AF58">
        <v>6</v>
      </c>
      <c r="AG58">
        <v>2</v>
      </c>
      <c r="AH58">
        <v>1</v>
      </c>
      <c r="AI58">
        <v>0</v>
      </c>
      <c r="AJ58">
        <v>3</v>
      </c>
      <c r="AK58">
        <v>2</v>
      </c>
      <c r="AL58">
        <v>72</v>
      </c>
      <c r="AM58">
        <v>0</v>
      </c>
      <c r="AN58">
        <v>153</v>
      </c>
      <c r="AO58" s="34">
        <f t="shared" si="15"/>
        <v>81.591530799865723</v>
      </c>
      <c r="AP58" s="13">
        <f t="shared" si="18"/>
        <v>0.57908834997357161</v>
      </c>
      <c r="AQ58" s="34">
        <f t="shared" si="16"/>
        <v>652343.44614729984</v>
      </c>
      <c r="AR58" s="4"/>
      <c r="AS58" s="4">
        <f t="shared" ref="AS58:AS60" si="19">D58*AN58/SUM(Y58,Z58,AA58,AB58,AC58,AD58,AE58,AF58,AG58,AH58,AI58,AJ58,AK58,AL58,AM58,AN58)</f>
        <v>12.011109377430603</v>
      </c>
      <c r="AT58" s="4"/>
      <c r="AU58" s="4"/>
      <c r="AV58" s="4"/>
      <c r="AW58" s="4"/>
      <c r="AX58" s="4"/>
      <c r="AY58" s="4"/>
      <c r="AZ58" s="4"/>
      <c r="BA58" s="4"/>
      <c r="BB58" s="4">
        <f t="shared" ref="BB58:BB60" si="20">D58*SUM(AN58,AF58)/(SUM(AN58,AF58)+SUM(Y58,Z58,AA58,AB58,AC58,AD58,AE58,AG58,AH58,AI58,AJ58,AK58,AL58,AM58))</f>
        <v>12.482133274584745</v>
      </c>
      <c r="BC58" s="4"/>
      <c r="BD58" s="4"/>
      <c r="BE58" s="4"/>
      <c r="BF58" s="4"/>
    </row>
    <row r="59" spans="1:58" ht="16" thickBot="1" x14ac:dyDescent="0.25">
      <c r="A59" s="24" t="s">
        <v>5</v>
      </c>
      <c r="B59" s="24" t="s">
        <v>3180</v>
      </c>
      <c r="C59" s="24" t="s">
        <v>22</v>
      </c>
      <c r="D59" s="69">
        <v>30.952932357788086</v>
      </c>
      <c r="E59" s="24" t="s">
        <v>92</v>
      </c>
      <c r="F59" s="71">
        <v>12054</v>
      </c>
      <c r="G59" s="71">
        <v>293</v>
      </c>
      <c r="H59" s="71">
        <v>11761</v>
      </c>
      <c r="I59">
        <v>11561</v>
      </c>
      <c r="J59">
        <v>21</v>
      </c>
      <c r="K59">
        <v>112</v>
      </c>
      <c r="L59">
        <v>1</v>
      </c>
      <c r="M59">
        <v>12</v>
      </c>
      <c r="N59">
        <v>4</v>
      </c>
      <c r="O59">
        <v>0</v>
      </c>
      <c r="P59">
        <v>0</v>
      </c>
      <c r="Q59">
        <v>12</v>
      </c>
      <c r="R59">
        <v>1</v>
      </c>
      <c r="S59">
        <v>0</v>
      </c>
      <c r="T59">
        <v>1</v>
      </c>
      <c r="U59">
        <v>14</v>
      </c>
      <c r="V59">
        <v>21</v>
      </c>
      <c r="W59">
        <v>0</v>
      </c>
      <c r="X59">
        <v>1</v>
      </c>
      <c r="Y59">
        <v>47</v>
      </c>
      <c r="Z59">
        <v>6</v>
      </c>
      <c r="AA59">
        <v>20</v>
      </c>
      <c r="AB59">
        <v>1</v>
      </c>
      <c r="AC59">
        <v>0</v>
      </c>
      <c r="AD59">
        <v>2</v>
      </c>
      <c r="AE59">
        <v>0</v>
      </c>
      <c r="AF59">
        <v>4</v>
      </c>
      <c r="AG59">
        <v>1</v>
      </c>
      <c r="AH59">
        <v>11</v>
      </c>
      <c r="AI59">
        <v>0</v>
      </c>
      <c r="AJ59">
        <v>6</v>
      </c>
      <c r="AK59">
        <v>6</v>
      </c>
      <c r="AL59">
        <v>62</v>
      </c>
      <c r="AM59">
        <v>0</v>
      </c>
      <c r="AN59">
        <v>127</v>
      </c>
      <c r="AO59" s="34">
        <f t="shared" si="15"/>
        <v>81.591530799865723</v>
      </c>
      <c r="AP59" s="34">
        <f t="shared" si="18"/>
        <v>0.57908834997357161</v>
      </c>
      <c r="AQ59" s="34">
        <f t="shared" si="16"/>
        <v>758729.05078131042</v>
      </c>
      <c r="AR59" s="4">
        <f>AVERAGE(AQ59:AQ60)</f>
        <v>733817.47380726354</v>
      </c>
      <c r="AS59" s="4">
        <f t="shared" si="19"/>
        <v>13.416458735286986</v>
      </c>
      <c r="AT59" s="4">
        <f>AVERAGE(AS59:AS60)</f>
        <v>11.09369359034827</v>
      </c>
      <c r="AU59" s="4"/>
      <c r="AV59" s="4"/>
      <c r="AW59" s="4"/>
      <c r="AX59" s="4"/>
      <c r="AY59" s="4"/>
      <c r="AZ59" s="4"/>
      <c r="BA59" s="4"/>
      <c r="BB59" s="4">
        <f t="shared" si="20"/>
        <v>13.839024364744844</v>
      </c>
      <c r="BC59" s="4">
        <f>AVERAGE(BB59:BB60)</f>
        <v>11.601291555259955</v>
      </c>
      <c r="BD59" s="4"/>
      <c r="BE59" s="4"/>
      <c r="BF59" s="4"/>
    </row>
    <row r="60" spans="1:58" ht="16" thickBot="1" x14ac:dyDescent="0.25">
      <c r="A60" s="24" t="s">
        <v>7</v>
      </c>
      <c r="B60" s="24" t="s">
        <v>3180</v>
      </c>
      <c r="C60" s="24" t="s">
        <v>22</v>
      </c>
      <c r="D60" s="69">
        <v>28.920358657836914</v>
      </c>
      <c r="E60" s="24" t="s">
        <v>92</v>
      </c>
      <c r="F60" s="71">
        <v>10735</v>
      </c>
      <c r="G60" s="71">
        <v>244</v>
      </c>
      <c r="H60" s="71">
        <v>10491</v>
      </c>
      <c r="I60">
        <v>10304</v>
      </c>
      <c r="J60">
        <v>14</v>
      </c>
      <c r="K60">
        <v>106</v>
      </c>
      <c r="L60">
        <v>0</v>
      </c>
      <c r="M60">
        <v>10</v>
      </c>
      <c r="N60">
        <v>3</v>
      </c>
      <c r="O60">
        <v>0</v>
      </c>
      <c r="P60">
        <v>1</v>
      </c>
      <c r="Q60">
        <v>9</v>
      </c>
      <c r="R60">
        <v>2</v>
      </c>
      <c r="S60">
        <v>0</v>
      </c>
      <c r="T60">
        <v>3</v>
      </c>
      <c r="U60">
        <v>15</v>
      </c>
      <c r="V60">
        <v>20</v>
      </c>
      <c r="W60">
        <v>0</v>
      </c>
      <c r="X60">
        <v>4</v>
      </c>
      <c r="Y60">
        <v>38</v>
      </c>
      <c r="Z60">
        <v>4</v>
      </c>
      <c r="AA60">
        <v>11</v>
      </c>
      <c r="AB60">
        <v>2</v>
      </c>
      <c r="AC60">
        <v>0</v>
      </c>
      <c r="AD60">
        <v>3</v>
      </c>
      <c r="AE60">
        <v>0</v>
      </c>
      <c r="AF60">
        <v>5</v>
      </c>
      <c r="AG60">
        <v>2</v>
      </c>
      <c r="AH60">
        <v>10</v>
      </c>
      <c r="AI60">
        <v>1</v>
      </c>
      <c r="AJ60">
        <v>54</v>
      </c>
      <c r="AK60">
        <v>6</v>
      </c>
      <c r="AL60">
        <v>34</v>
      </c>
      <c r="AM60">
        <v>0</v>
      </c>
      <c r="AN60">
        <v>74</v>
      </c>
      <c r="AO60" s="34">
        <f t="shared" si="15"/>
        <v>81.591530799865723</v>
      </c>
      <c r="AP60" s="13">
        <f t="shared" si="18"/>
        <v>0.57908834997357161</v>
      </c>
      <c r="AQ60" s="34">
        <f t="shared" si="16"/>
        <v>708905.89683321666</v>
      </c>
      <c r="AR60" s="4"/>
      <c r="AS60" s="4">
        <f t="shared" si="19"/>
        <v>8.770928445409556</v>
      </c>
      <c r="AT60" s="4"/>
      <c r="AU60" s="4"/>
      <c r="AV60" s="4"/>
      <c r="AW60" s="4"/>
      <c r="AX60" s="4"/>
      <c r="AY60" s="4"/>
      <c r="AZ60" s="4"/>
      <c r="BA60" s="4"/>
      <c r="BB60" s="4">
        <f t="shared" si="20"/>
        <v>9.363558745775066</v>
      </c>
      <c r="BC60" s="4"/>
      <c r="BD60" s="4"/>
      <c r="BE60" s="4"/>
      <c r="BF60" s="4"/>
    </row>
    <row r="61" spans="1:58" ht="16" thickBot="1" x14ac:dyDescent="0.25">
      <c r="A61" s="24" t="s">
        <v>2</v>
      </c>
      <c r="B61" s="24" t="s">
        <v>3179</v>
      </c>
      <c r="C61" s="24" t="s">
        <v>21</v>
      </c>
      <c r="D61" s="69">
        <v>26.403793334960938</v>
      </c>
      <c r="E61" s="24" t="s">
        <v>91</v>
      </c>
      <c r="F61" s="71">
        <v>16368</v>
      </c>
      <c r="G61" s="71">
        <v>340</v>
      </c>
      <c r="H61" s="71">
        <v>16028</v>
      </c>
      <c r="I61">
        <v>15729</v>
      </c>
      <c r="J61">
        <v>32</v>
      </c>
      <c r="K61">
        <v>148</v>
      </c>
      <c r="L61">
        <v>1</v>
      </c>
      <c r="M61">
        <v>13</v>
      </c>
      <c r="N61">
        <v>6</v>
      </c>
      <c r="O61">
        <v>0</v>
      </c>
      <c r="P61">
        <v>2</v>
      </c>
      <c r="Q61">
        <v>5</v>
      </c>
      <c r="R61">
        <v>1</v>
      </c>
      <c r="S61">
        <v>0</v>
      </c>
      <c r="T61">
        <v>0</v>
      </c>
      <c r="U61">
        <v>22</v>
      </c>
      <c r="V61">
        <v>34</v>
      </c>
      <c r="W61">
        <v>1</v>
      </c>
      <c r="X61">
        <v>10</v>
      </c>
      <c r="Y61">
        <v>67</v>
      </c>
      <c r="Z61">
        <v>16</v>
      </c>
      <c r="AA61">
        <v>12</v>
      </c>
      <c r="AB61">
        <v>6</v>
      </c>
      <c r="AC61">
        <v>0</v>
      </c>
      <c r="AD61">
        <v>2</v>
      </c>
      <c r="AE61">
        <v>0</v>
      </c>
      <c r="AF61">
        <v>5</v>
      </c>
      <c r="AG61">
        <v>4</v>
      </c>
      <c r="AH61">
        <v>2</v>
      </c>
      <c r="AI61">
        <v>0</v>
      </c>
      <c r="AJ61">
        <v>5</v>
      </c>
      <c r="AK61">
        <v>4</v>
      </c>
      <c r="AL61">
        <v>83</v>
      </c>
      <c r="AM61">
        <v>0</v>
      </c>
      <c r="AN61">
        <v>158</v>
      </c>
      <c r="AO61" s="34">
        <f t="shared" si="15"/>
        <v>81.591530799865723</v>
      </c>
      <c r="AP61" s="13">
        <f t="shared" si="18"/>
        <v>0.57908834997357161</v>
      </c>
      <c r="AQ61" s="34">
        <f t="shared" si="16"/>
        <v>647218.9717760362</v>
      </c>
      <c r="AR61" s="4">
        <f>AVERAGE(AQ61:AQ62)</f>
        <v>653671.34171043185</v>
      </c>
      <c r="AS61" s="4">
        <f>D61*AN61/SUM(M61,N61,O61,P61,U61,V61,W61,X61,AC61,AD61,AE61,AF61,AK61,AL61,AM61,AN61)</f>
        <v>12.269998079187729</v>
      </c>
      <c r="AT61" s="4">
        <f>AVERAGE(AS61:AS62)</f>
        <v>12.141308904761331</v>
      </c>
      <c r="AU61" s="4"/>
      <c r="AV61" s="4"/>
      <c r="AW61" s="4"/>
      <c r="AX61" s="4">
        <f>D61*(SUM(O61,P61,W61,X61,AE61,AF61,AM61,AN61)/(SUM(O61,P61,W61,X61,AE61,AF61,AM61,AN61)+SUM(M61,N61,U61,V61,AC61,AD61,AK61,AL61)))</f>
        <v>13.66784596162684</v>
      </c>
      <c r="AY61" s="4">
        <f>AVERAGE(AX61,AX62,AX65,AX66)</f>
        <v>13.591216547255215</v>
      </c>
      <c r="AZ61" s="4">
        <f>AY61/(AO61/2)*1000000</f>
        <v>333152.63027955306</v>
      </c>
      <c r="BA61" s="22">
        <f>AZ61/AP61</f>
        <v>575305.35762765293</v>
      </c>
      <c r="BB61" s="4">
        <f>D61*SUM(AN61,AF61)/(SUM(AN61,AF61)+SUM(M61,N61,O61,P61,U61,V61,W61,X61,AC61,AD61,AE61,AK61,AL61,AM61))</f>
        <v>12.658289157643038</v>
      </c>
      <c r="BC61" s="4">
        <f>AVERAGE(BB61:BB62)</f>
        <v>12.570996007328887</v>
      </c>
      <c r="BD61" s="4"/>
      <c r="BE61" s="4"/>
      <c r="BF61" s="4"/>
    </row>
    <row r="62" spans="1:58" ht="16" thickBot="1" x14ac:dyDescent="0.25">
      <c r="A62" s="24" t="s">
        <v>4</v>
      </c>
      <c r="B62" s="24" t="s">
        <v>3179</v>
      </c>
      <c r="C62" s="24" t="s">
        <v>21</v>
      </c>
      <c r="D62" s="69">
        <v>26.930252075195312</v>
      </c>
      <c r="E62" s="24" t="s">
        <v>91</v>
      </c>
      <c r="F62" s="71">
        <v>16193</v>
      </c>
      <c r="G62" s="71">
        <v>343</v>
      </c>
      <c r="H62" s="71">
        <v>15850</v>
      </c>
      <c r="I62">
        <v>15527</v>
      </c>
      <c r="J62">
        <v>22</v>
      </c>
      <c r="K62">
        <v>185</v>
      </c>
      <c r="L62">
        <v>1</v>
      </c>
      <c r="M62">
        <v>8</v>
      </c>
      <c r="N62">
        <v>10</v>
      </c>
      <c r="O62">
        <v>0</v>
      </c>
      <c r="P62">
        <v>1</v>
      </c>
      <c r="Q62">
        <v>12</v>
      </c>
      <c r="S62">
        <v>0</v>
      </c>
      <c r="T62">
        <v>0</v>
      </c>
      <c r="U62">
        <v>34</v>
      </c>
      <c r="V62">
        <v>42</v>
      </c>
      <c r="W62">
        <v>0</v>
      </c>
      <c r="X62">
        <v>12</v>
      </c>
      <c r="Y62">
        <v>60</v>
      </c>
      <c r="Z62">
        <v>15</v>
      </c>
      <c r="AA62">
        <v>15</v>
      </c>
      <c r="AB62">
        <v>7</v>
      </c>
      <c r="AC62">
        <v>0</v>
      </c>
      <c r="AD62">
        <v>3</v>
      </c>
      <c r="AE62">
        <v>0</v>
      </c>
      <c r="AF62">
        <v>6</v>
      </c>
      <c r="AG62">
        <v>2</v>
      </c>
      <c r="AH62">
        <v>1</v>
      </c>
      <c r="AI62">
        <v>0</v>
      </c>
      <c r="AJ62">
        <v>3</v>
      </c>
      <c r="AK62">
        <v>2</v>
      </c>
      <c r="AL62">
        <v>72</v>
      </c>
      <c r="AM62">
        <v>0</v>
      </c>
      <c r="AN62">
        <v>153</v>
      </c>
      <c r="AO62" s="34">
        <f t="shared" si="15"/>
        <v>81.591530799865723</v>
      </c>
      <c r="AP62" s="13">
        <f t="shared" si="18"/>
        <v>0.57908834997357161</v>
      </c>
      <c r="AQ62" s="34">
        <f t="shared" si="16"/>
        <v>660123.7116448275</v>
      </c>
      <c r="AR62" s="4"/>
      <c r="AS62" s="4">
        <f t="shared" ref="AS62:AS64" si="21">D62*AN62/SUM(M62,N62,O62,P62,U62,V62,W62,X62,AC62,AD62,AE62,AF62,AK62,AL62,AM62,AN62)</f>
        <v>12.012619730334935</v>
      </c>
      <c r="AT62" s="4"/>
      <c r="AU62" s="4"/>
      <c r="AV62" s="4"/>
      <c r="AW62" s="4"/>
      <c r="AX62" s="4">
        <f>D62*(SUM(O62,P62,W62,X62,AE62,AF62,AM62,AN62)/(SUM(O62,P62,W62,X62,AE62,AF62,AM62,AN62)+SUM(M62,N62,U62,V62,AC62,AD62,AK62,AL62)))</f>
        <v>13.504382964820975</v>
      </c>
      <c r="AY62" s="4"/>
      <c r="AZ62" s="4"/>
      <c r="BA62" s="4"/>
      <c r="BB62" s="4">
        <f t="shared" ref="BB62:BB64" si="22">D62*SUM(AN62,AF62)/(SUM(AN62,AF62)+SUM(M62,N62,O62,P62,U62,V62,W62,X62,AC62,AD62,AE62,AK62,AL62,AM62))</f>
        <v>12.483702857014737</v>
      </c>
      <c r="BC62" s="4"/>
      <c r="BD62" s="4"/>
      <c r="BE62" s="4"/>
      <c r="BF62" s="4"/>
    </row>
    <row r="63" spans="1:58" ht="16" thickBot="1" x14ac:dyDescent="0.25">
      <c r="A63" s="24" t="s">
        <v>5</v>
      </c>
      <c r="B63" s="24" t="s">
        <v>3180</v>
      </c>
      <c r="C63" s="24" t="s">
        <v>21</v>
      </c>
      <c r="D63" s="69">
        <v>26.68211555480957</v>
      </c>
      <c r="E63" s="24" t="s">
        <v>91</v>
      </c>
      <c r="F63" s="71">
        <v>12054</v>
      </c>
      <c r="G63" s="71">
        <v>253</v>
      </c>
      <c r="H63" s="71">
        <v>11801</v>
      </c>
      <c r="I63">
        <v>11561</v>
      </c>
      <c r="J63">
        <v>21</v>
      </c>
      <c r="K63">
        <v>112</v>
      </c>
      <c r="L63">
        <v>1</v>
      </c>
      <c r="M63">
        <v>12</v>
      </c>
      <c r="N63">
        <v>4</v>
      </c>
      <c r="O63">
        <v>0</v>
      </c>
      <c r="P63">
        <v>0</v>
      </c>
      <c r="Q63">
        <v>12</v>
      </c>
      <c r="R63">
        <v>1</v>
      </c>
      <c r="S63">
        <v>0</v>
      </c>
      <c r="T63">
        <v>1</v>
      </c>
      <c r="U63">
        <v>14</v>
      </c>
      <c r="V63">
        <v>21</v>
      </c>
      <c r="W63">
        <v>0</v>
      </c>
      <c r="X63">
        <v>1</v>
      </c>
      <c r="Y63">
        <v>47</v>
      </c>
      <c r="Z63">
        <v>6</v>
      </c>
      <c r="AA63">
        <v>20</v>
      </c>
      <c r="AB63">
        <v>1</v>
      </c>
      <c r="AC63">
        <v>0</v>
      </c>
      <c r="AD63">
        <v>2</v>
      </c>
      <c r="AE63">
        <v>0</v>
      </c>
      <c r="AF63">
        <v>4</v>
      </c>
      <c r="AG63">
        <v>1</v>
      </c>
      <c r="AH63">
        <v>11</v>
      </c>
      <c r="AI63">
        <v>0</v>
      </c>
      <c r="AJ63">
        <v>6</v>
      </c>
      <c r="AK63">
        <v>6</v>
      </c>
      <c r="AL63">
        <v>62</v>
      </c>
      <c r="AM63">
        <v>0</v>
      </c>
      <c r="AN63">
        <v>127</v>
      </c>
      <c r="AO63" s="34">
        <f t="shared" si="15"/>
        <v>81.591530799865723</v>
      </c>
      <c r="AP63" s="13">
        <f t="shared" si="18"/>
        <v>0.57908834997357161</v>
      </c>
      <c r="AQ63" s="34">
        <f t="shared" si="16"/>
        <v>654041.30289594922</v>
      </c>
      <c r="AR63" s="4">
        <f>AVERAGE(AQ63:AQ64)</f>
        <v>580409.74638969044</v>
      </c>
      <c r="AS63" s="4">
        <f t="shared" si="21"/>
        <v>13.393789231070416</v>
      </c>
      <c r="AT63" s="4">
        <f>AVERAGE(AS63:AS64)</f>
        <v>11.068054348898769</v>
      </c>
      <c r="AU63" s="4"/>
      <c r="AV63" s="4"/>
      <c r="AW63" s="4"/>
      <c r="AX63" s="4">
        <f t="shared" ref="AX63:AX64" si="23">D63*(SUM(O63,P63,W63,X63,AE63,AF63,AM63,AN63)/(SUM(O63,P63,W63,X63,AE63,AF63,AM63,AN63)+SUM(M63,N63,U63,V63,AC63,AD63,AK63,AL63)))</f>
        <v>13.921103767726732</v>
      </c>
      <c r="AY63" s="4">
        <f>AVERAGE(AX63,AX64,AX67,AX68)</f>
        <v>11.935480489352646</v>
      </c>
      <c r="AZ63" s="4">
        <f>AY63/(AO63/2)*1000000</f>
        <v>292566.65176754567</v>
      </c>
      <c r="BA63" s="22">
        <f>AZ63/AP63</f>
        <v>505219.37072451517</v>
      </c>
      <c r="BB63" s="4">
        <f t="shared" si="22"/>
        <v>13.815640860395469</v>
      </c>
      <c r="BC63" s="4">
        <f>AVERAGE(BB63:BB64)</f>
        <v>11.574328794193967</v>
      </c>
      <c r="BD63" s="4"/>
      <c r="BE63" s="4"/>
      <c r="BF63" s="4"/>
    </row>
    <row r="64" spans="1:58" ht="16" thickBot="1" x14ac:dyDescent="0.25">
      <c r="A64" s="32" t="s">
        <v>7</v>
      </c>
      <c r="B64" s="32" t="s">
        <v>3180</v>
      </c>
      <c r="C64" s="32" t="s">
        <v>21</v>
      </c>
      <c r="D64" s="73">
        <v>20.674404144287109</v>
      </c>
      <c r="E64" s="32" t="s">
        <v>91</v>
      </c>
      <c r="F64" s="74">
        <v>10735</v>
      </c>
      <c r="G64" s="74">
        <v>175</v>
      </c>
      <c r="H64" s="74">
        <v>10560</v>
      </c>
      <c r="I64">
        <v>10304</v>
      </c>
      <c r="J64">
        <v>14</v>
      </c>
      <c r="K64">
        <v>106</v>
      </c>
      <c r="L64">
        <v>0</v>
      </c>
      <c r="M64">
        <v>10</v>
      </c>
      <c r="N64">
        <v>3</v>
      </c>
      <c r="O64">
        <v>0</v>
      </c>
      <c r="P64">
        <v>1</v>
      </c>
      <c r="Q64">
        <v>9</v>
      </c>
      <c r="R64">
        <v>2</v>
      </c>
      <c r="S64">
        <v>0</v>
      </c>
      <c r="T64">
        <v>3</v>
      </c>
      <c r="U64">
        <v>15</v>
      </c>
      <c r="V64">
        <v>20</v>
      </c>
      <c r="W64">
        <v>0</v>
      </c>
      <c r="X64">
        <v>4</v>
      </c>
      <c r="Y64">
        <v>38</v>
      </c>
      <c r="Z64">
        <v>4</v>
      </c>
      <c r="AA64">
        <v>11</v>
      </c>
      <c r="AB64">
        <v>2</v>
      </c>
      <c r="AC64">
        <v>0</v>
      </c>
      <c r="AD64">
        <v>3</v>
      </c>
      <c r="AE64">
        <v>0</v>
      </c>
      <c r="AF64">
        <v>5</v>
      </c>
      <c r="AG64">
        <v>2</v>
      </c>
      <c r="AH64">
        <v>10</v>
      </c>
      <c r="AI64">
        <v>1</v>
      </c>
      <c r="AJ64">
        <v>54</v>
      </c>
      <c r="AK64">
        <v>6</v>
      </c>
      <c r="AL64">
        <v>34</v>
      </c>
      <c r="AM64">
        <v>0</v>
      </c>
      <c r="AN64">
        <v>74</v>
      </c>
      <c r="AO64" s="34">
        <f t="shared" si="15"/>
        <v>81.591530799865723</v>
      </c>
      <c r="AP64" s="13">
        <f t="shared" si="18"/>
        <v>0.57908834997357161</v>
      </c>
      <c r="AQ64" s="34">
        <f t="shared" si="16"/>
        <v>506778.18988343171</v>
      </c>
      <c r="AR64" s="4"/>
      <c r="AS64" s="4">
        <f t="shared" si="21"/>
        <v>8.7423194667271211</v>
      </c>
      <c r="AT64" s="4"/>
      <c r="AU64" s="4"/>
      <c r="AV64" s="4"/>
      <c r="AW64" s="4"/>
      <c r="AX64" s="4">
        <f t="shared" si="23"/>
        <v>9.9237139892578128</v>
      </c>
      <c r="AY64" s="4"/>
      <c r="AZ64" s="4"/>
      <c r="BA64" s="4"/>
      <c r="BB64" s="4">
        <f t="shared" si="22"/>
        <v>9.333016727992467</v>
      </c>
      <c r="BC64" s="4"/>
      <c r="BD64" s="4"/>
      <c r="BE64" s="4"/>
      <c r="BF64" s="4"/>
    </row>
    <row r="65" spans="1:58" ht="16" thickBot="1" x14ac:dyDescent="0.25">
      <c r="A65" s="24" t="s">
        <v>2</v>
      </c>
      <c r="B65" s="24" t="s">
        <v>3179</v>
      </c>
      <c r="C65" s="24" t="s">
        <v>20</v>
      </c>
      <c r="D65" s="69">
        <v>27.031784057617188</v>
      </c>
      <c r="E65" s="24" t="s">
        <v>93</v>
      </c>
      <c r="F65" s="71">
        <v>16368</v>
      </c>
      <c r="G65" s="71">
        <v>348</v>
      </c>
      <c r="H65" s="71">
        <v>16020</v>
      </c>
      <c r="I65">
        <v>15729</v>
      </c>
      <c r="J65">
        <v>32</v>
      </c>
      <c r="K65">
        <v>148</v>
      </c>
      <c r="L65">
        <v>1</v>
      </c>
      <c r="M65">
        <v>13</v>
      </c>
      <c r="N65">
        <v>6</v>
      </c>
      <c r="O65">
        <v>0</v>
      </c>
      <c r="P65">
        <v>2</v>
      </c>
      <c r="Q65">
        <v>5</v>
      </c>
      <c r="R65">
        <v>1</v>
      </c>
      <c r="S65">
        <v>0</v>
      </c>
      <c r="T65">
        <v>0</v>
      </c>
      <c r="U65">
        <v>22</v>
      </c>
      <c r="V65">
        <v>34</v>
      </c>
      <c r="W65">
        <v>1</v>
      </c>
      <c r="X65">
        <v>10</v>
      </c>
      <c r="Y65">
        <v>67</v>
      </c>
      <c r="Z65">
        <v>16</v>
      </c>
      <c r="AA65">
        <v>12</v>
      </c>
      <c r="AB65">
        <v>6</v>
      </c>
      <c r="AC65">
        <v>0</v>
      </c>
      <c r="AD65">
        <v>2</v>
      </c>
      <c r="AE65">
        <v>0</v>
      </c>
      <c r="AF65">
        <v>5</v>
      </c>
      <c r="AG65">
        <v>4</v>
      </c>
      <c r="AH65">
        <v>2</v>
      </c>
      <c r="AI65">
        <v>0</v>
      </c>
      <c r="AJ65">
        <v>5</v>
      </c>
      <c r="AK65">
        <v>4</v>
      </c>
      <c r="AL65">
        <v>83</v>
      </c>
      <c r="AM65">
        <v>0</v>
      </c>
      <c r="AN65">
        <v>158</v>
      </c>
      <c r="AO65" s="34">
        <f t="shared" si="15"/>
        <v>81.591530799865723</v>
      </c>
      <c r="AP65" s="13">
        <f t="shared" si="18"/>
        <v>0.57908834997357161</v>
      </c>
      <c r="AQ65" s="34">
        <f t="shared" si="16"/>
        <v>662612.49893504078</v>
      </c>
      <c r="AR65" s="4">
        <f>AVERAGE(AQ65:AQ66)</f>
        <v>700323.43317808688</v>
      </c>
      <c r="AS65" s="4">
        <f>D65*AN65/SUM(K65,L65,O65,P65,S65,T65,W65,X65,AA65,AB65,AE65,AF65,AI65,AJ65,AM65,AN65)</f>
        <v>12.273051382481366</v>
      </c>
      <c r="AT65" s="4">
        <f>AVERAGE(AS65:AS66)</f>
        <v>12.150399799976009</v>
      </c>
      <c r="AU65" s="4"/>
      <c r="AV65" s="4"/>
      <c r="AW65" s="4"/>
      <c r="AX65" s="4">
        <f>D65*(SUM(O65,P65,W65,X65,AE65,AF65,AM65,AN65)/(SUM(O65,P65,W65,X65,AE65,AF65,AM65,AN65)+SUM(K65,L65,S65,T65,AA65,AB65,AI65,AJ65)))</f>
        <v>13.671247109599499</v>
      </c>
      <c r="AY65" s="4"/>
      <c r="AZ65" s="4"/>
      <c r="BA65" s="22"/>
      <c r="BB65" s="4">
        <f>D65*SUM(AN65,AF65)/(SUM(AN65,AF65)+SUM(K65,L65,O65,P65,S65,T65,W65,X65,AA65,AB65,AE65,AI65,AJ65,AM65))</f>
        <v>12.661439084458625</v>
      </c>
      <c r="BC65" s="4">
        <f>AVERAGE(BB65:BB66)</f>
        <v>12.5804318513072</v>
      </c>
      <c r="BD65" s="4"/>
      <c r="BE65" s="4"/>
      <c r="BF65" s="4"/>
    </row>
    <row r="66" spans="1:58" ht="16" thickBot="1" x14ac:dyDescent="0.25">
      <c r="A66" s="24" t="s">
        <v>4</v>
      </c>
      <c r="B66" s="24" t="s">
        <v>3179</v>
      </c>
      <c r="C66" s="24" t="s">
        <v>20</v>
      </c>
      <c r="D66" s="69">
        <v>30.108676910400391</v>
      </c>
      <c r="E66" s="24" t="s">
        <v>93</v>
      </c>
      <c r="F66" s="71">
        <v>16193</v>
      </c>
      <c r="G66" s="71">
        <v>383</v>
      </c>
      <c r="H66" s="71">
        <v>15810</v>
      </c>
      <c r="I66">
        <v>15527</v>
      </c>
      <c r="J66">
        <v>22</v>
      </c>
      <c r="K66">
        <v>185</v>
      </c>
      <c r="L66">
        <v>1</v>
      </c>
      <c r="M66">
        <v>8</v>
      </c>
      <c r="N66">
        <v>10</v>
      </c>
      <c r="O66">
        <v>0</v>
      </c>
      <c r="P66">
        <v>1</v>
      </c>
      <c r="Q66">
        <v>12</v>
      </c>
      <c r="S66">
        <v>0</v>
      </c>
      <c r="T66">
        <v>0</v>
      </c>
      <c r="U66">
        <v>34</v>
      </c>
      <c r="V66">
        <v>42</v>
      </c>
      <c r="W66">
        <v>0</v>
      </c>
      <c r="X66">
        <v>12</v>
      </c>
      <c r="Y66">
        <v>60</v>
      </c>
      <c r="Z66">
        <v>15</v>
      </c>
      <c r="AA66">
        <v>15</v>
      </c>
      <c r="AB66">
        <v>7</v>
      </c>
      <c r="AC66">
        <v>0</v>
      </c>
      <c r="AD66">
        <v>3</v>
      </c>
      <c r="AE66">
        <v>0</v>
      </c>
      <c r="AF66">
        <v>6</v>
      </c>
      <c r="AG66">
        <v>2</v>
      </c>
      <c r="AH66">
        <v>1</v>
      </c>
      <c r="AI66">
        <v>0</v>
      </c>
      <c r="AJ66">
        <v>3</v>
      </c>
      <c r="AK66">
        <v>2</v>
      </c>
      <c r="AL66">
        <v>72</v>
      </c>
      <c r="AM66">
        <v>0</v>
      </c>
      <c r="AN66">
        <v>153</v>
      </c>
      <c r="AO66" s="34">
        <f t="shared" si="15"/>
        <v>81.591530799865723</v>
      </c>
      <c r="AP66" s="13">
        <f t="shared" si="18"/>
        <v>0.57908834997357161</v>
      </c>
      <c r="AQ66" s="34">
        <f t="shared" si="16"/>
        <v>738034.36742113298</v>
      </c>
      <c r="AR66" s="4"/>
      <c r="AS66" s="4">
        <f t="shared" ref="AS66:AS68" si="24">D66*AN66/SUM(K66,L66,O66,P66,S66,T66,W66,X66,AA66,AB66,AE66,AF66,AI66,AJ66,AM66,AN66)</f>
        <v>12.027748217470652</v>
      </c>
      <c r="AT66" s="4"/>
      <c r="AU66" s="4"/>
      <c r="AV66" s="4"/>
      <c r="AW66" s="4"/>
      <c r="AX66" s="4">
        <f>D66*(SUM(O66,P66,W66,X66,AE66,AF66,AM66,AN66)/(SUM(O66,P66,W66,X66,AE66,AF66,AM66,AN66)+SUM(K66,L66,S66,T66,AA66,AB66,AI66,AJ66)))</f>
        <v>13.521390152973543</v>
      </c>
      <c r="AY66" s="4"/>
      <c r="AZ66" s="4"/>
      <c r="BA66" s="4"/>
      <c r="BB66" s="4">
        <f t="shared" ref="BB66:BB68" si="25">D66*SUM(AN66,AF66)/(SUM(AN66,AF66)+SUM(K66,L66,O66,P66,S66,T66,W66,X66,AA66,AB66,AE66,AI66,AJ66,AM66))</f>
        <v>12.499424618155775</v>
      </c>
      <c r="BC66" s="4"/>
      <c r="BD66" s="4"/>
      <c r="BE66" s="4"/>
      <c r="BF66" s="4"/>
    </row>
    <row r="67" spans="1:58" ht="16" thickBot="1" x14ac:dyDescent="0.25">
      <c r="A67" s="24" t="s">
        <v>5</v>
      </c>
      <c r="B67" s="24" t="s">
        <v>3180</v>
      </c>
      <c r="C67" s="24" t="s">
        <v>20</v>
      </c>
      <c r="D67" s="69">
        <v>28.815710067749023</v>
      </c>
      <c r="E67" s="24" t="s">
        <v>93</v>
      </c>
      <c r="F67" s="71">
        <v>12054</v>
      </c>
      <c r="G67" s="71">
        <v>273</v>
      </c>
      <c r="H67" s="71">
        <v>11781</v>
      </c>
      <c r="I67">
        <v>11561</v>
      </c>
      <c r="J67">
        <v>21</v>
      </c>
      <c r="K67">
        <v>112</v>
      </c>
      <c r="L67">
        <v>1</v>
      </c>
      <c r="M67">
        <v>12</v>
      </c>
      <c r="N67">
        <v>4</v>
      </c>
      <c r="O67">
        <v>0</v>
      </c>
      <c r="P67">
        <v>0</v>
      </c>
      <c r="Q67">
        <v>12</v>
      </c>
      <c r="R67">
        <v>1</v>
      </c>
      <c r="S67">
        <v>0</v>
      </c>
      <c r="T67">
        <v>1</v>
      </c>
      <c r="U67">
        <v>14</v>
      </c>
      <c r="V67">
        <v>21</v>
      </c>
      <c r="W67">
        <v>0</v>
      </c>
      <c r="X67">
        <v>1</v>
      </c>
      <c r="Y67">
        <v>47</v>
      </c>
      <c r="Z67">
        <v>6</v>
      </c>
      <c r="AA67">
        <v>20</v>
      </c>
      <c r="AB67">
        <v>1</v>
      </c>
      <c r="AC67">
        <v>0</v>
      </c>
      <c r="AD67">
        <v>2</v>
      </c>
      <c r="AE67">
        <v>0</v>
      </c>
      <c r="AF67">
        <v>4</v>
      </c>
      <c r="AG67">
        <v>1</v>
      </c>
      <c r="AH67">
        <v>11</v>
      </c>
      <c r="AI67">
        <v>0</v>
      </c>
      <c r="AJ67">
        <v>6</v>
      </c>
      <c r="AK67">
        <v>6</v>
      </c>
      <c r="AL67">
        <v>62</v>
      </c>
      <c r="AM67">
        <v>0</v>
      </c>
      <c r="AN67">
        <v>127</v>
      </c>
      <c r="AO67" s="34">
        <f t="shared" si="15"/>
        <v>81.591530799865723</v>
      </c>
      <c r="AP67" s="13">
        <f t="shared" si="18"/>
        <v>0.57908834997357161</v>
      </c>
      <c r="AQ67" s="34">
        <f t="shared" si="16"/>
        <v>706340.71417119307</v>
      </c>
      <c r="AR67" s="4">
        <f>AVERAGE(AQ67:AQ68)</f>
        <v>732625.14028854063</v>
      </c>
      <c r="AS67" s="4">
        <f t="shared" si="24"/>
        <v>13.405110544337457</v>
      </c>
      <c r="AT67" s="4">
        <f>AVERAGE(AS67:AS68)</f>
        <v>11.091562840528104</v>
      </c>
      <c r="AU67" s="4"/>
      <c r="AV67" s="4"/>
      <c r="AW67" s="4"/>
      <c r="AX67" s="4">
        <f t="shared" ref="AX67:AX68" si="26">D67*(SUM(O67,P67,W67,X67,AE67,AF67,AM67,AN67)/(SUM(O67,P67,W67,X67,AE67,AF67,AM67,AN67)+SUM(K67,L67,S67,T67,AA67,AB67,AI67,AJ67)))</f>
        <v>13.932870801988539</v>
      </c>
      <c r="AY67" s="4"/>
      <c r="AZ67" s="4"/>
      <c r="BA67" s="4"/>
      <c r="BB67" s="4">
        <f t="shared" si="25"/>
        <v>13.827318750458323</v>
      </c>
      <c r="BC67" s="4">
        <f>AVERAGE(BB67:BB68)</f>
        <v>11.599221509018225</v>
      </c>
      <c r="BD67" s="4"/>
      <c r="BE67" s="4"/>
      <c r="BF67" s="4"/>
    </row>
    <row r="68" spans="1:58" ht="16" thickBot="1" x14ac:dyDescent="0.25">
      <c r="A68" s="24" t="s">
        <v>7</v>
      </c>
      <c r="B68" s="24" t="s">
        <v>3180</v>
      </c>
      <c r="C68" s="24" t="s">
        <v>20</v>
      </c>
      <c r="D68" s="69">
        <v>30.960296630859375</v>
      </c>
      <c r="E68" s="24" t="s">
        <v>93</v>
      </c>
      <c r="F68" s="71">
        <v>10735</v>
      </c>
      <c r="G68" s="71">
        <v>261</v>
      </c>
      <c r="H68" s="71">
        <v>10474</v>
      </c>
      <c r="I68">
        <v>10304</v>
      </c>
      <c r="J68">
        <v>14</v>
      </c>
      <c r="K68">
        <v>106</v>
      </c>
      <c r="L68">
        <v>0</v>
      </c>
      <c r="M68">
        <v>10</v>
      </c>
      <c r="N68">
        <v>3</v>
      </c>
      <c r="O68">
        <v>0</v>
      </c>
      <c r="P68">
        <v>1</v>
      </c>
      <c r="Q68">
        <v>9</v>
      </c>
      <c r="R68">
        <v>2</v>
      </c>
      <c r="S68">
        <v>0</v>
      </c>
      <c r="T68">
        <v>3</v>
      </c>
      <c r="U68">
        <v>15</v>
      </c>
      <c r="V68">
        <v>20</v>
      </c>
      <c r="W68">
        <v>0</v>
      </c>
      <c r="X68">
        <v>4</v>
      </c>
      <c r="Y68">
        <v>38</v>
      </c>
      <c r="Z68">
        <v>4</v>
      </c>
      <c r="AA68">
        <v>11</v>
      </c>
      <c r="AB68">
        <v>2</v>
      </c>
      <c r="AC68">
        <v>0</v>
      </c>
      <c r="AD68">
        <v>3</v>
      </c>
      <c r="AE68">
        <v>0</v>
      </c>
      <c r="AF68">
        <v>5</v>
      </c>
      <c r="AG68">
        <v>2</v>
      </c>
      <c r="AH68">
        <v>10</v>
      </c>
      <c r="AI68">
        <v>1</v>
      </c>
      <c r="AJ68">
        <v>54</v>
      </c>
      <c r="AK68">
        <v>6</v>
      </c>
      <c r="AL68">
        <v>34</v>
      </c>
      <c r="AM68">
        <v>0</v>
      </c>
      <c r="AN68">
        <v>74</v>
      </c>
      <c r="AO68" s="34">
        <f t="shared" si="15"/>
        <v>81.591530799865723</v>
      </c>
      <c r="AP68" s="13">
        <f t="shared" si="18"/>
        <v>0.57908834997357161</v>
      </c>
      <c r="AQ68" s="34">
        <f t="shared" si="16"/>
        <v>758909.56640588806</v>
      </c>
      <c r="AR68" s="4"/>
      <c r="AS68" s="4">
        <f t="shared" si="24"/>
        <v>8.77801513671875</v>
      </c>
      <c r="AT68" s="4"/>
      <c r="AU68" s="4"/>
      <c r="AV68" s="4"/>
      <c r="AW68" s="4"/>
      <c r="AX68" s="4">
        <f t="shared" si="26"/>
        <v>9.9642333984375</v>
      </c>
      <c r="AY68" s="4"/>
      <c r="AZ68" s="4"/>
      <c r="BA68" s="4"/>
      <c r="BB68" s="4">
        <f t="shared" si="25"/>
        <v>9.371124267578125</v>
      </c>
      <c r="BC68" s="4"/>
      <c r="BD68" s="4"/>
      <c r="BE68" s="4"/>
      <c r="BF68" s="4"/>
    </row>
    <row r="69" spans="1:58" ht="16" thickBot="1" x14ac:dyDescent="0.25">
      <c r="A69" s="24" t="s">
        <v>2</v>
      </c>
      <c r="B69" s="24" t="s">
        <v>3179</v>
      </c>
      <c r="C69" s="24" t="s">
        <v>3183</v>
      </c>
      <c r="D69" s="69">
        <v>25.540821075439453</v>
      </c>
      <c r="E69" s="24" t="s">
        <v>3184</v>
      </c>
      <c r="F69" s="71">
        <v>16368</v>
      </c>
      <c r="G69" s="71">
        <v>329</v>
      </c>
      <c r="H69" s="71">
        <v>16039</v>
      </c>
      <c r="I69">
        <v>15729</v>
      </c>
      <c r="J69">
        <v>32</v>
      </c>
      <c r="K69">
        <v>148</v>
      </c>
      <c r="L69">
        <v>1</v>
      </c>
      <c r="M69">
        <v>13</v>
      </c>
      <c r="N69">
        <v>6</v>
      </c>
      <c r="O69">
        <v>0</v>
      </c>
      <c r="P69">
        <v>2</v>
      </c>
      <c r="Q69">
        <v>5</v>
      </c>
      <c r="R69">
        <v>1</v>
      </c>
      <c r="S69">
        <v>0</v>
      </c>
      <c r="T69">
        <v>0</v>
      </c>
      <c r="U69">
        <v>22</v>
      </c>
      <c r="V69">
        <v>34</v>
      </c>
      <c r="W69">
        <v>1</v>
      </c>
      <c r="X69">
        <v>10</v>
      </c>
      <c r="Y69">
        <v>67</v>
      </c>
      <c r="Z69">
        <v>16</v>
      </c>
      <c r="AA69">
        <v>12</v>
      </c>
      <c r="AB69">
        <v>6</v>
      </c>
      <c r="AC69">
        <v>0</v>
      </c>
      <c r="AD69">
        <v>2</v>
      </c>
      <c r="AE69">
        <v>0</v>
      </c>
      <c r="AF69">
        <v>5</v>
      </c>
      <c r="AG69">
        <v>4</v>
      </c>
      <c r="AH69">
        <v>2</v>
      </c>
      <c r="AI69">
        <v>0</v>
      </c>
      <c r="AJ69">
        <v>5</v>
      </c>
      <c r="AK69">
        <v>4</v>
      </c>
      <c r="AL69">
        <v>83</v>
      </c>
      <c r="AM69">
        <v>0</v>
      </c>
      <c r="AN69">
        <v>158</v>
      </c>
      <c r="AO69" s="34">
        <f t="shared" si="15"/>
        <v>81.591530799865723</v>
      </c>
      <c r="AP69" s="13">
        <f t="shared" si="18"/>
        <v>0.57908834997357161</v>
      </c>
      <c r="AQ69" s="34">
        <f t="shared" ref="AQ69:AQ72" si="27">D69/(AO69/2)*1000000</f>
        <v>626065.49540265487</v>
      </c>
      <c r="AR69" s="22">
        <f>AVERAGE(AQ69:AQ70)</f>
        <v>633371.09504197899</v>
      </c>
      <c r="AS69" s="4">
        <f>D69*AN69/SUM(Q69,R69,S69,T69,U69,V69,W69,X69,AG69:AN69)</f>
        <v>12.265804650211045</v>
      </c>
      <c r="AT69" s="4">
        <f>AVERAGE(AS69:AS70)</f>
        <v>12.137324409810773</v>
      </c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</row>
    <row r="70" spans="1:58" ht="16" thickBot="1" x14ac:dyDescent="0.25">
      <c r="A70" s="24" t="s">
        <v>4</v>
      </c>
      <c r="B70" s="24" t="s">
        <v>3179</v>
      </c>
      <c r="C70" s="24" t="s">
        <v>3183</v>
      </c>
      <c r="D70" s="69">
        <v>26.136896133422852</v>
      </c>
      <c r="E70" s="24" t="s">
        <v>3184</v>
      </c>
      <c r="F70" s="71">
        <v>16193</v>
      </c>
      <c r="G70" s="71">
        <v>333</v>
      </c>
      <c r="H70" s="71">
        <v>15860</v>
      </c>
      <c r="I70">
        <v>15527</v>
      </c>
      <c r="J70">
        <v>22</v>
      </c>
      <c r="K70">
        <v>185</v>
      </c>
      <c r="L70">
        <v>1</v>
      </c>
      <c r="M70">
        <v>8</v>
      </c>
      <c r="N70">
        <v>10</v>
      </c>
      <c r="O70">
        <v>0</v>
      </c>
      <c r="P70">
        <v>1</v>
      </c>
      <c r="Q70">
        <v>12</v>
      </c>
      <c r="S70">
        <v>0</v>
      </c>
      <c r="T70">
        <v>0</v>
      </c>
      <c r="U70">
        <v>34</v>
      </c>
      <c r="V70">
        <v>42</v>
      </c>
      <c r="W70">
        <v>0</v>
      </c>
      <c r="X70">
        <v>12</v>
      </c>
      <c r="Y70">
        <v>60</v>
      </c>
      <c r="Z70">
        <v>15</v>
      </c>
      <c r="AA70">
        <v>15</v>
      </c>
      <c r="AB70">
        <v>7</v>
      </c>
      <c r="AC70">
        <v>0</v>
      </c>
      <c r="AD70">
        <v>3</v>
      </c>
      <c r="AE70">
        <v>0</v>
      </c>
      <c r="AF70">
        <v>6</v>
      </c>
      <c r="AG70">
        <v>2</v>
      </c>
      <c r="AH70">
        <v>1</v>
      </c>
      <c r="AI70">
        <v>0</v>
      </c>
      <c r="AJ70">
        <v>3</v>
      </c>
      <c r="AK70">
        <v>2</v>
      </c>
      <c r="AL70">
        <v>72</v>
      </c>
      <c r="AM70">
        <v>0</v>
      </c>
      <c r="AN70">
        <v>153</v>
      </c>
      <c r="AO70" s="34">
        <f t="shared" si="15"/>
        <v>81.591530799865723</v>
      </c>
      <c r="AP70" s="13">
        <f t="shared" si="18"/>
        <v>0.57908834997357161</v>
      </c>
      <c r="AQ70" s="34">
        <f t="shared" si="27"/>
        <v>640676.69468130311</v>
      </c>
      <c r="AR70" s="4"/>
      <c r="AS70" s="4">
        <f t="shared" ref="AS70:AS72" si="28">D70*AN70/SUM(Q70,R70,S70,T70,U70,V70,W70,X70,AG70:AN70)</f>
        <v>12.0088441694105</v>
      </c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ht="16" thickBot="1" x14ac:dyDescent="0.25">
      <c r="A71" s="24" t="s">
        <v>5</v>
      </c>
      <c r="B71" s="24" t="s">
        <v>3180</v>
      </c>
      <c r="C71" s="24" t="s">
        <v>3183</v>
      </c>
      <c r="D71" s="69">
        <v>27.74846076965332</v>
      </c>
      <c r="E71" s="24" t="s">
        <v>3184</v>
      </c>
      <c r="F71" s="71">
        <v>12054</v>
      </c>
      <c r="G71" s="71">
        <v>263</v>
      </c>
      <c r="H71" s="71">
        <v>11791</v>
      </c>
      <c r="I71">
        <v>11561</v>
      </c>
      <c r="J71">
        <v>21</v>
      </c>
      <c r="K71">
        <v>112</v>
      </c>
      <c r="L71">
        <v>1</v>
      </c>
      <c r="M71">
        <v>12</v>
      </c>
      <c r="N71">
        <v>4</v>
      </c>
      <c r="O71">
        <v>0</v>
      </c>
      <c r="P71">
        <v>0</v>
      </c>
      <c r="Q71">
        <v>12</v>
      </c>
      <c r="R71">
        <v>1</v>
      </c>
      <c r="S71">
        <v>0</v>
      </c>
      <c r="T71">
        <v>1</v>
      </c>
      <c r="U71">
        <v>14</v>
      </c>
      <c r="V71">
        <v>21</v>
      </c>
      <c r="W71">
        <v>0</v>
      </c>
      <c r="X71">
        <v>1</v>
      </c>
      <c r="Y71">
        <v>47</v>
      </c>
      <c r="Z71">
        <v>6</v>
      </c>
      <c r="AA71">
        <v>20</v>
      </c>
      <c r="AB71">
        <v>1</v>
      </c>
      <c r="AC71">
        <v>0</v>
      </c>
      <c r="AD71">
        <v>2</v>
      </c>
      <c r="AE71">
        <v>0</v>
      </c>
      <c r="AF71">
        <v>4</v>
      </c>
      <c r="AG71">
        <v>1</v>
      </c>
      <c r="AH71">
        <v>11</v>
      </c>
      <c r="AI71">
        <v>0</v>
      </c>
      <c r="AJ71">
        <v>6</v>
      </c>
      <c r="AK71">
        <v>6</v>
      </c>
      <c r="AL71">
        <v>62</v>
      </c>
      <c r="AM71">
        <v>0</v>
      </c>
      <c r="AN71">
        <v>127</v>
      </c>
      <c r="AO71" s="34">
        <f t="shared" si="15"/>
        <v>81.591530799865723</v>
      </c>
      <c r="AP71" s="13">
        <f t="shared" si="18"/>
        <v>0.57908834997357161</v>
      </c>
      <c r="AQ71" s="34">
        <f t="shared" si="27"/>
        <v>680179.92793190712</v>
      </c>
      <c r="AR71" s="22">
        <f>AVERAGE(AQ71:AQ72)</f>
        <v>679854.85019616818</v>
      </c>
      <c r="AS71" s="4">
        <f t="shared" si="28"/>
        <v>13.399446835536015</v>
      </c>
      <c r="AT71" s="4">
        <f>AVERAGE(AS71:AS72)</f>
        <v>11.083106647015533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1:58" ht="16" thickBot="1" x14ac:dyDescent="0.25">
      <c r="A72" s="24" t="s">
        <v>7</v>
      </c>
      <c r="B72" s="24" t="s">
        <v>3180</v>
      </c>
      <c r="C72" s="24" t="s">
        <v>3183</v>
      </c>
      <c r="D72" s="69">
        <v>27.72193717956543</v>
      </c>
      <c r="E72" s="24" t="s">
        <v>3184</v>
      </c>
      <c r="F72" s="71">
        <v>10735</v>
      </c>
      <c r="G72" s="71">
        <v>234</v>
      </c>
      <c r="H72" s="71">
        <v>10501</v>
      </c>
      <c r="I72">
        <v>10304</v>
      </c>
      <c r="J72">
        <v>14</v>
      </c>
      <c r="K72">
        <v>106</v>
      </c>
      <c r="L72">
        <v>0</v>
      </c>
      <c r="M72">
        <v>10</v>
      </c>
      <c r="N72">
        <v>3</v>
      </c>
      <c r="O72">
        <v>0</v>
      </c>
      <c r="P72">
        <v>1</v>
      </c>
      <c r="Q72">
        <v>9</v>
      </c>
      <c r="R72">
        <v>2</v>
      </c>
      <c r="S72">
        <v>0</v>
      </c>
      <c r="T72">
        <v>3</v>
      </c>
      <c r="U72">
        <v>15</v>
      </c>
      <c r="V72">
        <v>20</v>
      </c>
      <c r="W72">
        <v>0</v>
      </c>
      <c r="X72">
        <v>4</v>
      </c>
      <c r="Y72">
        <v>38</v>
      </c>
      <c r="Z72">
        <v>4</v>
      </c>
      <c r="AA72">
        <v>11</v>
      </c>
      <c r="AB72">
        <v>2</v>
      </c>
      <c r="AC72">
        <v>0</v>
      </c>
      <c r="AD72">
        <v>3</v>
      </c>
      <c r="AE72">
        <v>0</v>
      </c>
      <c r="AF72">
        <v>5</v>
      </c>
      <c r="AG72">
        <v>2</v>
      </c>
      <c r="AH72">
        <v>10</v>
      </c>
      <c r="AI72">
        <v>1</v>
      </c>
      <c r="AJ72">
        <v>54</v>
      </c>
      <c r="AK72">
        <v>6</v>
      </c>
      <c r="AL72">
        <v>34</v>
      </c>
      <c r="AM72">
        <v>0</v>
      </c>
      <c r="AN72">
        <v>74</v>
      </c>
      <c r="AO72" s="34">
        <f t="shared" si="15"/>
        <v>81.591530799865723</v>
      </c>
      <c r="AP72" s="13">
        <f t="shared" si="18"/>
        <v>0.57908834997357161</v>
      </c>
      <c r="AQ72" s="34">
        <f t="shared" si="27"/>
        <v>679529.77246042923</v>
      </c>
      <c r="AR72" s="4"/>
      <c r="AS72" s="4">
        <f t="shared" si="28"/>
        <v>8.7667664584950504</v>
      </c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4" spans="1:58" ht="31" x14ac:dyDescent="0.35">
      <c r="A74" s="68" t="s">
        <v>3220</v>
      </c>
    </row>
    <row r="75" spans="1:58" x14ac:dyDescent="0.2">
      <c r="A75" t="s">
        <v>51</v>
      </c>
      <c r="B75" s="7" t="s">
        <v>87</v>
      </c>
      <c r="C75" t="s">
        <v>36</v>
      </c>
      <c r="D75" t="s">
        <v>39</v>
      </c>
      <c r="E75" t="s">
        <v>37</v>
      </c>
      <c r="F75" t="s">
        <v>40</v>
      </c>
      <c r="G75" t="s">
        <v>41</v>
      </c>
      <c r="H75" t="s">
        <v>42</v>
      </c>
      <c r="I75" t="s">
        <v>38</v>
      </c>
      <c r="J75" t="s">
        <v>3185</v>
      </c>
      <c r="K75" t="s">
        <v>3186</v>
      </c>
      <c r="L75" t="s">
        <v>3187</v>
      </c>
      <c r="M75" t="s">
        <v>3188</v>
      </c>
      <c r="N75" t="s">
        <v>3189</v>
      </c>
      <c r="O75" t="s">
        <v>3190</v>
      </c>
      <c r="P75" t="s">
        <v>3191</v>
      </c>
      <c r="Q75" t="s">
        <v>3192</v>
      </c>
      <c r="R75" t="s">
        <v>43</v>
      </c>
      <c r="S75" t="s">
        <v>44</v>
      </c>
      <c r="T75" t="s">
        <v>45</v>
      </c>
      <c r="U75" t="s">
        <v>46</v>
      </c>
      <c r="V75" t="s">
        <v>47</v>
      </c>
      <c r="W75" t="s">
        <v>48</v>
      </c>
      <c r="X75" t="s">
        <v>49</v>
      </c>
      <c r="Y75" t="s">
        <v>50</v>
      </c>
      <c r="Z75" t="s">
        <v>3193</v>
      </c>
      <c r="AA75" t="s">
        <v>3194</v>
      </c>
      <c r="AB75" t="s">
        <v>3195</v>
      </c>
      <c r="AC75" t="s">
        <v>3196</v>
      </c>
      <c r="AD75" t="s">
        <v>3197</v>
      </c>
      <c r="AE75" t="s">
        <v>3198</v>
      </c>
      <c r="AF75" t="s">
        <v>3199</v>
      </c>
      <c r="AG75" t="s">
        <v>3200</v>
      </c>
    </row>
    <row r="76" spans="1:58" x14ac:dyDescent="0.2">
      <c r="A76" s="8" t="s">
        <v>6</v>
      </c>
      <c r="B76">
        <v>10292</v>
      </c>
      <c r="C76">
        <v>17</v>
      </c>
      <c r="D76">
        <v>124</v>
      </c>
      <c r="E76">
        <v>6</v>
      </c>
      <c r="F76">
        <v>22</v>
      </c>
      <c r="G76">
        <v>6</v>
      </c>
      <c r="H76">
        <v>5</v>
      </c>
      <c r="I76">
        <v>5</v>
      </c>
      <c r="J76">
        <v>15</v>
      </c>
      <c r="K76">
        <v>30</v>
      </c>
      <c r="L76">
        <v>1</v>
      </c>
      <c r="M76">
        <v>30</v>
      </c>
      <c r="N76">
        <v>2</v>
      </c>
      <c r="O76">
        <v>36</v>
      </c>
      <c r="P76">
        <v>1</v>
      </c>
      <c r="Q76">
        <v>55</v>
      </c>
      <c r="R76">
        <v>48</v>
      </c>
      <c r="S76">
        <v>0</v>
      </c>
      <c r="T76">
        <v>8</v>
      </c>
      <c r="U76">
        <v>0</v>
      </c>
      <c r="V76">
        <v>8</v>
      </c>
      <c r="W76">
        <v>4</v>
      </c>
      <c r="X76">
        <v>2</v>
      </c>
      <c r="Y76">
        <v>0</v>
      </c>
      <c r="Z76">
        <v>4</v>
      </c>
      <c r="AA76">
        <v>1</v>
      </c>
      <c r="AB76">
        <v>0</v>
      </c>
      <c r="AC76">
        <v>0</v>
      </c>
      <c r="AD76">
        <v>0</v>
      </c>
      <c r="AE76">
        <v>42</v>
      </c>
      <c r="AF76">
        <v>0</v>
      </c>
      <c r="AG76">
        <v>36</v>
      </c>
    </row>
    <row r="77" spans="1:58" x14ac:dyDescent="0.2">
      <c r="A77" t="s">
        <v>8</v>
      </c>
      <c r="B77">
        <v>14951</v>
      </c>
      <c r="C77">
        <v>8</v>
      </c>
      <c r="D77">
        <v>168</v>
      </c>
      <c r="E77">
        <v>2</v>
      </c>
      <c r="F77">
        <v>19</v>
      </c>
      <c r="G77">
        <v>3</v>
      </c>
      <c r="H77">
        <v>0</v>
      </c>
      <c r="I77">
        <v>1</v>
      </c>
      <c r="J77">
        <v>9</v>
      </c>
      <c r="K77">
        <v>21</v>
      </c>
      <c r="L77">
        <v>0</v>
      </c>
      <c r="M77">
        <v>0</v>
      </c>
      <c r="N77">
        <v>1</v>
      </c>
      <c r="O77">
        <v>21</v>
      </c>
      <c r="P77">
        <v>0</v>
      </c>
      <c r="Q77">
        <v>4</v>
      </c>
      <c r="R77">
        <v>52</v>
      </c>
      <c r="S77">
        <v>0</v>
      </c>
      <c r="T77">
        <v>31</v>
      </c>
      <c r="U77">
        <v>0</v>
      </c>
      <c r="V77">
        <v>13</v>
      </c>
      <c r="W77">
        <v>5</v>
      </c>
      <c r="X77">
        <v>8</v>
      </c>
      <c r="Y77">
        <v>3</v>
      </c>
      <c r="Z77">
        <v>6</v>
      </c>
      <c r="AA77">
        <v>8</v>
      </c>
      <c r="AB77">
        <v>0</v>
      </c>
      <c r="AC77">
        <v>1</v>
      </c>
      <c r="AD77">
        <v>2</v>
      </c>
      <c r="AE77">
        <v>103</v>
      </c>
      <c r="AF77">
        <v>2</v>
      </c>
      <c r="AG77">
        <v>202</v>
      </c>
    </row>
    <row r="78" spans="1:58" x14ac:dyDescent="0.2">
      <c r="A78" t="s">
        <v>10</v>
      </c>
      <c r="B78">
        <v>16083</v>
      </c>
      <c r="C78">
        <v>10</v>
      </c>
      <c r="D78">
        <v>165</v>
      </c>
      <c r="E78">
        <v>3</v>
      </c>
      <c r="F78">
        <v>25</v>
      </c>
      <c r="G78">
        <v>6</v>
      </c>
      <c r="H78">
        <v>1</v>
      </c>
      <c r="I78">
        <v>6</v>
      </c>
      <c r="J78">
        <v>2</v>
      </c>
      <c r="K78">
        <v>9</v>
      </c>
      <c r="L78">
        <v>0</v>
      </c>
      <c r="M78">
        <v>1</v>
      </c>
      <c r="N78">
        <v>0</v>
      </c>
      <c r="O78">
        <v>7</v>
      </c>
      <c r="P78">
        <v>1</v>
      </c>
      <c r="Q78">
        <v>4</v>
      </c>
      <c r="R78">
        <v>64</v>
      </c>
      <c r="S78">
        <v>0</v>
      </c>
      <c r="T78">
        <v>15</v>
      </c>
      <c r="U78">
        <v>0</v>
      </c>
      <c r="V78">
        <v>21</v>
      </c>
      <c r="W78">
        <v>5</v>
      </c>
      <c r="X78">
        <v>11</v>
      </c>
      <c r="Y78">
        <v>9</v>
      </c>
      <c r="Z78">
        <v>14</v>
      </c>
      <c r="AA78">
        <v>20</v>
      </c>
      <c r="AB78">
        <v>0</v>
      </c>
      <c r="AC78">
        <v>3</v>
      </c>
      <c r="AD78">
        <v>2</v>
      </c>
      <c r="AE78">
        <v>87</v>
      </c>
      <c r="AF78">
        <v>1</v>
      </c>
      <c r="AG78">
        <v>213</v>
      </c>
    </row>
    <row r="79" spans="1:58" x14ac:dyDescent="0.2">
      <c r="A79" t="s">
        <v>12</v>
      </c>
      <c r="B79">
        <v>15258</v>
      </c>
      <c r="C79">
        <v>12</v>
      </c>
      <c r="D79">
        <v>156</v>
      </c>
      <c r="E79">
        <v>3</v>
      </c>
      <c r="F79">
        <v>29</v>
      </c>
      <c r="G79">
        <v>11</v>
      </c>
      <c r="H79">
        <v>1</v>
      </c>
      <c r="I79">
        <v>4</v>
      </c>
      <c r="J79">
        <v>5</v>
      </c>
      <c r="K79">
        <v>9</v>
      </c>
      <c r="L79">
        <v>0</v>
      </c>
      <c r="M79">
        <v>1</v>
      </c>
      <c r="N79">
        <v>0</v>
      </c>
      <c r="O79">
        <v>16</v>
      </c>
      <c r="P79">
        <v>0</v>
      </c>
      <c r="Q79">
        <v>6</v>
      </c>
      <c r="R79">
        <v>54</v>
      </c>
      <c r="S79">
        <v>0</v>
      </c>
      <c r="T79">
        <v>11</v>
      </c>
      <c r="U79">
        <v>0</v>
      </c>
      <c r="V79">
        <v>13</v>
      </c>
      <c r="W79">
        <v>4</v>
      </c>
      <c r="X79">
        <v>2</v>
      </c>
      <c r="Y79">
        <v>7</v>
      </c>
      <c r="Z79">
        <v>7</v>
      </c>
      <c r="AA79">
        <v>19</v>
      </c>
      <c r="AB79">
        <v>0</v>
      </c>
      <c r="AC79">
        <v>3</v>
      </c>
      <c r="AD79">
        <v>6</v>
      </c>
      <c r="AE79">
        <v>91</v>
      </c>
      <c r="AF79">
        <v>3</v>
      </c>
      <c r="AG79">
        <v>167</v>
      </c>
    </row>
    <row r="81" spans="1:58" ht="16" thickBot="1" x14ac:dyDescent="0.25">
      <c r="A81" s="32" t="s">
        <v>0</v>
      </c>
      <c r="B81" s="32" t="s">
        <v>17</v>
      </c>
      <c r="C81" s="36" t="s">
        <v>72</v>
      </c>
      <c r="D81" s="36" t="s">
        <v>61</v>
      </c>
      <c r="E81" s="36" t="s">
        <v>100</v>
      </c>
      <c r="F81" s="32" t="s">
        <v>27</v>
      </c>
      <c r="G81" s="32" t="s">
        <v>28</v>
      </c>
      <c r="H81" s="32" t="s">
        <v>29</v>
      </c>
      <c r="I81" s="7" t="s">
        <v>87</v>
      </c>
      <c r="J81" t="s">
        <v>36</v>
      </c>
      <c r="K81" t="s">
        <v>39</v>
      </c>
      <c r="L81" t="s">
        <v>37</v>
      </c>
      <c r="M81" t="s">
        <v>40</v>
      </c>
      <c r="N81" t="s">
        <v>41</v>
      </c>
      <c r="O81" t="s">
        <v>42</v>
      </c>
      <c r="P81" t="s">
        <v>38</v>
      </c>
      <c r="Q81" t="s">
        <v>3185</v>
      </c>
      <c r="R81" t="s">
        <v>3186</v>
      </c>
      <c r="S81" t="s">
        <v>3187</v>
      </c>
      <c r="T81" t="s">
        <v>3188</v>
      </c>
      <c r="U81" t="s">
        <v>3189</v>
      </c>
      <c r="V81" t="s">
        <v>3190</v>
      </c>
      <c r="W81" t="s">
        <v>3191</v>
      </c>
      <c r="X81" t="s">
        <v>3192</v>
      </c>
      <c r="Y81" t="s">
        <v>43</v>
      </c>
      <c r="Z81" t="s">
        <v>44</v>
      </c>
      <c r="AA81" t="s">
        <v>45</v>
      </c>
      <c r="AB81" t="s">
        <v>46</v>
      </c>
      <c r="AC81" t="s">
        <v>47</v>
      </c>
      <c r="AD81" t="s">
        <v>48</v>
      </c>
      <c r="AE81" t="s">
        <v>49</v>
      </c>
      <c r="AF81" t="s">
        <v>50</v>
      </c>
      <c r="AG81" t="s">
        <v>3193</v>
      </c>
      <c r="AH81" t="s">
        <v>3194</v>
      </c>
      <c r="AI81" t="s">
        <v>3195</v>
      </c>
      <c r="AJ81" t="s">
        <v>3196</v>
      </c>
      <c r="AK81" t="s">
        <v>3197</v>
      </c>
      <c r="AL81" t="s">
        <v>3198</v>
      </c>
      <c r="AM81" t="s">
        <v>3199</v>
      </c>
      <c r="AN81" t="s">
        <v>3200</v>
      </c>
      <c r="AO81" s="33" t="s">
        <v>63</v>
      </c>
      <c r="AP81" s="37" t="s">
        <v>60</v>
      </c>
      <c r="AQ81" s="38" t="s">
        <v>68</v>
      </c>
      <c r="AR81" s="4" t="s">
        <v>77</v>
      </c>
      <c r="AS81" s="4" t="s">
        <v>3210</v>
      </c>
      <c r="AT81" s="4" t="s">
        <v>3213</v>
      </c>
      <c r="AU81" s="4" t="s">
        <v>3211</v>
      </c>
      <c r="AV81" s="4" t="s">
        <v>3212</v>
      </c>
      <c r="AW81" s="4" t="s">
        <v>69</v>
      </c>
      <c r="AX81" s="4" t="s">
        <v>95</v>
      </c>
      <c r="AY81" s="4" t="s">
        <v>98</v>
      </c>
      <c r="AZ81" s="4" t="s">
        <v>96</v>
      </c>
      <c r="BA81" s="4" t="s">
        <v>97</v>
      </c>
      <c r="BB81" s="4" t="s">
        <v>62</v>
      </c>
      <c r="BC81" s="4" t="s">
        <v>3213</v>
      </c>
      <c r="BD81" s="4" t="s">
        <v>3211</v>
      </c>
      <c r="BE81" s="4" t="s">
        <v>3214</v>
      </c>
      <c r="BF81" s="4" t="s">
        <v>69</v>
      </c>
    </row>
    <row r="82" spans="1:58" ht="16" thickBot="1" x14ac:dyDescent="0.25">
      <c r="A82" s="24" t="s">
        <v>10</v>
      </c>
      <c r="B82" s="24" t="s">
        <v>3182</v>
      </c>
      <c r="C82" s="24" t="s">
        <v>23</v>
      </c>
      <c r="D82" s="69">
        <v>29.029155731201172</v>
      </c>
      <c r="E82" s="69" t="s">
        <v>90</v>
      </c>
      <c r="F82" s="71">
        <v>16788</v>
      </c>
      <c r="G82" s="71">
        <v>383</v>
      </c>
      <c r="H82" s="71">
        <v>16405</v>
      </c>
      <c r="I82">
        <v>16083</v>
      </c>
      <c r="J82">
        <v>10</v>
      </c>
      <c r="K82">
        <v>165</v>
      </c>
      <c r="L82">
        <v>3</v>
      </c>
      <c r="M82">
        <v>25</v>
      </c>
      <c r="N82">
        <v>6</v>
      </c>
      <c r="O82">
        <v>1</v>
      </c>
      <c r="P82">
        <v>6</v>
      </c>
      <c r="Q82">
        <v>2</v>
      </c>
      <c r="R82">
        <v>9</v>
      </c>
      <c r="S82">
        <v>0</v>
      </c>
      <c r="T82">
        <v>1</v>
      </c>
      <c r="U82">
        <v>0</v>
      </c>
      <c r="V82">
        <v>7</v>
      </c>
      <c r="W82">
        <v>1</v>
      </c>
      <c r="X82">
        <v>4</v>
      </c>
      <c r="Y82">
        <v>64</v>
      </c>
      <c r="Z82">
        <v>0</v>
      </c>
      <c r="AA82">
        <v>15</v>
      </c>
      <c r="AB82">
        <v>0</v>
      </c>
      <c r="AC82">
        <v>21</v>
      </c>
      <c r="AD82">
        <v>5</v>
      </c>
      <c r="AE82">
        <v>11</v>
      </c>
      <c r="AF82">
        <v>9</v>
      </c>
      <c r="AG82">
        <v>14</v>
      </c>
      <c r="AH82">
        <v>20</v>
      </c>
      <c r="AI82">
        <v>0</v>
      </c>
      <c r="AJ82">
        <v>3</v>
      </c>
      <c r="AK82">
        <v>2</v>
      </c>
      <c r="AL82">
        <v>87</v>
      </c>
      <c r="AM82">
        <v>1</v>
      </c>
      <c r="AN82">
        <v>213</v>
      </c>
      <c r="AO82" s="34">
        <f>ABS($Q$2)</f>
        <v>81.591530799865723</v>
      </c>
      <c r="AP82" s="34">
        <f>ABS($T$2)</f>
        <v>0.57908834997357161</v>
      </c>
      <c r="AQ82" s="34">
        <f>D82/(AO82/2)*1000000</f>
        <v>711572.76856114448</v>
      </c>
      <c r="AR82" s="4">
        <f>AVERAGE(AQ82:AQ83)</f>
        <v>701954.24527362955</v>
      </c>
      <c r="AS82" s="4">
        <f>D82*AN82/SUM(J82,L82,N82,P82,R82,T82,V82,X82,Z82,AB82,AD82,AF82,AH82,AJ82,AL82,AN82)</f>
        <v>16.144151881842948</v>
      </c>
      <c r="AT82" s="4">
        <f>AVERAGE(AS82:AS83)</f>
        <v>14.753108618806968</v>
      </c>
      <c r="AU82">
        <f>AVERAGE(AT82,AT86,AT90,AT94,AT98)</f>
        <v>14.760824618288817</v>
      </c>
      <c r="AV82" s="22">
        <f>AU82/(AO82/2)*1000000</f>
        <v>361822.47038593638</v>
      </c>
      <c r="AW82" s="22">
        <f>AV82/AP82</f>
        <v>624813.93452734663</v>
      </c>
      <c r="AX82" s="4">
        <f>D82*(SUM(L82,P82,T82,X82,AB82,AF82,AJ82,AN82)/(SUM(L82,P82,T82,X82,AB82,AF82,AJ82,AN82)+SUM(J82,N82,R82,V82,Z82,AD82,AH82,AL82)))</f>
        <v>18.114799529391853</v>
      </c>
      <c r="AY82" s="4">
        <f>AVERAGE(AX82:AX83,AX94:AX95)</f>
        <v>16.706816684970018</v>
      </c>
      <c r="AZ82" s="22">
        <f>AY82/(AO82/2)*1000000</f>
        <v>409523.30520553276</v>
      </c>
      <c r="BA82" s="22">
        <f>AZ82/AP82</f>
        <v>707186.22680670838</v>
      </c>
      <c r="BB82" s="4">
        <f>D82*SUM(AN82,AF82)/(SUM(AN82,AF82)+SUM(J82,L82,N82,P82,R82,T82,V82,Z82,AB82,AD82,X82,AH82,AJ82,AL82))</f>
        <v>16.826299144456033</v>
      </c>
      <c r="BC82" s="4">
        <f>AVERAGE(BB82:BB83)</f>
        <v>15.374225536012901</v>
      </c>
      <c r="BD82" s="4">
        <f>AVERAGE(BC82,BC86,BC90,BC94)</f>
        <v>15.386604182544826</v>
      </c>
      <c r="BE82" s="22">
        <f>BD82/(AO82/2)*1000000</f>
        <v>377161.79686066502</v>
      </c>
      <c r="BF82" s="22">
        <f>BE82/AP82</f>
        <v>651302.68443127535</v>
      </c>
    </row>
    <row r="83" spans="1:58" ht="16" thickBot="1" x14ac:dyDescent="0.25">
      <c r="A83" s="24" t="s">
        <v>12</v>
      </c>
      <c r="B83" s="24" t="s">
        <v>3182</v>
      </c>
      <c r="C83" s="24" t="s">
        <v>23</v>
      </c>
      <c r="D83" s="69">
        <v>28.244365692138672</v>
      </c>
      <c r="E83" s="69" t="s">
        <v>90</v>
      </c>
      <c r="F83" s="71">
        <v>15898</v>
      </c>
      <c r="G83" s="71">
        <v>353</v>
      </c>
      <c r="H83" s="71">
        <v>15545</v>
      </c>
      <c r="I83">
        <v>15258</v>
      </c>
      <c r="J83">
        <v>12</v>
      </c>
      <c r="K83">
        <v>156</v>
      </c>
      <c r="L83">
        <v>3</v>
      </c>
      <c r="M83">
        <v>29</v>
      </c>
      <c r="N83">
        <v>11</v>
      </c>
      <c r="O83">
        <v>1</v>
      </c>
      <c r="P83">
        <v>4</v>
      </c>
      <c r="Q83">
        <v>5</v>
      </c>
      <c r="R83">
        <v>9</v>
      </c>
      <c r="S83">
        <v>0</v>
      </c>
      <c r="T83">
        <v>1</v>
      </c>
      <c r="U83">
        <v>0</v>
      </c>
      <c r="V83">
        <v>16</v>
      </c>
      <c r="W83">
        <v>0</v>
      </c>
      <c r="X83">
        <v>6</v>
      </c>
      <c r="Y83">
        <v>54</v>
      </c>
      <c r="Z83">
        <v>0</v>
      </c>
      <c r="AA83">
        <v>11</v>
      </c>
      <c r="AB83">
        <v>0</v>
      </c>
      <c r="AC83">
        <v>13</v>
      </c>
      <c r="AD83">
        <v>4</v>
      </c>
      <c r="AE83">
        <v>2</v>
      </c>
      <c r="AF83">
        <v>7</v>
      </c>
      <c r="AG83">
        <v>7</v>
      </c>
      <c r="AH83">
        <v>19</v>
      </c>
      <c r="AI83">
        <v>0</v>
      </c>
      <c r="AJ83">
        <v>3</v>
      </c>
      <c r="AK83">
        <v>6</v>
      </c>
      <c r="AL83">
        <v>91</v>
      </c>
      <c r="AM83">
        <v>3</v>
      </c>
      <c r="AN83">
        <v>167</v>
      </c>
      <c r="AO83" s="34">
        <f t="shared" ref="AO83:AO101" si="29">ABS($Q$2)</f>
        <v>81.591530799865723</v>
      </c>
      <c r="AP83" s="13">
        <f>ABS($T$2)</f>
        <v>0.57908834997357161</v>
      </c>
      <c r="AQ83" s="34">
        <f t="shared" ref="AQ83:AQ85" si="30">D83/(AO83/2)*1000000</f>
        <v>692335.72198611463</v>
      </c>
      <c r="AR83" s="4"/>
      <c r="AS83" s="4">
        <f t="shared" ref="AS83:AS85" si="31">D83*AN83/SUM(J83,L83,N83,P83,R83,T83,V83,X83,Z83,AB83,AD83,AF83,AH83,AJ83,AL83,AN83)</f>
        <v>13.362065355770987</v>
      </c>
      <c r="AT83" s="4"/>
      <c r="AU83" s="4"/>
      <c r="AV83" s="4"/>
      <c r="AW83" s="4"/>
      <c r="AX83" s="4">
        <f t="shared" ref="AX83:AX84" si="32">D83*(SUM(L83,P83,T83,X83,AB83,AF83,AJ83,AN83)/(SUM(L83,P83,T83,X83,AB83,AF83,AJ83,AN83)+SUM(J83,N83,R83,V83,Z83,AD83,AH83,AL83)))</f>
        <v>15.282362173366817</v>
      </c>
      <c r="AY83" s="4"/>
      <c r="AZ83" s="4"/>
      <c r="BA83" s="4"/>
      <c r="BB83" s="4">
        <f t="shared" ref="BB83:BB85" si="33">D83*SUM(AN83,AF83)/(SUM(AN83,AF83)+SUM(J83,L83,N83,P83,R83,T83,V83,Z83,AB83,AD83,X83,AH83,AJ83,AL83))</f>
        <v>13.92215192756977</v>
      </c>
      <c r="BC83" s="4"/>
      <c r="BD83" s="4"/>
      <c r="BE83" s="4"/>
      <c r="BF83" s="4"/>
    </row>
    <row r="84" spans="1:58" ht="16" thickBot="1" x14ac:dyDescent="0.25">
      <c r="A84" s="24" t="s">
        <v>6</v>
      </c>
      <c r="B84" s="24" t="s">
        <v>3181</v>
      </c>
      <c r="C84" s="24" t="s">
        <v>23</v>
      </c>
      <c r="D84" s="69">
        <v>31.607412338256836</v>
      </c>
      <c r="E84" s="69" t="s">
        <v>90</v>
      </c>
      <c r="F84" s="71">
        <v>10800</v>
      </c>
      <c r="G84" s="71">
        <v>268</v>
      </c>
      <c r="H84" s="71">
        <v>10532</v>
      </c>
      <c r="I84">
        <v>10292</v>
      </c>
      <c r="J84">
        <v>17</v>
      </c>
      <c r="K84">
        <v>124</v>
      </c>
      <c r="L84">
        <v>6</v>
      </c>
      <c r="M84">
        <v>22</v>
      </c>
      <c r="N84">
        <v>6</v>
      </c>
      <c r="O84">
        <v>5</v>
      </c>
      <c r="P84">
        <v>5</v>
      </c>
      <c r="Q84">
        <v>15</v>
      </c>
      <c r="R84">
        <v>30</v>
      </c>
      <c r="S84">
        <v>1</v>
      </c>
      <c r="T84">
        <v>30</v>
      </c>
      <c r="U84">
        <v>2</v>
      </c>
      <c r="V84">
        <v>36</v>
      </c>
      <c r="W84">
        <v>1</v>
      </c>
      <c r="X84">
        <v>55</v>
      </c>
      <c r="Y84">
        <v>48</v>
      </c>
      <c r="Z84">
        <v>0</v>
      </c>
      <c r="AA84">
        <v>8</v>
      </c>
      <c r="AB84">
        <v>0</v>
      </c>
      <c r="AC84">
        <v>8</v>
      </c>
      <c r="AD84">
        <v>4</v>
      </c>
      <c r="AE84">
        <v>2</v>
      </c>
      <c r="AF84">
        <v>0</v>
      </c>
      <c r="AG84">
        <v>4</v>
      </c>
      <c r="AH84">
        <v>1</v>
      </c>
      <c r="AI84">
        <v>0</v>
      </c>
      <c r="AJ84">
        <v>0</v>
      </c>
      <c r="AK84">
        <v>0</v>
      </c>
      <c r="AL84">
        <v>42</v>
      </c>
      <c r="AM84">
        <v>0</v>
      </c>
      <c r="AN84">
        <v>36</v>
      </c>
      <c r="AO84" s="34">
        <f t="shared" si="29"/>
        <v>81.591530799865723</v>
      </c>
      <c r="AP84" s="34">
        <f t="shared" ref="AP84:AP101" si="34">ABS($T$2)</f>
        <v>0.57908834997357161</v>
      </c>
      <c r="AQ84" s="34">
        <f t="shared" si="30"/>
        <v>774771.89184710954</v>
      </c>
      <c r="AR84" s="4">
        <f>AVERAGE(AQ84:AQ85)</f>
        <v>768504.82978062704</v>
      </c>
      <c r="AS84" s="4">
        <f t="shared" si="31"/>
        <v>4.2457718066315149</v>
      </c>
      <c r="AT84" s="4">
        <f>AVERAGE(AS84:AS85)</f>
        <v>10.344622521677305</v>
      </c>
      <c r="AU84">
        <f>AVERAGE(AT84,AT88,AT92,AT96,AT100)</f>
        <v>10.346464112445727</v>
      </c>
      <c r="AV84" s="22">
        <f>AU84/(AO84/2)*1000000</f>
        <v>253616.12929715382</v>
      </c>
      <c r="AW84" s="22">
        <f>AV84/AP84</f>
        <v>437957.57470984926</v>
      </c>
      <c r="AX84" s="4">
        <f t="shared" si="32"/>
        <v>15.567829957648888</v>
      </c>
      <c r="AY84" s="4">
        <f>AVERAGE(AX84:AX85,AX96:AX97)</f>
        <v>16.45995726993262</v>
      </c>
      <c r="AZ84" s="22">
        <f>AY84/(AO84/2)*1000000</f>
        <v>403472.2013074354</v>
      </c>
      <c r="BA84" s="22">
        <f>AZ84/AP84</f>
        <v>696736.86463533423</v>
      </c>
      <c r="BB84" s="4">
        <f t="shared" si="33"/>
        <v>4.2457718066315149</v>
      </c>
      <c r="BC84" s="4">
        <f>AVERAGE(BB84:BB85)</f>
        <v>10.466727520959903</v>
      </c>
      <c r="BD84" s="4">
        <f>AVERAGE(BC84,BC88,BC92,BC96)</f>
        <v>10.469638602013845</v>
      </c>
      <c r="BE84" s="22">
        <f>BD84/(AO84/2)*1000000</f>
        <v>256635.42525497207</v>
      </c>
      <c r="BF84" s="22">
        <f>BE84/AP84</f>
        <v>443171.45262322127</v>
      </c>
    </row>
    <row r="85" spans="1:58" ht="16" thickBot="1" x14ac:dyDescent="0.25">
      <c r="A85" s="24" t="s">
        <v>8</v>
      </c>
      <c r="B85" s="24" t="s">
        <v>3181</v>
      </c>
      <c r="C85" s="24" t="s">
        <v>23</v>
      </c>
      <c r="D85" s="69">
        <v>31.096073150634766</v>
      </c>
      <c r="E85" s="69" t="s">
        <v>90</v>
      </c>
      <c r="F85" s="71">
        <v>15644</v>
      </c>
      <c r="G85" s="71">
        <v>382</v>
      </c>
      <c r="H85" s="71">
        <v>15262</v>
      </c>
      <c r="I85">
        <v>14951</v>
      </c>
      <c r="J85">
        <v>8</v>
      </c>
      <c r="K85">
        <v>168</v>
      </c>
      <c r="L85">
        <v>2</v>
      </c>
      <c r="M85">
        <v>19</v>
      </c>
      <c r="N85">
        <v>3</v>
      </c>
      <c r="O85">
        <v>0</v>
      </c>
      <c r="P85">
        <v>1</v>
      </c>
      <c r="Q85">
        <v>9</v>
      </c>
      <c r="R85">
        <v>21</v>
      </c>
      <c r="S85">
        <v>0</v>
      </c>
      <c r="T85">
        <v>0</v>
      </c>
      <c r="U85">
        <v>1</v>
      </c>
      <c r="V85">
        <v>21</v>
      </c>
      <c r="W85">
        <v>0</v>
      </c>
      <c r="X85">
        <v>4</v>
      </c>
      <c r="Y85">
        <v>52</v>
      </c>
      <c r="Z85">
        <v>0</v>
      </c>
      <c r="AA85">
        <v>31</v>
      </c>
      <c r="AB85">
        <v>0</v>
      </c>
      <c r="AC85">
        <v>13</v>
      </c>
      <c r="AD85">
        <v>5</v>
      </c>
      <c r="AE85">
        <v>8</v>
      </c>
      <c r="AF85">
        <v>3</v>
      </c>
      <c r="AG85">
        <v>6</v>
      </c>
      <c r="AH85">
        <v>8</v>
      </c>
      <c r="AI85">
        <v>0</v>
      </c>
      <c r="AJ85">
        <v>1</v>
      </c>
      <c r="AK85">
        <v>2</v>
      </c>
      <c r="AL85">
        <v>103</v>
      </c>
      <c r="AM85">
        <v>2</v>
      </c>
      <c r="AN85">
        <v>202</v>
      </c>
      <c r="AO85" s="34">
        <f t="shared" si="29"/>
        <v>81.591530799865723</v>
      </c>
      <c r="AP85" s="13">
        <f t="shared" si="34"/>
        <v>0.57908834997357161</v>
      </c>
      <c r="AQ85" s="34">
        <f t="shared" si="30"/>
        <v>762237.76771414466</v>
      </c>
      <c r="AR85" s="4"/>
      <c r="AS85" s="4">
        <f t="shared" si="31"/>
        <v>16.443473236723097</v>
      </c>
      <c r="AT85" s="4"/>
      <c r="AU85" s="4"/>
      <c r="AV85" s="4"/>
      <c r="AW85" s="4"/>
      <c r="AX85" s="4">
        <f>D85*(SUM(L85,P85,T85,X85,AB85,AF85,AJ85,AN85)/(SUM(L85,P85,T85,X85,AB85,AF85,AJ85,AN85)+SUM(J85,N85,R85,V85,Z85,AD85,AH85,AL85)))</f>
        <v>17.338909898128808</v>
      </c>
      <c r="AY85" s="4"/>
      <c r="AZ85" s="4"/>
      <c r="BA85" s="4"/>
      <c r="BB85" s="4">
        <f t="shared" si="33"/>
        <v>16.68768323528829</v>
      </c>
      <c r="BC85" s="4"/>
      <c r="BD85" s="4"/>
      <c r="BE85" s="4"/>
      <c r="BF85" s="4"/>
    </row>
    <row r="86" spans="1:58" ht="16" thickBot="1" x14ac:dyDescent="0.25">
      <c r="A86" s="24" t="s">
        <v>10</v>
      </c>
      <c r="B86" s="24" t="s">
        <v>3182</v>
      </c>
      <c r="C86" s="24" t="s">
        <v>22</v>
      </c>
      <c r="D86" s="69">
        <v>35.332313537597656</v>
      </c>
      <c r="E86" s="69" t="s">
        <v>92</v>
      </c>
      <c r="F86" s="71">
        <v>16788</v>
      </c>
      <c r="G86" s="71">
        <v>465</v>
      </c>
      <c r="H86" s="71">
        <v>16323</v>
      </c>
      <c r="I86">
        <v>16083</v>
      </c>
      <c r="J86">
        <v>10</v>
      </c>
      <c r="K86">
        <v>165</v>
      </c>
      <c r="L86">
        <v>3</v>
      </c>
      <c r="M86">
        <v>25</v>
      </c>
      <c r="N86">
        <v>6</v>
      </c>
      <c r="O86">
        <v>1</v>
      </c>
      <c r="P86">
        <v>6</v>
      </c>
      <c r="Q86">
        <v>2</v>
      </c>
      <c r="R86">
        <v>9</v>
      </c>
      <c r="S86">
        <v>0</v>
      </c>
      <c r="T86">
        <v>1</v>
      </c>
      <c r="U86">
        <v>0</v>
      </c>
      <c r="V86">
        <v>7</v>
      </c>
      <c r="W86">
        <v>1</v>
      </c>
      <c r="X86">
        <v>4</v>
      </c>
      <c r="Y86">
        <v>64</v>
      </c>
      <c r="Z86">
        <v>0</v>
      </c>
      <c r="AA86">
        <v>15</v>
      </c>
      <c r="AB86">
        <v>0</v>
      </c>
      <c r="AC86">
        <v>21</v>
      </c>
      <c r="AD86">
        <v>5</v>
      </c>
      <c r="AE86">
        <v>11</v>
      </c>
      <c r="AF86">
        <v>9</v>
      </c>
      <c r="AG86">
        <v>14</v>
      </c>
      <c r="AH86">
        <v>20</v>
      </c>
      <c r="AI86">
        <v>0</v>
      </c>
      <c r="AJ86">
        <v>3</v>
      </c>
      <c r="AK86">
        <v>2</v>
      </c>
      <c r="AL86">
        <v>87</v>
      </c>
      <c r="AM86">
        <v>1</v>
      </c>
      <c r="AN86">
        <v>213</v>
      </c>
      <c r="AO86" s="34">
        <f t="shared" si="29"/>
        <v>81.591530799865723</v>
      </c>
      <c r="AP86" s="34">
        <f t="shared" si="34"/>
        <v>0.57908834997357161</v>
      </c>
      <c r="AQ86" s="34">
        <f t="shared" ref="AQ86:AQ101" si="35">D86/(AO86/2)*1000000</f>
        <v>866077.96645619022</v>
      </c>
      <c r="AR86" s="4">
        <f>AVERAGE(AQ86:AQ87)</f>
        <v>812962.89198841061</v>
      </c>
      <c r="AS86" s="4">
        <f>D86*AN86/SUM(Y86,Z86,AA86,AB86,AC86,AD86,AE86,AF86,AG86,AH86,AI86,AJ86,AK86,AL86,AM86,AN86)</f>
        <v>16.184479104318925</v>
      </c>
      <c r="AT86" s="4">
        <f>AVERAGE(AS86:AS87)</f>
        <v>14.780562215774687</v>
      </c>
      <c r="AU86" s="4"/>
      <c r="AV86" s="4"/>
      <c r="AW86" s="4"/>
      <c r="AX86" s="4"/>
      <c r="AY86" s="4"/>
      <c r="AZ86" s="4"/>
      <c r="BA86" s="4"/>
      <c r="BB86" s="4">
        <f>D86*SUM(AN86,AF86)/(SUM(AN86,AF86)+SUM(Y86,Z86,AA86,AB86,AC86,AD86,AE86,AG86,AH86,AI86,AJ86,AK86,AL86,AM86))</f>
        <v>16.86833033407888</v>
      </c>
      <c r="BC86" s="4">
        <f>AVERAGE(BB86:BB87)</f>
        <v>15.402836684818176</v>
      </c>
      <c r="BD86" s="4"/>
      <c r="BE86" s="4"/>
      <c r="BF86" s="4"/>
    </row>
    <row r="87" spans="1:58" ht="16" thickBot="1" x14ac:dyDescent="0.25">
      <c r="A87" s="24" t="s">
        <v>12</v>
      </c>
      <c r="B87" s="24" t="s">
        <v>3182</v>
      </c>
      <c r="C87" s="24" t="s">
        <v>22</v>
      </c>
      <c r="D87" s="69">
        <v>30.998573303222656</v>
      </c>
      <c r="E87" s="69" t="s">
        <v>92</v>
      </c>
      <c r="F87" s="71">
        <v>15898</v>
      </c>
      <c r="G87" s="71">
        <v>387</v>
      </c>
      <c r="H87" s="71">
        <v>15511</v>
      </c>
      <c r="I87">
        <v>15258</v>
      </c>
      <c r="J87">
        <v>12</v>
      </c>
      <c r="K87">
        <v>156</v>
      </c>
      <c r="L87">
        <v>3</v>
      </c>
      <c r="M87">
        <v>29</v>
      </c>
      <c r="N87">
        <v>11</v>
      </c>
      <c r="O87">
        <v>1</v>
      </c>
      <c r="P87">
        <v>4</v>
      </c>
      <c r="Q87">
        <v>5</v>
      </c>
      <c r="R87">
        <v>9</v>
      </c>
      <c r="S87">
        <v>0</v>
      </c>
      <c r="T87">
        <v>1</v>
      </c>
      <c r="U87">
        <v>0</v>
      </c>
      <c r="V87">
        <v>16</v>
      </c>
      <c r="W87">
        <v>0</v>
      </c>
      <c r="X87">
        <v>6</v>
      </c>
      <c r="Y87">
        <v>54</v>
      </c>
      <c r="Z87">
        <v>0</v>
      </c>
      <c r="AA87">
        <v>11</v>
      </c>
      <c r="AB87">
        <v>0</v>
      </c>
      <c r="AC87">
        <v>13</v>
      </c>
      <c r="AD87">
        <v>4</v>
      </c>
      <c r="AE87">
        <v>2</v>
      </c>
      <c r="AF87">
        <v>7</v>
      </c>
      <c r="AG87">
        <v>7</v>
      </c>
      <c r="AH87">
        <v>19</v>
      </c>
      <c r="AI87">
        <v>0</v>
      </c>
      <c r="AJ87">
        <v>3</v>
      </c>
      <c r="AK87">
        <v>6</v>
      </c>
      <c r="AL87">
        <v>91</v>
      </c>
      <c r="AM87">
        <v>3</v>
      </c>
      <c r="AN87">
        <v>167</v>
      </c>
      <c r="AO87" s="34">
        <f t="shared" si="29"/>
        <v>81.591530799865723</v>
      </c>
      <c r="AP87" s="13">
        <f t="shared" si="34"/>
        <v>0.57908834997357161</v>
      </c>
      <c r="AQ87" s="34">
        <f t="shared" si="35"/>
        <v>759847.81752063101</v>
      </c>
      <c r="AR87" s="4"/>
      <c r="AS87" s="4">
        <f t="shared" ref="AS87:AS89" si="36">D87*AN87/SUM(Y87,Z87,AA87,AB87,AC87,AD87,AE87,AF87,AG87,AH87,AI87,AJ87,AK87,AL87,AM87,AN87)</f>
        <v>13.376645327230449</v>
      </c>
      <c r="AT87" s="4"/>
      <c r="AU87" s="4"/>
      <c r="AV87" s="4"/>
      <c r="AW87" s="4"/>
      <c r="AX87" s="4"/>
      <c r="AY87" s="4"/>
      <c r="AZ87" s="4"/>
      <c r="BA87" s="4"/>
      <c r="BB87" s="4">
        <f t="shared" ref="BB87:BB89" si="37">D87*SUM(AN87,AF87)/(SUM(AN87,AF87)+SUM(Y87,Z87,AA87,AB87,AC87,AD87,AE87,AG87,AH87,AI87,AJ87,AK87,AL87,AM87))</f>
        <v>13.937343035557474</v>
      </c>
      <c r="BC87" s="4"/>
      <c r="BD87" s="4"/>
      <c r="BE87" s="4"/>
      <c r="BF87" s="4"/>
    </row>
    <row r="88" spans="1:58" ht="16" thickBot="1" x14ac:dyDescent="0.25">
      <c r="A88" s="24" t="s">
        <v>6</v>
      </c>
      <c r="B88" s="24" t="s">
        <v>3181</v>
      </c>
      <c r="C88" s="24" t="s">
        <v>22</v>
      </c>
      <c r="D88" s="69">
        <v>17.947134017944336</v>
      </c>
      <c r="E88" s="69" t="s">
        <v>92</v>
      </c>
      <c r="F88" s="71">
        <v>10800</v>
      </c>
      <c r="G88" s="71">
        <v>153</v>
      </c>
      <c r="H88" s="71">
        <v>10647</v>
      </c>
      <c r="I88">
        <v>10292</v>
      </c>
      <c r="J88">
        <v>17</v>
      </c>
      <c r="K88">
        <v>124</v>
      </c>
      <c r="L88">
        <v>6</v>
      </c>
      <c r="M88">
        <v>22</v>
      </c>
      <c r="N88">
        <v>6</v>
      </c>
      <c r="O88">
        <v>5</v>
      </c>
      <c r="P88">
        <v>5</v>
      </c>
      <c r="Q88">
        <v>15</v>
      </c>
      <c r="R88">
        <v>30</v>
      </c>
      <c r="S88">
        <v>1</v>
      </c>
      <c r="T88">
        <v>30</v>
      </c>
      <c r="U88">
        <v>2</v>
      </c>
      <c r="V88">
        <v>36</v>
      </c>
      <c r="W88">
        <v>1</v>
      </c>
      <c r="X88">
        <v>55</v>
      </c>
      <c r="Y88">
        <v>48</v>
      </c>
      <c r="Z88">
        <v>0</v>
      </c>
      <c r="AA88">
        <v>8</v>
      </c>
      <c r="AB88">
        <v>0</v>
      </c>
      <c r="AC88">
        <v>8</v>
      </c>
      <c r="AD88">
        <v>4</v>
      </c>
      <c r="AE88">
        <v>2</v>
      </c>
      <c r="AF88">
        <v>0</v>
      </c>
      <c r="AG88">
        <v>4</v>
      </c>
      <c r="AH88">
        <v>1</v>
      </c>
      <c r="AI88">
        <v>0</v>
      </c>
      <c r="AJ88">
        <v>0</v>
      </c>
      <c r="AK88">
        <v>0</v>
      </c>
      <c r="AL88">
        <v>42</v>
      </c>
      <c r="AM88">
        <v>0</v>
      </c>
      <c r="AN88">
        <v>36</v>
      </c>
      <c r="AO88" s="34">
        <f t="shared" si="29"/>
        <v>81.591530799865723</v>
      </c>
      <c r="AP88" s="34">
        <f t="shared" si="34"/>
        <v>0.57908834997357161</v>
      </c>
      <c r="AQ88" s="34">
        <f t="shared" si="35"/>
        <v>439926.39535018679</v>
      </c>
      <c r="AR88" s="4">
        <f>AVERAGE(AQ88:AQ89)</f>
        <v>655725.71798646159</v>
      </c>
      <c r="AS88" s="4">
        <f t="shared" si="36"/>
        <v>4.222855063045726</v>
      </c>
      <c r="AT88" s="4">
        <f>AVERAGE(AS88:AS89)</f>
        <v>10.347683588492181</v>
      </c>
      <c r="AU88" s="4"/>
      <c r="AV88" s="4"/>
      <c r="AW88" s="4"/>
      <c r="AX88" s="4"/>
      <c r="AY88" s="4"/>
      <c r="AZ88" s="4"/>
      <c r="BA88" s="4"/>
      <c r="BB88" s="4">
        <f t="shared" si="37"/>
        <v>4.222855063045726</v>
      </c>
      <c r="BC88" s="4">
        <f>AVERAGE(BB88:BB89)</f>
        <v>10.470004223001627</v>
      </c>
      <c r="BD88" s="4"/>
      <c r="BE88" s="4"/>
      <c r="BF88" s="4"/>
    </row>
    <row r="89" spans="1:58" ht="16" thickBot="1" x14ac:dyDescent="0.25">
      <c r="A89" s="24" t="s">
        <v>8</v>
      </c>
      <c r="B89" s="24" t="s">
        <v>3181</v>
      </c>
      <c r="C89" s="24" t="s">
        <v>22</v>
      </c>
      <c r="D89" s="69">
        <v>35.554531097412109</v>
      </c>
      <c r="E89" s="69" t="s">
        <v>92</v>
      </c>
      <c r="F89" s="71">
        <v>15644</v>
      </c>
      <c r="G89" s="71">
        <v>436</v>
      </c>
      <c r="H89" s="71">
        <v>15208</v>
      </c>
      <c r="I89">
        <v>14951</v>
      </c>
      <c r="J89">
        <v>8</v>
      </c>
      <c r="K89">
        <v>168</v>
      </c>
      <c r="L89">
        <v>2</v>
      </c>
      <c r="M89">
        <v>19</v>
      </c>
      <c r="N89">
        <v>3</v>
      </c>
      <c r="O89">
        <v>0</v>
      </c>
      <c r="P89">
        <v>1</v>
      </c>
      <c r="Q89">
        <v>9</v>
      </c>
      <c r="R89">
        <v>21</v>
      </c>
      <c r="S89">
        <v>0</v>
      </c>
      <c r="T89">
        <v>0</v>
      </c>
      <c r="U89">
        <v>1</v>
      </c>
      <c r="V89">
        <v>21</v>
      </c>
      <c r="W89">
        <v>0</v>
      </c>
      <c r="X89">
        <v>4</v>
      </c>
      <c r="Y89">
        <v>52</v>
      </c>
      <c r="Z89">
        <v>0</v>
      </c>
      <c r="AA89">
        <v>31</v>
      </c>
      <c r="AB89">
        <v>0</v>
      </c>
      <c r="AC89">
        <v>13</v>
      </c>
      <c r="AD89">
        <v>5</v>
      </c>
      <c r="AE89">
        <v>8</v>
      </c>
      <c r="AF89">
        <v>3</v>
      </c>
      <c r="AG89">
        <v>6</v>
      </c>
      <c r="AH89">
        <v>8</v>
      </c>
      <c r="AI89">
        <v>0</v>
      </c>
      <c r="AJ89">
        <v>1</v>
      </c>
      <c r="AK89">
        <v>2</v>
      </c>
      <c r="AL89">
        <v>103</v>
      </c>
      <c r="AM89">
        <v>2</v>
      </c>
      <c r="AN89">
        <v>202</v>
      </c>
      <c r="AO89" s="34">
        <f t="shared" si="29"/>
        <v>81.591530799865723</v>
      </c>
      <c r="AP89" s="13">
        <f t="shared" si="34"/>
        <v>0.57908834997357161</v>
      </c>
      <c r="AQ89" s="34">
        <f t="shared" si="35"/>
        <v>871525.04062273644</v>
      </c>
      <c r="AR89" s="4"/>
      <c r="AS89" s="4">
        <f t="shared" si="36"/>
        <v>16.472512113938638</v>
      </c>
      <c r="AT89" s="4"/>
      <c r="AU89" s="4"/>
      <c r="AV89" s="4"/>
      <c r="AW89" s="4"/>
      <c r="AX89" s="4"/>
      <c r="AY89" s="4"/>
      <c r="AZ89" s="4"/>
      <c r="BA89" s="4"/>
      <c r="BB89" s="4">
        <f t="shared" si="37"/>
        <v>16.717153382957527</v>
      </c>
      <c r="BC89" s="4"/>
      <c r="BD89" s="4"/>
      <c r="BE89" s="4"/>
      <c r="BF89" s="4"/>
    </row>
    <row r="90" spans="1:58" ht="16" thickBot="1" x14ac:dyDescent="0.25">
      <c r="A90" s="24" t="s">
        <v>10</v>
      </c>
      <c r="B90" s="24" t="s">
        <v>3182</v>
      </c>
      <c r="C90" s="24" t="s">
        <v>19</v>
      </c>
      <c r="D90" s="69">
        <v>30.256561279296875</v>
      </c>
      <c r="E90" s="69" t="s">
        <v>91</v>
      </c>
      <c r="F90" s="71">
        <v>16788</v>
      </c>
      <c r="G90" s="71">
        <v>399</v>
      </c>
      <c r="H90" s="71">
        <v>16389</v>
      </c>
      <c r="I90">
        <v>16083</v>
      </c>
      <c r="J90">
        <v>10</v>
      </c>
      <c r="K90">
        <v>165</v>
      </c>
      <c r="L90">
        <v>3</v>
      </c>
      <c r="M90">
        <v>25</v>
      </c>
      <c r="N90">
        <v>6</v>
      </c>
      <c r="O90">
        <v>1</v>
      </c>
      <c r="P90">
        <v>6</v>
      </c>
      <c r="Q90">
        <v>2</v>
      </c>
      <c r="R90">
        <v>9</v>
      </c>
      <c r="S90">
        <v>0</v>
      </c>
      <c r="T90">
        <v>1</v>
      </c>
      <c r="U90">
        <v>0</v>
      </c>
      <c r="V90">
        <v>7</v>
      </c>
      <c r="W90">
        <v>1</v>
      </c>
      <c r="X90">
        <v>4</v>
      </c>
      <c r="Y90">
        <v>64</v>
      </c>
      <c r="Z90">
        <v>0</v>
      </c>
      <c r="AA90">
        <v>15</v>
      </c>
      <c r="AB90">
        <v>0</v>
      </c>
      <c r="AC90">
        <v>21</v>
      </c>
      <c r="AD90">
        <v>5</v>
      </c>
      <c r="AE90">
        <v>11</v>
      </c>
      <c r="AF90">
        <v>9</v>
      </c>
      <c r="AG90">
        <v>14</v>
      </c>
      <c r="AH90">
        <v>20</v>
      </c>
      <c r="AI90">
        <v>0</v>
      </c>
      <c r="AJ90">
        <v>3</v>
      </c>
      <c r="AK90">
        <v>2</v>
      </c>
      <c r="AL90">
        <v>87</v>
      </c>
      <c r="AM90">
        <v>1</v>
      </c>
      <c r="AN90">
        <v>213</v>
      </c>
      <c r="AO90" s="34">
        <f t="shared" si="29"/>
        <v>81.591530799865723</v>
      </c>
      <c r="AP90" s="13">
        <f t="shared" si="34"/>
        <v>0.57908834997357161</v>
      </c>
      <c r="AQ90" s="34">
        <f t="shared" si="35"/>
        <v>741659.36054104939</v>
      </c>
      <c r="AR90" s="4">
        <f>AVERAGE(AQ90:AQ91)</f>
        <v>723941.2914658644</v>
      </c>
      <c r="AS90" s="4">
        <f>D90*AN90/SUM(M90,N90,O90,P90,U90,V90,W90,X90,AC90,AD90,AE90,AF90,AK90,AL90,AM90,AN90)</f>
        <v>16.15199887842164</v>
      </c>
      <c r="AT90" s="4">
        <f>AVERAGE(AS90:AS91)</f>
        <v>14.758531553663605</v>
      </c>
      <c r="AU90" s="4"/>
      <c r="AV90" s="4"/>
      <c r="AW90" s="4"/>
      <c r="AX90" s="4"/>
      <c r="AY90" s="4"/>
      <c r="AZ90" s="4"/>
      <c r="BA90" s="4"/>
      <c r="BB90" s="4">
        <f>D90*SUM(AN90,AF90)/(SUM(AN90,AF90)+SUM(M90,N90,O90,P90,U90,V90,W90,X90,AC90,AD90,AE90,AK90,AL90,AM90))</f>
        <v>16.834477704270441</v>
      </c>
      <c r="BC90" s="4">
        <f>AVERAGE(BB90:BB91)</f>
        <v>15.379877103121956</v>
      </c>
      <c r="BD90" s="4"/>
      <c r="BE90" s="4"/>
      <c r="BF90" s="4"/>
    </row>
    <row r="91" spans="1:58" ht="16" thickBot="1" x14ac:dyDescent="0.25">
      <c r="A91" s="24" t="s">
        <v>12</v>
      </c>
      <c r="B91" s="24" t="s">
        <v>3182</v>
      </c>
      <c r="C91" s="24" t="s">
        <v>19</v>
      </c>
      <c r="D91" s="69">
        <v>28.810916900634766</v>
      </c>
      <c r="E91" s="69" t="s">
        <v>91</v>
      </c>
      <c r="F91" s="71">
        <v>15898</v>
      </c>
      <c r="G91" s="71">
        <v>360</v>
      </c>
      <c r="H91" s="71">
        <v>15538</v>
      </c>
      <c r="I91">
        <v>15258</v>
      </c>
      <c r="J91">
        <v>12</v>
      </c>
      <c r="K91">
        <v>156</v>
      </c>
      <c r="L91">
        <v>3</v>
      </c>
      <c r="M91">
        <v>29</v>
      </c>
      <c r="N91">
        <v>11</v>
      </c>
      <c r="O91">
        <v>1</v>
      </c>
      <c r="P91">
        <v>4</v>
      </c>
      <c r="Q91">
        <v>5</v>
      </c>
      <c r="R91">
        <v>9</v>
      </c>
      <c r="S91">
        <v>0</v>
      </c>
      <c r="T91">
        <v>1</v>
      </c>
      <c r="U91">
        <v>0</v>
      </c>
      <c r="V91">
        <v>16</v>
      </c>
      <c r="W91">
        <v>0</v>
      </c>
      <c r="X91">
        <v>6</v>
      </c>
      <c r="Y91">
        <v>54</v>
      </c>
      <c r="Z91">
        <v>0</v>
      </c>
      <c r="AA91">
        <v>11</v>
      </c>
      <c r="AB91">
        <v>0</v>
      </c>
      <c r="AC91">
        <v>13</v>
      </c>
      <c r="AD91">
        <v>4</v>
      </c>
      <c r="AE91">
        <v>2</v>
      </c>
      <c r="AF91">
        <v>7</v>
      </c>
      <c r="AG91">
        <v>7</v>
      </c>
      <c r="AH91">
        <v>19</v>
      </c>
      <c r="AI91">
        <v>0</v>
      </c>
      <c r="AJ91">
        <v>3</v>
      </c>
      <c r="AK91">
        <v>6</v>
      </c>
      <c r="AL91">
        <v>91</v>
      </c>
      <c r="AM91">
        <v>3</v>
      </c>
      <c r="AN91">
        <v>167</v>
      </c>
      <c r="AO91" s="34">
        <f t="shared" si="29"/>
        <v>81.591530799865723</v>
      </c>
      <c r="AP91" s="13">
        <f t="shared" si="34"/>
        <v>0.57908834997357161</v>
      </c>
      <c r="AQ91" s="34">
        <f t="shared" si="35"/>
        <v>706223.22239067941</v>
      </c>
      <c r="AR91" s="4"/>
      <c r="AS91" s="4">
        <f t="shared" ref="AS91:AS93" si="38">D91*AN91/SUM(M91,N91,O91,P91,U91,V91,W91,X91,AC91,AD91,AE91,AF91,AK91,AL91,AM91,AN91)</f>
        <v>13.365064228905572</v>
      </c>
      <c r="AT91" s="4"/>
      <c r="AU91" s="4"/>
      <c r="AV91" s="4"/>
      <c r="AW91" s="4"/>
      <c r="AX91" s="4"/>
      <c r="AY91" s="4"/>
      <c r="AZ91" s="4"/>
      <c r="BA91" s="4"/>
      <c r="BB91" s="4">
        <f t="shared" ref="BB91:BB93" si="39">D91*SUM(AN91,AF91)/(SUM(AN91,AF91)+SUM(M91,N91,O91,P91,U91,V91,W91,X91,AC91,AD91,AE91,AK91,AL91,AM91))</f>
        <v>13.925276501973469</v>
      </c>
      <c r="BC91" s="4"/>
      <c r="BD91" s="4"/>
      <c r="BE91" s="4"/>
      <c r="BF91" s="4"/>
    </row>
    <row r="92" spans="1:58" ht="16" thickBot="1" x14ac:dyDescent="0.25">
      <c r="A92" s="24" t="s">
        <v>6</v>
      </c>
      <c r="B92" s="24" t="s">
        <v>3181</v>
      </c>
      <c r="C92" s="24" t="s">
        <v>19</v>
      </c>
      <c r="D92" s="69">
        <v>26.363332748413086</v>
      </c>
      <c r="E92" s="69" t="s">
        <v>91</v>
      </c>
      <c r="F92" s="71">
        <v>10800</v>
      </c>
      <c r="G92" s="71">
        <v>224</v>
      </c>
      <c r="H92" s="71">
        <v>10576</v>
      </c>
      <c r="I92">
        <v>10292</v>
      </c>
      <c r="J92">
        <v>17</v>
      </c>
      <c r="K92">
        <v>124</v>
      </c>
      <c r="L92">
        <v>6</v>
      </c>
      <c r="M92">
        <v>22</v>
      </c>
      <c r="N92">
        <v>6</v>
      </c>
      <c r="O92">
        <v>5</v>
      </c>
      <c r="P92">
        <v>5</v>
      </c>
      <c r="Q92">
        <v>15</v>
      </c>
      <c r="R92">
        <v>30</v>
      </c>
      <c r="S92">
        <v>1</v>
      </c>
      <c r="T92">
        <v>30</v>
      </c>
      <c r="U92">
        <v>2</v>
      </c>
      <c r="V92">
        <v>36</v>
      </c>
      <c r="W92">
        <v>1</v>
      </c>
      <c r="X92">
        <v>55</v>
      </c>
      <c r="Y92">
        <v>48</v>
      </c>
      <c r="Z92">
        <v>0</v>
      </c>
      <c r="AA92">
        <v>8</v>
      </c>
      <c r="AB92">
        <v>0</v>
      </c>
      <c r="AC92">
        <v>8</v>
      </c>
      <c r="AD92">
        <v>4</v>
      </c>
      <c r="AE92">
        <v>2</v>
      </c>
      <c r="AF92">
        <v>0</v>
      </c>
      <c r="AG92">
        <v>4</v>
      </c>
      <c r="AH92">
        <v>1</v>
      </c>
      <c r="AI92">
        <v>0</v>
      </c>
      <c r="AJ92">
        <v>0</v>
      </c>
      <c r="AK92">
        <v>0</v>
      </c>
      <c r="AL92">
        <v>42</v>
      </c>
      <c r="AM92">
        <v>0</v>
      </c>
      <c r="AN92">
        <v>36</v>
      </c>
      <c r="AO92" s="34">
        <f t="shared" si="29"/>
        <v>81.591530799865723</v>
      </c>
      <c r="AP92" s="13">
        <f t="shared" si="34"/>
        <v>0.57908834997357161</v>
      </c>
      <c r="AQ92" s="34">
        <f t="shared" si="35"/>
        <v>646227.18779671367</v>
      </c>
      <c r="AR92" s="4">
        <f>AVERAGE(AQ92:AQ93)</f>
        <v>709283.923013616</v>
      </c>
      <c r="AS92" s="4">
        <f t="shared" si="38"/>
        <v>4.2369641917092462</v>
      </c>
      <c r="AT92" s="4">
        <f>AVERAGE(AS92:AS93)</f>
        <v>10.341559766402938</v>
      </c>
      <c r="AU92" s="4"/>
      <c r="AV92" s="4"/>
      <c r="AW92" s="4"/>
      <c r="AX92" s="4"/>
      <c r="AY92" s="4"/>
      <c r="AZ92" s="4"/>
      <c r="BA92" s="4"/>
      <c r="BB92" s="4">
        <f t="shared" si="39"/>
        <v>4.2369641917092462</v>
      </c>
      <c r="BC92" s="4">
        <f>AVERAGE(BB92:BB93)</f>
        <v>10.463684682302169</v>
      </c>
      <c r="BD92" s="4"/>
      <c r="BE92" s="4"/>
      <c r="BF92" s="4"/>
    </row>
    <row r="93" spans="1:58" ht="16" thickBot="1" x14ac:dyDescent="0.25">
      <c r="A93" s="24" t="s">
        <v>8</v>
      </c>
      <c r="B93" s="24" t="s">
        <v>3181</v>
      </c>
      <c r="C93" s="24" t="s">
        <v>19</v>
      </c>
      <c r="D93" s="69">
        <v>31.508228302001953</v>
      </c>
      <c r="E93" s="69" t="s">
        <v>91</v>
      </c>
      <c r="F93" s="71">
        <v>15644</v>
      </c>
      <c r="G93" s="71">
        <v>387</v>
      </c>
      <c r="H93" s="71">
        <v>15257</v>
      </c>
      <c r="I93">
        <v>14951</v>
      </c>
      <c r="J93">
        <v>8</v>
      </c>
      <c r="K93">
        <v>168</v>
      </c>
      <c r="L93">
        <v>2</v>
      </c>
      <c r="M93">
        <v>19</v>
      </c>
      <c r="N93">
        <v>3</v>
      </c>
      <c r="O93">
        <v>0</v>
      </c>
      <c r="P93">
        <v>1</v>
      </c>
      <c r="Q93">
        <v>9</v>
      </c>
      <c r="R93">
        <v>21</v>
      </c>
      <c r="S93">
        <v>0</v>
      </c>
      <c r="T93">
        <v>0</v>
      </c>
      <c r="U93">
        <v>1</v>
      </c>
      <c r="V93">
        <v>21</v>
      </c>
      <c r="W93">
        <v>0</v>
      </c>
      <c r="X93">
        <v>4</v>
      </c>
      <c r="Y93">
        <v>52</v>
      </c>
      <c r="Z93">
        <v>0</v>
      </c>
      <c r="AA93">
        <v>31</v>
      </c>
      <c r="AB93">
        <v>0</v>
      </c>
      <c r="AC93">
        <v>13</v>
      </c>
      <c r="AD93">
        <v>5</v>
      </c>
      <c r="AE93">
        <v>8</v>
      </c>
      <c r="AF93">
        <v>3</v>
      </c>
      <c r="AG93">
        <v>6</v>
      </c>
      <c r="AH93">
        <v>8</v>
      </c>
      <c r="AI93">
        <v>0</v>
      </c>
      <c r="AJ93">
        <v>1</v>
      </c>
      <c r="AK93">
        <v>2</v>
      </c>
      <c r="AL93">
        <v>103</v>
      </c>
      <c r="AM93">
        <v>2</v>
      </c>
      <c r="AN93">
        <v>202</v>
      </c>
      <c r="AO93" s="34">
        <f t="shared" si="29"/>
        <v>81.591530799865723</v>
      </c>
      <c r="AP93" s="13">
        <f t="shared" si="34"/>
        <v>0.57908834997357161</v>
      </c>
      <c r="AQ93" s="34">
        <f t="shared" si="35"/>
        <v>772340.65823051834</v>
      </c>
      <c r="AR93" s="4"/>
      <c r="AS93" s="4">
        <f t="shared" si="38"/>
        <v>16.446155341096627</v>
      </c>
      <c r="AT93" s="4"/>
      <c r="AU93" s="4"/>
      <c r="AV93" s="4"/>
      <c r="AW93" s="4"/>
      <c r="AX93" s="4"/>
      <c r="AY93" s="4"/>
      <c r="AZ93" s="4"/>
      <c r="BA93" s="4"/>
      <c r="BB93" s="4">
        <f t="shared" si="39"/>
        <v>16.69040517289509</v>
      </c>
      <c r="BC93" s="4"/>
      <c r="BD93" s="4"/>
      <c r="BE93" s="4"/>
      <c r="BF93" s="4"/>
    </row>
    <row r="94" spans="1:58" ht="16" thickBot="1" x14ac:dyDescent="0.25">
      <c r="A94" s="24" t="s">
        <v>10</v>
      </c>
      <c r="B94" s="24" t="s">
        <v>3182</v>
      </c>
      <c r="C94" s="24" t="s">
        <v>20</v>
      </c>
      <c r="D94" s="69">
        <v>32.868782043457031</v>
      </c>
      <c r="E94" s="69" t="s">
        <v>93</v>
      </c>
      <c r="F94" s="71">
        <v>16788</v>
      </c>
      <c r="G94" s="71">
        <v>433</v>
      </c>
      <c r="H94" s="71">
        <v>16355</v>
      </c>
      <c r="I94">
        <v>16083</v>
      </c>
      <c r="J94">
        <v>10</v>
      </c>
      <c r="K94">
        <v>165</v>
      </c>
      <c r="L94">
        <v>3</v>
      </c>
      <c r="M94">
        <v>25</v>
      </c>
      <c r="N94">
        <v>6</v>
      </c>
      <c r="O94">
        <v>1</v>
      </c>
      <c r="P94">
        <v>6</v>
      </c>
      <c r="Q94">
        <v>2</v>
      </c>
      <c r="R94">
        <v>9</v>
      </c>
      <c r="S94">
        <v>0</v>
      </c>
      <c r="T94">
        <v>1</v>
      </c>
      <c r="U94">
        <v>0</v>
      </c>
      <c r="V94">
        <v>7</v>
      </c>
      <c r="W94">
        <v>1</v>
      </c>
      <c r="X94">
        <v>4</v>
      </c>
      <c r="Y94">
        <v>64</v>
      </c>
      <c r="Z94">
        <v>0</v>
      </c>
      <c r="AA94">
        <v>15</v>
      </c>
      <c r="AB94">
        <v>0</v>
      </c>
      <c r="AC94">
        <v>21</v>
      </c>
      <c r="AD94">
        <v>5</v>
      </c>
      <c r="AE94">
        <v>11</v>
      </c>
      <c r="AF94">
        <v>9</v>
      </c>
      <c r="AG94">
        <v>14</v>
      </c>
      <c r="AH94">
        <v>20</v>
      </c>
      <c r="AI94">
        <v>0</v>
      </c>
      <c r="AJ94">
        <v>3</v>
      </c>
      <c r="AK94">
        <v>2</v>
      </c>
      <c r="AL94">
        <v>87</v>
      </c>
      <c r="AM94">
        <v>1</v>
      </c>
      <c r="AN94">
        <v>213</v>
      </c>
      <c r="AO94" s="34">
        <f t="shared" si="29"/>
        <v>81.591530799865723</v>
      </c>
      <c r="AP94" s="13">
        <f t="shared" si="34"/>
        <v>0.57908834997357161</v>
      </c>
      <c r="AQ94" s="34">
        <f t="shared" si="35"/>
        <v>805691.02506681054</v>
      </c>
      <c r="AR94" s="4">
        <f>AVERAGE(AQ94:AQ95)</f>
        <v>759926.36355774314</v>
      </c>
      <c r="AS94" s="4">
        <f>D94*AN94/SUM(K94,L94,O94,P94,S94,T94,W94,X94,AA94,AB94,AE94,AF94,AI94,AJ94,AM94,AN94)</f>
        <v>16.168708025996185</v>
      </c>
      <c r="AT94" s="4">
        <f>AVERAGE(AS94:AS95)</f>
        <v>14.767742932618816</v>
      </c>
      <c r="AU94" s="4"/>
      <c r="AV94" s="4"/>
      <c r="AW94" s="4"/>
      <c r="AX94" s="4">
        <f>D94*(SUM(L94,P94,T94,X94,AB94,AF94,AJ94,AN94)/(SUM(L94,P94,T94,X94,AB94,AF94,AJ94,AN94)+SUM(K94,O94,S94,W94,AA94,AE94,AI94,AM94)))</f>
        <v>18.142353137150646</v>
      </c>
      <c r="AY94" s="4"/>
      <c r="AZ94" s="4"/>
      <c r="BA94" s="4"/>
      <c r="BB94" s="4">
        <f>D94*SUM(AN94,AF94)/(SUM(AN94,AF94)+SUM(K94,L94,O94,P94,S94,T94,W94,X94,AA94,AB94,AE94,AI94,AJ94,AM94))</f>
        <v>16.851892872165038</v>
      </c>
      <c r="BC94" s="4">
        <f>AVERAGE(BB94:BB95)</f>
        <v>15.389477406226266</v>
      </c>
      <c r="BD94" s="4"/>
      <c r="BE94" s="4"/>
      <c r="BF94" s="4"/>
    </row>
    <row r="95" spans="1:58" ht="16" thickBot="1" x14ac:dyDescent="0.25">
      <c r="A95" s="24" t="s">
        <v>12</v>
      </c>
      <c r="B95" s="24" t="s">
        <v>3182</v>
      </c>
      <c r="C95" s="24" t="s">
        <v>20</v>
      </c>
      <c r="D95" s="69">
        <v>29.134773254394531</v>
      </c>
      <c r="E95" s="69" t="s">
        <v>93</v>
      </c>
      <c r="F95" s="71">
        <v>15898</v>
      </c>
      <c r="G95" s="71">
        <v>364</v>
      </c>
      <c r="H95" s="71">
        <v>15534</v>
      </c>
      <c r="I95">
        <v>15258</v>
      </c>
      <c r="J95">
        <v>12</v>
      </c>
      <c r="K95">
        <v>156</v>
      </c>
      <c r="L95">
        <v>3</v>
      </c>
      <c r="M95">
        <v>29</v>
      </c>
      <c r="N95">
        <v>11</v>
      </c>
      <c r="O95">
        <v>1</v>
      </c>
      <c r="P95">
        <v>4</v>
      </c>
      <c r="Q95">
        <v>5</v>
      </c>
      <c r="R95">
        <v>9</v>
      </c>
      <c r="S95">
        <v>0</v>
      </c>
      <c r="T95">
        <v>1</v>
      </c>
      <c r="U95">
        <v>0</v>
      </c>
      <c r="V95">
        <v>16</v>
      </c>
      <c r="W95">
        <v>0</v>
      </c>
      <c r="X95">
        <v>6</v>
      </c>
      <c r="Y95">
        <v>54</v>
      </c>
      <c r="Z95">
        <v>0</v>
      </c>
      <c r="AA95">
        <v>11</v>
      </c>
      <c r="AB95">
        <v>0</v>
      </c>
      <c r="AC95">
        <v>13</v>
      </c>
      <c r="AD95">
        <v>4</v>
      </c>
      <c r="AE95">
        <v>2</v>
      </c>
      <c r="AF95">
        <v>7</v>
      </c>
      <c r="AG95">
        <v>7</v>
      </c>
      <c r="AH95">
        <v>19</v>
      </c>
      <c r="AI95">
        <v>0</v>
      </c>
      <c r="AJ95">
        <v>3</v>
      </c>
      <c r="AK95">
        <v>6</v>
      </c>
      <c r="AL95">
        <v>91</v>
      </c>
      <c r="AM95">
        <v>3</v>
      </c>
      <c r="AN95">
        <v>167</v>
      </c>
      <c r="AO95" s="34">
        <f t="shared" si="29"/>
        <v>81.591530799865723</v>
      </c>
      <c r="AP95" s="13">
        <f t="shared" si="34"/>
        <v>0.57908834997357161</v>
      </c>
      <c r="AQ95" s="34">
        <f t="shared" si="35"/>
        <v>714161.70204867574</v>
      </c>
      <c r="AR95" s="4"/>
      <c r="AS95" s="4">
        <f t="shared" ref="AS95:AS97" si="40">D95*AN95/SUM(K95,L95,O95,P95,S95,T95,W95,X95,AA95,AB95,AE95,AF95,AI95,AJ95,AM95,AN95)</f>
        <v>13.366777839241447</v>
      </c>
      <c r="AT95" s="4"/>
      <c r="AU95" s="4"/>
      <c r="AV95" s="4"/>
      <c r="AW95" s="4"/>
      <c r="AX95" s="4">
        <f t="shared" ref="AX95:AX97" si="41">D95*(SUM(L95,P95,T95,X95,AB95,AF95,AJ95,AN95)/(SUM(L95,P95,T95,X95,AB95,AF95,AJ95,AN95)+SUM(K95,O95,S95,W95,AA95,AE95,AI95,AM95)))</f>
        <v>15.287751899970758</v>
      </c>
      <c r="AY95" s="4"/>
      <c r="AZ95" s="4"/>
      <c r="BA95" s="4"/>
      <c r="BB95" s="4">
        <f t="shared" ref="BB95:BB97" si="42">D95*SUM(AN95,AF95)/(SUM(AN95,AF95)+SUM(K95,L95,O95,P95,S95,T95,W95,X95,AA95,AB95,AE95,AI95,AJ95,AM95))</f>
        <v>13.927061940287496</v>
      </c>
      <c r="BC95" s="4"/>
      <c r="BD95" s="4"/>
      <c r="BE95" s="4"/>
      <c r="BF95" s="4"/>
    </row>
    <row r="96" spans="1:58" ht="16" thickBot="1" x14ac:dyDescent="0.25">
      <c r="A96" s="24" t="s">
        <v>6</v>
      </c>
      <c r="B96" s="24" t="s">
        <v>3181</v>
      </c>
      <c r="C96" s="24" t="s">
        <v>20</v>
      </c>
      <c r="D96" s="69">
        <v>32.204715728759766</v>
      </c>
      <c r="E96" s="69" t="s">
        <v>93</v>
      </c>
      <c r="F96" s="71">
        <v>10800</v>
      </c>
      <c r="G96" s="71">
        <v>273</v>
      </c>
      <c r="H96" s="71">
        <v>10527</v>
      </c>
      <c r="I96">
        <v>10292</v>
      </c>
      <c r="J96">
        <v>17</v>
      </c>
      <c r="K96">
        <v>124</v>
      </c>
      <c r="L96">
        <v>6</v>
      </c>
      <c r="M96">
        <v>22</v>
      </c>
      <c r="N96">
        <v>6</v>
      </c>
      <c r="O96">
        <v>5</v>
      </c>
      <c r="P96">
        <v>5</v>
      </c>
      <c r="Q96">
        <v>15</v>
      </c>
      <c r="R96">
        <v>30</v>
      </c>
      <c r="S96">
        <v>1</v>
      </c>
      <c r="T96">
        <v>30</v>
      </c>
      <c r="U96">
        <v>2</v>
      </c>
      <c r="V96">
        <v>36</v>
      </c>
      <c r="W96">
        <v>1</v>
      </c>
      <c r="X96">
        <v>55</v>
      </c>
      <c r="Y96">
        <v>48</v>
      </c>
      <c r="Z96">
        <v>0</v>
      </c>
      <c r="AA96">
        <v>8</v>
      </c>
      <c r="AB96">
        <v>0</v>
      </c>
      <c r="AC96">
        <v>8</v>
      </c>
      <c r="AD96">
        <v>4</v>
      </c>
      <c r="AE96">
        <v>2</v>
      </c>
      <c r="AF96">
        <v>0</v>
      </c>
      <c r="AG96">
        <v>4</v>
      </c>
      <c r="AH96">
        <v>1</v>
      </c>
      <c r="AI96">
        <v>0</v>
      </c>
      <c r="AJ96">
        <v>0</v>
      </c>
      <c r="AK96">
        <v>0</v>
      </c>
      <c r="AL96">
        <v>42</v>
      </c>
      <c r="AM96">
        <v>0</v>
      </c>
      <c r="AN96">
        <v>36</v>
      </c>
      <c r="AO96" s="34">
        <f t="shared" si="29"/>
        <v>81.591530799865723</v>
      </c>
      <c r="AP96" s="13">
        <f t="shared" si="34"/>
        <v>0.57908834997357161</v>
      </c>
      <c r="AQ96" s="34">
        <f t="shared" si="35"/>
        <v>789413.2004399841</v>
      </c>
      <c r="AR96" s="4">
        <f>AVERAGE(AQ96:AQ97)</f>
        <v>816283.65947529767</v>
      </c>
      <c r="AS96" s="4">
        <f t="shared" si="40"/>
        <v>4.2467757004957933</v>
      </c>
      <c r="AT96" s="4">
        <f>AVERAGE(AS96:AS97)</f>
        <v>10.355873345720303</v>
      </c>
      <c r="AU96" s="4"/>
      <c r="AV96" s="4"/>
      <c r="AW96" s="4"/>
      <c r="AX96" s="4">
        <f t="shared" si="41"/>
        <v>15.571510901817909</v>
      </c>
      <c r="AY96" s="4"/>
      <c r="AZ96" s="4"/>
      <c r="BA96" s="4"/>
      <c r="BB96" s="4">
        <f t="shared" si="42"/>
        <v>4.2467757004957933</v>
      </c>
      <c r="BC96" s="4">
        <f>AVERAGE(BB96:BB97)</f>
        <v>10.478137981791676</v>
      </c>
      <c r="BD96" s="4"/>
      <c r="BE96" s="4"/>
      <c r="BF96" s="4"/>
    </row>
    <row r="97" spans="1:58" ht="16" thickBot="1" x14ac:dyDescent="0.25">
      <c r="A97" s="24" t="s">
        <v>8</v>
      </c>
      <c r="B97" s="24" t="s">
        <v>3181</v>
      </c>
      <c r="C97" s="24" t="s">
        <v>20</v>
      </c>
      <c r="D97" s="69">
        <v>34.397117614746094</v>
      </c>
      <c r="E97" s="69" t="s">
        <v>93</v>
      </c>
      <c r="F97" s="71">
        <v>15644</v>
      </c>
      <c r="G97" s="71">
        <v>422</v>
      </c>
      <c r="H97" s="71">
        <v>15222</v>
      </c>
      <c r="I97">
        <v>14951</v>
      </c>
      <c r="J97">
        <v>8</v>
      </c>
      <c r="K97">
        <v>168</v>
      </c>
      <c r="L97">
        <v>2</v>
      </c>
      <c r="M97">
        <v>19</v>
      </c>
      <c r="N97">
        <v>3</v>
      </c>
      <c r="O97">
        <v>0</v>
      </c>
      <c r="P97">
        <v>1</v>
      </c>
      <c r="Q97">
        <v>9</v>
      </c>
      <c r="R97">
        <v>21</v>
      </c>
      <c r="S97">
        <v>0</v>
      </c>
      <c r="T97">
        <v>0</v>
      </c>
      <c r="U97">
        <v>1</v>
      </c>
      <c r="V97">
        <v>21</v>
      </c>
      <c r="W97">
        <v>0</v>
      </c>
      <c r="X97">
        <v>4</v>
      </c>
      <c r="Y97">
        <v>52</v>
      </c>
      <c r="Z97">
        <v>0</v>
      </c>
      <c r="AA97">
        <v>31</v>
      </c>
      <c r="AB97">
        <v>0</v>
      </c>
      <c r="AC97">
        <v>13</v>
      </c>
      <c r="AD97">
        <v>5</v>
      </c>
      <c r="AE97">
        <v>8</v>
      </c>
      <c r="AF97">
        <v>3</v>
      </c>
      <c r="AG97">
        <v>6</v>
      </c>
      <c r="AH97">
        <v>8</v>
      </c>
      <c r="AI97">
        <v>0</v>
      </c>
      <c r="AJ97">
        <v>1</v>
      </c>
      <c r="AK97">
        <v>2</v>
      </c>
      <c r="AL97">
        <v>103</v>
      </c>
      <c r="AM97">
        <v>2</v>
      </c>
      <c r="AN97">
        <v>202</v>
      </c>
      <c r="AO97" s="34">
        <f t="shared" si="29"/>
        <v>81.591530799865723</v>
      </c>
      <c r="AP97" s="13">
        <f t="shared" si="34"/>
        <v>0.57908834997357161</v>
      </c>
      <c r="AQ97" s="34">
        <f t="shared" si="35"/>
        <v>843154.11851061136</v>
      </c>
      <c r="AR97" s="4"/>
      <c r="AS97" s="4">
        <f t="shared" si="40"/>
        <v>16.464970990944813</v>
      </c>
      <c r="AT97" s="4"/>
      <c r="AU97" s="4"/>
      <c r="AV97" s="4"/>
      <c r="AW97" s="4"/>
      <c r="AX97" s="4">
        <f t="shared" si="41"/>
        <v>17.361578322134879</v>
      </c>
      <c r="AY97" s="4"/>
      <c r="AZ97" s="4"/>
      <c r="BA97" s="4"/>
      <c r="BB97" s="4">
        <f t="shared" si="42"/>
        <v>16.709500263087559</v>
      </c>
      <c r="BC97" s="4"/>
      <c r="BD97" s="4"/>
      <c r="BE97" s="4"/>
      <c r="BF97" s="4"/>
    </row>
    <row r="98" spans="1:58" ht="16" thickBot="1" x14ac:dyDescent="0.25">
      <c r="A98" s="75" t="s">
        <v>10</v>
      </c>
      <c r="B98" s="75" t="s">
        <v>3182</v>
      </c>
      <c r="C98" s="75" t="s">
        <v>3183</v>
      </c>
      <c r="D98" s="76">
        <v>27.573163986206055</v>
      </c>
      <c r="E98" s="76" t="s">
        <v>3184</v>
      </c>
      <c r="F98" s="77">
        <v>16788</v>
      </c>
      <c r="G98" s="77">
        <v>364</v>
      </c>
      <c r="H98" s="77">
        <v>16424</v>
      </c>
      <c r="I98">
        <v>16083</v>
      </c>
      <c r="J98">
        <v>10</v>
      </c>
      <c r="K98">
        <v>165</v>
      </c>
      <c r="L98">
        <v>3</v>
      </c>
      <c r="M98">
        <v>25</v>
      </c>
      <c r="N98">
        <v>6</v>
      </c>
      <c r="O98">
        <v>1</v>
      </c>
      <c r="P98">
        <v>6</v>
      </c>
      <c r="Q98">
        <v>2</v>
      </c>
      <c r="R98">
        <v>9</v>
      </c>
      <c r="S98">
        <v>0</v>
      </c>
      <c r="T98">
        <v>1</v>
      </c>
      <c r="U98">
        <v>0</v>
      </c>
      <c r="V98">
        <v>7</v>
      </c>
      <c r="W98">
        <v>1</v>
      </c>
      <c r="X98">
        <v>4</v>
      </c>
      <c r="Y98">
        <v>64</v>
      </c>
      <c r="Z98">
        <v>0</v>
      </c>
      <c r="AA98">
        <v>15</v>
      </c>
      <c r="AB98">
        <v>0</v>
      </c>
      <c r="AC98">
        <v>21</v>
      </c>
      <c r="AD98">
        <v>5</v>
      </c>
      <c r="AE98">
        <v>11</v>
      </c>
      <c r="AF98">
        <v>9</v>
      </c>
      <c r="AG98">
        <v>14</v>
      </c>
      <c r="AH98">
        <v>20</v>
      </c>
      <c r="AI98">
        <v>0</v>
      </c>
      <c r="AJ98">
        <v>3</v>
      </c>
      <c r="AK98">
        <v>2</v>
      </c>
      <c r="AL98">
        <v>87</v>
      </c>
      <c r="AM98">
        <v>1</v>
      </c>
      <c r="AN98">
        <v>213</v>
      </c>
      <c r="AO98" s="34">
        <f t="shared" si="29"/>
        <v>81.591530799865723</v>
      </c>
      <c r="AP98" s="13">
        <f t="shared" si="34"/>
        <v>0.57908834997357161</v>
      </c>
      <c r="AQ98" s="34">
        <f t="shared" si="35"/>
        <v>675882.99216593278</v>
      </c>
      <c r="AR98" s="22">
        <f>AVERAGE(AQ98:AQ99)</f>
        <v>664287.35291567864</v>
      </c>
      <c r="AS98" s="4">
        <f>D98*AN98/SUM(Q98,R98,S98,T98,U98,V98,W98,X98,AG98:AN98)</f>
        <v>16.134845958961236</v>
      </c>
      <c r="AT98" s="4">
        <f>AVERAGE(AS98:AS99)</f>
        <v>14.744177770580006</v>
      </c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1:58" ht="16" thickBot="1" x14ac:dyDescent="0.25">
      <c r="A99" s="24" t="s">
        <v>12</v>
      </c>
      <c r="B99" s="24" t="s">
        <v>3182</v>
      </c>
      <c r="C99" s="24" t="s">
        <v>3183</v>
      </c>
      <c r="D99" s="69">
        <v>26.627058029174805</v>
      </c>
      <c r="E99" s="76" t="s">
        <v>3184</v>
      </c>
      <c r="F99" s="71">
        <v>15898</v>
      </c>
      <c r="G99" s="71">
        <v>333</v>
      </c>
      <c r="H99" s="71">
        <v>15565</v>
      </c>
      <c r="I99">
        <v>15258</v>
      </c>
      <c r="J99">
        <v>12</v>
      </c>
      <c r="K99">
        <v>156</v>
      </c>
      <c r="L99">
        <v>3</v>
      </c>
      <c r="M99">
        <v>29</v>
      </c>
      <c r="N99">
        <v>11</v>
      </c>
      <c r="O99">
        <v>1</v>
      </c>
      <c r="P99">
        <v>4</v>
      </c>
      <c r="Q99">
        <v>5</v>
      </c>
      <c r="R99">
        <v>9</v>
      </c>
      <c r="S99">
        <v>0</v>
      </c>
      <c r="T99">
        <v>1</v>
      </c>
      <c r="U99">
        <v>0</v>
      </c>
      <c r="V99">
        <v>16</v>
      </c>
      <c r="W99">
        <v>0</v>
      </c>
      <c r="X99">
        <v>6</v>
      </c>
      <c r="Y99">
        <v>54</v>
      </c>
      <c r="Z99">
        <v>0</v>
      </c>
      <c r="AA99">
        <v>11</v>
      </c>
      <c r="AB99">
        <v>0</v>
      </c>
      <c r="AC99">
        <v>13</v>
      </c>
      <c r="AD99">
        <v>4</v>
      </c>
      <c r="AE99">
        <v>2</v>
      </c>
      <c r="AF99">
        <v>7</v>
      </c>
      <c r="AG99">
        <v>7</v>
      </c>
      <c r="AH99">
        <v>19</v>
      </c>
      <c r="AI99">
        <v>0</v>
      </c>
      <c r="AJ99">
        <v>3</v>
      </c>
      <c r="AK99">
        <v>6</v>
      </c>
      <c r="AL99">
        <v>91</v>
      </c>
      <c r="AM99">
        <v>3</v>
      </c>
      <c r="AN99">
        <v>167</v>
      </c>
      <c r="AO99" s="34">
        <f t="shared" si="29"/>
        <v>81.591530799865723</v>
      </c>
      <c r="AP99" s="13">
        <f t="shared" si="34"/>
        <v>0.57908834997357161</v>
      </c>
      <c r="AQ99" s="34">
        <f t="shared" si="35"/>
        <v>652691.71366542438</v>
      </c>
      <c r="AR99" s="4"/>
      <c r="AS99" s="4">
        <f t="shared" ref="AS99:AS101" si="43">D99*AN99/SUM(Q99,R99,S99,T99,U99,V99,W99,X99,AG99:AN99)</f>
        <v>13.353509582198775</v>
      </c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ht="16" thickBot="1" x14ac:dyDescent="0.25">
      <c r="A100" s="24" t="s">
        <v>6</v>
      </c>
      <c r="B100" s="24" t="s">
        <v>3181</v>
      </c>
      <c r="C100" s="24" t="s">
        <v>3183</v>
      </c>
      <c r="D100" s="69">
        <v>29.81719970703125</v>
      </c>
      <c r="E100" s="76" t="s">
        <v>3184</v>
      </c>
      <c r="F100" s="71">
        <v>10800</v>
      </c>
      <c r="G100" s="71">
        <v>253</v>
      </c>
      <c r="H100" s="71">
        <v>10547</v>
      </c>
      <c r="I100">
        <v>10292</v>
      </c>
      <c r="J100">
        <v>17</v>
      </c>
      <c r="K100">
        <v>124</v>
      </c>
      <c r="L100">
        <v>6</v>
      </c>
      <c r="M100">
        <v>22</v>
      </c>
      <c r="N100">
        <v>6</v>
      </c>
      <c r="O100">
        <v>5</v>
      </c>
      <c r="P100">
        <v>5</v>
      </c>
      <c r="Q100">
        <v>15</v>
      </c>
      <c r="R100">
        <v>30</v>
      </c>
      <c r="S100">
        <v>1</v>
      </c>
      <c r="T100">
        <v>30</v>
      </c>
      <c r="U100">
        <v>2</v>
      </c>
      <c r="V100">
        <v>36</v>
      </c>
      <c r="W100">
        <v>1</v>
      </c>
      <c r="X100">
        <v>55</v>
      </c>
      <c r="Y100">
        <v>48</v>
      </c>
      <c r="Z100">
        <v>0</v>
      </c>
      <c r="AA100">
        <v>8</v>
      </c>
      <c r="AB100">
        <v>0</v>
      </c>
      <c r="AC100">
        <v>8</v>
      </c>
      <c r="AD100">
        <v>4</v>
      </c>
      <c r="AE100">
        <v>2</v>
      </c>
      <c r="AF100">
        <v>0</v>
      </c>
      <c r="AG100">
        <v>4</v>
      </c>
      <c r="AH100">
        <v>1</v>
      </c>
      <c r="AI100">
        <v>0</v>
      </c>
      <c r="AJ100">
        <v>0</v>
      </c>
      <c r="AK100">
        <v>0</v>
      </c>
      <c r="AL100">
        <v>42</v>
      </c>
      <c r="AM100">
        <v>0</v>
      </c>
      <c r="AN100">
        <v>36</v>
      </c>
      <c r="AO100" s="34">
        <f t="shared" si="29"/>
        <v>81.591530799865723</v>
      </c>
      <c r="AP100" s="13">
        <f t="shared" si="34"/>
        <v>0.57908834997357161</v>
      </c>
      <c r="AQ100" s="34">
        <f t="shared" si="35"/>
        <v>730889.57676671806</v>
      </c>
      <c r="AR100" s="22">
        <f>AVERAGE(AQ100:AQ101)</f>
        <v>744543.5195948577</v>
      </c>
      <c r="AS100" s="4">
        <f t="shared" si="43"/>
        <v>4.2427635946763838</v>
      </c>
      <c r="AT100" s="4">
        <f>AVERAGE(AS100:AS101)</f>
        <v>10.342581339935911</v>
      </c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1:58" ht="16" thickBot="1" x14ac:dyDescent="0.25">
      <c r="A101" s="24" t="s">
        <v>8</v>
      </c>
      <c r="B101" s="24" t="s">
        <v>3181</v>
      </c>
      <c r="C101" s="24" t="s">
        <v>3183</v>
      </c>
      <c r="D101" s="69">
        <v>30.931245803833008</v>
      </c>
      <c r="E101" s="76" t="s">
        <v>3184</v>
      </c>
      <c r="F101" s="71">
        <v>15644</v>
      </c>
      <c r="G101" s="71">
        <v>380</v>
      </c>
      <c r="H101" s="71">
        <v>15264</v>
      </c>
      <c r="I101">
        <v>14951</v>
      </c>
      <c r="J101">
        <v>8</v>
      </c>
      <c r="K101">
        <v>168</v>
      </c>
      <c r="L101">
        <v>2</v>
      </c>
      <c r="M101">
        <v>19</v>
      </c>
      <c r="N101">
        <v>3</v>
      </c>
      <c r="O101">
        <v>0</v>
      </c>
      <c r="P101">
        <v>1</v>
      </c>
      <c r="Q101">
        <v>9</v>
      </c>
      <c r="R101">
        <v>21</v>
      </c>
      <c r="S101">
        <v>0</v>
      </c>
      <c r="T101">
        <v>0</v>
      </c>
      <c r="U101">
        <v>1</v>
      </c>
      <c r="V101">
        <v>21</v>
      </c>
      <c r="W101">
        <v>0</v>
      </c>
      <c r="X101">
        <v>4</v>
      </c>
      <c r="Y101">
        <v>52</v>
      </c>
      <c r="Z101">
        <v>0</v>
      </c>
      <c r="AA101">
        <v>31</v>
      </c>
      <c r="AB101">
        <v>0</v>
      </c>
      <c r="AC101">
        <v>13</v>
      </c>
      <c r="AD101">
        <v>5</v>
      </c>
      <c r="AE101">
        <v>8</v>
      </c>
      <c r="AF101">
        <v>3</v>
      </c>
      <c r="AG101">
        <v>6</v>
      </c>
      <c r="AH101">
        <v>8</v>
      </c>
      <c r="AI101">
        <v>0</v>
      </c>
      <c r="AJ101">
        <v>1</v>
      </c>
      <c r="AK101">
        <v>2</v>
      </c>
      <c r="AL101">
        <v>103</v>
      </c>
      <c r="AM101">
        <v>2</v>
      </c>
      <c r="AN101">
        <v>202</v>
      </c>
      <c r="AO101" s="34">
        <f t="shared" si="29"/>
        <v>81.591530799865723</v>
      </c>
      <c r="AP101" s="13">
        <f t="shared" si="34"/>
        <v>0.57908834997357161</v>
      </c>
      <c r="AQ101" s="34">
        <f t="shared" si="35"/>
        <v>758197.46242299723</v>
      </c>
      <c r="AR101" s="4"/>
      <c r="AS101" s="4">
        <f t="shared" si="43"/>
        <v>16.44239908519544</v>
      </c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</sheetData>
  <sortState xmlns:xlrd2="http://schemas.microsoft.com/office/spreadsheetml/2017/richdata2" ref="A14:V25">
    <sortCondition ref="B14"/>
  </sortState>
  <conditionalFormatting sqref="A13 D13:T13 AH21:AH24 AD22 AG22:AG24 AE23 AD24:AE24 AX53:AX54 AW54 AV57:AX58 AV61:AV62 AV65:AV66 A76:AG79">
    <cfRule type="expression" dxfId="129" priority="885">
      <formula>NOT(ISBLANK(A13))</formula>
    </cfRule>
  </conditionalFormatting>
  <conditionalFormatting sqref="A44:A48">
    <cfRule type="expression" dxfId="128" priority="264">
      <formula>NOT(ISBLANK(A44))</formula>
    </cfRule>
  </conditionalFormatting>
  <conditionalFormatting sqref="A50">
    <cfRule type="expression" dxfId="127" priority="267">
      <formula>NOT(ISBLANK(A50))</formula>
    </cfRule>
  </conditionalFormatting>
  <conditionalFormatting sqref="A74:A75">
    <cfRule type="expression" dxfId="126" priority="182">
      <formula>NOT(ISBLANK(A74))</formula>
    </cfRule>
  </conditionalFormatting>
  <conditionalFormatting sqref="B46:J46 L46:AG46">
    <cfRule type="expression" dxfId="125" priority="17">
      <formula>NOT(ISBLANK(B46))</formula>
    </cfRule>
  </conditionalFormatting>
  <conditionalFormatting sqref="B44:AG45">
    <cfRule type="expression" dxfId="124" priority="263">
      <formula>NOT(ISBLANK(B44))</formula>
    </cfRule>
  </conditionalFormatting>
  <conditionalFormatting sqref="B47:AG48">
    <cfRule type="expression" dxfId="123" priority="11">
      <formula>NOT(ISBLANK(B47))</formula>
    </cfRule>
  </conditionalFormatting>
  <conditionalFormatting sqref="B75:AG75">
    <cfRule type="expression" dxfId="122" priority="241">
      <formula>NOT(ISBLANK(B75))</formula>
    </cfRule>
  </conditionalFormatting>
  <conditionalFormatting sqref="E14:T17">
    <cfRule type="expression" dxfId="121" priority="281">
      <formula>NOT(ISBLANK(E14))</formula>
    </cfRule>
  </conditionalFormatting>
  <conditionalFormatting sqref="F1:F9">
    <cfRule type="cellIs" dxfId="120" priority="286" operator="lessThan">
      <formula>10000</formula>
    </cfRule>
  </conditionalFormatting>
  <conditionalFormatting sqref="F20:F28">
    <cfRule type="cellIs" dxfId="119" priority="283" operator="lessThan">
      <formula>10000</formula>
    </cfRule>
  </conditionalFormatting>
  <conditionalFormatting sqref="F32:F40">
    <cfRule type="cellIs" dxfId="118" priority="274" operator="lessThan">
      <formula>10000</formula>
    </cfRule>
  </conditionalFormatting>
  <conditionalFormatting sqref="F52:F72">
    <cfRule type="cellIs" dxfId="117" priority="199" operator="lessThan">
      <formula>10000</formula>
    </cfRule>
  </conditionalFormatting>
  <conditionalFormatting sqref="F81:F101">
    <cfRule type="cellIs" dxfId="116" priority="117" operator="lessThan">
      <formula>10000</formula>
    </cfRule>
  </conditionalFormatting>
  <conditionalFormatting sqref="I54:Q54 S54:AN54">
    <cfRule type="expression" dxfId="115" priority="5">
      <formula>NOT(ISBLANK(I54))</formula>
    </cfRule>
  </conditionalFormatting>
  <conditionalFormatting sqref="I58:Q58 S58:AN58">
    <cfRule type="expression" dxfId="114" priority="4">
      <formula>NOT(ISBLANK(I58))</formula>
    </cfRule>
  </conditionalFormatting>
  <conditionalFormatting sqref="I62:Q62 S62:AN62">
    <cfRule type="expression" dxfId="113" priority="3">
      <formula>NOT(ISBLANK(I62))</formula>
    </cfRule>
  </conditionalFormatting>
  <conditionalFormatting sqref="I66:Q66 S66:AN66">
    <cfRule type="expression" dxfId="112" priority="2">
      <formula>NOT(ISBLANK(I66))</formula>
    </cfRule>
  </conditionalFormatting>
  <conditionalFormatting sqref="I70:Q70 S70:AN70">
    <cfRule type="expression" dxfId="111" priority="1">
      <formula>NOT(ISBLANK(I70))</formula>
    </cfRule>
  </conditionalFormatting>
  <conditionalFormatting sqref="I20:X28">
    <cfRule type="expression" dxfId="110" priority="277">
      <formula>NOT(ISBLANK(I20))</formula>
    </cfRule>
  </conditionalFormatting>
  <conditionalFormatting sqref="I32:X40">
    <cfRule type="expression" dxfId="109" priority="270">
      <formula>NOT(ISBLANK(I32))</formula>
    </cfRule>
  </conditionalFormatting>
  <conditionalFormatting sqref="I52:AN53">
    <cfRule type="expression" dxfId="108" priority="235">
      <formula>NOT(ISBLANK(I52))</formula>
    </cfRule>
  </conditionalFormatting>
  <conditionalFormatting sqref="I55:AN57">
    <cfRule type="expression" dxfId="107" priority="10">
      <formula>NOT(ISBLANK(I55))</formula>
    </cfRule>
  </conditionalFormatting>
  <conditionalFormatting sqref="I59:AN61">
    <cfRule type="expression" dxfId="106" priority="9">
      <formula>NOT(ISBLANK(I59))</formula>
    </cfRule>
  </conditionalFormatting>
  <conditionalFormatting sqref="I63:AN65">
    <cfRule type="expression" dxfId="105" priority="8">
      <formula>NOT(ISBLANK(I63))</formula>
    </cfRule>
  </conditionalFormatting>
  <conditionalFormatting sqref="I67:AN69">
    <cfRule type="expression" dxfId="104" priority="7">
      <formula>NOT(ISBLANK(I67))</formula>
    </cfRule>
  </conditionalFormatting>
  <conditionalFormatting sqref="I71:AN72">
    <cfRule type="expression" dxfId="103" priority="6">
      <formula>NOT(ISBLANK(I71))</formula>
    </cfRule>
  </conditionalFormatting>
  <conditionalFormatting sqref="I81:AN101">
    <cfRule type="expression" dxfId="102" priority="107">
      <formula>NOT(ISBLANK(I81))</formula>
    </cfRule>
  </conditionalFormatting>
  <conditionalFormatting sqref="AA33:AA40">
    <cfRule type="cellIs" dxfId="101" priority="306" operator="greaterThan">
      <formula>1000000</formula>
    </cfRule>
  </conditionalFormatting>
  <conditionalFormatting sqref="AA20:AB20">
    <cfRule type="expression" dxfId="100" priority="815">
      <formula>NOT(ISBLANK(AA20))</formula>
    </cfRule>
  </conditionalFormatting>
  <conditionalFormatting sqref="AA32:AB32">
    <cfRule type="expression" dxfId="99" priority="307">
      <formula>NOT(ISBLANK(AA32))</formula>
    </cfRule>
  </conditionalFormatting>
  <conditionalFormatting sqref="AA21:AD22 AF21:AH22 AA23:AH24 AQ53:AQ72 AV61:AW62 AV65:AW66 AA25:AG28">
    <cfRule type="cellIs" dxfId="98" priority="865" operator="greaterThan">
      <formula>1000000</formula>
    </cfRule>
  </conditionalFormatting>
  <conditionalFormatting sqref="AB33">
    <cfRule type="cellIs" dxfId="97" priority="302" operator="greaterThan">
      <formula>1000000</formula>
    </cfRule>
  </conditionalFormatting>
  <conditionalFormatting sqref="AB35">
    <cfRule type="cellIs" dxfId="96" priority="300" operator="greaterThan">
      <formula>1000000</formula>
    </cfRule>
  </conditionalFormatting>
  <conditionalFormatting sqref="AB37">
    <cfRule type="cellIs" dxfId="95" priority="299" operator="greaterThan">
      <formula>1000000</formula>
    </cfRule>
  </conditionalFormatting>
  <conditionalFormatting sqref="AB39">
    <cfRule type="cellIs" dxfId="94" priority="301" operator="greaterThan">
      <formula>1000000</formula>
    </cfRule>
  </conditionalFormatting>
  <conditionalFormatting sqref="AC21:AC28">
    <cfRule type="expression" dxfId="93" priority="816">
      <formula>NOT(ISBLANK(AC21))</formula>
    </cfRule>
  </conditionalFormatting>
  <conditionalFormatting sqref="AC33:AC41">
    <cfRule type="cellIs" dxfId="92" priority="19" operator="greaterThan">
      <formula>1000000</formula>
    </cfRule>
    <cfRule type="expression" dxfId="91" priority="18">
      <formula>NOT(ISBLANK(AC33))</formula>
    </cfRule>
  </conditionalFormatting>
  <conditionalFormatting sqref="AD33">
    <cfRule type="cellIs" dxfId="90" priority="290" operator="greaterThan">
      <formula>1000000</formula>
    </cfRule>
  </conditionalFormatting>
  <conditionalFormatting sqref="AD35 AD37 AD39">
    <cfRule type="cellIs" dxfId="89" priority="289" operator="greaterThan">
      <formula>1000000</formula>
    </cfRule>
  </conditionalFormatting>
  <conditionalFormatting sqref="AF21:AF28">
    <cfRule type="expression" dxfId="88" priority="849">
      <formula>NOT(ISBLANK(AF21))</formula>
    </cfRule>
  </conditionalFormatting>
  <conditionalFormatting sqref="AF33:AG33">
    <cfRule type="cellIs" dxfId="87" priority="288" operator="greaterThan">
      <formula>1000000</formula>
    </cfRule>
  </conditionalFormatting>
  <conditionalFormatting sqref="AJ25:AK25">
    <cfRule type="cellIs" dxfId="86" priority="714" operator="greaterThan">
      <formula>1000000</formula>
    </cfRule>
  </conditionalFormatting>
  <conditionalFormatting sqref="AJ27:AK27">
    <cfRule type="cellIs" dxfId="85" priority="718" operator="greaterThan">
      <formula>1000000</formula>
    </cfRule>
  </conditionalFormatting>
  <conditionalFormatting sqref="AJ37:AK37">
    <cfRule type="cellIs" dxfId="84" priority="268" operator="greaterThan">
      <formula>1000000</formula>
    </cfRule>
  </conditionalFormatting>
  <conditionalFormatting sqref="AJ39:AK39">
    <cfRule type="cellIs" dxfId="83" priority="269" operator="greaterThan">
      <formula>1000000</formula>
    </cfRule>
  </conditionalFormatting>
  <conditionalFormatting sqref="AQ82:AQ101 AV90:AW91 AV94:AW95">
    <cfRule type="cellIs" dxfId="82" priority="180" operator="greaterThan">
      <formula>1000000</formula>
    </cfRule>
  </conditionalFormatting>
  <conditionalFormatting sqref="AQ52:AR52">
    <cfRule type="expression" dxfId="81" priority="223">
      <formula>NOT(ISBLANK(AQ52))</formula>
    </cfRule>
  </conditionalFormatting>
  <conditionalFormatting sqref="AQ81:AR81">
    <cfRule type="expression" dxfId="80" priority="157">
      <formula>NOT(ISBLANK(AQ81))</formula>
    </cfRule>
  </conditionalFormatting>
  <conditionalFormatting sqref="AR53">
    <cfRule type="cellIs" dxfId="79" priority="221" operator="greaterThan">
      <formula>1000000</formula>
    </cfRule>
  </conditionalFormatting>
  <conditionalFormatting sqref="AR55:AR57">
    <cfRule type="cellIs" dxfId="78" priority="81" operator="greaterThan">
      <formula>1000000</formula>
    </cfRule>
  </conditionalFormatting>
  <conditionalFormatting sqref="AR59:AR61">
    <cfRule type="cellIs" dxfId="77" priority="79" operator="greaterThan">
      <formula>1000000</formula>
    </cfRule>
  </conditionalFormatting>
  <conditionalFormatting sqref="AR63">
    <cfRule type="cellIs" dxfId="76" priority="78" operator="greaterThan">
      <formula>1000000</formula>
    </cfRule>
  </conditionalFormatting>
  <conditionalFormatting sqref="AR65">
    <cfRule type="cellIs" dxfId="75" priority="77" operator="greaterThan">
      <formula>1000000</formula>
    </cfRule>
  </conditionalFormatting>
  <conditionalFormatting sqref="AR67">
    <cfRule type="cellIs" dxfId="74" priority="76" operator="greaterThan">
      <formula>1000000</formula>
    </cfRule>
  </conditionalFormatting>
  <conditionalFormatting sqref="AR69">
    <cfRule type="cellIs" dxfId="73" priority="75" operator="greaterThan">
      <formula>1000000</formula>
    </cfRule>
  </conditionalFormatting>
  <conditionalFormatting sqref="AR71">
    <cfRule type="cellIs" dxfId="72" priority="74" operator="greaterThan">
      <formula>1000000</formula>
    </cfRule>
  </conditionalFormatting>
  <conditionalFormatting sqref="AR82">
    <cfRule type="cellIs" dxfId="71" priority="156" operator="greaterThan">
      <formula>1000000</formula>
    </cfRule>
  </conditionalFormatting>
  <conditionalFormatting sqref="AR84:AR86">
    <cfRule type="cellIs" dxfId="70" priority="71" operator="greaterThan">
      <formula>1000000</formula>
    </cfRule>
  </conditionalFormatting>
  <conditionalFormatting sqref="AR88:AR90">
    <cfRule type="cellIs" dxfId="69" priority="69" operator="greaterThan">
      <formula>1000000</formula>
    </cfRule>
  </conditionalFormatting>
  <conditionalFormatting sqref="AR92">
    <cfRule type="cellIs" dxfId="68" priority="68" operator="greaterThan">
      <formula>1000000</formula>
    </cfRule>
  </conditionalFormatting>
  <conditionalFormatting sqref="AR94">
    <cfRule type="cellIs" dxfId="67" priority="67" operator="greaterThan">
      <formula>1000000</formula>
    </cfRule>
  </conditionalFormatting>
  <conditionalFormatting sqref="AR96">
    <cfRule type="cellIs" dxfId="66" priority="66" operator="greaterThan">
      <formula>1000000</formula>
    </cfRule>
  </conditionalFormatting>
  <conditionalFormatting sqref="AR98">
    <cfRule type="cellIs" dxfId="65" priority="65" operator="greaterThan">
      <formula>1000000</formula>
    </cfRule>
  </conditionalFormatting>
  <conditionalFormatting sqref="AR100">
    <cfRule type="cellIs" dxfId="64" priority="64" operator="greaterThan">
      <formula>1000000</formula>
    </cfRule>
  </conditionalFormatting>
  <conditionalFormatting sqref="AS53:AS72">
    <cfRule type="cellIs" dxfId="63" priority="211" operator="greaterThan">
      <formula>1000000</formula>
    </cfRule>
    <cfRule type="expression" dxfId="62" priority="210">
      <formula>NOT(ISBLANK(AS53))</formula>
    </cfRule>
  </conditionalFormatting>
  <conditionalFormatting sqref="AS82:AS101">
    <cfRule type="expression" dxfId="61" priority="150">
      <formula>NOT(ISBLANK(AS82))</formula>
    </cfRule>
    <cfRule type="cellIs" dxfId="60" priority="151" operator="greaterThan">
      <formula>1000000</formula>
    </cfRule>
  </conditionalFormatting>
  <conditionalFormatting sqref="AT53">
    <cfRule type="cellIs" dxfId="59" priority="209" operator="greaterThan">
      <formula>1000000</formula>
    </cfRule>
  </conditionalFormatting>
  <conditionalFormatting sqref="AT55">
    <cfRule type="cellIs" dxfId="58" priority="106" operator="greaterThan">
      <formula>1000000</formula>
    </cfRule>
  </conditionalFormatting>
  <conditionalFormatting sqref="AT57">
    <cfRule type="cellIs" dxfId="57" priority="105" operator="greaterThan">
      <formula>1000000</formula>
    </cfRule>
  </conditionalFormatting>
  <conditionalFormatting sqref="AT59">
    <cfRule type="cellIs" dxfId="56" priority="104" operator="greaterThan">
      <formula>1000000</formula>
    </cfRule>
  </conditionalFormatting>
  <conditionalFormatting sqref="AT61">
    <cfRule type="cellIs" dxfId="55" priority="103" operator="greaterThan">
      <formula>1000000</formula>
    </cfRule>
  </conditionalFormatting>
  <conditionalFormatting sqref="AT63">
    <cfRule type="cellIs" dxfId="54" priority="102" operator="greaterThan">
      <formula>1000000</formula>
    </cfRule>
  </conditionalFormatting>
  <conditionalFormatting sqref="AT65">
    <cfRule type="cellIs" dxfId="53" priority="101" operator="greaterThan">
      <formula>1000000</formula>
    </cfRule>
  </conditionalFormatting>
  <conditionalFormatting sqref="AT67">
    <cfRule type="cellIs" dxfId="52" priority="100" operator="greaterThan">
      <formula>1000000</formula>
    </cfRule>
  </conditionalFormatting>
  <conditionalFormatting sqref="AT69">
    <cfRule type="cellIs" dxfId="51" priority="99" operator="greaterThan">
      <formula>1000000</formula>
    </cfRule>
  </conditionalFormatting>
  <conditionalFormatting sqref="AT71">
    <cfRule type="cellIs" dxfId="50" priority="98" operator="greaterThan">
      <formula>1000000</formula>
    </cfRule>
  </conditionalFormatting>
  <conditionalFormatting sqref="AT82">
    <cfRule type="cellIs" dxfId="49" priority="63" operator="greaterThan">
      <formula>1000000</formula>
    </cfRule>
  </conditionalFormatting>
  <conditionalFormatting sqref="AT84">
    <cfRule type="cellIs" dxfId="48" priority="62" operator="greaterThan">
      <formula>1000000</formula>
    </cfRule>
  </conditionalFormatting>
  <conditionalFormatting sqref="AT86">
    <cfRule type="cellIs" dxfId="47" priority="61" operator="greaterThan">
      <formula>1000000</formula>
    </cfRule>
  </conditionalFormatting>
  <conditionalFormatting sqref="AT88">
    <cfRule type="cellIs" dxfId="46" priority="60" operator="greaterThan">
      <formula>1000000</formula>
    </cfRule>
  </conditionalFormatting>
  <conditionalFormatting sqref="AT90">
    <cfRule type="cellIs" dxfId="45" priority="59" operator="greaterThan">
      <formula>1000000</formula>
    </cfRule>
  </conditionalFormatting>
  <conditionalFormatting sqref="AT92">
    <cfRule type="cellIs" dxfId="44" priority="58" operator="greaterThan">
      <formula>1000000</formula>
    </cfRule>
  </conditionalFormatting>
  <conditionalFormatting sqref="AT94">
    <cfRule type="cellIs" dxfId="43" priority="57" operator="greaterThan">
      <formula>1000000</formula>
    </cfRule>
  </conditionalFormatting>
  <conditionalFormatting sqref="AT96">
    <cfRule type="cellIs" dxfId="42" priority="56" operator="greaterThan">
      <formula>1000000</formula>
    </cfRule>
  </conditionalFormatting>
  <conditionalFormatting sqref="AT98">
    <cfRule type="cellIs" dxfId="41" priority="55" operator="greaterThan">
      <formula>1000000</formula>
    </cfRule>
  </conditionalFormatting>
  <conditionalFormatting sqref="AT100">
    <cfRule type="cellIs" dxfId="40" priority="54" operator="greaterThan">
      <formula>1000000</formula>
    </cfRule>
  </conditionalFormatting>
  <conditionalFormatting sqref="AV53:AV55">
    <cfRule type="expression" dxfId="39" priority="96">
      <formula>NOT(ISBLANK(AV53))</formula>
    </cfRule>
  </conditionalFormatting>
  <conditionalFormatting sqref="AV82:AV84">
    <cfRule type="expression" dxfId="38" priority="52">
      <formula>NOT(ISBLANK(AV82))</formula>
    </cfRule>
  </conditionalFormatting>
  <conditionalFormatting sqref="AV55:AW55">
    <cfRule type="cellIs" dxfId="37" priority="95" operator="greaterThan">
      <formula>1000000</formula>
    </cfRule>
  </conditionalFormatting>
  <conditionalFormatting sqref="AV83:AW84">
    <cfRule type="cellIs" dxfId="36" priority="53" operator="greaterThan">
      <formula>1000000</formula>
    </cfRule>
  </conditionalFormatting>
  <conditionalFormatting sqref="AV53:AX54 AV57:AX58">
    <cfRule type="cellIs" dxfId="35" priority="258" operator="greaterThan">
      <formula>1000000</formula>
    </cfRule>
  </conditionalFormatting>
  <conditionalFormatting sqref="AV82:AX82 AX83:AX85 AV86:AX87">
    <cfRule type="cellIs" dxfId="34" priority="178" operator="greaterThan">
      <formula>1000000</formula>
    </cfRule>
  </conditionalFormatting>
  <conditionalFormatting sqref="AX82:AX85 AW83 AV86:AX87 AV90:AV91 AV94:AV95">
    <cfRule type="expression" dxfId="33" priority="181">
      <formula>NOT(ISBLANK(AV82))</formula>
    </cfRule>
  </conditionalFormatting>
  <conditionalFormatting sqref="AX94:AX97">
    <cfRule type="cellIs" dxfId="32" priority="40" operator="greaterThan">
      <formula>1000000</formula>
    </cfRule>
    <cfRule type="expression" dxfId="31" priority="41">
      <formula>NOT(ISBLANK(AX94))</formula>
    </cfRule>
  </conditionalFormatting>
  <conditionalFormatting sqref="AZ61:BA61">
    <cfRule type="cellIs" dxfId="30" priority="252" operator="greaterThan">
      <formula>1000000</formula>
    </cfRule>
  </conditionalFormatting>
  <conditionalFormatting sqref="AZ63:BA63">
    <cfRule type="cellIs" dxfId="29" priority="73" operator="greaterThan">
      <formula>1000000</formula>
    </cfRule>
  </conditionalFormatting>
  <conditionalFormatting sqref="AZ65:BA65">
    <cfRule type="cellIs" dxfId="28" priority="93" operator="greaterThan">
      <formula>1000000</formula>
    </cfRule>
  </conditionalFormatting>
  <conditionalFormatting sqref="AZ82:BA82">
    <cfRule type="cellIs" dxfId="27" priority="39" operator="greaterThan">
      <formula>1000000</formula>
    </cfRule>
  </conditionalFormatting>
  <conditionalFormatting sqref="AZ84:BA84">
    <cfRule type="cellIs" dxfId="26" priority="38" operator="greaterThan">
      <formula>1000000</formula>
    </cfRule>
  </conditionalFormatting>
  <conditionalFormatting sqref="AZ90:BA90">
    <cfRule type="cellIs" dxfId="25" priority="175" operator="greaterThan">
      <formula>1000000</formula>
    </cfRule>
  </conditionalFormatting>
  <conditionalFormatting sqref="AZ94:BA94">
    <cfRule type="cellIs" dxfId="24" priority="176" operator="greaterThan">
      <formula>1000000</formula>
    </cfRule>
  </conditionalFormatting>
  <conditionalFormatting sqref="BB53:BB72">
    <cfRule type="expression" dxfId="23" priority="192">
      <formula>NOT(ISBLANK(BB53))</formula>
    </cfRule>
    <cfRule type="cellIs" dxfId="22" priority="193" operator="greaterThan">
      <formula>1000000</formula>
    </cfRule>
  </conditionalFormatting>
  <conditionalFormatting sqref="BB82:BB101">
    <cfRule type="cellIs" dxfId="21" priority="133" operator="greaterThan">
      <formula>1000000</formula>
    </cfRule>
    <cfRule type="expression" dxfId="20" priority="132">
      <formula>NOT(ISBLANK(BB82))</formula>
    </cfRule>
  </conditionalFormatting>
  <conditionalFormatting sqref="BC53">
    <cfRule type="cellIs" dxfId="19" priority="191" operator="greaterThan">
      <formula>1000000</formula>
    </cfRule>
  </conditionalFormatting>
  <conditionalFormatting sqref="BC55:BC57">
    <cfRule type="cellIs" dxfId="18" priority="91" operator="greaterThan">
      <formula>1000000</formula>
    </cfRule>
  </conditionalFormatting>
  <conditionalFormatting sqref="BC59:BC61">
    <cfRule type="cellIs" dxfId="17" priority="89" operator="greaterThan">
      <formula>1000000</formula>
    </cfRule>
  </conditionalFormatting>
  <conditionalFormatting sqref="BC63">
    <cfRule type="cellIs" dxfId="16" priority="88" operator="greaterThan">
      <formula>1000000</formula>
    </cfRule>
  </conditionalFormatting>
  <conditionalFormatting sqref="BC65">
    <cfRule type="cellIs" dxfId="15" priority="87" operator="greaterThan">
      <formula>1000000</formula>
    </cfRule>
  </conditionalFormatting>
  <conditionalFormatting sqref="BC67">
    <cfRule type="cellIs" dxfId="14" priority="86" operator="greaterThan">
      <formula>1000000</formula>
    </cfRule>
  </conditionalFormatting>
  <conditionalFormatting sqref="BC82">
    <cfRule type="cellIs" dxfId="13" priority="131" operator="greaterThan">
      <formula>1000000</formula>
    </cfRule>
  </conditionalFormatting>
  <conditionalFormatting sqref="BC84:BC86">
    <cfRule type="cellIs" dxfId="12" priority="50" operator="greaterThan">
      <formula>1000000</formula>
    </cfRule>
  </conditionalFormatting>
  <conditionalFormatting sqref="BC88:BC90">
    <cfRule type="cellIs" dxfId="11" priority="48" operator="greaterThan">
      <formula>1000000</formula>
    </cfRule>
  </conditionalFormatting>
  <conditionalFormatting sqref="BC92">
    <cfRule type="cellIs" dxfId="10" priority="47" operator="greaterThan">
      <formula>1000000</formula>
    </cfRule>
  </conditionalFormatting>
  <conditionalFormatting sqref="BC94">
    <cfRule type="cellIs" dxfId="9" priority="46" operator="greaterThan">
      <formula>1000000</formula>
    </cfRule>
  </conditionalFormatting>
  <conditionalFormatting sqref="BC96">
    <cfRule type="cellIs" dxfId="8" priority="45" operator="greaterThan">
      <formula>1000000</formula>
    </cfRule>
  </conditionalFormatting>
  <conditionalFormatting sqref="BE53">
    <cfRule type="expression" dxfId="7" priority="184">
      <formula>NOT(ISBLANK(BE53))</formula>
    </cfRule>
  </conditionalFormatting>
  <conditionalFormatting sqref="BE55">
    <cfRule type="expression" dxfId="6" priority="84">
      <formula>NOT(ISBLANK(BE55))</formula>
    </cfRule>
  </conditionalFormatting>
  <conditionalFormatting sqref="BE82">
    <cfRule type="expression" dxfId="5" priority="124">
      <formula>NOT(ISBLANK(BE82))</formula>
    </cfRule>
  </conditionalFormatting>
  <conditionalFormatting sqref="BE84">
    <cfRule type="expression" dxfId="4" priority="43">
      <formula>NOT(ISBLANK(BE84))</formula>
    </cfRule>
  </conditionalFormatting>
  <conditionalFormatting sqref="BE53:BF53">
    <cfRule type="cellIs" dxfId="3" priority="183" operator="greaterThan">
      <formula>1000000</formula>
    </cfRule>
  </conditionalFormatting>
  <conditionalFormatting sqref="BE55:BF55">
    <cfRule type="cellIs" dxfId="2" priority="83" operator="greaterThan">
      <formula>1000000</formula>
    </cfRule>
  </conditionalFormatting>
  <conditionalFormatting sqref="BE82:BF82">
    <cfRule type="cellIs" dxfId="1" priority="123" operator="greaterThan">
      <formula>1000000</formula>
    </cfRule>
  </conditionalFormatting>
  <conditionalFormatting sqref="BE84:BF84">
    <cfRule type="cellIs" dxfId="0" priority="42" operator="greaterThan">
      <formula>1000000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40"/>
  <sheetViews>
    <sheetView topLeftCell="A25" zoomScaleNormal="100" workbookViewId="0">
      <selection activeCell="B36" sqref="B36"/>
    </sheetView>
  </sheetViews>
  <sheetFormatPr baseColWidth="10" defaultColWidth="11.5" defaultRowHeight="15" x14ac:dyDescent="0.2"/>
  <cols>
    <col min="1" max="1" width="20.6640625" customWidth="1"/>
    <col min="2" max="2" width="23.5" bestFit="1" customWidth="1"/>
    <col min="3" max="3" width="14.1640625" bestFit="1" customWidth="1"/>
    <col min="4" max="4" width="41.5" bestFit="1" customWidth="1"/>
    <col min="5" max="5" width="45.5" customWidth="1"/>
    <col min="6" max="6" width="47.5" customWidth="1"/>
    <col min="7" max="7" width="19" customWidth="1"/>
    <col min="8" max="8" width="19.6640625" customWidth="1"/>
    <col min="9" max="9" width="18.33203125" customWidth="1"/>
    <col min="10" max="10" width="18" customWidth="1"/>
    <col min="11" max="11" width="29.1640625" customWidth="1"/>
    <col min="12" max="12" width="37.83203125" customWidth="1"/>
    <col min="13" max="13" width="34.5" customWidth="1"/>
    <col min="14" max="14" width="25.33203125" customWidth="1"/>
    <col min="15" max="15" width="31.5" customWidth="1"/>
    <col min="16" max="16" width="33.1640625" customWidth="1"/>
  </cols>
  <sheetData>
    <row r="2" spans="1:14" ht="47.25" customHeight="1" x14ac:dyDescent="0.35">
      <c r="A2" s="43" t="s">
        <v>104</v>
      </c>
      <c r="B2" s="44"/>
      <c r="C2" s="44"/>
      <c r="D2" s="44"/>
      <c r="E2" s="88" t="s">
        <v>85</v>
      </c>
      <c r="F2" s="89"/>
      <c r="G2" s="89"/>
      <c r="H2" s="89"/>
      <c r="I2" s="89"/>
      <c r="J2" s="89"/>
      <c r="K2" s="91" t="s">
        <v>84</v>
      </c>
      <c r="L2" s="92"/>
      <c r="M2" s="45"/>
      <c r="N2" s="46"/>
    </row>
    <row r="3" spans="1:14" ht="47.25" customHeight="1" x14ac:dyDescent="0.2">
      <c r="A3" s="47" t="s">
        <v>103</v>
      </c>
      <c r="B3" s="47" t="s">
        <v>78</v>
      </c>
      <c r="C3" s="47" t="s">
        <v>75</v>
      </c>
      <c r="D3" s="47" t="s">
        <v>83</v>
      </c>
      <c r="E3" s="48" t="s">
        <v>99</v>
      </c>
      <c r="F3" s="47" t="s">
        <v>86</v>
      </c>
      <c r="G3" s="47" t="s">
        <v>79</v>
      </c>
      <c r="H3" s="47" t="s">
        <v>80</v>
      </c>
      <c r="I3" s="47" t="s">
        <v>81</v>
      </c>
      <c r="J3" s="47" t="s">
        <v>82</v>
      </c>
      <c r="K3" s="48" t="s">
        <v>99</v>
      </c>
      <c r="L3" s="49" t="s">
        <v>86</v>
      </c>
      <c r="M3" s="50"/>
      <c r="N3" s="50"/>
    </row>
    <row r="4" spans="1:14" ht="36.75" customHeight="1" x14ac:dyDescent="0.2">
      <c r="A4" s="51" t="s">
        <v>3201</v>
      </c>
      <c r="B4" s="51">
        <f>Analysis!X2</f>
        <v>3263.6612319946289</v>
      </c>
      <c r="C4" s="51">
        <f>Analysis!V2</f>
        <v>0.42091165002642839</v>
      </c>
      <c r="D4" s="51">
        <f>Analysis!AE21</f>
        <v>8.8447562702188538</v>
      </c>
      <c r="E4" s="51">
        <f>Analysis!AJ25</f>
        <v>255894.4091000646</v>
      </c>
      <c r="F4" s="51">
        <f>Analysis!AF21</f>
        <v>216805.74401561319</v>
      </c>
      <c r="G4" s="51">
        <f>Analysis!AB21</f>
        <v>671142.69207261619</v>
      </c>
      <c r="H4" s="51">
        <f>Analysis!AB23</f>
        <v>599408.34963777242</v>
      </c>
      <c r="I4" s="51">
        <f>Analysis!AB25</f>
        <v>586425.97542694246</v>
      </c>
      <c r="J4" s="51">
        <f>Analysis!AB27</f>
        <v>734248.42505552666</v>
      </c>
      <c r="K4" s="51">
        <f>Analysis!AK25</f>
        <v>441891.82723455428</v>
      </c>
      <c r="L4" s="51">
        <f>Analysis!AG21</f>
        <v>374391.47934077372</v>
      </c>
      <c r="M4" s="52"/>
      <c r="N4" s="52"/>
    </row>
    <row r="6" spans="1:14" ht="47.25" customHeight="1" x14ac:dyDescent="0.35">
      <c r="A6" s="43" t="s">
        <v>104</v>
      </c>
      <c r="B6" s="44"/>
      <c r="C6" s="44"/>
      <c r="D6" s="44"/>
      <c r="E6" s="88" t="s">
        <v>85</v>
      </c>
      <c r="F6" s="89"/>
      <c r="G6" s="89"/>
      <c r="H6" s="89"/>
      <c r="I6" s="89"/>
      <c r="J6" s="89"/>
      <c r="K6" s="91" t="s">
        <v>84</v>
      </c>
      <c r="L6" s="92"/>
      <c r="M6" s="45"/>
      <c r="N6" s="46"/>
    </row>
    <row r="7" spans="1:14" ht="47.25" customHeight="1" x14ac:dyDescent="0.2">
      <c r="A7" s="47" t="s">
        <v>103</v>
      </c>
      <c r="B7" s="47" t="s">
        <v>78</v>
      </c>
      <c r="C7" s="47" t="s">
        <v>75</v>
      </c>
      <c r="D7" s="47" t="s">
        <v>83</v>
      </c>
      <c r="E7" s="48" t="s">
        <v>99</v>
      </c>
      <c r="F7" s="47" t="s">
        <v>86</v>
      </c>
      <c r="G7" s="47" t="s">
        <v>79</v>
      </c>
      <c r="H7" s="47" t="s">
        <v>80</v>
      </c>
      <c r="I7" s="47" t="s">
        <v>81</v>
      </c>
      <c r="J7" s="47" t="s">
        <v>82</v>
      </c>
      <c r="K7" s="48" t="s">
        <v>99</v>
      </c>
      <c r="L7" s="49" t="s">
        <v>86</v>
      </c>
      <c r="M7" s="50"/>
      <c r="N7" s="50"/>
    </row>
    <row r="8" spans="1:14" ht="36.75" customHeight="1" x14ac:dyDescent="0.2">
      <c r="A8" s="51" t="s">
        <v>107</v>
      </c>
      <c r="B8" s="51">
        <f>ROUND(B4,0)</f>
        <v>3264</v>
      </c>
      <c r="C8" s="51">
        <f>ROUND(C4,2)</f>
        <v>0.42</v>
      </c>
      <c r="D8" s="51">
        <f>ROUND(D4,2)</f>
        <v>8.84</v>
      </c>
      <c r="E8" s="51">
        <f t="shared" ref="E8:L8" si="0">ROUND(E4,0)</f>
        <v>255894</v>
      </c>
      <c r="F8" s="51">
        <f t="shared" si="0"/>
        <v>216806</v>
      </c>
      <c r="G8" s="51">
        <f t="shared" si="0"/>
        <v>671143</v>
      </c>
      <c r="H8" s="51">
        <f t="shared" si="0"/>
        <v>599408</v>
      </c>
      <c r="I8" s="51">
        <f t="shared" si="0"/>
        <v>586426</v>
      </c>
      <c r="J8" s="51">
        <f t="shared" si="0"/>
        <v>734248</v>
      </c>
      <c r="K8" s="51">
        <f t="shared" si="0"/>
        <v>441892</v>
      </c>
      <c r="L8" s="51">
        <f t="shared" si="0"/>
        <v>374391</v>
      </c>
      <c r="M8" s="52"/>
      <c r="N8" s="52"/>
    </row>
    <row r="12" spans="1:14" ht="31" x14ac:dyDescent="0.35">
      <c r="A12" s="43"/>
      <c r="B12" s="44"/>
      <c r="C12" s="44"/>
      <c r="D12" s="44"/>
      <c r="E12" s="88"/>
      <c r="F12" s="89"/>
      <c r="G12" s="89"/>
      <c r="H12" s="89"/>
      <c r="I12" s="89"/>
      <c r="J12" s="90"/>
      <c r="K12" s="91"/>
      <c r="L12" s="92"/>
    </row>
    <row r="13" spans="1:14" ht="47.25" customHeight="1" x14ac:dyDescent="0.35">
      <c r="A13" s="43" t="s">
        <v>110</v>
      </c>
      <c r="B13" s="44"/>
      <c r="C13" s="44"/>
      <c r="D13" s="44"/>
      <c r="E13" s="88" t="s">
        <v>85</v>
      </c>
      <c r="F13" s="89"/>
      <c r="G13" s="89"/>
      <c r="H13" s="89"/>
      <c r="I13" s="89"/>
      <c r="J13" s="90"/>
      <c r="K13" s="91" t="s">
        <v>84</v>
      </c>
      <c r="L13" s="92"/>
      <c r="M13" s="45"/>
      <c r="N13" s="46"/>
    </row>
    <row r="14" spans="1:14" ht="47.25" customHeight="1" x14ac:dyDescent="0.2">
      <c r="A14" s="47" t="s">
        <v>103</v>
      </c>
      <c r="B14" s="47" t="s">
        <v>78</v>
      </c>
      <c r="C14" s="47" t="s">
        <v>75</v>
      </c>
      <c r="D14" s="47" t="s">
        <v>83</v>
      </c>
      <c r="E14" s="47" t="s">
        <v>99</v>
      </c>
      <c r="F14" s="47" t="s">
        <v>86</v>
      </c>
      <c r="G14" s="47" t="s">
        <v>79</v>
      </c>
      <c r="H14" s="47" t="s">
        <v>80</v>
      </c>
      <c r="I14" s="47" t="s">
        <v>81</v>
      </c>
      <c r="J14" s="47" t="s">
        <v>82</v>
      </c>
      <c r="K14" s="47" t="s">
        <v>99</v>
      </c>
      <c r="L14" s="47" t="s">
        <v>86</v>
      </c>
      <c r="M14" s="50"/>
    </row>
    <row r="15" spans="1:14" ht="36.75" customHeight="1" x14ac:dyDescent="0.2">
      <c r="A15" s="51" t="s">
        <v>102</v>
      </c>
      <c r="B15" s="51">
        <f>Analysis!X2</f>
        <v>3263.6612319946289</v>
      </c>
      <c r="C15" s="51">
        <f>Analysis!V2</f>
        <v>0.42091165002642839</v>
      </c>
      <c r="D15" s="51">
        <f>Analysis!AE33</f>
        <v>16.007960457510919</v>
      </c>
      <c r="E15" s="51">
        <f>Analysis!AJ37</f>
        <v>401574.12883073668</v>
      </c>
      <c r="F15" s="51">
        <f>Analysis!AF33</f>
        <v>392392.69812884217</v>
      </c>
      <c r="G15" s="51">
        <f>Analysis!AB33</f>
        <v>770248.83232607972</v>
      </c>
      <c r="H15" s="51">
        <f>Analysis!AB35</f>
        <v>788942.29824605887</v>
      </c>
      <c r="I15" s="51">
        <f>Analysis!AB37</f>
        <v>766414.80388953898</v>
      </c>
      <c r="J15" s="51">
        <f>Analysis!AB39</f>
        <v>771760.44613494538</v>
      </c>
      <c r="K15" s="51">
        <f>Analysis!AK37</f>
        <v>693459.17397416767</v>
      </c>
      <c r="L15" s="51">
        <f>Analysis!AG33</f>
        <v>677604.20002707734</v>
      </c>
      <c r="M15" s="52"/>
    </row>
    <row r="17" spans="1:16" ht="47.25" customHeight="1" x14ac:dyDescent="0.35">
      <c r="A17" s="43" t="s">
        <v>110</v>
      </c>
      <c r="B17" s="44"/>
      <c r="C17" s="44"/>
      <c r="D17" s="44"/>
      <c r="E17" s="88" t="s">
        <v>85</v>
      </c>
      <c r="F17" s="89"/>
      <c r="G17" s="89"/>
      <c r="H17" s="89"/>
      <c r="I17" s="89"/>
      <c r="J17" s="90"/>
      <c r="K17" s="91" t="s">
        <v>84</v>
      </c>
      <c r="L17" s="92"/>
      <c r="M17" s="45"/>
      <c r="N17" s="46"/>
    </row>
    <row r="18" spans="1:16" ht="47.25" customHeight="1" x14ac:dyDescent="0.2">
      <c r="A18" s="47" t="s">
        <v>103</v>
      </c>
      <c r="B18" s="47" t="s">
        <v>78</v>
      </c>
      <c r="C18" s="47" t="s">
        <v>75</v>
      </c>
      <c r="D18" s="47" t="s">
        <v>83</v>
      </c>
      <c r="E18" s="47" t="s">
        <v>99</v>
      </c>
      <c r="F18" s="47" t="s">
        <v>86</v>
      </c>
      <c r="G18" s="47" t="s">
        <v>79</v>
      </c>
      <c r="H18" s="47" t="s">
        <v>80</v>
      </c>
      <c r="I18" s="47" t="s">
        <v>81</v>
      </c>
      <c r="J18" s="47" t="s">
        <v>82</v>
      </c>
      <c r="K18" s="47" t="s">
        <v>99</v>
      </c>
      <c r="L18" s="47" t="s">
        <v>86</v>
      </c>
      <c r="M18" s="50"/>
      <c r="N18" s="50"/>
    </row>
    <row r="19" spans="1:16" ht="36.75" customHeight="1" x14ac:dyDescent="0.2">
      <c r="A19" s="51" t="s">
        <v>102</v>
      </c>
      <c r="B19" s="51">
        <f>ROUND(B15,0)</f>
        <v>3264</v>
      </c>
      <c r="C19" s="51">
        <f>ROUND(C15,2)</f>
        <v>0.42</v>
      </c>
      <c r="D19" s="51">
        <f>ROUND(D15,2)</f>
        <v>16.010000000000002</v>
      </c>
      <c r="E19" s="51">
        <f t="shared" ref="E19:L19" si="1">ROUND(E15,0)</f>
        <v>401574</v>
      </c>
      <c r="F19" s="51">
        <f t="shared" si="1"/>
        <v>392393</v>
      </c>
      <c r="G19" s="51">
        <f t="shared" si="1"/>
        <v>770249</v>
      </c>
      <c r="H19" s="51">
        <f t="shared" si="1"/>
        <v>788942</v>
      </c>
      <c r="I19" s="51">
        <f t="shared" si="1"/>
        <v>766415</v>
      </c>
      <c r="J19" s="51">
        <f t="shared" si="1"/>
        <v>771760</v>
      </c>
      <c r="K19" s="51">
        <f t="shared" si="1"/>
        <v>693459</v>
      </c>
      <c r="L19" s="51">
        <f t="shared" si="1"/>
        <v>677604</v>
      </c>
      <c r="M19" s="52"/>
      <c r="N19" s="52"/>
    </row>
    <row r="22" spans="1:16" ht="42.75" customHeight="1" x14ac:dyDescent="0.35">
      <c r="A22" s="87" t="s">
        <v>3217</v>
      </c>
      <c r="K22" s="93" t="s">
        <v>85</v>
      </c>
      <c r="L22" s="93"/>
      <c r="M22" s="93"/>
      <c r="N22" s="93" t="s">
        <v>84</v>
      </c>
      <c r="O22" s="93"/>
      <c r="P22" s="93"/>
    </row>
    <row r="23" spans="1:16" ht="47.25" customHeight="1" x14ac:dyDescent="0.2">
      <c r="A23" s="47" t="s">
        <v>103</v>
      </c>
      <c r="B23" s="47" t="s">
        <v>78</v>
      </c>
      <c r="C23" s="47" t="s">
        <v>75</v>
      </c>
      <c r="D23" s="47" t="s">
        <v>3219</v>
      </c>
      <c r="E23" s="47" t="s">
        <v>83</v>
      </c>
      <c r="F23" s="47" t="s">
        <v>3215</v>
      </c>
      <c r="G23" s="47" t="s">
        <v>79</v>
      </c>
      <c r="H23" s="47" t="s">
        <v>80</v>
      </c>
      <c r="I23" s="47" t="s">
        <v>81</v>
      </c>
      <c r="J23" s="47" t="s">
        <v>82</v>
      </c>
      <c r="K23" s="47" t="s">
        <v>99</v>
      </c>
      <c r="L23" s="47" t="s">
        <v>86</v>
      </c>
      <c r="M23" s="47" t="s">
        <v>3216</v>
      </c>
      <c r="N23" s="47" t="s">
        <v>99</v>
      </c>
      <c r="O23" s="47" t="s">
        <v>86</v>
      </c>
      <c r="P23" s="47" t="s">
        <v>3216</v>
      </c>
    </row>
    <row r="24" spans="1:16" ht="36.75" customHeight="1" x14ac:dyDescent="0.2">
      <c r="A24" s="51" t="s">
        <v>101</v>
      </c>
      <c r="B24" s="51">
        <f>Analysis!X2</f>
        <v>3263.6612319946289</v>
      </c>
      <c r="C24" s="51">
        <f>Analysis!V2</f>
        <v>0.42091165002642839</v>
      </c>
      <c r="D24" s="51">
        <f>Analysis!AR69</f>
        <v>633371.09504197899</v>
      </c>
      <c r="E24" s="51">
        <f>Analysis!BD53</f>
        <v>12.575718101462062</v>
      </c>
      <c r="F24" s="51">
        <f>Analysis!AU53</f>
        <v>12.144162423703248</v>
      </c>
      <c r="G24" s="51">
        <f>Analysis!AR53</f>
        <v>680673.85627064051</v>
      </c>
      <c r="H24" s="51">
        <f>Analysis!AR57</f>
        <v>672882.97770738392</v>
      </c>
      <c r="I24" s="51">
        <f>Analysis!AR61</f>
        <v>653671.34171043185</v>
      </c>
      <c r="J24" s="51">
        <f>Analysis!AR65</f>
        <v>700323.43317808688</v>
      </c>
      <c r="K24" s="51">
        <f>Analysis!AZ61</f>
        <v>333152.63027955306</v>
      </c>
      <c r="L24" s="51">
        <f>Analysis!BE53</f>
        <v>308260.37894322135</v>
      </c>
      <c r="M24" s="51">
        <f>Analysis!AV53</f>
        <v>297681.93597179657</v>
      </c>
      <c r="N24" s="51">
        <f>Analysis!BA61</f>
        <v>575305.35762765293</v>
      </c>
      <c r="O24" s="51">
        <f>Analysis!BF53</f>
        <v>532320.1182639742</v>
      </c>
      <c r="P24" s="51">
        <f>Analysis!AW53</f>
        <v>514052.71058445942</v>
      </c>
    </row>
    <row r="25" spans="1:16" ht="36.75" customHeight="1" x14ac:dyDescent="0.2">
      <c r="A25" s="51" t="s">
        <v>102</v>
      </c>
      <c r="B25" s="51">
        <f>Analysis!X3</f>
        <v>3263.6612319946289</v>
      </c>
      <c r="C25" s="51">
        <f>Analysis!V3</f>
        <v>0.42091165002642839</v>
      </c>
      <c r="D25" s="51">
        <f>Analysis!AR71</f>
        <v>679854.85019616818</v>
      </c>
      <c r="E25" s="51">
        <f>Analysis!BD55</f>
        <v>11.591667079749364</v>
      </c>
      <c r="F25" s="51">
        <f>Analysis!AU55</f>
        <v>11.084202995769495</v>
      </c>
      <c r="G25" s="51">
        <f>Analysis!AR55</f>
        <v>686233.72348155174</v>
      </c>
      <c r="H25" s="51">
        <f>Analysis!AR59</f>
        <v>733817.47380726354</v>
      </c>
      <c r="I25" s="51">
        <f>Analysis!AR63</f>
        <v>580409.74638969044</v>
      </c>
      <c r="J25" s="51">
        <f>Analysis!AR67</f>
        <v>732625.14028854063</v>
      </c>
      <c r="K25" s="51">
        <f>Analysis!AZ63</f>
        <v>292566.65176754567</v>
      </c>
      <c r="L25" s="51">
        <f>Analysis!BE55</f>
        <v>284138.97781087935</v>
      </c>
      <c r="M25" s="51">
        <f>Analysis!AV55</f>
        <v>271699.8415670793</v>
      </c>
      <c r="N25" s="51">
        <f>Analysis!BA63</f>
        <v>505219.37072451517</v>
      </c>
      <c r="O25" s="51">
        <f>Analysis!BF55</f>
        <v>490666.02328271128</v>
      </c>
      <c r="P25" s="51">
        <f>Analysis!AW55</f>
        <v>469185.47330382164</v>
      </c>
    </row>
    <row r="27" spans="1:16" ht="47.25" customHeight="1" x14ac:dyDescent="0.35">
      <c r="A27" s="87" t="s">
        <v>3217</v>
      </c>
      <c r="B27" s="44"/>
      <c r="C27" s="44"/>
      <c r="E27" s="44"/>
      <c r="J27" s="53"/>
      <c r="K27" s="93" t="s">
        <v>85</v>
      </c>
      <c r="L27" s="93"/>
      <c r="M27" s="93"/>
      <c r="N27" s="93" t="s">
        <v>84</v>
      </c>
      <c r="O27" s="93"/>
      <c r="P27" s="93"/>
    </row>
    <row r="28" spans="1:16" ht="47.25" customHeight="1" x14ac:dyDescent="0.2">
      <c r="A28" s="47" t="s">
        <v>103</v>
      </c>
      <c r="B28" s="47" t="s">
        <v>78</v>
      </c>
      <c r="C28" s="47" t="s">
        <v>75</v>
      </c>
      <c r="D28" s="47" t="s">
        <v>3219</v>
      </c>
      <c r="E28" s="47" t="s">
        <v>83</v>
      </c>
      <c r="F28" s="47" t="s">
        <v>3215</v>
      </c>
      <c r="G28" s="47" t="s">
        <v>79</v>
      </c>
      <c r="H28" s="47" t="s">
        <v>80</v>
      </c>
      <c r="I28" s="47" t="s">
        <v>81</v>
      </c>
      <c r="J28" s="47" t="s">
        <v>82</v>
      </c>
      <c r="K28" s="47" t="s">
        <v>99</v>
      </c>
      <c r="L28" s="47" t="s">
        <v>86</v>
      </c>
      <c r="M28" s="47" t="s">
        <v>3216</v>
      </c>
      <c r="N28" s="47" t="s">
        <v>99</v>
      </c>
      <c r="O28" s="47" t="s">
        <v>86</v>
      </c>
      <c r="P28" s="47" t="s">
        <v>3216</v>
      </c>
    </row>
    <row r="29" spans="1:16" ht="36.75" customHeight="1" x14ac:dyDescent="0.2">
      <c r="A29" s="51" t="s">
        <v>101</v>
      </c>
      <c r="B29" s="51">
        <f>ROUND(B24,0)</f>
        <v>3264</v>
      </c>
      <c r="C29" s="51">
        <f>ROUND(C24,2)</f>
        <v>0.42</v>
      </c>
      <c r="D29" s="51">
        <f>ROUND(D24,0)</f>
        <v>633371</v>
      </c>
      <c r="E29" s="51">
        <f>ROUND(E24,2)</f>
        <v>12.58</v>
      </c>
      <c r="F29" s="51">
        <f>ROUND(F24,2)</f>
        <v>12.14</v>
      </c>
      <c r="G29" s="51">
        <f t="shared" ref="G29:P29" si="2">ROUND(G24,0)</f>
        <v>680674</v>
      </c>
      <c r="H29" s="51">
        <f t="shared" si="2"/>
        <v>672883</v>
      </c>
      <c r="I29" s="51">
        <f t="shared" si="2"/>
        <v>653671</v>
      </c>
      <c r="J29" s="51">
        <f t="shared" si="2"/>
        <v>700323</v>
      </c>
      <c r="K29" s="51">
        <f t="shared" si="2"/>
        <v>333153</v>
      </c>
      <c r="L29" s="51">
        <f t="shared" si="2"/>
        <v>308260</v>
      </c>
      <c r="M29" s="51">
        <f t="shared" si="2"/>
        <v>297682</v>
      </c>
      <c r="N29" s="51">
        <f t="shared" si="2"/>
        <v>575305</v>
      </c>
      <c r="O29" s="51">
        <f t="shared" si="2"/>
        <v>532320</v>
      </c>
      <c r="P29" s="51">
        <f t="shared" si="2"/>
        <v>514053</v>
      </c>
    </row>
    <row r="30" spans="1:16" ht="36.75" customHeight="1" x14ac:dyDescent="0.2">
      <c r="A30" s="51" t="s">
        <v>102</v>
      </c>
      <c r="B30" s="51">
        <f>ROUND(B25,0)</f>
        <v>3264</v>
      </c>
      <c r="C30" s="51">
        <f>ROUND(C25,2)</f>
        <v>0.42</v>
      </c>
      <c r="D30" s="51">
        <f>ROUND(D25,0)</f>
        <v>679855</v>
      </c>
      <c r="E30" s="51">
        <f>ROUND(E25,2)</f>
        <v>11.59</v>
      </c>
      <c r="F30" s="51">
        <f>ROUND(F25,2)</f>
        <v>11.08</v>
      </c>
      <c r="G30" s="51">
        <f t="shared" ref="G30:P30" si="3">ROUND(G25,0)</f>
        <v>686234</v>
      </c>
      <c r="H30" s="51">
        <f t="shared" si="3"/>
        <v>733817</v>
      </c>
      <c r="I30" s="51">
        <f t="shared" si="3"/>
        <v>580410</v>
      </c>
      <c r="J30" s="51">
        <f t="shared" si="3"/>
        <v>732625</v>
      </c>
      <c r="K30" s="51">
        <f t="shared" si="3"/>
        <v>292567</v>
      </c>
      <c r="L30" s="51">
        <f t="shared" si="3"/>
        <v>284139</v>
      </c>
      <c r="M30" s="51">
        <f t="shared" si="3"/>
        <v>271700</v>
      </c>
      <c r="N30" s="51">
        <f t="shared" si="3"/>
        <v>505219</v>
      </c>
      <c r="O30" s="51">
        <f t="shared" si="3"/>
        <v>490666</v>
      </c>
      <c r="P30" s="51">
        <f t="shared" si="3"/>
        <v>469185</v>
      </c>
    </row>
    <row r="32" spans="1:16" ht="29" x14ac:dyDescent="0.35">
      <c r="A32" s="87" t="s">
        <v>3218</v>
      </c>
      <c r="K32" s="93" t="s">
        <v>85</v>
      </c>
      <c r="L32" s="93"/>
      <c r="M32" s="93"/>
      <c r="N32" s="93" t="s">
        <v>84</v>
      </c>
      <c r="O32" s="93"/>
      <c r="P32" s="93"/>
    </row>
    <row r="33" spans="1:16" ht="47.25" customHeight="1" x14ac:dyDescent="0.2">
      <c r="A33" s="47" t="s">
        <v>103</v>
      </c>
      <c r="B33" s="47" t="s">
        <v>78</v>
      </c>
      <c r="C33" s="47" t="s">
        <v>75</v>
      </c>
      <c r="D33" s="47" t="s">
        <v>3219</v>
      </c>
      <c r="E33" s="47" t="s">
        <v>83</v>
      </c>
      <c r="F33" s="47" t="s">
        <v>3215</v>
      </c>
      <c r="G33" s="47" t="s">
        <v>79</v>
      </c>
      <c r="H33" s="47" t="s">
        <v>80</v>
      </c>
      <c r="I33" s="47" t="s">
        <v>81</v>
      </c>
      <c r="J33" s="47" t="s">
        <v>82</v>
      </c>
      <c r="K33" s="47" t="s">
        <v>99</v>
      </c>
      <c r="L33" s="47" t="s">
        <v>86</v>
      </c>
      <c r="M33" s="47" t="s">
        <v>3216</v>
      </c>
      <c r="N33" s="47" t="s">
        <v>99</v>
      </c>
      <c r="O33" s="47" t="s">
        <v>86</v>
      </c>
      <c r="P33" s="47" t="s">
        <v>3216</v>
      </c>
    </row>
    <row r="34" spans="1:16" ht="36.75" customHeight="1" x14ac:dyDescent="0.2">
      <c r="A34" s="51" t="s">
        <v>101</v>
      </c>
      <c r="B34" s="51">
        <f>Analysis!X2</f>
        <v>3263.6612319946289</v>
      </c>
      <c r="C34" s="51">
        <f>Analysis!V2</f>
        <v>0.42091165002642839</v>
      </c>
      <c r="D34" s="51">
        <f>Analysis!AR98</f>
        <v>664287.35291567864</v>
      </c>
      <c r="E34" s="51">
        <f>Analysis!BD82</f>
        <v>15.386604182544826</v>
      </c>
      <c r="F34" s="51">
        <f>Analysis!AU82</f>
        <v>14.760824618288817</v>
      </c>
      <c r="G34" s="51">
        <f>Analysis!AR90</f>
        <v>723941.2914658644</v>
      </c>
      <c r="H34" s="51">
        <f>Analysis!AR86</f>
        <v>812962.89198841061</v>
      </c>
      <c r="I34" s="51">
        <f>Analysis!AR82</f>
        <v>701954.24527362955</v>
      </c>
      <c r="J34" s="51">
        <f>Analysis!AR94</f>
        <v>759926.36355774314</v>
      </c>
      <c r="K34" s="51">
        <f>Analysis!AZ82</f>
        <v>409523.30520553276</v>
      </c>
      <c r="L34" s="51">
        <f>Analysis!BE82</f>
        <v>377161.79686066502</v>
      </c>
      <c r="M34" s="51">
        <f>Analysis!AV82</f>
        <v>361822.47038593638</v>
      </c>
      <c r="N34" s="51">
        <f>Analysis!BA82</f>
        <v>707186.22680670838</v>
      </c>
      <c r="O34" s="51">
        <f>Analysis!BF82</f>
        <v>651302.68443127535</v>
      </c>
      <c r="P34" s="51">
        <f>Analysis!AW82</f>
        <v>624813.93452734663</v>
      </c>
    </row>
    <row r="35" spans="1:16" ht="36.75" customHeight="1" x14ac:dyDescent="0.2">
      <c r="A35" s="51" t="s">
        <v>102</v>
      </c>
      <c r="B35" s="51">
        <f>Analysis!X3</f>
        <v>3263.6612319946289</v>
      </c>
      <c r="C35" s="51">
        <f>Analysis!V3</f>
        <v>0.42091165002642839</v>
      </c>
      <c r="D35" s="51">
        <f>Analysis!AR100</f>
        <v>744543.5195948577</v>
      </c>
      <c r="E35" s="51">
        <f>Analysis!BD84</f>
        <v>10.469638602013845</v>
      </c>
      <c r="F35" s="51">
        <f>Analysis!AU84</f>
        <v>10.346464112445727</v>
      </c>
      <c r="G35" s="51">
        <f>Analysis!AR92</f>
        <v>709283.923013616</v>
      </c>
      <c r="H35" s="51">
        <f>Analysis!AR88</f>
        <v>655725.71798646159</v>
      </c>
      <c r="I35" s="51">
        <f>Analysis!AR84</f>
        <v>768504.82978062704</v>
      </c>
      <c r="J35" s="51">
        <f>Analysis!AR96</f>
        <v>816283.65947529767</v>
      </c>
      <c r="K35" s="51">
        <f>Analysis!AZ84</f>
        <v>403472.2013074354</v>
      </c>
      <c r="L35" s="51">
        <f>Analysis!BE84</f>
        <v>256635.42525497207</v>
      </c>
      <c r="M35" s="51">
        <f>Analysis!AV84</f>
        <v>253616.12929715382</v>
      </c>
      <c r="N35" s="51">
        <f>Analysis!BA84</f>
        <v>696736.86463533423</v>
      </c>
      <c r="O35" s="51">
        <f>Analysis!BF84</f>
        <v>443171.45262322127</v>
      </c>
      <c r="P35" s="51">
        <f>Analysis!AW84</f>
        <v>437957.57470984926</v>
      </c>
    </row>
    <row r="37" spans="1:16" ht="47.25" customHeight="1" x14ac:dyDescent="0.35">
      <c r="A37" s="87" t="s">
        <v>3218</v>
      </c>
      <c r="B37" s="44"/>
      <c r="C37" s="44"/>
      <c r="E37" s="44"/>
      <c r="J37" s="53"/>
      <c r="K37" s="93" t="s">
        <v>85</v>
      </c>
      <c r="L37" s="93"/>
      <c r="M37" s="93"/>
      <c r="N37" s="93" t="s">
        <v>84</v>
      </c>
      <c r="O37" s="93"/>
      <c r="P37" s="93"/>
    </row>
    <row r="38" spans="1:16" ht="47.25" customHeight="1" x14ac:dyDescent="0.2">
      <c r="A38" s="47" t="s">
        <v>103</v>
      </c>
      <c r="B38" s="47" t="s">
        <v>78</v>
      </c>
      <c r="C38" s="47" t="s">
        <v>75</v>
      </c>
      <c r="D38" s="47" t="s">
        <v>3219</v>
      </c>
      <c r="E38" s="47" t="s">
        <v>83</v>
      </c>
      <c r="F38" s="47" t="s">
        <v>3215</v>
      </c>
      <c r="G38" s="47" t="s">
        <v>79</v>
      </c>
      <c r="H38" s="47" t="s">
        <v>80</v>
      </c>
      <c r="I38" s="47" t="s">
        <v>81</v>
      </c>
      <c r="J38" s="47" t="s">
        <v>82</v>
      </c>
      <c r="K38" s="47" t="s">
        <v>99</v>
      </c>
      <c r="L38" s="47" t="s">
        <v>86</v>
      </c>
      <c r="M38" s="47" t="s">
        <v>3216</v>
      </c>
      <c r="N38" s="47" t="s">
        <v>99</v>
      </c>
      <c r="O38" s="47" t="s">
        <v>86</v>
      </c>
      <c r="P38" s="47" t="s">
        <v>3216</v>
      </c>
    </row>
    <row r="39" spans="1:16" ht="36.75" customHeight="1" x14ac:dyDescent="0.2">
      <c r="A39" s="51" t="s">
        <v>101</v>
      </c>
      <c r="B39" s="51">
        <f>ROUND(B34,0)</f>
        <v>3264</v>
      </c>
      <c r="C39" s="51">
        <f>ROUND(C34,2)</f>
        <v>0.42</v>
      </c>
      <c r="D39" s="51">
        <f>ROUND(D34,0)</f>
        <v>664287</v>
      </c>
      <c r="E39" s="51">
        <f>ROUND(E34,2)</f>
        <v>15.39</v>
      </c>
      <c r="F39" s="51">
        <f>ROUND(F34,2)</f>
        <v>14.76</v>
      </c>
      <c r="G39" s="51">
        <f t="shared" ref="G39:P39" si="4">ROUND(G34,0)</f>
        <v>723941</v>
      </c>
      <c r="H39" s="51">
        <f t="shared" si="4"/>
        <v>812963</v>
      </c>
      <c r="I39" s="51">
        <f t="shared" si="4"/>
        <v>701954</v>
      </c>
      <c r="J39" s="51">
        <f t="shared" si="4"/>
        <v>759926</v>
      </c>
      <c r="K39" s="51">
        <f t="shared" si="4"/>
        <v>409523</v>
      </c>
      <c r="L39" s="51">
        <f t="shared" si="4"/>
        <v>377162</v>
      </c>
      <c r="M39" s="51">
        <f t="shared" si="4"/>
        <v>361822</v>
      </c>
      <c r="N39" s="51">
        <f t="shared" si="4"/>
        <v>707186</v>
      </c>
      <c r="O39" s="51">
        <f t="shared" si="4"/>
        <v>651303</v>
      </c>
      <c r="P39" s="51">
        <f t="shared" si="4"/>
        <v>624814</v>
      </c>
    </row>
    <row r="40" spans="1:16" ht="36.75" customHeight="1" x14ac:dyDescent="0.2">
      <c r="A40" s="51" t="s">
        <v>102</v>
      </c>
      <c r="B40" s="51">
        <f>ROUND(B35,0)</f>
        <v>3264</v>
      </c>
      <c r="C40" s="51">
        <f>ROUND(C35,2)</f>
        <v>0.42</v>
      </c>
      <c r="D40" s="51">
        <f>ROUND(D35,0)</f>
        <v>744544</v>
      </c>
      <c r="E40" s="51">
        <f>ROUND(E35,2)</f>
        <v>10.47</v>
      </c>
      <c r="F40" s="51">
        <f>ROUND(F35,2)</f>
        <v>10.35</v>
      </c>
      <c r="G40" s="51">
        <f t="shared" ref="G40:P40" si="5">ROUND(G35,0)</f>
        <v>709284</v>
      </c>
      <c r="H40" s="51">
        <f t="shared" si="5"/>
        <v>655726</v>
      </c>
      <c r="I40" s="51">
        <f t="shared" si="5"/>
        <v>768505</v>
      </c>
      <c r="J40" s="51">
        <f t="shared" si="5"/>
        <v>816284</v>
      </c>
      <c r="K40" s="51">
        <f t="shared" si="5"/>
        <v>403472</v>
      </c>
      <c r="L40" s="51">
        <f t="shared" si="5"/>
        <v>256635</v>
      </c>
      <c r="M40" s="51">
        <f t="shared" si="5"/>
        <v>253616</v>
      </c>
      <c r="N40" s="51">
        <f t="shared" si="5"/>
        <v>696737</v>
      </c>
      <c r="O40" s="51">
        <f t="shared" si="5"/>
        <v>443171</v>
      </c>
      <c r="P40" s="51">
        <f t="shared" si="5"/>
        <v>437958</v>
      </c>
    </row>
  </sheetData>
  <mergeCells count="18">
    <mergeCell ref="E2:J2"/>
    <mergeCell ref="K2:L2"/>
    <mergeCell ref="E6:J6"/>
    <mergeCell ref="K6:L6"/>
    <mergeCell ref="E13:J13"/>
    <mergeCell ref="K13:L13"/>
    <mergeCell ref="E12:J12"/>
    <mergeCell ref="K12:L12"/>
    <mergeCell ref="E17:J17"/>
    <mergeCell ref="K17:L17"/>
    <mergeCell ref="K37:M37"/>
    <mergeCell ref="N37:P37"/>
    <mergeCell ref="K32:M32"/>
    <mergeCell ref="N32:P32"/>
    <mergeCell ref="K27:M27"/>
    <mergeCell ref="N27:P27"/>
    <mergeCell ref="N22:P22"/>
    <mergeCell ref="K22:M2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72B1495E49B45B551FE6BF49D6D69" ma:contentTypeVersion="13" ma:contentTypeDescription="Create a new document." ma:contentTypeScope="" ma:versionID="eebfb47da51d9fe91558e68aceeeda86">
  <xsd:schema xmlns:xsd="http://www.w3.org/2001/XMLSchema" xmlns:xs="http://www.w3.org/2001/XMLSchema" xmlns:p="http://schemas.microsoft.com/office/2006/metadata/properties" xmlns:ns3="885917be-a8ba-4f90-bcc8-7505aa3b85cb" xmlns:ns4="22a124d8-b863-4795-a0d7-32edd8cd3393" targetNamespace="http://schemas.microsoft.com/office/2006/metadata/properties" ma:root="true" ma:fieldsID="88cf0508fa03f46959b859a72372b27f" ns3:_="" ns4:_="">
    <xsd:import namespace="885917be-a8ba-4f90-bcc8-7505aa3b85cb"/>
    <xsd:import namespace="22a124d8-b863-4795-a0d7-32edd8cd339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917be-a8ba-4f90-bcc8-7505aa3b85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124d8-b863-4795-a0d7-32edd8cd339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5917be-a8ba-4f90-bcc8-7505aa3b85cb" xsi:nil="true"/>
  </documentManagement>
</p:properties>
</file>

<file path=customXml/itemProps1.xml><?xml version="1.0" encoding="utf-8"?>
<ds:datastoreItem xmlns:ds="http://schemas.openxmlformats.org/officeDocument/2006/customXml" ds:itemID="{3741005B-3387-44C8-9A1A-B03A427BE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917be-a8ba-4f90-bcc8-7505aa3b85cb"/>
    <ds:schemaRef ds:uri="22a124d8-b863-4795-a0d7-32edd8cd3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E19092-12BE-469A-8753-7499A12C5D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40090-6784-49EE-92EC-C413755ECE79}">
  <ds:schemaRefs>
    <ds:schemaRef ds:uri="http://purl.org/dc/elements/1.1/"/>
    <ds:schemaRef ds:uri="http://schemas.microsoft.com/office/2006/metadata/properties"/>
    <ds:schemaRef ds:uri="22a124d8-b863-4795-a0d7-32edd8cd3393"/>
    <ds:schemaRef ds:uri="885917be-a8ba-4f90-bcc8-7505aa3b85c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Cluster_Data</vt:lpstr>
      <vt:lpstr>Positives_Cluster</vt:lpstr>
      <vt:lpstr>Data_tableQuality Check</vt:lpstr>
      <vt:lpstr>Analysis</vt:lpstr>
      <vt:lpstr>result table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Scheck, Rachel</dc:creator>
  <cp:lastModifiedBy>Melzer, Mark</cp:lastModifiedBy>
  <dcterms:created xsi:type="dcterms:W3CDTF">2024-03-12T14:37:53Z</dcterms:created>
  <dcterms:modified xsi:type="dcterms:W3CDTF">2024-04-26T13:15:56Z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0x01010020A72B1495E49B45B551FE6BF49D6D69</vt:lpwstr>
  </property>
</Properties>
</file>