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markmelzer/Desktop/Side Projects/Rachel/Data3/"/>
    </mc:Choice>
  </mc:AlternateContent>
  <xr:revisionPtr revIDLastSave="0" documentId="13_ncr:1_{B8558BBA-CEB9-1A43-972E-429A5F4587B6}" xr6:coauthVersionLast="47" xr6:coauthVersionMax="47" xr10:uidLastSave="{00000000-0000-0000-0000-000000000000}"/>
  <bookViews>
    <workbookView xWindow="0" yWindow="760" windowWidth="30240" windowHeight="9760" activeTab="3" xr2:uid="{00000000-000D-0000-FFFF-FFFF00000000}"/>
  </bookViews>
  <sheets>
    <sheet name="Cluster_Data" sheetId="3" r:id="rId1"/>
    <sheet name="Positives_Cluster" sheetId="2" r:id="rId2"/>
    <sheet name="Data_tableQuality Check" sheetId="1" r:id="rId3"/>
    <sheet name="Analysis" sheetId="5" r:id="rId4"/>
    <sheet name="result table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75" i="5" l="1"/>
  <c r="AC76" i="5"/>
  <c r="AC77" i="5"/>
  <c r="AC78" i="5"/>
  <c r="AC79" i="5"/>
  <c r="AC74" i="5"/>
  <c r="AC53" i="5"/>
  <c r="AB92" i="5"/>
  <c r="AB86" i="5"/>
  <c r="AB80" i="5"/>
  <c r="AC33" i="5"/>
  <c r="BB176" i="5"/>
  <c r="BB177" i="5"/>
  <c r="BB178" i="5"/>
  <c r="BB175" i="5"/>
  <c r="BB172" i="5"/>
  <c r="BB173" i="5"/>
  <c r="BB174" i="5"/>
  <c r="BB171" i="5"/>
  <c r="BB168" i="5"/>
  <c r="BB169" i="5"/>
  <c r="BB170" i="5"/>
  <c r="BB167" i="5"/>
  <c r="BB164" i="5"/>
  <c r="BB165" i="5"/>
  <c r="BB166" i="5"/>
  <c r="BB163" i="5"/>
  <c r="AX176" i="5"/>
  <c r="AX177" i="5"/>
  <c r="AX178" i="5"/>
  <c r="AX175" i="5"/>
  <c r="AX164" i="5"/>
  <c r="AX165" i="5"/>
  <c r="AX166" i="5"/>
  <c r="AX163" i="5"/>
  <c r="AS180" i="5"/>
  <c r="AS181" i="5"/>
  <c r="AS182" i="5"/>
  <c r="AS179" i="5"/>
  <c r="AS176" i="5"/>
  <c r="AS177" i="5"/>
  <c r="AS178" i="5"/>
  <c r="AS175" i="5"/>
  <c r="AS172" i="5"/>
  <c r="AS173" i="5"/>
  <c r="AS174" i="5"/>
  <c r="AS171" i="5"/>
  <c r="AS168" i="5"/>
  <c r="AS169" i="5"/>
  <c r="AS170" i="5"/>
  <c r="AS167" i="5"/>
  <c r="AS164" i="5"/>
  <c r="AS165" i="5"/>
  <c r="AS166" i="5"/>
  <c r="AS163" i="5"/>
  <c r="BB143" i="5"/>
  <c r="BB144" i="5"/>
  <c r="BB145" i="5"/>
  <c r="BB146" i="5"/>
  <c r="BB147" i="5"/>
  <c r="BB142" i="5"/>
  <c r="BB137" i="5"/>
  <c r="BB138" i="5"/>
  <c r="BB139" i="5"/>
  <c r="BB140" i="5"/>
  <c r="BB141" i="5"/>
  <c r="BB136" i="5"/>
  <c r="BB131" i="5"/>
  <c r="BB132" i="5"/>
  <c r="BB133" i="5"/>
  <c r="BB134" i="5"/>
  <c r="BB135" i="5"/>
  <c r="BB130" i="5"/>
  <c r="BB125" i="5"/>
  <c r="BB126" i="5"/>
  <c r="BB127" i="5"/>
  <c r="BB128" i="5"/>
  <c r="BB129" i="5"/>
  <c r="BB124" i="5"/>
  <c r="AX136" i="5"/>
  <c r="AX137" i="5"/>
  <c r="AX138" i="5"/>
  <c r="AX139" i="5"/>
  <c r="AX140" i="5"/>
  <c r="AX141" i="5"/>
  <c r="AX145" i="5"/>
  <c r="AX146" i="5"/>
  <c r="AX147" i="5"/>
  <c r="AX142" i="5"/>
  <c r="AX143" i="5"/>
  <c r="AX144" i="5"/>
  <c r="S6" i="5"/>
  <c r="AS149" i="5"/>
  <c r="AT148" i="5" s="1"/>
  <c r="AS150" i="5"/>
  <c r="AS151" i="5"/>
  <c r="AS152" i="5"/>
  <c r="AS153" i="5"/>
  <c r="AS148" i="5"/>
  <c r="AS143" i="5"/>
  <c r="AT142" i="5" s="1"/>
  <c r="AS144" i="5"/>
  <c r="AS145" i="5"/>
  <c r="AS146" i="5"/>
  <c r="AS147" i="5"/>
  <c r="AS142" i="5"/>
  <c r="AS137" i="5"/>
  <c r="AT136" i="5" s="1"/>
  <c r="AS138" i="5"/>
  <c r="AS139" i="5"/>
  <c r="AS140" i="5"/>
  <c r="AS141" i="5"/>
  <c r="AS136" i="5"/>
  <c r="AS131" i="5"/>
  <c r="AT130" i="5" s="1"/>
  <c r="AS132" i="5"/>
  <c r="AS133" i="5"/>
  <c r="AS134" i="5"/>
  <c r="AS135" i="5"/>
  <c r="AS130" i="5"/>
  <c r="AS125" i="5"/>
  <c r="AT124" i="5" s="1"/>
  <c r="AS126" i="5"/>
  <c r="AS127" i="5"/>
  <c r="AS128" i="5"/>
  <c r="AS129" i="5"/>
  <c r="AS124" i="5"/>
  <c r="AT152" i="5" l="1"/>
  <c r="BC128" i="5"/>
  <c r="BC140" i="5"/>
  <c r="AT128" i="5"/>
  <c r="BC134" i="5"/>
  <c r="BC146" i="5"/>
  <c r="AT146" i="5"/>
  <c r="AT134" i="5"/>
  <c r="AT140" i="5"/>
  <c r="AY140" i="5"/>
  <c r="AH93" i="5"/>
  <c r="AH94" i="5"/>
  <c r="AH95" i="5"/>
  <c r="AH96" i="5"/>
  <c r="AH97" i="5"/>
  <c r="AH92" i="5"/>
  <c r="AH87" i="5"/>
  <c r="AH88" i="5"/>
  <c r="AH89" i="5"/>
  <c r="AH90" i="5"/>
  <c r="AH91" i="5"/>
  <c r="AH86" i="5"/>
  <c r="AC93" i="5"/>
  <c r="AC94" i="5"/>
  <c r="AC95" i="5"/>
  <c r="AC96" i="5"/>
  <c r="AC97" i="5"/>
  <c r="AC92" i="5"/>
  <c r="AC87" i="5"/>
  <c r="AC88" i="5"/>
  <c r="AC89" i="5"/>
  <c r="AC90" i="5"/>
  <c r="AC91" i="5"/>
  <c r="AC86" i="5"/>
  <c r="AU128" i="5" l="1"/>
  <c r="F36" i="6" s="1"/>
  <c r="F42" i="6" s="1"/>
  <c r="BD128" i="5"/>
  <c r="E36" i="6" s="1"/>
  <c r="E42" i="6" s="1"/>
  <c r="AD86" i="5"/>
  <c r="AI86" i="5"/>
  <c r="AD92" i="5"/>
  <c r="AI90" i="5"/>
  <c r="AC81" i="5"/>
  <c r="AC82" i="5"/>
  <c r="AC83" i="5"/>
  <c r="AC84" i="5"/>
  <c r="AC85" i="5"/>
  <c r="AC80" i="5"/>
  <c r="AD78" i="5"/>
  <c r="AD96" i="5"/>
  <c r="AH60" i="5"/>
  <c r="AH61" i="5"/>
  <c r="AH52" i="5"/>
  <c r="AH53" i="5"/>
  <c r="AC60" i="5"/>
  <c r="AC61" i="5"/>
  <c r="AC52" i="5"/>
  <c r="AC44" i="5"/>
  <c r="AC45" i="5"/>
  <c r="AC36" i="5"/>
  <c r="AC37" i="5"/>
  <c r="AD80" i="5" l="1"/>
  <c r="AI52" i="5"/>
  <c r="AD74" i="5"/>
  <c r="AD84" i="5"/>
  <c r="AD90" i="5"/>
  <c r="AD36" i="5"/>
  <c r="AD44" i="5"/>
  <c r="AD52" i="5"/>
  <c r="AD60" i="5"/>
  <c r="AE74" i="5" l="1"/>
  <c r="D16" i="6" s="1"/>
  <c r="D21" i="6" s="1"/>
  <c r="AE78" i="5"/>
  <c r="D17" i="6" s="1"/>
  <c r="D22" i="6" s="1"/>
  <c r="AE36" i="5"/>
  <c r="D6" i="6" s="1"/>
  <c r="D12" i="6" s="1"/>
  <c r="AH47" i="5"/>
  <c r="AH56" i="5"/>
  <c r="AH57" i="5"/>
  <c r="AH58" i="5"/>
  <c r="AH59" i="5"/>
  <c r="AH48" i="5"/>
  <c r="AH49" i="5"/>
  <c r="AH50" i="5"/>
  <c r="AH51" i="5"/>
  <c r="AH46" i="5"/>
  <c r="AC56" i="5"/>
  <c r="AC57" i="5"/>
  <c r="AC58" i="5"/>
  <c r="AC59" i="5"/>
  <c r="AC47" i="5"/>
  <c r="AC48" i="5"/>
  <c r="AC49" i="5"/>
  <c r="AC50" i="5"/>
  <c r="AC51" i="5"/>
  <c r="AC40" i="5"/>
  <c r="AC41" i="5"/>
  <c r="AC42" i="5"/>
  <c r="AC43" i="5"/>
  <c r="AC31" i="5"/>
  <c r="AC32" i="5"/>
  <c r="AC34" i="5"/>
  <c r="AC35" i="5"/>
  <c r="AC30" i="5"/>
  <c r="C57" i="2"/>
  <c r="D57" i="2"/>
  <c r="E57" i="2"/>
  <c r="F57" i="2"/>
  <c r="G57" i="2"/>
  <c r="H57" i="2"/>
  <c r="I57" i="2"/>
  <c r="J57" i="2"/>
  <c r="K57" i="2"/>
  <c r="C58" i="2"/>
  <c r="D58" i="2"/>
  <c r="E58" i="2"/>
  <c r="F58" i="2"/>
  <c r="G58" i="2"/>
  <c r="H58" i="2"/>
  <c r="I58" i="2"/>
  <c r="J58" i="2"/>
  <c r="K58" i="2"/>
  <c r="B58" i="2"/>
  <c r="B57" i="2"/>
  <c r="O58" i="2"/>
  <c r="N58" i="2"/>
  <c r="M58" i="2"/>
  <c r="L58" i="2"/>
  <c r="O57" i="2"/>
  <c r="N57" i="2"/>
  <c r="M57" i="2"/>
  <c r="L57" i="2"/>
  <c r="B447" i="3"/>
  <c r="B448" i="3"/>
  <c r="B449" i="3"/>
  <c r="B450" i="3"/>
  <c r="B451" i="3"/>
  <c r="B452" i="3"/>
  <c r="B453" i="3"/>
  <c r="B454" i="3"/>
  <c r="B455" i="3"/>
  <c r="B456" i="3"/>
  <c r="C280" i="3"/>
  <c r="B280" i="3" s="1"/>
  <c r="A280" i="3" s="1"/>
  <c r="C281" i="3"/>
  <c r="C282" i="3"/>
  <c r="C283" i="3"/>
  <c r="C284" i="3"/>
  <c r="C285" i="3"/>
  <c r="C286" i="3"/>
  <c r="B286" i="3" s="1"/>
  <c r="A286" i="3" s="1"/>
  <c r="C287" i="3"/>
  <c r="B287" i="3" s="1"/>
  <c r="A287" i="3" s="1"/>
  <c r="C288" i="3"/>
  <c r="B288" i="3" s="1"/>
  <c r="A288" i="3" s="1"/>
  <c r="C289" i="3"/>
  <c r="C290" i="3"/>
  <c r="C291" i="3"/>
  <c r="B291" i="3" s="1"/>
  <c r="A291" i="3" s="1"/>
  <c r="C292" i="3"/>
  <c r="B292" i="3" s="1"/>
  <c r="A292" i="3" s="1"/>
  <c r="C293" i="3"/>
  <c r="C294" i="3"/>
  <c r="C295" i="3"/>
  <c r="C296" i="3"/>
  <c r="C297" i="3"/>
  <c r="C298" i="3"/>
  <c r="B298" i="3" s="1"/>
  <c r="A298" i="3" s="1"/>
  <c r="C299" i="3"/>
  <c r="B299" i="3" s="1"/>
  <c r="A299" i="3" s="1"/>
  <c r="C300" i="3"/>
  <c r="B300" i="3" s="1"/>
  <c r="A300" i="3" s="1"/>
  <c r="C301" i="3"/>
  <c r="C302" i="3"/>
  <c r="C303" i="3"/>
  <c r="B303" i="3" s="1"/>
  <c r="A303" i="3" s="1"/>
  <c r="C304" i="3"/>
  <c r="B304" i="3" s="1"/>
  <c r="A304" i="3" s="1"/>
  <c r="C305" i="3"/>
  <c r="C306" i="3"/>
  <c r="C307" i="3"/>
  <c r="C308" i="3"/>
  <c r="C309" i="3"/>
  <c r="C310" i="3"/>
  <c r="B310" i="3" s="1"/>
  <c r="A310" i="3" s="1"/>
  <c r="C311" i="3"/>
  <c r="B311" i="3" s="1"/>
  <c r="A311" i="3" s="1"/>
  <c r="C312" i="3"/>
  <c r="B312" i="3" s="1"/>
  <c r="A312" i="3" s="1"/>
  <c r="C313" i="3"/>
  <c r="C314" i="3"/>
  <c r="C315" i="3"/>
  <c r="B315" i="3" s="1"/>
  <c r="A315" i="3" s="1"/>
  <c r="C316" i="3"/>
  <c r="B316" i="3" s="1"/>
  <c r="A316" i="3" s="1"/>
  <c r="C317" i="3"/>
  <c r="C318" i="3"/>
  <c r="C319" i="3"/>
  <c r="C320" i="3"/>
  <c r="C321" i="3"/>
  <c r="C322" i="3"/>
  <c r="B322" i="3" s="1"/>
  <c r="A322" i="3" s="1"/>
  <c r="C323" i="3"/>
  <c r="B323" i="3" s="1"/>
  <c r="A323" i="3" s="1"/>
  <c r="C324" i="3"/>
  <c r="B324" i="3" s="1"/>
  <c r="A324" i="3" s="1"/>
  <c r="C325" i="3"/>
  <c r="C326" i="3"/>
  <c r="C327" i="3"/>
  <c r="B327" i="3" s="1"/>
  <c r="A327" i="3" s="1"/>
  <c r="C328" i="3"/>
  <c r="B328" i="3" s="1"/>
  <c r="A328" i="3" s="1"/>
  <c r="C329" i="3"/>
  <c r="B329" i="3" s="1"/>
  <c r="C330" i="3"/>
  <c r="B330" i="3" s="1"/>
  <c r="C331" i="3"/>
  <c r="B331" i="3" s="1"/>
  <c r="C332" i="3"/>
  <c r="B332" i="3" s="1"/>
  <c r="C333" i="3"/>
  <c r="B333" i="3" s="1"/>
  <c r="C334" i="3"/>
  <c r="B334" i="3" s="1"/>
  <c r="C335" i="3"/>
  <c r="B335" i="3" s="1"/>
  <c r="C336" i="3"/>
  <c r="B336" i="3" s="1"/>
  <c r="C337" i="3"/>
  <c r="B337" i="3" s="1"/>
  <c r="C338" i="3"/>
  <c r="B338" i="3" s="1"/>
  <c r="C339" i="3"/>
  <c r="B339" i="3" s="1"/>
  <c r="C340" i="3"/>
  <c r="B340" i="3" s="1"/>
  <c r="C341" i="3"/>
  <c r="B341" i="3" s="1"/>
  <c r="C342" i="3"/>
  <c r="B342" i="3" s="1"/>
  <c r="C343" i="3"/>
  <c r="B343" i="3" s="1"/>
  <c r="C344" i="3"/>
  <c r="B344" i="3" s="1"/>
  <c r="C345" i="3"/>
  <c r="B345" i="3" s="1"/>
  <c r="C346" i="3"/>
  <c r="B346" i="3" s="1"/>
  <c r="C347" i="3"/>
  <c r="B347" i="3" s="1"/>
  <c r="C348" i="3"/>
  <c r="B348" i="3" s="1"/>
  <c r="C349" i="3"/>
  <c r="B349" i="3" s="1"/>
  <c r="C350" i="3"/>
  <c r="B350" i="3" s="1"/>
  <c r="C351" i="3"/>
  <c r="B351" i="3" s="1"/>
  <c r="C352" i="3"/>
  <c r="B352" i="3" s="1"/>
  <c r="C353" i="3"/>
  <c r="B353" i="3" s="1"/>
  <c r="C354" i="3"/>
  <c r="B354" i="3" s="1"/>
  <c r="C355" i="3"/>
  <c r="B355" i="3" s="1"/>
  <c r="C356" i="3"/>
  <c r="B356" i="3" s="1"/>
  <c r="C357" i="3"/>
  <c r="B357" i="3" s="1"/>
  <c r="C358" i="3"/>
  <c r="B358" i="3" s="1"/>
  <c r="C359" i="3"/>
  <c r="B359" i="3" s="1"/>
  <c r="C360" i="3"/>
  <c r="B360" i="3" s="1"/>
  <c r="B281" i="3"/>
  <c r="B282" i="3"/>
  <c r="A282" i="3" s="1"/>
  <c r="B283" i="3"/>
  <c r="B284" i="3"/>
  <c r="A284" i="3" s="1"/>
  <c r="B285" i="3"/>
  <c r="A285" i="3" s="1"/>
  <c r="B289" i="3"/>
  <c r="A289" i="3" s="1"/>
  <c r="B290" i="3"/>
  <c r="A290" i="3" s="1"/>
  <c r="B293" i="3"/>
  <c r="B294" i="3"/>
  <c r="A294" i="3" s="1"/>
  <c r="B295" i="3"/>
  <c r="A295" i="3" s="1"/>
  <c r="B296" i="3"/>
  <c r="A296" i="3" s="1"/>
  <c r="B297" i="3"/>
  <c r="A297" i="3" s="1"/>
  <c r="B301" i="3"/>
  <c r="B302" i="3"/>
  <c r="B305" i="3"/>
  <c r="B306" i="3"/>
  <c r="A306" i="3" s="1"/>
  <c r="B307" i="3"/>
  <c r="A307" i="3" s="1"/>
  <c r="B308" i="3"/>
  <c r="A308" i="3" s="1"/>
  <c r="B309" i="3"/>
  <c r="A309" i="3" s="1"/>
  <c r="B313" i="3"/>
  <c r="A313" i="3" s="1"/>
  <c r="B314" i="3"/>
  <c r="A314" i="3" s="1"/>
  <c r="B317" i="3"/>
  <c r="B318" i="3"/>
  <c r="A318" i="3" s="1"/>
  <c r="B319" i="3"/>
  <c r="A319" i="3" s="1"/>
  <c r="B320" i="3"/>
  <c r="A320" i="3" s="1"/>
  <c r="B321" i="3"/>
  <c r="A321" i="3" s="1"/>
  <c r="B325" i="3"/>
  <c r="A325" i="3" s="1"/>
  <c r="B326" i="3"/>
  <c r="C255" i="3"/>
  <c r="C256" i="3"/>
  <c r="C257" i="3"/>
  <c r="B257" i="3" s="1"/>
  <c r="A257" i="3" s="1"/>
  <c r="C258" i="3"/>
  <c r="B258" i="3" s="1"/>
  <c r="A258" i="3" s="1"/>
  <c r="C259" i="3"/>
  <c r="C260" i="3"/>
  <c r="C261" i="3"/>
  <c r="C262" i="3"/>
  <c r="B262" i="3" s="1"/>
  <c r="A262" i="3" s="1"/>
  <c r="C263" i="3"/>
  <c r="B263" i="3" s="1"/>
  <c r="A263" i="3" s="1"/>
  <c r="B255" i="3"/>
  <c r="A255" i="3" s="1"/>
  <c r="B256" i="3"/>
  <c r="A256" i="3" s="1"/>
  <c r="B259" i="3"/>
  <c r="B260" i="3"/>
  <c r="A260" i="3" s="1"/>
  <c r="B261" i="3"/>
  <c r="A259" i="3"/>
  <c r="A261" i="3"/>
  <c r="A281" i="3"/>
  <c r="A283" i="3"/>
  <c r="A293" i="3"/>
  <c r="A301" i="3"/>
  <c r="A302" i="3"/>
  <c r="A305" i="3"/>
  <c r="A317" i="3"/>
  <c r="A326" i="3"/>
  <c r="A447" i="3"/>
  <c r="A448" i="3"/>
  <c r="A449" i="3"/>
  <c r="A450" i="3"/>
  <c r="A451" i="3"/>
  <c r="A452" i="3"/>
  <c r="A453" i="3"/>
  <c r="A454" i="3"/>
  <c r="A455" i="3"/>
  <c r="A456" i="3"/>
  <c r="A603" i="3"/>
  <c r="C240" i="3"/>
  <c r="B240" i="3" s="1"/>
  <c r="A240" i="3" s="1"/>
  <c r="C241" i="3"/>
  <c r="B241" i="3" s="1"/>
  <c r="A241" i="3" s="1"/>
  <c r="C242" i="3"/>
  <c r="B242" i="3" s="1"/>
  <c r="A242" i="3" s="1"/>
  <c r="C243" i="3"/>
  <c r="B243" i="3" s="1"/>
  <c r="A243" i="3" s="1"/>
  <c r="C244" i="3"/>
  <c r="B244" i="3" s="1"/>
  <c r="A244" i="3" s="1"/>
  <c r="C245" i="3"/>
  <c r="B245" i="3" s="1"/>
  <c r="A245" i="3" s="1"/>
  <c r="C246" i="3"/>
  <c r="B246" i="3" s="1"/>
  <c r="A246" i="3" s="1"/>
  <c r="C247" i="3"/>
  <c r="B247" i="3" s="1"/>
  <c r="A247" i="3" s="1"/>
  <c r="C248" i="3"/>
  <c r="B248" i="3" s="1"/>
  <c r="A248" i="3" s="1"/>
  <c r="C249" i="3"/>
  <c r="B249" i="3" s="1"/>
  <c r="A249" i="3" s="1"/>
  <c r="C250" i="3"/>
  <c r="B250" i="3" s="1"/>
  <c r="A250" i="3" s="1"/>
  <c r="C251" i="3"/>
  <c r="B251" i="3" s="1"/>
  <c r="A251" i="3" s="1"/>
  <c r="I19" i="2"/>
  <c r="J19" i="2"/>
  <c r="K19" i="2"/>
  <c r="L19" i="2"/>
  <c r="M19" i="2"/>
  <c r="N19" i="2"/>
  <c r="O19" i="2"/>
  <c r="I20" i="2"/>
  <c r="J20" i="2"/>
  <c r="K20" i="2"/>
  <c r="L20" i="2"/>
  <c r="M20" i="2"/>
  <c r="N20" i="2"/>
  <c r="O20" i="2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59" i="3"/>
  <c r="C138" i="3"/>
  <c r="B138" i="3" s="1"/>
  <c r="A138" i="3" s="1"/>
  <c r="C139" i="3"/>
  <c r="B139" i="3" s="1"/>
  <c r="A139" i="3" s="1"/>
  <c r="C140" i="3"/>
  <c r="B140" i="3" s="1"/>
  <c r="A140" i="3" s="1"/>
  <c r="C141" i="3"/>
  <c r="B141" i="3" s="1"/>
  <c r="A141" i="3" s="1"/>
  <c r="C142" i="3"/>
  <c r="B142" i="3" s="1"/>
  <c r="A142" i="3" s="1"/>
  <c r="C143" i="3"/>
  <c r="B143" i="3" s="1"/>
  <c r="A143" i="3" s="1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37" i="3"/>
  <c r="B137" i="3" s="1"/>
  <c r="A137" i="3" s="1"/>
  <c r="G19" i="2"/>
  <c r="G20" i="2"/>
  <c r="F19" i="2"/>
  <c r="F20" i="2"/>
  <c r="H19" i="2"/>
  <c r="H20" i="2"/>
  <c r="C19" i="2"/>
  <c r="D19" i="2"/>
  <c r="E19" i="2"/>
  <c r="C20" i="2"/>
  <c r="D20" i="2"/>
  <c r="E20" i="2"/>
  <c r="B19" i="2"/>
  <c r="B20" i="2"/>
  <c r="C16" i="3"/>
  <c r="C17" i="3"/>
  <c r="C18" i="3"/>
  <c r="C19" i="3"/>
  <c r="C20" i="3"/>
  <c r="C21" i="3"/>
  <c r="C22" i="3"/>
  <c r="C23" i="3"/>
  <c r="C24" i="3"/>
  <c r="C25" i="3"/>
  <c r="C26" i="3"/>
  <c r="B26" i="3" s="1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B16" i="3"/>
  <c r="B17" i="3"/>
  <c r="B18" i="3"/>
  <c r="B19" i="3"/>
  <c r="B20" i="3"/>
  <c r="B21" i="3"/>
  <c r="B22" i="3"/>
  <c r="B23" i="3"/>
  <c r="B24" i="3"/>
  <c r="B2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A128" i="3" s="1"/>
  <c r="B129" i="3"/>
  <c r="A129" i="3" s="1"/>
  <c r="B130" i="3"/>
  <c r="A130" i="3" s="1"/>
  <c r="B131" i="3"/>
  <c r="A131" i="3" s="1"/>
  <c r="B132" i="3"/>
  <c r="A132" i="3" s="1"/>
  <c r="B133" i="3"/>
  <c r="A133" i="3" s="1"/>
  <c r="B134" i="3"/>
  <c r="A134" i="3" s="1"/>
  <c r="B135" i="3"/>
  <c r="A135" i="3" s="1"/>
  <c r="B136" i="3"/>
  <c r="A136" i="3" s="1"/>
  <c r="C6" i="3"/>
  <c r="B6" i="3"/>
  <c r="S7" i="5"/>
  <c r="S8" i="5"/>
  <c r="S9" i="5"/>
  <c r="S10" i="5"/>
  <c r="S11" i="5"/>
  <c r="S12" i="5"/>
  <c r="S13" i="5"/>
  <c r="S14" i="5"/>
  <c r="S15" i="5"/>
  <c r="S16" i="5"/>
  <c r="S17" i="5"/>
  <c r="S5" i="5"/>
  <c r="O13" i="5"/>
  <c r="O12" i="5"/>
  <c r="O11" i="5"/>
  <c r="O10" i="5"/>
  <c r="O14" i="5"/>
  <c r="O15" i="5"/>
  <c r="O16" i="5"/>
  <c r="O17" i="5"/>
  <c r="O6" i="5"/>
  <c r="O7" i="5"/>
  <c r="O8" i="5"/>
  <c r="O9" i="5"/>
  <c r="O3" i="5"/>
  <c r="O4" i="5"/>
  <c r="O5" i="5"/>
  <c r="O2" i="5"/>
  <c r="V90" i="1"/>
  <c r="V50" i="1"/>
  <c r="V26" i="1"/>
  <c r="V114" i="1"/>
  <c r="V91" i="1"/>
  <c r="V3" i="1"/>
  <c r="V27" i="1"/>
  <c r="V18" i="1"/>
  <c r="V106" i="1"/>
  <c r="V62" i="1"/>
  <c r="V42" i="1"/>
  <c r="V10" i="1"/>
  <c r="V98" i="1"/>
  <c r="V54" i="1"/>
  <c r="V34" i="1"/>
  <c r="V4" i="1"/>
  <c r="V92" i="1"/>
  <c r="V51" i="1"/>
  <c r="V28" i="1"/>
  <c r="V115" i="1"/>
  <c r="V93" i="1"/>
  <c r="V5" i="1"/>
  <c r="V29" i="1"/>
  <c r="V19" i="1"/>
  <c r="V107" i="1"/>
  <c r="V63" i="1"/>
  <c r="V43" i="1"/>
  <c r="V11" i="1"/>
  <c r="V99" i="1"/>
  <c r="V55" i="1"/>
  <c r="V35" i="1"/>
  <c r="V6" i="1"/>
  <c r="V94" i="1"/>
  <c r="V52" i="1"/>
  <c r="V30" i="1"/>
  <c r="V116" i="1"/>
  <c r="V95" i="1"/>
  <c r="V7" i="1"/>
  <c r="V31" i="1"/>
  <c r="V118" i="1"/>
  <c r="V108" i="1"/>
  <c r="V20" i="1"/>
  <c r="V44" i="1"/>
  <c r="V16" i="1"/>
  <c r="V104" i="1"/>
  <c r="V60" i="1"/>
  <c r="V84" i="1"/>
  <c r="V40" i="1"/>
  <c r="V8" i="1"/>
  <c r="V96" i="1"/>
  <c r="V53" i="1"/>
  <c r="V32" i="1"/>
  <c r="V117" i="1"/>
  <c r="V97" i="1"/>
  <c r="V9" i="1"/>
  <c r="V33" i="1"/>
  <c r="V119" i="1"/>
  <c r="V109" i="1"/>
  <c r="V21" i="1"/>
  <c r="V45" i="1"/>
  <c r="V17" i="1"/>
  <c r="V105" i="1"/>
  <c r="V61" i="1"/>
  <c r="V85" i="1"/>
  <c r="V41" i="1"/>
  <c r="V72" i="1"/>
  <c r="V64" i="1"/>
  <c r="V12" i="1"/>
  <c r="V100" i="1"/>
  <c r="V56" i="1"/>
  <c r="V80" i="1"/>
  <c r="V36" i="1"/>
  <c r="V76" i="1"/>
  <c r="V68" i="1"/>
  <c r="V120" i="1"/>
  <c r="V110" i="1"/>
  <c r="V22" i="1"/>
  <c r="V86" i="1"/>
  <c r="V46" i="1"/>
  <c r="V73" i="1"/>
  <c r="V65" i="1"/>
  <c r="V13" i="1"/>
  <c r="V101" i="1"/>
  <c r="V57" i="1"/>
  <c r="V81" i="1"/>
  <c r="V37" i="1"/>
  <c r="V77" i="1"/>
  <c r="V69" i="1"/>
  <c r="V121" i="1"/>
  <c r="V111" i="1"/>
  <c r="V23" i="1"/>
  <c r="V87" i="1"/>
  <c r="V47" i="1"/>
  <c r="V74" i="1"/>
  <c r="V66" i="1"/>
  <c r="V14" i="1"/>
  <c r="V102" i="1"/>
  <c r="V58" i="1"/>
  <c r="V82" i="1"/>
  <c r="V38" i="1"/>
  <c r="V78" i="1"/>
  <c r="V70" i="1"/>
  <c r="V122" i="1"/>
  <c r="V112" i="1"/>
  <c r="V24" i="1"/>
  <c r="V88" i="1"/>
  <c r="V48" i="1"/>
  <c r="V75" i="1"/>
  <c r="V67" i="1"/>
  <c r="V15" i="1"/>
  <c r="V103" i="1"/>
  <c r="V59" i="1"/>
  <c r="V83" i="1"/>
  <c r="V39" i="1"/>
  <c r="V79" i="1"/>
  <c r="V71" i="1"/>
  <c r="V123" i="1"/>
  <c r="V113" i="1"/>
  <c r="V25" i="1"/>
  <c r="V89" i="1"/>
  <c r="V49" i="1"/>
  <c r="U50" i="1"/>
  <c r="U26" i="1"/>
  <c r="U114" i="1"/>
  <c r="U91" i="1"/>
  <c r="U3" i="1"/>
  <c r="U27" i="1"/>
  <c r="U18" i="1"/>
  <c r="U106" i="1"/>
  <c r="U62" i="1"/>
  <c r="U42" i="1"/>
  <c r="U10" i="1"/>
  <c r="U98" i="1"/>
  <c r="U54" i="1"/>
  <c r="U34" i="1"/>
  <c r="U4" i="1"/>
  <c r="U92" i="1"/>
  <c r="U51" i="1"/>
  <c r="U28" i="1"/>
  <c r="U115" i="1"/>
  <c r="U93" i="1"/>
  <c r="U5" i="1"/>
  <c r="U29" i="1"/>
  <c r="U19" i="1"/>
  <c r="U107" i="1"/>
  <c r="U63" i="1"/>
  <c r="U43" i="1"/>
  <c r="U11" i="1"/>
  <c r="U99" i="1"/>
  <c r="U55" i="1"/>
  <c r="U35" i="1"/>
  <c r="U6" i="1"/>
  <c r="U94" i="1"/>
  <c r="U52" i="1"/>
  <c r="U30" i="1"/>
  <c r="U116" i="1"/>
  <c r="U95" i="1"/>
  <c r="U7" i="1"/>
  <c r="U31" i="1"/>
  <c r="U118" i="1"/>
  <c r="U108" i="1"/>
  <c r="U20" i="1"/>
  <c r="U44" i="1"/>
  <c r="U16" i="1"/>
  <c r="U104" i="1"/>
  <c r="U60" i="1"/>
  <c r="U84" i="1"/>
  <c r="U40" i="1"/>
  <c r="U8" i="1"/>
  <c r="U96" i="1"/>
  <c r="U53" i="1"/>
  <c r="U32" i="1"/>
  <c r="U117" i="1"/>
  <c r="U97" i="1"/>
  <c r="U9" i="1"/>
  <c r="U33" i="1"/>
  <c r="U119" i="1"/>
  <c r="U109" i="1"/>
  <c r="U21" i="1"/>
  <c r="U45" i="1"/>
  <c r="U17" i="1"/>
  <c r="U105" i="1"/>
  <c r="U61" i="1"/>
  <c r="U85" i="1"/>
  <c r="U41" i="1"/>
  <c r="U72" i="1"/>
  <c r="U64" i="1"/>
  <c r="U12" i="1"/>
  <c r="U100" i="1"/>
  <c r="U56" i="1"/>
  <c r="U80" i="1"/>
  <c r="U36" i="1"/>
  <c r="U76" i="1"/>
  <c r="U68" i="1"/>
  <c r="U120" i="1"/>
  <c r="U110" i="1"/>
  <c r="U22" i="1"/>
  <c r="U86" i="1"/>
  <c r="U46" i="1"/>
  <c r="U73" i="1"/>
  <c r="U65" i="1"/>
  <c r="U13" i="1"/>
  <c r="U101" i="1"/>
  <c r="U57" i="1"/>
  <c r="U81" i="1"/>
  <c r="U37" i="1"/>
  <c r="U77" i="1"/>
  <c r="U69" i="1"/>
  <c r="U121" i="1"/>
  <c r="U111" i="1"/>
  <c r="U23" i="1"/>
  <c r="U87" i="1"/>
  <c r="U47" i="1"/>
  <c r="U74" i="1"/>
  <c r="U66" i="1"/>
  <c r="U14" i="1"/>
  <c r="U102" i="1"/>
  <c r="U58" i="1"/>
  <c r="U82" i="1"/>
  <c r="U38" i="1"/>
  <c r="U78" i="1"/>
  <c r="U70" i="1"/>
  <c r="U122" i="1"/>
  <c r="U112" i="1"/>
  <c r="U24" i="1"/>
  <c r="U88" i="1"/>
  <c r="U48" i="1"/>
  <c r="U75" i="1"/>
  <c r="U67" i="1"/>
  <c r="U15" i="1"/>
  <c r="U103" i="1"/>
  <c r="U59" i="1"/>
  <c r="U83" i="1"/>
  <c r="U39" i="1"/>
  <c r="U79" i="1"/>
  <c r="U71" i="1"/>
  <c r="U123" i="1"/>
  <c r="U113" i="1"/>
  <c r="U25" i="1"/>
  <c r="U89" i="1"/>
  <c r="U49" i="1"/>
  <c r="AD42" i="5" l="1"/>
  <c r="AD58" i="5"/>
  <c r="AD34" i="5"/>
  <c r="AD46" i="5"/>
  <c r="AI50" i="5"/>
  <c r="AD50" i="5"/>
  <c r="AD30" i="5"/>
  <c r="T16" i="5"/>
  <c r="P8" i="5"/>
  <c r="T6" i="5"/>
  <c r="T8" i="5"/>
  <c r="P6" i="5"/>
  <c r="T14" i="5"/>
  <c r="P14" i="5"/>
  <c r="P16" i="5"/>
  <c r="AP130" i="5" l="1"/>
  <c r="AP136" i="5"/>
  <c r="AP142" i="5"/>
  <c r="AP148" i="5"/>
  <c r="AP167" i="5"/>
  <c r="AP173" i="5"/>
  <c r="AP179" i="5"/>
  <c r="AP125" i="5"/>
  <c r="AP131" i="5"/>
  <c r="AP137" i="5"/>
  <c r="AP143" i="5"/>
  <c r="AP149" i="5"/>
  <c r="AP168" i="5"/>
  <c r="AP174" i="5"/>
  <c r="AP180" i="5"/>
  <c r="AP171" i="5"/>
  <c r="AP129" i="5"/>
  <c r="AP141" i="5"/>
  <c r="AP147" i="5"/>
  <c r="AP166" i="5"/>
  <c r="AP178" i="5"/>
  <c r="AP126" i="5"/>
  <c r="AP132" i="5"/>
  <c r="AP138" i="5"/>
  <c r="AP144" i="5"/>
  <c r="AP150" i="5"/>
  <c r="AP169" i="5"/>
  <c r="AP175" i="5"/>
  <c r="AP181" i="5"/>
  <c r="AP139" i="5"/>
  <c r="AP164" i="5"/>
  <c r="AP182" i="5"/>
  <c r="AP153" i="5"/>
  <c r="AP133" i="5"/>
  <c r="AP151" i="5"/>
  <c r="AP170" i="5"/>
  <c r="AP163" i="5"/>
  <c r="AP140" i="5"/>
  <c r="AP152" i="5"/>
  <c r="AP177" i="5"/>
  <c r="AP135" i="5"/>
  <c r="AP172" i="5"/>
  <c r="AP124" i="5"/>
  <c r="AP127" i="5"/>
  <c r="AP145" i="5"/>
  <c r="AP176" i="5"/>
  <c r="AP128" i="5"/>
  <c r="AP134" i="5"/>
  <c r="AP146" i="5"/>
  <c r="AP165" i="5"/>
  <c r="Q6" i="5"/>
  <c r="Z85" i="5"/>
  <c r="Z91" i="5"/>
  <c r="Z97" i="5"/>
  <c r="Z90" i="5"/>
  <c r="Z84" i="5"/>
  <c r="Z79" i="5"/>
  <c r="Z78" i="5"/>
  <c r="Z96" i="5"/>
  <c r="Z44" i="5"/>
  <c r="Z60" i="5"/>
  <c r="Z52" i="5"/>
  <c r="Z45" i="5"/>
  <c r="Z37" i="5"/>
  <c r="Z61" i="5"/>
  <c r="Z36" i="5"/>
  <c r="Z53" i="5"/>
  <c r="AE34" i="5"/>
  <c r="D5" i="6" s="1"/>
  <c r="D11" i="6" s="1"/>
  <c r="U9" i="5"/>
  <c r="V9" i="5" s="1"/>
  <c r="Z50" i="5"/>
  <c r="Z43" i="5"/>
  <c r="Z35" i="5"/>
  <c r="Z42" i="5"/>
  <c r="Z34" i="5"/>
  <c r="Z59" i="5"/>
  <c r="Z58" i="5"/>
  <c r="Z51" i="5"/>
  <c r="U8" i="5"/>
  <c r="V8" i="5" s="1"/>
  <c r="C36" i="6" s="1"/>
  <c r="C42" i="6" s="1"/>
  <c r="U7" i="5"/>
  <c r="V7" i="5" s="1"/>
  <c r="U16" i="5"/>
  <c r="V16" i="5" s="1"/>
  <c r="U6" i="5"/>
  <c r="V6" i="5" s="1"/>
  <c r="U14" i="5"/>
  <c r="V14" i="5" s="1"/>
  <c r="U15" i="5"/>
  <c r="V15" i="5" s="1"/>
  <c r="C17" i="6" s="1"/>
  <c r="C22" i="6" s="1"/>
  <c r="U17" i="5"/>
  <c r="V17" i="5" s="1"/>
  <c r="AT163" i="5"/>
  <c r="BC163" i="5"/>
  <c r="BC165" i="5"/>
  <c r="AY165" i="5"/>
  <c r="AY163" i="5"/>
  <c r="AT165" i="5"/>
  <c r="C6" i="6" l="1"/>
  <c r="C12" i="6" s="1"/>
  <c r="C35" i="6"/>
  <c r="C5" i="6"/>
  <c r="C11" i="6" s="1"/>
  <c r="C34" i="6"/>
  <c r="AO124" i="5"/>
  <c r="AQ124" i="5" s="1"/>
  <c r="AO140" i="5"/>
  <c r="AO165" i="5"/>
  <c r="AQ165" i="5" s="1"/>
  <c r="AO125" i="5"/>
  <c r="AQ125" i="5" s="1"/>
  <c r="AO131" i="5"/>
  <c r="AQ131" i="5" s="1"/>
  <c r="AO137" i="5"/>
  <c r="AQ137" i="5" s="1"/>
  <c r="AO143" i="5"/>
  <c r="AQ143" i="5" s="1"/>
  <c r="AO149" i="5"/>
  <c r="AQ149" i="5" s="1"/>
  <c r="AR148" i="5" s="1"/>
  <c r="D34" i="6" s="1"/>
  <c r="AO168" i="5"/>
  <c r="AQ168" i="5" s="1"/>
  <c r="AO174" i="5"/>
  <c r="AQ174" i="5" s="1"/>
  <c r="AO180" i="5"/>
  <c r="AQ180" i="5" s="1"/>
  <c r="AO128" i="5"/>
  <c r="AO134" i="5"/>
  <c r="AQ134" i="5" s="1"/>
  <c r="AO152" i="5"/>
  <c r="AQ152" i="5" s="1"/>
  <c r="AO177" i="5"/>
  <c r="AQ177" i="5" s="1"/>
  <c r="AO136" i="5"/>
  <c r="AQ136" i="5" s="1"/>
  <c r="AO173" i="5"/>
  <c r="AQ173" i="5" s="1"/>
  <c r="AO126" i="5"/>
  <c r="AQ126" i="5" s="1"/>
  <c r="AO132" i="5"/>
  <c r="AQ132" i="5" s="1"/>
  <c r="AO138" i="5"/>
  <c r="AQ138" i="5" s="1"/>
  <c r="AO144" i="5"/>
  <c r="AQ144" i="5" s="1"/>
  <c r="AO150" i="5"/>
  <c r="AQ150" i="5" s="1"/>
  <c r="AO169" i="5"/>
  <c r="AQ169" i="5" s="1"/>
  <c r="AO175" i="5"/>
  <c r="AQ175" i="5" s="1"/>
  <c r="AO181" i="5"/>
  <c r="AQ181" i="5" s="1"/>
  <c r="AO179" i="5"/>
  <c r="AQ179" i="5" s="1"/>
  <c r="AO127" i="5"/>
  <c r="AQ127" i="5" s="1"/>
  <c r="AO133" i="5"/>
  <c r="AQ133" i="5" s="1"/>
  <c r="AO139" i="5"/>
  <c r="AQ139" i="5" s="1"/>
  <c r="AO145" i="5"/>
  <c r="AQ145" i="5" s="1"/>
  <c r="AO151" i="5"/>
  <c r="AQ151" i="5" s="1"/>
  <c r="AO164" i="5"/>
  <c r="AQ164" i="5" s="1"/>
  <c r="AO170" i="5"/>
  <c r="AQ170" i="5" s="1"/>
  <c r="AO176" i="5"/>
  <c r="AQ176" i="5" s="1"/>
  <c r="AO182" i="5"/>
  <c r="AQ182" i="5" s="1"/>
  <c r="AO146" i="5"/>
  <c r="AQ146" i="5" s="1"/>
  <c r="AO171" i="5"/>
  <c r="AQ171" i="5" s="1"/>
  <c r="AO163" i="5"/>
  <c r="AQ163" i="5" s="1"/>
  <c r="AO130" i="5"/>
  <c r="AQ130" i="5" s="1"/>
  <c r="AO142" i="5"/>
  <c r="AQ142" i="5" s="1"/>
  <c r="AO148" i="5"/>
  <c r="AQ148" i="5" s="1"/>
  <c r="AO167" i="5"/>
  <c r="AQ167" i="5" s="1"/>
  <c r="AO129" i="5"/>
  <c r="AQ129" i="5" s="1"/>
  <c r="AO135" i="5"/>
  <c r="AQ135" i="5" s="1"/>
  <c r="AO141" i="5"/>
  <c r="AQ141" i="5" s="1"/>
  <c r="AO147" i="5"/>
  <c r="AQ147" i="5" s="1"/>
  <c r="AO153" i="5"/>
  <c r="AQ153" i="5" s="1"/>
  <c r="AO166" i="5"/>
  <c r="AQ166" i="5" s="1"/>
  <c r="AO172" i="5"/>
  <c r="AQ172" i="5" s="1"/>
  <c r="AO178" i="5"/>
  <c r="AQ178" i="5" s="1"/>
  <c r="Y84" i="5"/>
  <c r="AA84" i="5" s="1"/>
  <c r="Y79" i="5"/>
  <c r="AA79" i="5" s="1"/>
  <c r="Y78" i="5"/>
  <c r="Y85" i="5"/>
  <c r="AA85" i="5" s="1"/>
  <c r="Y97" i="5"/>
  <c r="AA97" i="5" s="1"/>
  <c r="Y96" i="5"/>
  <c r="AA96" i="5" s="1"/>
  <c r="Y91" i="5"/>
  <c r="AA91" i="5" s="1"/>
  <c r="Y90" i="5"/>
  <c r="Y44" i="5"/>
  <c r="AA44" i="5" s="1"/>
  <c r="Y60" i="5"/>
  <c r="AA60" i="5" s="1"/>
  <c r="Y45" i="5"/>
  <c r="AA45" i="5" s="1"/>
  <c r="Y36" i="5"/>
  <c r="Y52" i="5"/>
  <c r="Y37" i="5"/>
  <c r="AA37" i="5" s="1"/>
  <c r="Y61" i="5"/>
  <c r="AA61" i="5" s="1"/>
  <c r="Y53" i="5"/>
  <c r="AA53" i="5" s="1"/>
  <c r="R14" i="5"/>
  <c r="W14" i="5" s="1"/>
  <c r="X14" i="5" s="1"/>
  <c r="Y58" i="5"/>
  <c r="AA58" i="5" s="1"/>
  <c r="Y43" i="5"/>
  <c r="AA43" i="5" s="1"/>
  <c r="Y51" i="5"/>
  <c r="AA51" i="5" s="1"/>
  <c r="Y50" i="5"/>
  <c r="Y42" i="5"/>
  <c r="AA42" i="5" s="1"/>
  <c r="Y35" i="5"/>
  <c r="AA35" i="5" s="1"/>
  <c r="Y34" i="5"/>
  <c r="Y59" i="5"/>
  <c r="AA59" i="5" s="1"/>
  <c r="R16" i="5"/>
  <c r="W16" i="5" s="1"/>
  <c r="X16" i="5" s="1"/>
  <c r="R15" i="5"/>
  <c r="W15" i="5" s="1"/>
  <c r="X15" i="5" s="1"/>
  <c r="B17" i="6" s="1"/>
  <c r="B22" i="6" s="1"/>
  <c r="R17" i="5"/>
  <c r="W17" i="5" s="1"/>
  <c r="X17" i="5" s="1"/>
  <c r="R6" i="5"/>
  <c r="W6" i="5" s="1"/>
  <c r="X6" i="5" s="1"/>
  <c r="R9" i="5"/>
  <c r="W9" i="5" s="1"/>
  <c r="X9" i="5" s="1"/>
  <c r="R8" i="5"/>
  <c r="W8" i="5" s="1"/>
  <c r="X8" i="5" s="1"/>
  <c r="B36" i="6" s="1"/>
  <c r="B42" i="6" s="1"/>
  <c r="BC136" i="5"/>
  <c r="R7" i="5"/>
  <c r="W7" i="5" s="1"/>
  <c r="X7" i="5" s="1"/>
  <c r="AT138" i="5"/>
  <c r="BC169" i="5"/>
  <c r="BC175" i="5"/>
  <c r="AT169" i="5"/>
  <c r="AT175" i="5"/>
  <c r="BC138" i="5"/>
  <c r="AT144" i="5"/>
  <c r="BC130" i="5"/>
  <c r="BC167" i="5"/>
  <c r="BC173" i="5"/>
  <c r="AT179" i="5"/>
  <c r="AT126" i="5"/>
  <c r="BC144" i="5"/>
  <c r="BC142" i="5"/>
  <c r="AT167" i="5"/>
  <c r="AT173" i="5"/>
  <c r="AY136" i="5"/>
  <c r="BC126" i="5"/>
  <c r="AT132" i="5"/>
  <c r="AT150" i="5"/>
  <c r="BC132" i="5"/>
  <c r="AY138" i="5"/>
  <c r="BC124" i="5"/>
  <c r="AT171" i="5"/>
  <c r="AT177" i="5"/>
  <c r="BC171" i="5"/>
  <c r="BC177" i="5"/>
  <c r="AT181" i="5"/>
  <c r="AH106" i="5"/>
  <c r="AH109" i="5"/>
  <c r="AH108" i="5"/>
  <c r="AH107" i="5"/>
  <c r="AC46" i="5"/>
  <c r="AC38" i="5"/>
  <c r="C190" i="3"/>
  <c r="C191" i="3"/>
  <c r="B191" i="3" s="1"/>
  <c r="A191" i="3" s="1"/>
  <c r="C192" i="3"/>
  <c r="B192" i="3" s="1"/>
  <c r="A192" i="3" s="1"/>
  <c r="C193" i="3"/>
  <c r="B193" i="3" s="1"/>
  <c r="A193" i="3" s="1"/>
  <c r="C194" i="3"/>
  <c r="B194" i="3" s="1"/>
  <c r="A194" i="3" s="1"/>
  <c r="C195" i="3"/>
  <c r="B195" i="3" s="1"/>
  <c r="A195" i="3" s="1"/>
  <c r="C196" i="3"/>
  <c r="B196" i="3" s="1"/>
  <c r="A196" i="3" s="1"/>
  <c r="C197" i="3"/>
  <c r="B197" i="3" s="1"/>
  <c r="A197" i="3" s="1"/>
  <c r="C198" i="3"/>
  <c r="B198" i="3" s="1"/>
  <c r="A198" i="3" s="1"/>
  <c r="C199" i="3"/>
  <c r="B199" i="3" s="1"/>
  <c r="A199" i="3" s="1"/>
  <c r="C200" i="3"/>
  <c r="B200" i="3" s="1"/>
  <c r="A200" i="3" s="1"/>
  <c r="C201" i="3"/>
  <c r="B201" i="3" s="1"/>
  <c r="A201" i="3" s="1"/>
  <c r="C202" i="3"/>
  <c r="B202" i="3" s="1"/>
  <c r="A202" i="3" s="1"/>
  <c r="C203" i="3"/>
  <c r="B203" i="3" s="1"/>
  <c r="A203" i="3" s="1"/>
  <c r="C204" i="3"/>
  <c r="B204" i="3" s="1"/>
  <c r="A204" i="3" s="1"/>
  <c r="C205" i="3"/>
  <c r="B205" i="3" s="1"/>
  <c r="A205" i="3" s="1"/>
  <c r="C206" i="3"/>
  <c r="B206" i="3" s="1"/>
  <c r="A206" i="3" s="1"/>
  <c r="C207" i="3"/>
  <c r="B207" i="3" s="1"/>
  <c r="A207" i="3" s="1"/>
  <c r="C208" i="3"/>
  <c r="B208" i="3" s="1"/>
  <c r="A208" i="3" s="1"/>
  <c r="C209" i="3"/>
  <c r="B209" i="3" s="1"/>
  <c r="A209" i="3" s="1"/>
  <c r="C210" i="3"/>
  <c r="B210" i="3" s="1"/>
  <c r="A210" i="3" s="1"/>
  <c r="C211" i="3"/>
  <c r="B211" i="3" s="1"/>
  <c r="A211" i="3" s="1"/>
  <c r="C212" i="3"/>
  <c r="B212" i="3" s="1"/>
  <c r="A212" i="3" s="1"/>
  <c r="C213" i="3"/>
  <c r="B213" i="3" s="1"/>
  <c r="A213" i="3" s="1"/>
  <c r="C214" i="3"/>
  <c r="B214" i="3" s="1"/>
  <c r="A214" i="3" s="1"/>
  <c r="C215" i="3"/>
  <c r="B215" i="3" s="1"/>
  <c r="A215" i="3" s="1"/>
  <c r="C216" i="3"/>
  <c r="B216" i="3" s="1"/>
  <c r="A216" i="3" s="1"/>
  <c r="C217" i="3"/>
  <c r="B217" i="3" s="1"/>
  <c r="A217" i="3" s="1"/>
  <c r="C218" i="3"/>
  <c r="B218" i="3" s="1"/>
  <c r="A218" i="3" s="1"/>
  <c r="C219" i="3"/>
  <c r="B219" i="3" s="1"/>
  <c r="A219" i="3" s="1"/>
  <c r="C220" i="3"/>
  <c r="B220" i="3" s="1"/>
  <c r="A220" i="3" s="1"/>
  <c r="C221" i="3"/>
  <c r="B221" i="3" s="1"/>
  <c r="A221" i="3" s="1"/>
  <c r="C222" i="3"/>
  <c r="B222" i="3" s="1"/>
  <c r="A222" i="3" s="1"/>
  <c r="C223" i="3"/>
  <c r="B223" i="3" s="1"/>
  <c r="A223" i="3" s="1"/>
  <c r="C224" i="3"/>
  <c r="B224" i="3" s="1"/>
  <c r="A224" i="3" s="1"/>
  <c r="C225" i="3"/>
  <c r="B225" i="3" s="1"/>
  <c r="A225" i="3" s="1"/>
  <c r="C226" i="3"/>
  <c r="B226" i="3" s="1"/>
  <c r="A226" i="3" s="1"/>
  <c r="C227" i="3"/>
  <c r="B227" i="3" s="1"/>
  <c r="A227" i="3" s="1"/>
  <c r="C228" i="3"/>
  <c r="B228" i="3" s="1"/>
  <c r="A228" i="3" s="1"/>
  <c r="C229" i="3"/>
  <c r="B229" i="3" s="1"/>
  <c r="A229" i="3" s="1"/>
  <c r="C230" i="3"/>
  <c r="B230" i="3" s="1"/>
  <c r="A230" i="3" s="1"/>
  <c r="C231" i="3"/>
  <c r="B231" i="3" s="1"/>
  <c r="A231" i="3" s="1"/>
  <c r="C232" i="3"/>
  <c r="B232" i="3" s="1"/>
  <c r="A232" i="3" s="1"/>
  <c r="C233" i="3"/>
  <c r="B233" i="3" s="1"/>
  <c r="A233" i="3" s="1"/>
  <c r="C234" i="3"/>
  <c r="B234" i="3" s="1"/>
  <c r="A234" i="3" s="1"/>
  <c r="C235" i="3"/>
  <c r="B235" i="3" s="1"/>
  <c r="A235" i="3" s="1"/>
  <c r="C236" i="3"/>
  <c r="B236" i="3" s="1"/>
  <c r="A236" i="3" s="1"/>
  <c r="C237" i="3"/>
  <c r="B237" i="3" s="1"/>
  <c r="A237" i="3" s="1"/>
  <c r="C238" i="3"/>
  <c r="B238" i="3" s="1"/>
  <c r="A238" i="3" s="1"/>
  <c r="C239" i="3"/>
  <c r="B239" i="3" s="1"/>
  <c r="A239" i="3" s="1"/>
  <c r="C252" i="3"/>
  <c r="B252" i="3" s="1"/>
  <c r="A252" i="3" s="1"/>
  <c r="C253" i="3"/>
  <c r="B253" i="3" s="1"/>
  <c r="A253" i="3" s="1"/>
  <c r="C254" i="3"/>
  <c r="B254" i="3" s="1"/>
  <c r="A254" i="3" s="1"/>
  <c r="C264" i="3"/>
  <c r="B264" i="3" s="1"/>
  <c r="A264" i="3" s="1"/>
  <c r="C265" i="3"/>
  <c r="B265" i="3" s="1"/>
  <c r="A265" i="3" s="1"/>
  <c r="C266" i="3"/>
  <c r="B266" i="3" s="1"/>
  <c r="A266" i="3" s="1"/>
  <c r="C267" i="3"/>
  <c r="B267" i="3" s="1"/>
  <c r="A267" i="3" s="1"/>
  <c r="C268" i="3"/>
  <c r="B268" i="3" s="1"/>
  <c r="A268" i="3" s="1"/>
  <c r="C269" i="3"/>
  <c r="B269" i="3" s="1"/>
  <c r="A269" i="3" s="1"/>
  <c r="C270" i="3"/>
  <c r="B270" i="3" s="1"/>
  <c r="A270" i="3" s="1"/>
  <c r="C271" i="3"/>
  <c r="B271" i="3" s="1"/>
  <c r="A271" i="3" s="1"/>
  <c r="C272" i="3"/>
  <c r="B272" i="3" s="1"/>
  <c r="A272" i="3" s="1"/>
  <c r="C273" i="3"/>
  <c r="B273" i="3" s="1"/>
  <c r="A273" i="3" s="1"/>
  <c r="C274" i="3"/>
  <c r="B274" i="3" s="1"/>
  <c r="A274" i="3" s="1"/>
  <c r="C275" i="3"/>
  <c r="B275" i="3" s="1"/>
  <c r="A275" i="3" s="1"/>
  <c r="C276" i="3"/>
  <c r="B276" i="3" s="1"/>
  <c r="A276" i="3" s="1"/>
  <c r="C277" i="3"/>
  <c r="B277" i="3" s="1"/>
  <c r="A277" i="3" s="1"/>
  <c r="C278" i="3"/>
  <c r="B278" i="3" s="1"/>
  <c r="A278" i="3" s="1"/>
  <c r="C279" i="3"/>
  <c r="B279" i="3" s="1"/>
  <c r="A279" i="3" s="1"/>
  <c r="C361" i="3"/>
  <c r="B361" i="3" s="1"/>
  <c r="A361" i="3" s="1"/>
  <c r="C362" i="3"/>
  <c r="B362" i="3" s="1"/>
  <c r="A362" i="3" s="1"/>
  <c r="C363" i="3"/>
  <c r="B363" i="3" s="1"/>
  <c r="A363" i="3" s="1"/>
  <c r="C364" i="3"/>
  <c r="B364" i="3" s="1"/>
  <c r="A364" i="3" s="1"/>
  <c r="C365" i="3"/>
  <c r="B365" i="3" s="1"/>
  <c r="A365" i="3" s="1"/>
  <c r="C366" i="3"/>
  <c r="B366" i="3" s="1"/>
  <c r="A366" i="3" s="1"/>
  <c r="C367" i="3"/>
  <c r="B367" i="3" s="1"/>
  <c r="A367" i="3" s="1"/>
  <c r="C368" i="3"/>
  <c r="B368" i="3" s="1"/>
  <c r="A368" i="3" s="1"/>
  <c r="C369" i="3"/>
  <c r="B369" i="3" s="1"/>
  <c r="A369" i="3" s="1"/>
  <c r="C370" i="3"/>
  <c r="B370" i="3" s="1"/>
  <c r="A370" i="3" s="1"/>
  <c r="C371" i="3"/>
  <c r="B371" i="3" s="1"/>
  <c r="A371" i="3" s="1"/>
  <c r="C372" i="3"/>
  <c r="B372" i="3" s="1"/>
  <c r="A372" i="3" s="1"/>
  <c r="C373" i="3"/>
  <c r="B373" i="3" s="1"/>
  <c r="A373" i="3" s="1"/>
  <c r="C374" i="3"/>
  <c r="B374" i="3" s="1"/>
  <c r="A374" i="3" s="1"/>
  <c r="C375" i="3"/>
  <c r="B375" i="3" s="1"/>
  <c r="A375" i="3" s="1"/>
  <c r="C376" i="3"/>
  <c r="B376" i="3" s="1"/>
  <c r="A376" i="3" s="1"/>
  <c r="C377" i="3"/>
  <c r="B377" i="3" s="1"/>
  <c r="A377" i="3" s="1"/>
  <c r="C378" i="3"/>
  <c r="B378" i="3" s="1"/>
  <c r="A378" i="3" s="1"/>
  <c r="C379" i="3"/>
  <c r="B379" i="3" s="1"/>
  <c r="A379" i="3" s="1"/>
  <c r="C380" i="3"/>
  <c r="B380" i="3" s="1"/>
  <c r="A380" i="3" s="1"/>
  <c r="C381" i="3"/>
  <c r="B381" i="3" s="1"/>
  <c r="A381" i="3" s="1"/>
  <c r="C382" i="3"/>
  <c r="B382" i="3" s="1"/>
  <c r="A382" i="3" s="1"/>
  <c r="C383" i="3"/>
  <c r="B383" i="3" s="1"/>
  <c r="A383" i="3" s="1"/>
  <c r="C384" i="3"/>
  <c r="B384" i="3" s="1"/>
  <c r="A384" i="3" s="1"/>
  <c r="C385" i="3"/>
  <c r="B385" i="3" s="1"/>
  <c r="A385" i="3" s="1"/>
  <c r="C386" i="3"/>
  <c r="B386" i="3" s="1"/>
  <c r="A386" i="3" s="1"/>
  <c r="C387" i="3"/>
  <c r="B387" i="3" s="1"/>
  <c r="A387" i="3" s="1"/>
  <c r="C388" i="3"/>
  <c r="B388" i="3" s="1"/>
  <c r="A388" i="3" s="1"/>
  <c r="C389" i="3"/>
  <c r="B389" i="3" s="1"/>
  <c r="A389" i="3" s="1"/>
  <c r="C390" i="3"/>
  <c r="B390" i="3" s="1"/>
  <c r="A390" i="3" s="1"/>
  <c r="C391" i="3"/>
  <c r="B391" i="3" s="1"/>
  <c r="A391" i="3" s="1"/>
  <c r="C392" i="3"/>
  <c r="B392" i="3" s="1"/>
  <c r="A392" i="3" s="1"/>
  <c r="C393" i="3"/>
  <c r="B393" i="3" s="1"/>
  <c r="A393" i="3" s="1"/>
  <c r="C394" i="3"/>
  <c r="B394" i="3" s="1"/>
  <c r="A394" i="3" s="1"/>
  <c r="C395" i="3"/>
  <c r="B395" i="3" s="1"/>
  <c r="A395" i="3" s="1"/>
  <c r="C396" i="3"/>
  <c r="B396" i="3" s="1"/>
  <c r="A396" i="3" s="1"/>
  <c r="C397" i="3"/>
  <c r="B397" i="3" s="1"/>
  <c r="A397" i="3" s="1"/>
  <c r="C398" i="3"/>
  <c r="B398" i="3" s="1"/>
  <c r="A398" i="3" s="1"/>
  <c r="C399" i="3"/>
  <c r="B399" i="3" s="1"/>
  <c r="A399" i="3" s="1"/>
  <c r="C400" i="3"/>
  <c r="B400" i="3" s="1"/>
  <c r="A400" i="3" s="1"/>
  <c r="C401" i="3"/>
  <c r="B401" i="3" s="1"/>
  <c r="A401" i="3" s="1"/>
  <c r="C402" i="3"/>
  <c r="B402" i="3" s="1"/>
  <c r="A402" i="3" s="1"/>
  <c r="C403" i="3"/>
  <c r="B403" i="3" s="1"/>
  <c r="A403" i="3" s="1"/>
  <c r="C404" i="3"/>
  <c r="B404" i="3" s="1"/>
  <c r="A404" i="3" s="1"/>
  <c r="C405" i="3"/>
  <c r="B405" i="3" s="1"/>
  <c r="A405" i="3" s="1"/>
  <c r="C406" i="3"/>
  <c r="B406" i="3" s="1"/>
  <c r="A406" i="3" s="1"/>
  <c r="C407" i="3"/>
  <c r="B407" i="3" s="1"/>
  <c r="A407" i="3" s="1"/>
  <c r="C408" i="3"/>
  <c r="B408" i="3" s="1"/>
  <c r="A408" i="3" s="1"/>
  <c r="C409" i="3"/>
  <c r="B409" i="3" s="1"/>
  <c r="A409" i="3" s="1"/>
  <c r="C410" i="3"/>
  <c r="B410" i="3" s="1"/>
  <c r="A410" i="3" s="1"/>
  <c r="C411" i="3"/>
  <c r="B411" i="3" s="1"/>
  <c r="A411" i="3" s="1"/>
  <c r="C412" i="3"/>
  <c r="B412" i="3" s="1"/>
  <c r="A412" i="3" s="1"/>
  <c r="C413" i="3"/>
  <c r="B413" i="3" s="1"/>
  <c r="A413" i="3" s="1"/>
  <c r="C414" i="3"/>
  <c r="B414" i="3" s="1"/>
  <c r="A414" i="3" s="1"/>
  <c r="C415" i="3"/>
  <c r="B415" i="3" s="1"/>
  <c r="A415" i="3" s="1"/>
  <c r="C416" i="3"/>
  <c r="B416" i="3" s="1"/>
  <c r="A416" i="3" s="1"/>
  <c r="C417" i="3"/>
  <c r="B417" i="3" s="1"/>
  <c r="A417" i="3" s="1"/>
  <c r="C418" i="3"/>
  <c r="B418" i="3" s="1"/>
  <c r="A418" i="3" s="1"/>
  <c r="C419" i="3"/>
  <c r="B419" i="3" s="1"/>
  <c r="A419" i="3" s="1"/>
  <c r="C420" i="3"/>
  <c r="B420" i="3" s="1"/>
  <c r="A420" i="3" s="1"/>
  <c r="C421" i="3"/>
  <c r="B421" i="3" s="1"/>
  <c r="A421" i="3" s="1"/>
  <c r="C422" i="3"/>
  <c r="B422" i="3" s="1"/>
  <c r="A422" i="3" s="1"/>
  <c r="C423" i="3"/>
  <c r="B423" i="3" s="1"/>
  <c r="A423" i="3" s="1"/>
  <c r="C424" i="3"/>
  <c r="B424" i="3" s="1"/>
  <c r="A424" i="3" s="1"/>
  <c r="C425" i="3"/>
  <c r="B425" i="3" s="1"/>
  <c r="A425" i="3" s="1"/>
  <c r="C426" i="3"/>
  <c r="B426" i="3" s="1"/>
  <c r="A426" i="3" s="1"/>
  <c r="C427" i="3"/>
  <c r="B427" i="3" s="1"/>
  <c r="A427" i="3" s="1"/>
  <c r="C428" i="3"/>
  <c r="B428" i="3" s="1"/>
  <c r="A428" i="3" s="1"/>
  <c r="C429" i="3"/>
  <c r="B429" i="3" s="1"/>
  <c r="A429" i="3" s="1"/>
  <c r="C430" i="3"/>
  <c r="B430" i="3" s="1"/>
  <c r="A430" i="3" s="1"/>
  <c r="C431" i="3"/>
  <c r="B431" i="3" s="1"/>
  <c r="A431" i="3" s="1"/>
  <c r="C432" i="3"/>
  <c r="B432" i="3" s="1"/>
  <c r="A432" i="3" s="1"/>
  <c r="C433" i="3"/>
  <c r="B433" i="3" s="1"/>
  <c r="A433" i="3" s="1"/>
  <c r="C434" i="3"/>
  <c r="B434" i="3" s="1"/>
  <c r="A434" i="3" s="1"/>
  <c r="C435" i="3"/>
  <c r="B435" i="3" s="1"/>
  <c r="A435" i="3" s="1"/>
  <c r="C436" i="3"/>
  <c r="B436" i="3" s="1"/>
  <c r="A436" i="3" s="1"/>
  <c r="C437" i="3"/>
  <c r="B437" i="3" s="1"/>
  <c r="A437" i="3" s="1"/>
  <c r="C438" i="3"/>
  <c r="B438" i="3" s="1"/>
  <c r="A438" i="3" s="1"/>
  <c r="C439" i="3"/>
  <c r="B439" i="3" s="1"/>
  <c r="A439" i="3" s="1"/>
  <c r="C440" i="3"/>
  <c r="B440" i="3" s="1"/>
  <c r="A440" i="3" s="1"/>
  <c r="C441" i="3"/>
  <c r="B441" i="3" s="1"/>
  <c r="A441" i="3" s="1"/>
  <c r="C442" i="3"/>
  <c r="B442" i="3" s="1"/>
  <c r="A442" i="3" s="1"/>
  <c r="C443" i="3"/>
  <c r="B443" i="3" s="1"/>
  <c r="A443" i="3" s="1"/>
  <c r="C444" i="3"/>
  <c r="B444" i="3" s="1"/>
  <c r="A444" i="3" s="1"/>
  <c r="C445" i="3"/>
  <c r="B445" i="3" s="1"/>
  <c r="A445" i="3" s="1"/>
  <c r="C446" i="3"/>
  <c r="B446" i="3" s="1"/>
  <c r="A446" i="3" s="1"/>
  <c r="C7" i="3"/>
  <c r="B7" i="3" s="1"/>
  <c r="C8" i="3"/>
  <c r="B8" i="3" s="1"/>
  <c r="C9" i="3"/>
  <c r="B9" i="3" s="1"/>
  <c r="C10" i="3"/>
  <c r="B10" i="3" s="1"/>
  <c r="C11" i="3"/>
  <c r="B11" i="3" s="1"/>
  <c r="C12" i="3"/>
  <c r="B12" i="3" s="1"/>
  <c r="C13" i="3"/>
  <c r="B13" i="3" s="1"/>
  <c r="C14" i="3"/>
  <c r="B14" i="3" s="1"/>
  <c r="C15" i="3"/>
  <c r="B15" i="3" s="1"/>
  <c r="AR152" i="5" l="1"/>
  <c r="D36" i="6" s="1"/>
  <c r="D42" i="6" s="1"/>
  <c r="AR146" i="5"/>
  <c r="J36" i="6" s="1"/>
  <c r="J42" i="6" s="1"/>
  <c r="AQ140" i="5"/>
  <c r="AR140" i="5" s="1"/>
  <c r="I36" i="6" s="1"/>
  <c r="I42" i="6" s="1"/>
  <c r="AZ140" i="5"/>
  <c r="AR134" i="5"/>
  <c r="H36" i="6" s="1"/>
  <c r="H42" i="6" s="1"/>
  <c r="B5" i="6"/>
  <c r="B11" i="6" s="1"/>
  <c r="B34" i="6"/>
  <c r="AQ128" i="5"/>
  <c r="AR128" i="5" s="1"/>
  <c r="G36" i="6" s="1"/>
  <c r="G42" i="6" s="1"/>
  <c r="AV128" i="5"/>
  <c r="BE128" i="5"/>
  <c r="B6" i="6"/>
  <c r="B12" i="6" s="1"/>
  <c r="B35" i="6"/>
  <c r="AB96" i="5"/>
  <c r="I17" i="6" s="1"/>
  <c r="I22" i="6" s="1"/>
  <c r="AB84" i="5"/>
  <c r="H17" i="6" s="1"/>
  <c r="H22" i="6" s="1"/>
  <c r="AJ90" i="5"/>
  <c r="AA90" i="5"/>
  <c r="AB90" i="5" s="1"/>
  <c r="J17" i="6" s="1"/>
  <c r="J22" i="6" s="1"/>
  <c r="AA78" i="5"/>
  <c r="AB78" i="5" s="1"/>
  <c r="G17" i="6" s="1"/>
  <c r="G22" i="6" s="1"/>
  <c r="AF78" i="5"/>
  <c r="AB60" i="5"/>
  <c r="J6" i="6" s="1"/>
  <c r="J12" i="6" s="1"/>
  <c r="AB44" i="5"/>
  <c r="H6" i="6" s="1"/>
  <c r="H12" i="6" s="1"/>
  <c r="AA52" i="5"/>
  <c r="AB52" i="5" s="1"/>
  <c r="I6" i="6" s="1"/>
  <c r="I12" i="6" s="1"/>
  <c r="AJ52" i="5"/>
  <c r="AA36" i="5"/>
  <c r="AB36" i="5" s="1"/>
  <c r="G6" i="6" s="1"/>
  <c r="G12" i="6" s="1"/>
  <c r="AF36" i="5"/>
  <c r="AB42" i="5"/>
  <c r="H5" i="6" s="1"/>
  <c r="H11" i="6" s="1"/>
  <c r="AA34" i="5"/>
  <c r="AB34" i="5" s="1"/>
  <c r="G5" i="6" s="1"/>
  <c r="G11" i="6" s="1"/>
  <c r="AF34" i="5"/>
  <c r="AA50" i="5"/>
  <c r="AB50" i="5" s="1"/>
  <c r="I5" i="6" s="1"/>
  <c r="I11" i="6" s="1"/>
  <c r="AJ50" i="5"/>
  <c r="AB58" i="5"/>
  <c r="J5" i="6" s="1"/>
  <c r="J11" i="6" s="1"/>
  <c r="BD165" i="5"/>
  <c r="E48" i="6" s="1"/>
  <c r="E53" i="6" s="1"/>
  <c r="BD124" i="5"/>
  <c r="E34" i="6" s="1"/>
  <c r="E40" i="6" s="1"/>
  <c r="BD163" i="5"/>
  <c r="E47" i="6" s="1"/>
  <c r="E52" i="6" s="1"/>
  <c r="AU163" i="5"/>
  <c r="F47" i="6" s="1"/>
  <c r="F52" i="6" s="1"/>
  <c r="AU165" i="5"/>
  <c r="F48" i="6" s="1"/>
  <c r="F53" i="6" s="1"/>
  <c r="AU126" i="5"/>
  <c r="F35" i="6" s="1"/>
  <c r="F41" i="6" s="1"/>
  <c r="AU124" i="5"/>
  <c r="F34" i="6" s="1"/>
  <c r="F40" i="6" s="1"/>
  <c r="BD126" i="5"/>
  <c r="E35" i="6" s="1"/>
  <c r="E41" i="6" s="1"/>
  <c r="AI106" i="5"/>
  <c r="AC107" i="5"/>
  <c r="AC106" i="5"/>
  <c r="AC105" i="5"/>
  <c r="AC104" i="5"/>
  <c r="AC109" i="5"/>
  <c r="AC108" i="5"/>
  <c r="AC103" i="5"/>
  <c r="AC102" i="5"/>
  <c r="AH55" i="5"/>
  <c r="AI46" i="5" s="1"/>
  <c r="BF128" i="5" l="1"/>
  <c r="O36" i="6" s="1"/>
  <c r="O42" i="6" s="1"/>
  <c r="L36" i="6"/>
  <c r="L42" i="6" s="1"/>
  <c r="AW128" i="5"/>
  <c r="P36" i="6" s="1"/>
  <c r="P42" i="6" s="1"/>
  <c r="M36" i="6"/>
  <c r="M42" i="6" s="1"/>
  <c r="BA140" i="5"/>
  <c r="N36" i="6" s="1"/>
  <c r="N42" i="6" s="1"/>
  <c r="K36" i="6"/>
  <c r="K42" i="6" s="1"/>
  <c r="AK90" i="5"/>
  <c r="K17" i="6" s="1"/>
  <c r="K22" i="6" s="1"/>
  <c r="E17" i="6"/>
  <c r="E22" i="6" s="1"/>
  <c r="AG78" i="5"/>
  <c r="L17" i="6" s="1"/>
  <c r="L22" i="6" s="1"/>
  <c r="F17" i="6"/>
  <c r="F22" i="6" s="1"/>
  <c r="AG36" i="5"/>
  <c r="L6" i="6" s="1"/>
  <c r="L12" i="6" s="1"/>
  <c r="F6" i="6"/>
  <c r="F12" i="6" s="1"/>
  <c r="AK52" i="5"/>
  <c r="K6" i="6" s="1"/>
  <c r="K12" i="6" s="1"/>
  <c r="E6" i="6"/>
  <c r="E12" i="6" s="1"/>
  <c r="AK50" i="5"/>
  <c r="K5" i="6" s="1"/>
  <c r="K11" i="6" s="1"/>
  <c r="E5" i="6"/>
  <c r="E11" i="6" s="1"/>
  <c r="F5" i="6"/>
  <c r="F11" i="6" s="1"/>
  <c r="AG34" i="5"/>
  <c r="L5" i="6" s="1"/>
  <c r="L11" i="6" s="1"/>
  <c r="AD104" i="5"/>
  <c r="AD108" i="5"/>
  <c r="AD106" i="5"/>
  <c r="AD102" i="5"/>
  <c r="AE102" i="5" l="1"/>
  <c r="D26" i="6" s="1"/>
  <c r="D30" i="6" s="1"/>
  <c r="U90" i="1"/>
  <c r="U2" i="1"/>
  <c r="S2" i="5" l="1"/>
  <c r="S3" i="5"/>
  <c r="S4" i="5"/>
  <c r="V2" i="1"/>
  <c r="T2" i="5" l="1"/>
  <c r="P12" i="5"/>
  <c r="P4" i="5"/>
  <c r="P10" i="5"/>
  <c r="P2" i="5"/>
  <c r="T12" i="5"/>
  <c r="T4" i="5"/>
  <c r="T10" i="5"/>
  <c r="Z83" i="5" l="1"/>
  <c r="Z77" i="5"/>
  <c r="Z86" i="5"/>
  <c r="Z92" i="5"/>
  <c r="Z87" i="5"/>
  <c r="Z88" i="5"/>
  <c r="Z93" i="5"/>
  <c r="Z89" i="5"/>
  <c r="Z80" i="5"/>
  <c r="Z76" i="5"/>
  <c r="Z94" i="5"/>
  <c r="Z95" i="5"/>
  <c r="Z82" i="5"/>
  <c r="Z81" i="5"/>
  <c r="Z57" i="5"/>
  <c r="Z40" i="5"/>
  <c r="Z41" i="5"/>
  <c r="Z46" i="5"/>
  <c r="Z47" i="5"/>
  <c r="Z48" i="5"/>
  <c r="Z49" i="5"/>
  <c r="Z54" i="5"/>
  <c r="Z55" i="5"/>
  <c r="Z56" i="5"/>
  <c r="Z74" i="5"/>
  <c r="Z75" i="5"/>
  <c r="Z32" i="5"/>
  <c r="Z33" i="5"/>
  <c r="Q2" i="5"/>
  <c r="Z107" i="5"/>
  <c r="Z108" i="5"/>
  <c r="Z109" i="5"/>
  <c r="Z106" i="5"/>
  <c r="Z102" i="5"/>
  <c r="Z105" i="5"/>
  <c r="Z103" i="5"/>
  <c r="Z104" i="5"/>
  <c r="Z38" i="5"/>
  <c r="Z39" i="5"/>
  <c r="Z31" i="5"/>
  <c r="Z30" i="5"/>
  <c r="U5" i="5"/>
  <c r="V5" i="5" s="1"/>
  <c r="U11" i="5"/>
  <c r="V11" i="5" s="1"/>
  <c r="U10" i="5"/>
  <c r="V10" i="5" s="1"/>
  <c r="U3" i="5"/>
  <c r="V3" i="5" s="1"/>
  <c r="U4" i="5"/>
  <c r="V4" i="5" s="1"/>
  <c r="U13" i="5"/>
  <c r="V13" i="5" s="1"/>
  <c r="U12" i="5"/>
  <c r="V12" i="5" s="1"/>
  <c r="U2" i="5"/>
  <c r="V2" i="5" s="1"/>
  <c r="AH54" i="5"/>
  <c r="AC55" i="5"/>
  <c r="AD54" i="5" s="1"/>
  <c r="AC54" i="5"/>
  <c r="AC39" i="5"/>
  <c r="AD38" i="5" s="1"/>
  <c r="A114" i="3"/>
  <c r="A115" i="3"/>
  <c r="A117" i="3"/>
  <c r="A118" i="3"/>
  <c r="A119" i="3"/>
  <c r="A121" i="3"/>
  <c r="A122" i="3"/>
  <c r="A123" i="3"/>
  <c r="A124" i="3"/>
  <c r="B144" i="3"/>
  <c r="A144" i="3" s="1"/>
  <c r="B145" i="3"/>
  <c r="A145" i="3" s="1"/>
  <c r="B146" i="3"/>
  <c r="A146" i="3" s="1"/>
  <c r="B147" i="3"/>
  <c r="A147" i="3" s="1"/>
  <c r="B148" i="3"/>
  <c r="A148" i="3" s="1"/>
  <c r="B149" i="3"/>
  <c r="A149" i="3" s="1"/>
  <c r="B150" i="3"/>
  <c r="A150" i="3" s="1"/>
  <c r="B151" i="3"/>
  <c r="A151" i="3" s="1"/>
  <c r="B152" i="3"/>
  <c r="A152" i="3" s="1"/>
  <c r="B153" i="3"/>
  <c r="A153" i="3" s="1"/>
  <c r="B154" i="3"/>
  <c r="A154" i="3" s="1"/>
  <c r="B155" i="3"/>
  <c r="A155" i="3" s="1"/>
  <c r="B156" i="3"/>
  <c r="A156" i="3" s="1"/>
  <c r="B157" i="3"/>
  <c r="A157" i="3" s="1"/>
  <c r="B158" i="3"/>
  <c r="A158" i="3" s="1"/>
  <c r="B159" i="3"/>
  <c r="A159" i="3" s="1"/>
  <c r="B160" i="3"/>
  <c r="A160" i="3" s="1"/>
  <c r="B161" i="3"/>
  <c r="A161" i="3" s="1"/>
  <c r="B163" i="3"/>
  <c r="A163" i="3" s="1"/>
  <c r="B164" i="3"/>
  <c r="A164" i="3" s="1"/>
  <c r="B165" i="3"/>
  <c r="A165" i="3" s="1"/>
  <c r="B166" i="3"/>
  <c r="A166" i="3" s="1"/>
  <c r="B167" i="3"/>
  <c r="A167" i="3" s="1"/>
  <c r="B168" i="3"/>
  <c r="A168" i="3" s="1"/>
  <c r="B169" i="3"/>
  <c r="A169" i="3" s="1"/>
  <c r="B170" i="3"/>
  <c r="A170" i="3" s="1"/>
  <c r="B171" i="3"/>
  <c r="A171" i="3" s="1"/>
  <c r="B172" i="3"/>
  <c r="A172" i="3" s="1"/>
  <c r="B173" i="3"/>
  <c r="A173" i="3" s="1"/>
  <c r="B174" i="3"/>
  <c r="A174" i="3" s="1"/>
  <c r="B175" i="3"/>
  <c r="A175" i="3" s="1"/>
  <c r="B176" i="3"/>
  <c r="A176" i="3" s="1"/>
  <c r="B177" i="3"/>
  <c r="A177" i="3" s="1"/>
  <c r="B178" i="3"/>
  <c r="A178" i="3" s="1"/>
  <c r="B179" i="3"/>
  <c r="A179" i="3" s="1"/>
  <c r="B180" i="3"/>
  <c r="A180" i="3" s="1"/>
  <c r="B181" i="3"/>
  <c r="A181" i="3" s="1"/>
  <c r="B182" i="3"/>
  <c r="A182" i="3" s="1"/>
  <c r="B183" i="3"/>
  <c r="A183" i="3" s="1"/>
  <c r="B184" i="3"/>
  <c r="A184" i="3" s="1"/>
  <c r="B185" i="3"/>
  <c r="A185" i="3" s="1"/>
  <c r="B186" i="3"/>
  <c r="A186" i="3" s="1"/>
  <c r="B187" i="3"/>
  <c r="A187" i="3" s="1"/>
  <c r="B188" i="3"/>
  <c r="A188" i="3" s="1"/>
  <c r="B189" i="3"/>
  <c r="A189" i="3" s="1"/>
  <c r="A113" i="3"/>
  <c r="A116" i="3"/>
  <c r="A120" i="3"/>
  <c r="A125" i="3"/>
  <c r="A126" i="3"/>
  <c r="A127" i="3"/>
  <c r="A91" i="3"/>
  <c r="A92" i="3"/>
  <c r="A93" i="3"/>
  <c r="A94" i="3"/>
  <c r="A95" i="3"/>
  <c r="A96" i="3"/>
  <c r="A97" i="3"/>
  <c r="A98" i="3"/>
  <c r="A99" i="3"/>
  <c r="A100" i="3"/>
  <c r="A75" i="3"/>
  <c r="A76" i="3"/>
  <c r="A78" i="3"/>
  <c r="A79" i="3"/>
  <c r="A80" i="3"/>
  <c r="C47" i="6" l="1"/>
  <c r="C52" i="6" s="1"/>
  <c r="C16" i="6"/>
  <c r="C21" i="6" s="1"/>
  <c r="Y82" i="5"/>
  <c r="AA82" i="5" s="1"/>
  <c r="Y95" i="5"/>
  <c r="AA95" i="5" s="1"/>
  <c r="Y83" i="5"/>
  <c r="AA83" i="5" s="1"/>
  <c r="Y88" i="5"/>
  <c r="AA88" i="5" s="1"/>
  <c r="Y76" i="5"/>
  <c r="AA76" i="5" s="1"/>
  <c r="Y89" i="5"/>
  <c r="AA89" i="5" s="1"/>
  <c r="Y77" i="5"/>
  <c r="AA77" i="5" s="1"/>
  <c r="Y94" i="5"/>
  <c r="AA94" i="5" s="1"/>
  <c r="Y75" i="5"/>
  <c r="AA75" i="5" s="1"/>
  <c r="Y93" i="5"/>
  <c r="AA93" i="5" s="1"/>
  <c r="Y86" i="5"/>
  <c r="AA86" i="5" s="1"/>
  <c r="Y74" i="5"/>
  <c r="AF74" i="5" s="1"/>
  <c r="Y92" i="5"/>
  <c r="AA92" i="5" s="1"/>
  <c r="Y80" i="5"/>
  <c r="AA80" i="5" s="1"/>
  <c r="Y81" i="5"/>
  <c r="AA81" i="5" s="1"/>
  <c r="Y87" i="5"/>
  <c r="AA87" i="5" s="1"/>
  <c r="Y56" i="5"/>
  <c r="AA56" i="5" s="1"/>
  <c r="Y57" i="5"/>
  <c r="AA57" i="5" s="1"/>
  <c r="Y31" i="5"/>
  <c r="AA31" i="5" s="1"/>
  <c r="Y48" i="5"/>
  <c r="AA48" i="5" s="1"/>
  <c r="Y32" i="5"/>
  <c r="AA32" i="5" s="1"/>
  <c r="Y40" i="5"/>
  <c r="AA40" i="5" s="1"/>
  <c r="Y49" i="5"/>
  <c r="AA49" i="5" s="1"/>
  <c r="Y33" i="5"/>
  <c r="AA33" i="5" s="1"/>
  <c r="Y41" i="5"/>
  <c r="AA41" i="5" s="1"/>
  <c r="AE30" i="5"/>
  <c r="C48" i="6"/>
  <c r="C53" i="6" s="1"/>
  <c r="C41" i="6"/>
  <c r="C26" i="6"/>
  <c r="C30" i="6" s="1"/>
  <c r="C40" i="6"/>
  <c r="AZ136" i="5"/>
  <c r="Y102" i="5"/>
  <c r="Y107" i="5"/>
  <c r="AA107" i="5" s="1"/>
  <c r="Y109" i="5"/>
  <c r="AA109" i="5" s="1"/>
  <c r="Y106" i="5"/>
  <c r="Y108" i="5"/>
  <c r="AA108" i="5" s="1"/>
  <c r="Y105" i="5"/>
  <c r="AA105" i="5" s="1"/>
  <c r="Y103" i="5"/>
  <c r="AA103" i="5" s="1"/>
  <c r="Y104" i="5"/>
  <c r="AA104" i="5" s="1"/>
  <c r="Y46" i="5"/>
  <c r="AA46" i="5" s="1"/>
  <c r="Y47" i="5"/>
  <c r="AA47" i="5" s="1"/>
  <c r="Y54" i="5"/>
  <c r="AA54" i="5" s="1"/>
  <c r="Y30" i="5"/>
  <c r="AA30" i="5" s="1"/>
  <c r="Y38" i="5"/>
  <c r="AA38" i="5" s="1"/>
  <c r="Y39" i="5"/>
  <c r="AA39" i="5" s="1"/>
  <c r="Y55" i="5"/>
  <c r="AA55" i="5" s="1"/>
  <c r="C4" i="6"/>
  <c r="C10" i="6" s="1"/>
  <c r="R3" i="5"/>
  <c r="R13" i="5"/>
  <c r="W13" i="5" s="1"/>
  <c r="X13" i="5" s="1"/>
  <c r="R12" i="5"/>
  <c r="W12" i="5" s="1"/>
  <c r="X12" i="5" s="1"/>
  <c r="R11" i="5"/>
  <c r="W11" i="5" s="1"/>
  <c r="X11" i="5" s="1"/>
  <c r="R4" i="5"/>
  <c r="R10" i="5"/>
  <c r="W10" i="5" s="1"/>
  <c r="X10" i="5" s="1"/>
  <c r="R2" i="5"/>
  <c r="W2" i="5" s="1"/>
  <c r="X2" i="5" s="1"/>
  <c r="B16" i="6" s="1"/>
  <c r="B21" i="6" s="1"/>
  <c r="R5" i="5"/>
  <c r="W5" i="5" s="1"/>
  <c r="X5" i="5" s="1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27" i="3"/>
  <c r="A28" i="3"/>
  <c r="A29" i="3"/>
  <c r="A30" i="3"/>
  <c r="A31" i="3"/>
  <c r="A32" i="3"/>
  <c r="A33" i="3"/>
  <c r="A34" i="3"/>
  <c r="AB30" i="5" l="1"/>
  <c r="F16" i="6"/>
  <c r="F21" i="6" s="1"/>
  <c r="AG74" i="5"/>
  <c r="L16" i="6" s="1"/>
  <c r="L21" i="6" s="1"/>
  <c r="AB46" i="5"/>
  <c r="I16" i="6"/>
  <c r="I21" i="6" s="1"/>
  <c r="AB54" i="5"/>
  <c r="AB38" i="5"/>
  <c r="AF30" i="5"/>
  <c r="AF80" i="5"/>
  <c r="AG80" i="5" s="1"/>
  <c r="H16" i="6"/>
  <c r="H21" i="6" s="1"/>
  <c r="AA74" i="5"/>
  <c r="AB74" i="5" s="1"/>
  <c r="G16" i="6" s="1"/>
  <c r="G21" i="6" s="1"/>
  <c r="J16" i="6"/>
  <c r="J21" i="6" s="1"/>
  <c r="AJ86" i="5"/>
  <c r="AR132" i="5"/>
  <c r="H35" i="6" s="1"/>
  <c r="H41" i="6" s="1"/>
  <c r="AR150" i="5"/>
  <c r="D35" i="6" s="1"/>
  <c r="D41" i="6" s="1"/>
  <c r="AR175" i="5"/>
  <c r="J47" i="6" s="1"/>
  <c r="J52" i="6" s="1"/>
  <c r="AR173" i="5"/>
  <c r="G48" i="6" s="1"/>
  <c r="G53" i="6" s="1"/>
  <c r="AR169" i="5"/>
  <c r="H48" i="6" s="1"/>
  <c r="H53" i="6" s="1"/>
  <c r="AR177" i="5"/>
  <c r="J48" i="6" s="1"/>
  <c r="J53" i="6" s="1"/>
  <c r="AR165" i="5"/>
  <c r="I48" i="6" s="1"/>
  <c r="I53" i="6" s="1"/>
  <c r="AV165" i="5"/>
  <c r="AZ165" i="5"/>
  <c r="BE165" i="5"/>
  <c r="AR167" i="5"/>
  <c r="H47" i="6" s="1"/>
  <c r="H52" i="6" s="1"/>
  <c r="AR179" i="5"/>
  <c r="D47" i="6" s="1"/>
  <c r="D52" i="6" s="1"/>
  <c r="AR163" i="5"/>
  <c r="I47" i="6" s="1"/>
  <c r="I52" i="6" s="1"/>
  <c r="AZ163" i="5"/>
  <c r="D40" i="6"/>
  <c r="AR181" i="5"/>
  <c r="D48" i="6" s="1"/>
  <c r="D53" i="6" s="1"/>
  <c r="AR142" i="5"/>
  <c r="J34" i="6" s="1"/>
  <c r="J40" i="6" s="1"/>
  <c r="AR171" i="5"/>
  <c r="G47" i="6" s="1"/>
  <c r="G52" i="6" s="1"/>
  <c r="AR144" i="5"/>
  <c r="J35" i="6" s="1"/>
  <c r="J41" i="6" s="1"/>
  <c r="AR126" i="5"/>
  <c r="G35" i="6" s="1"/>
  <c r="G41" i="6" s="1"/>
  <c r="BE126" i="5"/>
  <c r="AV126" i="5"/>
  <c r="AR138" i="5"/>
  <c r="I35" i="6" s="1"/>
  <c r="I41" i="6" s="1"/>
  <c r="AZ138" i="5"/>
  <c r="AV163" i="5"/>
  <c r="BE163" i="5"/>
  <c r="AR130" i="5"/>
  <c r="H34" i="6" s="1"/>
  <c r="H40" i="6" s="1"/>
  <c r="BE124" i="5"/>
  <c r="AV124" i="5"/>
  <c r="AA106" i="5"/>
  <c r="AB106" i="5" s="1"/>
  <c r="I26" i="6" s="1"/>
  <c r="I30" i="6" s="1"/>
  <c r="AJ106" i="5"/>
  <c r="AA102" i="5"/>
  <c r="AB102" i="5" s="1"/>
  <c r="G26" i="6" s="1"/>
  <c r="G30" i="6" s="1"/>
  <c r="AF102" i="5"/>
  <c r="AB104" i="5"/>
  <c r="H26" i="6" s="1"/>
  <c r="H30" i="6" s="1"/>
  <c r="AB108" i="5"/>
  <c r="J26" i="6" s="1"/>
  <c r="J30" i="6" s="1"/>
  <c r="AK86" i="5" l="1"/>
  <c r="K16" i="6" s="1"/>
  <c r="K21" i="6" s="1"/>
  <c r="E16" i="6"/>
  <c r="E21" i="6" s="1"/>
  <c r="BF163" i="5"/>
  <c r="O47" i="6" s="1"/>
  <c r="O52" i="6" s="1"/>
  <c r="L47" i="6"/>
  <c r="L52" i="6" s="1"/>
  <c r="BA163" i="5"/>
  <c r="N47" i="6" s="1"/>
  <c r="N52" i="6" s="1"/>
  <c r="K47" i="6"/>
  <c r="K52" i="6" s="1"/>
  <c r="AW126" i="5"/>
  <c r="P35" i="6" s="1"/>
  <c r="P41" i="6" s="1"/>
  <c r="M35" i="6"/>
  <c r="M41" i="6" s="1"/>
  <c r="L48" i="6"/>
  <c r="L53" i="6" s="1"/>
  <c r="BF165" i="5"/>
  <c r="O48" i="6" s="1"/>
  <c r="O53" i="6" s="1"/>
  <c r="BF126" i="5"/>
  <c r="O35" i="6" s="1"/>
  <c r="O41" i="6" s="1"/>
  <c r="L35" i="6"/>
  <c r="L41" i="6" s="1"/>
  <c r="K48" i="6"/>
  <c r="K53" i="6" s="1"/>
  <c r="BA165" i="5"/>
  <c r="N48" i="6" s="1"/>
  <c r="N53" i="6" s="1"/>
  <c r="AW165" i="5"/>
  <c r="P48" i="6" s="1"/>
  <c r="P53" i="6" s="1"/>
  <c r="M48" i="6"/>
  <c r="M53" i="6" s="1"/>
  <c r="AW163" i="5"/>
  <c r="P47" i="6" s="1"/>
  <c r="P52" i="6" s="1"/>
  <c r="M47" i="6"/>
  <c r="M52" i="6" s="1"/>
  <c r="K35" i="6"/>
  <c r="K41" i="6" s="1"/>
  <c r="BA138" i="5"/>
  <c r="N35" i="6" s="1"/>
  <c r="N41" i="6" s="1"/>
  <c r="AR136" i="5"/>
  <c r="I34" i="6" s="1"/>
  <c r="I40" i="6" s="1"/>
  <c r="AR124" i="5"/>
  <c r="G34" i="6" s="1"/>
  <c r="G40" i="6" s="1"/>
  <c r="AW124" i="5"/>
  <c r="P34" i="6" s="1"/>
  <c r="P40" i="6" s="1"/>
  <c r="M34" i="6"/>
  <c r="M40" i="6" s="1"/>
  <c r="BF124" i="5"/>
  <c r="O34" i="6" s="1"/>
  <c r="O40" i="6" s="1"/>
  <c r="L34" i="6"/>
  <c r="L40" i="6" s="1"/>
  <c r="BA136" i="5"/>
  <c r="N34" i="6" s="1"/>
  <c r="N40" i="6" s="1"/>
  <c r="K34" i="6"/>
  <c r="K40" i="6" s="1"/>
  <c r="AG30" i="5"/>
  <c r="AG102" i="5"/>
  <c r="L26" i="6" s="1"/>
  <c r="L30" i="6" s="1"/>
  <c r="F26" i="6"/>
  <c r="F30" i="6" s="1"/>
  <c r="AK106" i="5"/>
  <c r="K26" i="6" s="1"/>
  <c r="K30" i="6" s="1"/>
  <c r="E26" i="6"/>
  <c r="E30" i="6" s="1"/>
  <c r="D4" i="6"/>
  <c r="D10" i="6" s="1"/>
  <c r="A82" i="3"/>
  <c r="B457" i="3"/>
  <c r="A457" i="3" s="1"/>
  <c r="B458" i="3"/>
  <c r="A458" i="3" s="1"/>
  <c r="B459" i="3"/>
  <c r="A459" i="3" s="1"/>
  <c r="A35" i="3"/>
  <c r="A36" i="3"/>
  <c r="A37" i="3"/>
  <c r="A38" i="3"/>
  <c r="A39" i="3"/>
  <c r="A40" i="3"/>
  <c r="A41" i="3"/>
  <c r="A42" i="3"/>
  <c r="B460" i="3"/>
  <c r="A460" i="3" s="1"/>
  <c r="B461" i="3"/>
  <c r="A461" i="3" s="1"/>
  <c r="B462" i="3"/>
  <c r="A462" i="3" s="1"/>
  <c r="B463" i="3"/>
  <c r="A463" i="3" s="1"/>
  <c r="B464" i="3"/>
  <c r="A464" i="3" s="1"/>
  <c r="B465" i="3"/>
  <c r="A465" i="3" s="1"/>
  <c r="B466" i="3"/>
  <c r="A466" i="3" s="1"/>
  <c r="B467" i="3"/>
  <c r="A467" i="3" s="1"/>
  <c r="B468" i="3"/>
  <c r="A468" i="3" s="1"/>
  <c r="B469" i="3"/>
  <c r="A469" i="3" s="1"/>
  <c r="B470" i="3"/>
  <c r="A470" i="3" s="1"/>
  <c r="B471" i="3"/>
  <c r="A471" i="3" s="1"/>
  <c r="B472" i="3"/>
  <c r="A472" i="3" s="1"/>
  <c r="B473" i="3"/>
  <c r="A473" i="3" s="1"/>
  <c r="B474" i="3"/>
  <c r="A474" i="3" s="1"/>
  <c r="B475" i="3"/>
  <c r="A475" i="3" s="1"/>
  <c r="B476" i="3"/>
  <c r="A476" i="3" s="1"/>
  <c r="B477" i="3"/>
  <c r="A477" i="3" s="1"/>
  <c r="B478" i="3"/>
  <c r="A478" i="3" s="1"/>
  <c r="B479" i="3"/>
  <c r="A479" i="3" s="1"/>
  <c r="B480" i="3"/>
  <c r="A480" i="3" s="1"/>
  <c r="B481" i="3"/>
  <c r="A481" i="3" s="1"/>
  <c r="B482" i="3"/>
  <c r="A482" i="3" s="1"/>
  <c r="B483" i="3"/>
  <c r="A483" i="3" s="1"/>
  <c r="B484" i="3"/>
  <c r="A484" i="3" s="1"/>
  <c r="B485" i="3"/>
  <c r="A485" i="3" s="1"/>
  <c r="B486" i="3"/>
  <c r="A486" i="3" s="1"/>
  <c r="B487" i="3"/>
  <c r="A487" i="3" s="1"/>
  <c r="B488" i="3"/>
  <c r="A488" i="3" s="1"/>
  <c r="B489" i="3"/>
  <c r="A489" i="3" s="1"/>
  <c r="B490" i="3"/>
  <c r="A490" i="3" s="1"/>
  <c r="B491" i="3"/>
  <c r="A491" i="3" s="1"/>
  <c r="B492" i="3"/>
  <c r="A492" i="3" s="1"/>
  <c r="B493" i="3"/>
  <c r="A493" i="3" s="1"/>
  <c r="B494" i="3"/>
  <c r="A494" i="3" s="1"/>
  <c r="B495" i="3"/>
  <c r="A495" i="3" s="1"/>
  <c r="B496" i="3"/>
  <c r="A496" i="3" s="1"/>
  <c r="B497" i="3"/>
  <c r="A497" i="3" s="1"/>
  <c r="B498" i="3"/>
  <c r="A498" i="3" s="1"/>
  <c r="B499" i="3"/>
  <c r="A499" i="3" s="1"/>
  <c r="B500" i="3"/>
  <c r="A500" i="3" s="1"/>
  <c r="B501" i="3"/>
  <c r="A501" i="3" s="1"/>
  <c r="B502" i="3"/>
  <c r="A502" i="3" s="1"/>
  <c r="B503" i="3"/>
  <c r="A503" i="3" s="1"/>
  <c r="B504" i="3"/>
  <c r="A504" i="3" s="1"/>
  <c r="B505" i="3"/>
  <c r="A505" i="3" s="1"/>
  <c r="B506" i="3"/>
  <c r="A506" i="3" s="1"/>
  <c r="B507" i="3"/>
  <c r="A507" i="3" s="1"/>
  <c r="B508" i="3"/>
  <c r="A508" i="3" s="1"/>
  <c r="B509" i="3"/>
  <c r="A509" i="3" s="1"/>
  <c r="B510" i="3"/>
  <c r="A510" i="3" s="1"/>
  <c r="B511" i="3"/>
  <c r="A511" i="3" s="1"/>
  <c r="B512" i="3"/>
  <c r="A512" i="3" s="1"/>
  <c r="B513" i="3"/>
  <c r="A513" i="3" s="1"/>
  <c r="B514" i="3"/>
  <c r="A514" i="3" s="1"/>
  <c r="B515" i="3"/>
  <c r="A515" i="3" s="1"/>
  <c r="B516" i="3"/>
  <c r="A516" i="3" s="1"/>
  <c r="B517" i="3"/>
  <c r="A517" i="3" s="1"/>
  <c r="B518" i="3"/>
  <c r="A518" i="3" s="1"/>
  <c r="B519" i="3"/>
  <c r="A519" i="3" s="1"/>
  <c r="B520" i="3"/>
  <c r="A520" i="3" s="1"/>
  <c r="B521" i="3"/>
  <c r="A521" i="3" s="1"/>
  <c r="B522" i="3"/>
  <c r="A522" i="3" s="1"/>
  <c r="B523" i="3"/>
  <c r="A523" i="3" s="1"/>
  <c r="B524" i="3"/>
  <c r="A524" i="3" s="1"/>
  <c r="B525" i="3"/>
  <c r="A525" i="3" s="1"/>
  <c r="B526" i="3"/>
  <c r="A526" i="3" s="1"/>
  <c r="B527" i="3"/>
  <c r="A527" i="3" s="1"/>
  <c r="B528" i="3"/>
  <c r="A528" i="3" s="1"/>
  <c r="B529" i="3"/>
  <c r="A529" i="3" s="1"/>
  <c r="B530" i="3"/>
  <c r="A530" i="3" s="1"/>
  <c r="B531" i="3"/>
  <c r="A531" i="3" s="1"/>
  <c r="B532" i="3"/>
  <c r="A532" i="3" s="1"/>
  <c r="B533" i="3"/>
  <c r="A533" i="3" s="1"/>
  <c r="B534" i="3"/>
  <c r="A534" i="3" s="1"/>
  <c r="B535" i="3"/>
  <c r="A535" i="3" s="1"/>
  <c r="B536" i="3"/>
  <c r="A536" i="3" s="1"/>
  <c r="B537" i="3"/>
  <c r="A537" i="3" s="1"/>
  <c r="B538" i="3"/>
  <c r="A538" i="3" s="1"/>
  <c r="B539" i="3"/>
  <c r="A539" i="3" s="1"/>
  <c r="B540" i="3"/>
  <c r="A540" i="3" s="1"/>
  <c r="B541" i="3"/>
  <c r="A541" i="3" s="1"/>
  <c r="B542" i="3"/>
  <c r="A542" i="3" s="1"/>
  <c r="B543" i="3"/>
  <c r="A543" i="3" s="1"/>
  <c r="B544" i="3"/>
  <c r="A544" i="3" s="1"/>
  <c r="B545" i="3"/>
  <c r="A545" i="3" s="1"/>
  <c r="B546" i="3"/>
  <c r="A546" i="3" s="1"/>
  <c r="B547" i="3"/>
  <c r="A547" i="3" s="1"/>
  <c r="B548" i="3"/>
  <c r="A548" i="3" s="1"/>
  <c r="B549" i="3"/>
  <c r="A549" i="3" s="1"/>
  <c r="B550" i="3"/>
  <c r="A550" i="3" s="1"/>
  <c r="B551" i="3"/>
  <c r="A551" i="3" s="1"/>
  <c r="B552" i="3"/>
  <c r="A552" i="3" s="1"/>
  <c r="B553" i="3"/>
  <c r="A553" i="3" s="1"/>
  <c r="B554" i="3"/>
  <c r="A554" i="3" s="1"/>
  <c r="B555" i="3"/>
  <c r="A555" i="3" s="1"/>
  <c r="B556" i="3"/>
  <c r="A556" i="3" s="1"/>
  <c r="B557" i="3"/>
  <c r="A557" i="3" s="1"/>
  <c r="B558" i="3"/>
  <c r="A558" i="3" s="1"/>
  <c r="B559" i="3"/>
  <c r="A559" i="3" s="1"/>
  <c r="B560" i="3"/>
  <c r="A560" i="3" s="1"/>
  <c r="B561" i="3"/>
  <c r="A561" i="3" s="1"/>
  <c r="B562" i="3"/>
  <c r="A562" i="3" s="1"/>
  <c r="B563" i="3"/>
  <c r="A563" i="3" s="1"/>
  <c r="B564" i="3"/>
  <c r="A564" i="3" s="1"/>
  <c r="B565" i="3"/>
  <c r="A565" i="3" s="1"/>
  <c r="B566" i="3"/>
  <c r="A566" i="3" s="1"/>
  <c r="B567" i="3"/>
  <c r="A567" i="3" s="1"/>
  <c r="B568" i="3"/>
  <c r="A568" i="3" s="1"/>
  <c r="B569" i="3"/>
  <c r="A569" i="3" s="1"/>
  <c r="B570" i="3"/>
  <c r="A570" i="3" s="1"/>
  <c r="B571" i="3"/>
  <c r="A571" i="3" s="1"/>
  <c r="B572" i="3"/>
  <c r="A572" i="3" s="1"/>
  <c r="B573" i="3"/>
  <c r="A573" i="3" s="1"/>
  <c r="B574" i="3"/>
  <c r="A574" i="3" s="1"/>
  <c r="B575" i="3"/>
  <c r="A575" i="3" s="1"/>
  <c r="B576" i="3"/>
  <c r="A576" i="3" s="1"/>
  <c r="B577" i="3"/>
  <c r="A577" i="3" s="1"/>
  <c r="B578" i="3"/>
  <c r="A578" i="3" s="1"/>
  <c r="B579" i="3"/>
  <c r="A579" i="3" s="1"/>
  <c r="B580" i="3"/>
  <c r="A580" i="3" s="1"/>
  <c r="B581" i="3"/>
  <c r="A581" i="3" s="1"/>
  <c r="B582" i="3"/>
  <c r="A582" i="3" s="1"/>
  <c r="B583" i="3"/>
  <c r="A583" i="3" s="1"/>
  <c r="B584" i="3"/>
  <c r="A584" i="3" s="1"/>
  <c r="B585" i="3"/>
  <c r="A585" i="3" s="1"/>
  <c r="B586" i="3"/>
  <c r="A586" i="3" s="1"/>
  <c r="B587" i="3"/>
  <c r="A587" i="3" s="1"/>
  <c r="B588" i="3"/>
  <c r="A588" i="3" s="1"/>
  <c r="B589" i="3"/>
  <c r="A589" i="3" s="1"/>
  <c r="B590" i="3"/>
  <c r="A590" i="3" s="1"/>
  <c r="B591" i="3"/>
  <c r="A591" i="3" s="1"/>
  <c r="B592" i="3"/>
  <c r="A592" i="3" s="1"/>
  <c r="B593" i="3"/>
  <c r="A593" i="3" s="1"/>
  <c r="B594" i="3"/>
  <c r="A594" i="3" s="1"/>
  <c r="B595" i="3"/>
  <c r="A595" i="3" s="1"/>
  <c r="B596" i="3"/>
  <c r="A596" i="3" s="1"/>
  <c r="B597" i="3"/>
  <c r="A597" i="3" s="1"/>
  <c r="B598" i="3"/>
  <c r="A598" i="3" s="1"/>
  <c r="B599" i="3"/>
  <c r="A599" i="3" s="1"/>
  <c r="B600" i="3"/>
  <c r="A600" i="3" s="1"/>
  <c r="B601" i="3"/>
  <c r="A601" i="3" s="1"/>
  <c r="B602" i="3"/>
  <c r="A602" i="3" s="1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81" i="3"/>
  <c r="A83" i="3"/>
  <c r="A84" i="3"/>
  <c r="A85" i="3"/>
  <c r="A86" i="3"/>
  <c r="A87" i="3"/>
  <c r="A88" i="3"/>
  <c r="A89" i="3"/>
  <c r="A9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B162" i="3"/>
  <c r="A162" i="3" s="1"/>
  <c r="B190" i="3"/>
  <c r="A190" i="3" s="1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W4" i="5" l="1"/>
  <c r="X4" i="5" s="1"/>
  <c r="W3" i="5"/>
  <c r="X3" i="5" s="1"/>
  <c r="B41" i="6" l="1"/>
  <c r="B48" i="6"/>
  <c r="B53" i="6" s="1"/>
  <c r="G4" i="6"/>
  <c r="G10" i="6" s="1"/>
  <c r="AJ46" i="5"/>
  <c r="J4" i="6"/>
  <c r="J10" i="6" s="1"/>
  <c r="H4" i="6"/>
  <c r="H10" i="6" s="1"/>
  <c r="B40" i="6" l="1"/>
  <c r="B47" i="6"/>
  <c r="B52" i="6" s="1"/>
  <c r="B4" i="6"/>
  <c r="B10" i="6" s="1"/>
  <c r="B26" i="6"/>
  <c r="B30" i="6" s="1"/>
  <c r="I4" i="6"/>
  <c r="I10" i="6" s="1"/>
  <c r="AK46" i="5"/>
  <c r="K4" i="6" s="1"/>
  <c r="K10" i="6" s="1"/>
  <c r="E4" i="6"/>
  <c r="E10" i="6" s="1"/>
  <c r="L4" i="6"/>
  <c r="L10" i="6" s="1"/>
  <c r="F4" i="6"/>
  <c r="F10" i="6" s="1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</calcChain>
</file>

<file path=xl/sharedStrings.xml><?xml version="1.0" encoding="utf-8"?>
<sst xmlns="http://schemas.openxmlformats.org/spreadsheetml/2006/main" count="4826" uniqueCount="3269">
  <si>
    <t>Target value of 0 = negative</t>
  </si>
  <si>
    <t>Target value of 1 = positive</t>
  </si>
  <si>
    <t>Target value of u = unclassified(Advanced Classification Method)</t>
  </si>
  <si>
    <t>Positives</t>
  </si>
  <si>
    <t>Formula</t>
  </si>
  <si>
    <t>Well,Target 1,Target 2,Target 3,Target 4,Target 5,Target 6,Count,Ch1 Mean,Ch1 StdDev,Ch2 Mean,Ch2 StdDev,Ch3 Mean,Ch3 StdDev,Ch4 Mean,Ch4 StdDev,Ch5 Mean,Ch5 StdDev,Ch6 Mean,Ch6 StdDev,Cluster ID</t>
  </si>
  <si>
    <t>A09,0,0,0,0,,3009,871.788032803039,112.176695489462,708.479434194974,84.5149857803793,272.206283503412,39.4933524584661,123.56086746297,36.5635403803908,-8.55877325524681,37.5041158130366,386.193656604446,54.6692636808139,1,</t>
  </si>
  <si>
    <t>A09,0,1,0,0,,2,779.380096435547,38.5116403428061,1684.25750732422,244.969082358026,240.965103149414,44.4820185920501,103.75496673584,11.3263970606101,-50.2608757019043,10.1340984567644,381.813186645508,38.5129998315517,2,</t>
  </si>
  <si>
    <t>A09,1,1,0,0,,1,4638.37744140625,0,1726.56140136719,0,458.279357910156,0,139.825149536133,0,-44.4715042114258,0,607.555786132813,0,3,</t>
  </si>
  <si>
    <t>A09,0,0,1,0,,2,783.130310058594,39.696035569619,625.794738769531,31.776474147028,1043.7580871582,151.987000659249,177.695652008057,77.6382821042866,11.7844543457031,95.5012143443135,364.553955078125,34.6717535913578,4,</t>
  </si>
  <si>
    <t>A09,0,0,0,1,,2,931.108489990234,150.070682586847,714.102691650391,31.1226679563423,67.5535888671875,285.554482517484,-7.67763519287109,59.0309380645192,-313.5693359375,173.09174710381,3027.66369628906,151.745356929521,5,</t>
  </si>
  <si>
    <t>A09,0,1,0,1,,1,1019.62127685547,0,1708.62390136719,0,229.375228881836,0,71.6624603271484,0,-193.307006835938,0,1923.05212402344,0,6,</t>
  </si>
  <si>
    <t>A09,0,0,1,1,,1,894.898010253906,0,663.930786132813,0,777.999816894531,0,112.701309204102,0,-162.466125488281,0,1712.23046875,0,7,</t>
  </si>
  <si>
    <t>A09,1,0,1,1,,1,7440.10107421875,0,897.07177734375,0,1061.73193359375,0,112.508590698242,0,-235.43180847168,0,2561.25927734375,0,8,</t>
  </si>
  <si>
    <t>A09,1,1,1,1,,2,7789.82250976563,251.993452810441,2155.58117675781,10.9468623295459,889.176849365234,332.40462260838,134.605628967285,8.439242179974,-230.185859680176,2.26850118465714,2297.54077148438,269.662835932513,9,</t>
  </si>
  <si>
    <t>A10,0,0,0,0,,13694,286.017659222556,56.7548634754367,605.337051113034,84.9181744034573,784.846425422634,149.098073135202,113.769825578889,52.5790522204412,2.65036068064275,62.6613291639391,387.105072381393,71.5644565345161,1,</t>
  </si>
  <si>
    <t>A10,1,0,0,0,,6,3168.04947916667,845.536330293911,653.289672851563,123.910145699898,731.551839192708,66.1229934246264,75.95418993632,40.1401043953646,-20.6055602232615,51.5477750040658,485.655639648438,94.1538105455708,2,</t>
  </si>
  <si>
    <t>A10,0,1,0,0,,8,287.644554138184,47.6442029775624,1614.84268188477,173.783526706905,729.916961669922,77.9689020401919,66.0531922187656,52.1175299300645,-17.1057157516479,59.8835009952748,382.400653839111,61.8806527824928,3,</t>
  </si>
  <si>
    <t>A10,1,1,0,0,,2,2981.62719726563,384.570795278174,1443.14916992188,15.5711956663731,974.4541015625,415.564203907755,87.9286003112793,30.8302969540961,-52.2782020568848,188.596516639532,536.675178527832,407.058195724943,4,</t>
  </si>
  <si>
    <t>A10,1,0,1,0,,1,2644.12524414063,0,567.158630371094,0,3873.20556640625,0,60.6414337158203,0,72.5169219970703,0,316.419219970703,0,5,</t>
  </si>
  <si>
    <t>A10,0,0,0,1,,3,359.375569661458,37.7854925577918,720.878743489583,27.6560502453458,830.072041829427,48.4553379244743,91.9760557810466,68.8299074796559,-115.06401570638,274.877863367663,2410.93306477865,2265.6854469962,6,</t>
  </si>
  <si>
    <t>A10,1,0,0,1,,1,2613.55297851563,0,464.495269775391,0,552.555541992188,0,84.0591659545898,0,-434.28125,0,2811.45263671875,0,7,</t>
  </si>
  <si>
    <t>A10,0,1,0,1,,3,296.328481038411,6.14289265430292,1668.85396321615,248.221589371832,674.029296875,16.0064877916785,102.785730997721,22.6688281764633,-282.456364949544,164.748653454208,2830.83471679688,1091.36825569469,8,</t>
  </si>
  <si>
    <t>A10,1,1,0,1,,3,2531.400390625,416.026918541934,1509.37508138021,226.939598473883,1511.33345540365,807.646697178856,78.0647977193197,39.0265714151274,-147.171849568685,13.3077011522709,1600.20446777344,679.867624696164,9,</t>
  </si>
  <si>
    <t>A10,0,0,1,1,,1,204.24348449707,0,593.033447265625,0,3501.361328125,0,-9.78316402435303,0,29.2065677642822,0,1459.67749023438,0,10,</t>
  </si>
  <si>
    <t>A10,1,1,1,1,,2,2840.021484375,137.432486782696,1625.31976318359,312.786077892148,4319.57604980469,1041.79219432626,15.1375983953476,24.0798387015665,-106.203517913818,59.6751738860199,1438.32409667969,175.998463516952,11,</t>
  </si>
  <si>
    <t>A11,0,0,0,0,,11359,947.802079903386,67.0067427045273,703.903933028308,65.2431503992919,287.615085763341,30.4653792960517,143.928617199643,37.5286172073202,-4.53291149658866,38.15522148037,401.246023564138,44.800356202751,1,</t>
  </si>
  <si>
    <t>A11,1,0,0,0,,14,8988.48025948661,525.984643372969,760.823573521205,127.735045751213,298.641736711775,19.9904791222897,134.880039215088,31.7064415301283,2.15945501838412,37.6123646135649,397.359438214983,44.5099937354665,2,</t>
  </si>
  <si>
    <t>A11,0,1,0,0,,62,1024.8030996015,68.9663243784295,2357.88600207913,172.794986519427,283.328175452448,31.8261507823127,143.647739902619,35.4546447126927,-7.15246976767817,36.6469366339198,400.891235843781,47.5564478715271,3,</t>
  </si>
  <si>
    <t>A11,1,1,0,0,,1,8824.8369140625,0,2335.44775390625,0,226.567642211914,0,129.067840576172,0,-82.4055023193359,0,455.110656738281,0,4,</t>
  </si>
  <si>
    <t>A11,0,0,1,0,,18,918.64794921875,50.1505438938127,701.38521999783,54.7679519259341,2161.77174886068,327.450545681952,129.798433091905,79.4368458440624,5.98356985714701,23.1083532902562,382.674021402995,24.2340109704576,5,</t>
  </si>
  <si>
    <t>A11,1,0,1,0,,16,8654.95806884766,479.118085805109,733.893835067749,112.330850403064,1599.74839782715,300.712477786914,164.495060682297,47.9687651344638,-10.3398229554296,55.2279392837508,405.668991088867,63.4009868617597,6,</t>
  </si>
  <si>
    <t>A11,1,1,1,0,,1,7822.8154296875,0,2243.00659179688,0,1167.8681640625,0,191.186218261719,0,-1.81664061546326,0,579.871826171875,0,7,</t>
  </si>
  <si>
    <t>A11,0,0,0,1,,35,951.244395228795,70.0273281836931,697.645650809152,69.3649244311118,209.683288029262,69.0382977932594,99.9080769675119,53.6502421442038,-475.180644444057,123.664421080794,5298.05736258371,1270.42149511609,8,</t>
  </si>
  <si>
    <t>A11,1,0,0,1,,6,8582.91528320313,565.902472543661,762.150553385417,59.08036179646,236.489517211914,27.2024610897873,137.886114756266,31.0784031724854,-351.16197458903,69.40776545072,4225.17911783854,508.512996069416,9,</t>
  </si>
  <si>
    <t>A11,0,1,0,1,,2,1082.29406738281,18.4180945747099,2533.65856933594,484.346220659364,251.857582092285,24.6274515241568,115.776893615723,5.32654164269238,-424.909599304199,313.63553177667,4971.09790039063,2109.61199489909,10,</t>
  </si>
  <si>
    <t>A11,1,1,0,1,,3,7874.02978515625,578.514404459818,2262.44759114583,40.1569213828379,326.283477783203,142.608284250607,131.283086140951,32.1664646327768,-205.723912556966,79.6803438159515,2174.09057617188,632.673663703612,11,</t>
  </si>
  <si>
    <t>A11,0,0,1,1,,1,851.113464355469,0,591.718505859375,0,1570.10473632813,0,103.390365600586,0,-224.309967041016,0,3103.64404296875,0,12,</t>
  </si>
  <si>
    <t>A11,1,0,1,1,,40,8637.90404052734,511.835609244992,769.816668701172,116.569108052653,1421.87274169922,204.529061016739,122.376694887877,62.4998390957229,-249.918339538574,75.1407622505141,3128.87064819336,510.018869513646,13,</t>
  </si>
  <si>
    <t>A11,1,1,1,1,,89,8326.2855128599,550.94843218645,2288.78649079398,161.825324185897,1138.10213650478,177.981032039411,147.02096626196,57.4869887254073,-209.149309608374,87.0463070080468,2309.78994648108,639.585565505319,14,</t>
  </si>
  <si>
    <t>A12,0,0,0,0,,16005,433.593697926582,45.5132772398063,636.522400565894,66.651347369358,135.841328067714,29.3420290286687,77.046700052016,37.016706494531,7.20928210746114,60.4190181025637,367.236426525837,54.9116115623212,1,</t>
  </si>
  <si>
    <t>A12,1,0,0,0,,23,4442.87031886889,402.48396619545,624.898879341457,92.3518541435999,135.223364788553,26.1677388276202,73.6059497335683,30.1898116450568,-6.29408662733824,56.6472561647145,362.492151675017,57.423574380706,2,</t>
  </si>
  <si>
    <t>A12,0,1,0,0,,82,481.131105748618,51.3326599544471,1624.41445252954,138.423746192171,140.433999503531,26.4805142109098,68.6046735956901,35.2266797629555,15.7625887357607,56.2331936459625,360.584582631181,50.8438267006745,3,</t>
  </si>
  <si>
    <t>A12,1,1,0,0,,3,4803.82633463542,639.612868149114,1781.92818196615,277.884717675705,181.281639099121,83.4437443508578,130.168139139811,67.3939241350919,-57.5300629933675,32.0555275047814,431.056803385417,48.8740423186008,4,</t>
  </si>
  <si>
    <t>A12,0,0,1,0,,29,425.607896475956,38.6563183737461,599.541226091056,66.186503060471,1095.60903825431,218.18489617881,139.449567901677,263.316903864827,19.2238520671581,72.9845246611953,351.304426522091,53.6977271190955,5,</t>
  </si>
  <si>
    <t>A12,1,0,1,0,,21,4647.60834030878,424.951283043772,690.598528180804,85.75134455727,934.73922874814,186.332292827011,69.8182102271489,45.80286303795,-1.73779993965512,62.1525457025124,371.019942510696,56.8171287160693,6,</t>
  </si>
  <si>
    <t>A12,1,1,1,0,,3,4474.458984375,487.118155064504,1609.49601236979,145.671689677237,677.01328531901,41.5489186792357,87.5180333455404,33.7853198443308,3.16991424560547,62.1433699943918,490.008178710938,157.935874765481,7,</t>
  </si>
  <si>
    <t>A12,0,0,0,1,,38,434.54115456029,47.4005359132135,612.098493074116,66.5510593581305,93.9489404653248,64.793731831847,61.5871723858934,41.9005873006774,-182.332010858937,190.48400030836,2812.66728611996,940.670761064812,8,</t>
  </si>
  <si>
    <t>A12,1,0,0,1,,6,4569.62508138021,356.243518619595,604.824762980143,142.409898885939,96.838991800944,26.38006420412,52.6400205294291,44.8214306052353,-199.878674825033,95.4690143334525,3013.17533365885,389.332511950363,9,</t>
  </si>
  <si>
    <t>A12,0,1,0,1,,10,484.392663574219,41.2060516223288,1571.31724853516,127.533507960038,77.4688873291016,26.9797705242523,77.6629026412964,39.6646764647966,-252.224332618713,132.832045722455,3088.85808105469,668.48086193801,10,</t>
  </si>
  <si>
    <t>A12,1,1,0,1,,4,4545.61352539063,230.785700229412,1483.27389526367,98.3558185285072,75.537971496582,37.3002740860948,67.5099662542343,42.6029117005905,-180.956071853638,123.080859661708,2321.96020507813,600.199793827182,11,</t>
  </si>
  <si>
    <t>A12,0,0,1,1,,2,455.496368408203,48.155594553624,674.003234863281,208.878928842127,679.903259277344,333.154671970577,153.23553276062,156.743617106337,655.505012512207,1186.54985463072,4920.37145996094,4015.12718130411,12,</t>
  </si>
  <si>
    <t>A12,1,0,1,1,,45,4576.63492296007,419.521056083371,661.065768771701,84.0503034921053,768.993047417535,187.857055221634,86.984872466988,62.746772721655,-165.740107970768,93.8542870443711,2271.1566813151,559.665186321411,13,</t>
  </si>
  <si>
    <t>A12,1,1,1,1,,85,4543.19941980699,447.307311187127,1605.45465446921,154.72296070092,635.366849293428,125.584773792045,80.1795336442835,58.1973594215153,-120.078458910129,187.113639314567,1869.92412181181,1206.26290228206,14,</t>
  </si>
  <si>
    <t>B09,0,0,0,0,,15466,828.101487147273,132.062985113359,681.111404588641,91.1302029102646,251.580214703297,50.2614798219075,128.165196364701,49.5858295091383,-6.30104994338114,62.7026443592765,367.013688027651,67.8052436497497,1,</t>
  </si>
  <si>
    <t>B09,1,0,0,0,,1,3567.48046875,0,559.696472167969,0,431.177276611328,0,126.744499206543,0,-64.8952713012695,0,646.620849609375,0,2,</t>
  </si>
  <si>
    <t>B09,0,1,0,0,,18,863.013410780165,163.795777296317,1800.86947292752,318.054514133077,257.947444491916,71.1424958776982,128.285305658976,47.2976892869664,-6.69777461555269,49.2007428028727,369.621743096246,82.653933802772,3,</t>
  </si>
  <si>
    <t>B09,0,0,1,0,,7,898.959158761161,438.674436105311,625.505039760045,83.4545098505405,761.57510811942,91.3625006810765,142.320456368583,29.8870405303523,4.4530474117824,50.425532878238,383.666573660714,156.082277225692,4,</t>
  </si>
  <si>
    <t>B09,1,0,1,0,,1,4880.1630859375,0,716.723571777344,0,760.181030273438,0,155.540893554688,0,2.25110006332397,0,354.973785400391,0,5,</t>
  </si>
  <si>
    <t>B09,1,1,1,0,,1,3260.29052734375,0,1784.64758300781,0,607.406311035156,0,77.9426879882813,0,75.3096466064453,0,728.486633300781,0,6,</t>
  </si>
  <si>
    <t>B09,0,0,0,1,,3,781.886698404948,79.3728108160573,615.23232014974,97.706498666382,196.705332438151,71.8980889719734,90.8145523071289,17.2673564368647,-365.270004272461,209.609744987189,2811.51375325521,1684.12413435602,7,</t>
  </si>
  <si>
    <t>B09,1,0,0,1,,1,3269.603515625,0,543.113830566406,0,477.610626220703,0,249.561431884766,0,-178.220611572266,0,1124.73364257813,0,8,</t>
  </si>
  <si>
    <t>B09,0,1,0,1,,4,878.15544128418,126.941701778384,1901.97991943359,282.826243274883,226.962856292725,45.6041586961371,114.928860664368,100.751828572608,-118.316654205322,38.4946626582179,1922.03800964355,741.221407192304,9,</t>
  </si>
  <si>
    <t>B09,1,1,0,1,,4,5087.2326965332,3157.59017882095,1934.47174072266,584.574692700659,397.695877075195,120.063079485674,127.572667121887,58.8195650983133,-230.862882614136,126.634498228972,2189.37100219727,1872.66167056413,10,</t>
  </si>
  <si>
    <t>B09,0,0,1,1,,1,734.243896484375,0,560.532104492188,0,831.346801757813,0,132.54866027832,0,-1.73369681835175,0,1365.419921875,0,11,</t>
  </si>
  <si>
    <t>B09,1,0,1,1,,2,6044.43823242188,664.427984150781,966.699676513672,50.9375401107836,840.172760009766,19.4522123471715,251.572105407715,73.6128305338649,-219.342885971069,227.643339687778,2176.49536132813,781.41686760299,12,</t>
  </si>
  <si>
    <t>B09,1,1,1,1,,3,5498.79378255208,790.715333362824,1843.61267089844,370.183736170993,674.962280273438,101.603138921003,113.404538472493,56.4746927778247,-154.536646525065,153.617080490486,1519.9809773763,607.198265246452,13,</t>
  </si>
  <si>
    <t>B10,0,0,0,0,,13290,312.501326616802,63.7006148607916,648.711338187305,93.5685254940739,844.326980783708,164.969663963185,128.311195595797,54.6120693670065,4.97234789286008,62.4859750879796,407.614562104213,75.3031237530028,1,</t>
  </si>
  <si>
    <t>B10,1,0,0,0,,12,3099.87994384766,438.831417643393,595.484420776367,64.8478867579443,848.060943603516,123.229399772918,102.727104345957,65.6299497115768,-1.82246329387029,63.9589007971764,390.984064737956,40.4863461920964,2,</t>
  </si>
  <si>
    <t>B10,0,1,0,0,,5,307.373199462891,21.6571317667129,1694.60969238281,208.908712383283,759.154711914063,69.3467400997541,93.7832801818848,57.3322402903757,30.8802454948425,39.1425567588225,367.294299316406,41.4205404794453,3,</t>
  </si>
  <si>
    <t>B10,1,1,0,0,,1,5031.69384765625,0,2207.69091796875,0,885.130493164063,0,51.7059326171875,0,-66.4408721923828,0,486.546539306641,0,4,</t>
  </si>
  <si>
    <t>B10,0,0,1,0,,1,271.944854736328,0,587.472229003906,0,5059.2587890625,0,-20.3896198272705,0,36.3615036010742,0,298.160400390625,0,5,</t>
  </si>
  <si>
    <t>B10,1,1,1,0,,1,3805.79345703125,0,2186.50537109375,0,4488.119140625,0,534.278686523438,0,283.220031738281,0,78.9327697753906,0,6,</t>
  </si>
  <si>
    <t>B10,0,0,0,1,,3,324.226384480794,80.9079314313647,654.808410644531,141.525750382316,722.409423828125,411.469323621298,22.6214745839437,126.135619622014,-380.707125345866,317.522176218305,3180.51100667318,2225.82933755307,7,</t>
  </si>
  <si>
    <t>B10,0,1,0,1,,1,274.474670410156,0,1371.75830078125,0,703.986999511719,0,93.8598175048828,0,-179.129608154297,0,1416.662109375,0,8,</t>
  </si>
  <si>
    <t>B10,1,1,0,1,,1,1798.03747558594,0,1465.10400390625,0,699.25439453125,0,115.632316589355,0,-128.072845458984,0,1550.26525878906,0,9,</t>
  </si>
  <si>
    <t>B10,1,0,1,1,,2,2970.57507324219,589.294953880355,657.775360107422,108.664280700185,5888.61743164063,748.712488439146,54.5063495635986,134.048090801174,-321.179420471191,137.037965306651,3349.35583496094,1263.43219086011,10,</t>
  </si>
  <si>
    <t>B10,1,1,1,1,,5,3021.15502929688,364.908090820081,1714.68249511719,145.85483502863,4822.389453125,570.408639348653,164.383986663818,92.051125409482,-155.103593444824,96.113764777189,2080.65119628906,677.740476920758,11,</t>
  </si>
  <si>
    <t>B11,0,0,0,0,,14124,887.969189466953,83.31084806727,678.259543737316,76.0966902816856,262.540815841709,36.6775239613617,138.041747685922,42.0751315876482,-4.05753178930918,61.3891293732763,378.076916229283,56.683058740295,1,</t>
  </si>
  <si>
    <t>B11,1,0,0,0,,17,8436.16480928309,587.509528881778,727.204173368566,95.6956406218859,260.144546508789,48.9202297831277,139.707443686093,45.0886752663151,-3.03435743556303,56.0359693982978,380.271714154412,43.2908427202421,2,</t>
  </si>
  <si>
    <t>B11,0,1,0,0,,80,957.559757232666,99.2323824922259,2146.98750610352,217.711655047116,263.072953033447,39.3374987811844,137.734049510956,38.6636792638633,-6.99522542059422,58.3175697379593,375.113952636719,56.5682421247581,3,</t>
  </si>
  <si>
    <t>B11,1,1,0,0,,3,7885.10123697917,417.753663257964,2018.2450764974,128.237657964922,250.195999145508,45.0196889273521,149.129516601563,35.683042694661,-23.0412344932556,15.1856241532203,394.598693847656,87.6264387005529,4,</t>
  </si>
  <si>
    <t>B11,0,0,1,0,,32,861.544340133667,73.0161396188969,672.153392791748,69.6029007973906,1956.3126411438,435.763055992803,140.057143449783,49.3115669689633,-7.68084392696619,61.9716673891392,377.407505989075,60.3870027636247,5,</t>
  </si>
  <si>
    <t>B11,1,0,1,0,,19,7821.93600945724,669.870871937333,716.594156365646,112.532412633073,1353.46574642784,253.12876508329,152.631791767321,38.7073311297149,-26.5093176239415,58.2969029541979,381.530400326377,43.6487554794597,6,</t>
  </si>
  <si>
    <t>B11,0,0,0,1,,37,881.974267908045,85.6759006767665,641.089903135557,72.5330576349917,184.847750483332,37.0592599924537,124.281046790046,45.6818834515921,-444.581922582678,132.53705213496,4735.86698954814,712.501733197243,7,</t>
  </si>
  <si>
    <t>B11,1,0,0,1,,4,8715.27709960938,882.320698648011,689.045288085938,63.0510362746956,210.978168487549,10.852788548684,145.50072479248,22.53615294366,-364.640342712402,160.238835636375,4502.63677978516,944.219336464595,8,</t>
  </si>
  <si>
    <t>B11,0,1,0,1,,12,916.757822672526,52.4330999585934,2065.84911092122,185.285543031826,200.796170552572,46.9342867265475,133.722184499105,69.452356657438,-290.501373291016,114.224153378565,3614.17146809896,560.690269629351,9,</t>
  </si>
  <si>
    <t>B11,1,1,0,1,,5,7686.80595703125,927.448711675996,2054.29431152344,213.241361253856,221.958135986328,32.619520646856,148.066284942627,75.9077685684486,-166.84262714386,166.40932080487,2374.04996337891,1287.53701499442,10,</t>
  </si>
  <si>
    <t>B11,0,0,1,1,,2,835.147521972656,85.5508572652685,608.969757080078,34.175604936785,1354.62719726563,577.716080338425,116.231128692627,47.8879425094421,-202.589248657227,108.371947461515,3091.87292480469,1446.69576223338,11,</t>
  </si>
  <si>
    <t>B11,1,0,1,1,,46,7882.27562415082,644.196405193828,695.701487002165,104.890170088411,1269.11360367485,238.454339120213,145.696219112562,73.1927442450634,-220.683523053708,98.2652854791389,2600.74682351817,709.135802393866,12,</t>
  </si>
  <si>
    <t>B11,1,1,1,1,,102,7622.13343481924,672.976942054521,2130.79282513787,196.156666686631,1014.11027018229,206.184776958838,142.133573793897,50.2233577804798,-179.386149467206,89.8953458175344,2165.42644545611,624.986718866146,13,</t>
  </si>
  <si>
    <t>B12,0,0,0,0,,15240,474.183514005806,58.3602624565669,626.424349501002,77.2780632221136,148.017673082333,31.5436265696792,82.3489810806089,38.3363332367462,5.43975975978276,60.681339829969,382.770559420047,59.6973021469324,1,</t>
  </si>
  <si>
    <t>B12,1,0,0,0,,26,4687.09898024339,485.759672143553,638.514750554011,89.7488379961095,147.573001861572,25.41100193292,79.0156208551847,39.2855813822833,8.74958052543493,50.2959002726041,370.026022104117,43.807525012171,2,</t>
  </si>
  <si>
    <t>B12,0,1,0,0,,141,512.780495501579,58.8407535815604,1639.59499407829,174.545877853333,147.936822011961,28.0161710927906,76.7207041057289,35.3869453126853,1.09773272910017,53.3083920465601,377.477273927513,55.8167231585781,3,</t>
  </si>
  <si>
    <t>B12,1,1,0,0,,2,4800.7646484375,514.350439382647,1605.31945800781,85.5657900622833,172.603225708008,32.3490131215898,87.3924407958984,51.0599696250372,-41.9570083618164,25.3728505716768,431.384918212891,77.1705802122352,4,</t>
  </si>
  <si>
    <t>B12,0,0,1,0,,39,459.970807197766,48.0081680143056,594.193948599008,72.5807037167892,1166.46924141126,310.057573877046,98.5028922007634,60.0560929731821,-11.2411697338789,65.9162928903196,381.733821771084,59.3212906626473,5,</t>
  </si>
  <si>
    <t>B12,1,0,1,0,,34,4879.11731675092,610.002540333778,654.417530732996,98.333800905211,898.851463766659,256.460227981669,95.8617885813994,35.1787024805425,1.63257865344777,64.4427928598375,391.601527494543,62.1696122552703,6,</t>
  </si>
  <si>
    <t>B12,1,1,1,0,,3,4168.30151367188,134.313683727164,1407.24328613281,164.123602050359,466.737996419271,91.6576105545909,72.5074869791667,44.7710968587453,51.1050332387288,74.1742279496465,483.414082845052,144.851943669766,7,</t>
  </si>
  <si>
    <t>B12,0,0,0,1,,53,468.977972642431,67.5933579667788,601.640125202683,90.5644381169727,97.4830510661287,43.0854175612346,87.8326420694027,47.5380237422109,-233.769721894894,153.010926687224,3077.75209707584,1027.1193569781,8,</t>
  </si>
  <si>
    <t>B12,1,0,0,1,,8,4972.4931640625,475.429340708041,633.992431640625,112.536704949827,115.751918792725,20.0897612996293,62.5457878112793,37.9183661514703,-283.57325553894,113.3920706872,3524.22698974609,552.998455279615,9,</t>
  </si>
  <si>
    <t>B12,0,1,0,1,,10,508.746475219727,42.3971618250698,1601.87280273438,144.723159742063,97.7484920501709,28.3286201141797,71.7584415435791,33.6613764833712,-277.302972412109,66.0443938303901,2949.66274414062,562.231194885107,10,</t>
  </si>
  <si>
    <t>B12,1,1,0,1,,7,4746.828125,461.025072757079,1627.54408482143,235.926328513001,135.897324698312,27.5744607683261,60.9337818963187,24.072469789973,-130.044931139265,80.4553863011786,2258.09193638393,546.900670735499,11,</t>
  </si>
  <si>
    <t>B12,0,0,1,1,,3,518.488484700521,62.4024742187585,640.914265950521,90.7998792530964,725.817138671875,54.3101491568861,122.959821065267,23.0565988502382,-156.19366200765,56.8628835093767,1734.98701985677,424.69658974018,12,</t>
  </si>
  <si>
    <t>B12,1,0,1,1,,57,4726.70932274534,438.866549127761,628.342835008052,102.639169840988,745.057224206757,138.98379133351,83.954163453558,56.0264115718898,-150.6243457355,85.985281411201,2064.97421211109,541.618400286597,13,</t>
  </si>
  <si>
    <t>B12,0,1,1,1,,1,474.833740234375,0,1505.67517089844,0,677.40673828125,0,89.4176483154297,0,-191.60368347168,0,1878.5849609375,0,14,</t>
  </si>
  <si>
    <t>B12,1,1,1,1,,139,4752.66276100214,513.307273949578,1604.61100143323,197.522421684106,652.471747748286,177.346224539058,84.1910260701351,48.3079207430352,-124.405459355965,89.2745775519599,1740.10458176428,635.633913798221,15,</t>
  </si>
  <si>
    <t>C09,0,0,0,0,,14275,798.300593389989,114.453769393357,664.664860767157,80.7586234317669,243.877477322927,46.7732538454861,124.006279011647,48.8919462534536,-6.96331288080927,62.9872198457316,358.325384996083,63.5376773563599,1,</t>
  </si>
  <si>
    <t>C09,1,0,0,0,,1,1956.56848144531,0,606.684143066406,0,454.98876953125,0,5.03334045410156,0,-73.5071182250977,0,370.325256347656,0,2,</t>
  </si>
  <si>
    <t>C09,0,1,0,0,,13,956.005422738882,309.17899921961,1706.7870718149,227.491821162618,278.184994037335,85.6253422994909,131.793104905349,43.077696523472,-22.9728195483868,61.7795265529092,408.742905836839,130.587576322995,3,</t>
  </si>
  <si>
    <t>C09,0,0,1,0,,8,748.15796661377,63.6426576080461,623.626136779785,76.6728898665786,893.698707580566,220.364056757848,136.432826519012,59.3429247307506,-13.8478742241859,63.9004561794048,391.840682983398,93.2934639440846,4,</t>
  </si>
  <si>
    <t>C09,1,0,1,0,,2,6572.41772460938,1324.97482214564,881.517120361328,30.6030411469254,1231.91668701172,234.856385059411,239.563385009766,123.445548667824,-49.9913921356201,9.37659078825459,419.257904052734,25.9997259376884,5,</t>
  </si>
  <si>
    <t>C09,0,0,0,1,,1,701.940185546875,0,609.154357910156,0,186.826065063477,0,159.226760864258,0,-127.372375488281,0,1493.03588867188,0,6,</t>
  </si>
  <si>
    <t>C09,0,1,0,1,,3,911.419840494792,207.38879567202,1706.21891276042,303.336128386262,273.530197143555,123.488014347385,126.842559814453,17.2579921685224,-234.005655924479,78.9962761021559,2244.20772298177,1319.69858723125,7,</t>
  </si>
  <si>
    <t>C09,0,0,1,1,,2,1272.65234375,710.045866379346,596.210906982422,27.3534746196634,815.966461181641,26.123978893196,138.588989257813,44.4037940412138,-96.7583408355713,52.6536330044269,1641.0732421875,523.944373039303,8,</t>
  </si>
  <si>
    <t>C09,1,0,1,1,,3,6898.40364583333,735.772660239653,834.391886393229,131.405213161849,899.052429199219,216.225239622624,168.492047627767,55.9095592345681,-219.964757283529,75.6382081211785,2317.07063802083,584.494046021496,9,</t>
  </si>
  <si>
    <t>C09,1,1,1,1,,3,4212.34016927083,1223.51905518367,1725.13537597656,187.444524270601,656.434061686198,112.218831397845,147.592600504557,58.8061419833197,-175.210205078125,45.2813183596912,1603.8612874349,402.171320839835,10,</t>
  </si>
  <si>
    <t>C10,0,0,0,0,,11338,315.327843969388,64.9271840875699,652.313562196364,92.7517009876553,846.977719287936,167.239877708228,109.732170867701,49.6097754587645,3.12242946862973,39.0247444522301,410.157159013625,67.2743419669389,1,</t>
  </si>
  <si>
    <t>C10,1,0,0,0,,3,3458.44620768229,845.970642685991,657.27040608724,84.6752974249237,719.075500488281,52.8155181794375,96.1698582967122,52.3783648153835,13.2400101025899,18.5220691279878,346.459330240885,15.0510205204277,2,</t>
  </si>
  <si>
    <t>C10,0,1,0,0,,10,350.537251281738,82.5047687880633,1827.47979736328,352.280882802242,824.94521484375,157.499535785047,93.7059463500977,39.1866422587999,1.02469835281372,41.7826726884734,420.441223144531,85.4804393304313,3,</t>
  </si>
  <si>
    <t>C10,1,0,1,0,,1,3478.78735351563,0,466.825836181641,0,3111.63232421875,0,-8.82249927520752,0,11.7147245407104,0,346.305633544922,0,4,</t>
  </si>
  <si>
    <t>C10,0,0,0,1,,5,346.146118164063,67.5815708905715,665.482104492188,149.426529517625,1004.88736572266,337.951606588131,83.1348115921021,74.3363055640533,-153.138609313965,232.57565422633,2691.134765625,1795.3423504182,5,</t>
  </si>
  <si>
    <t>C10,0,1,0,1,,2,295.529495239258,40.7283191112334,1653.97833251953,117.662758286282,914.209808349609,316.554451219742,154.407897949219,28.7041806363507,-144.777946472168,74.7643175013605,2353.27697753906,443.054361094314,6,</t>
  </si>
  <si>
    <t>C10,1,0,1,1,,3,3095.4521484375,611.199249621042,595.298604329427,78.1137863401795,5488.40266927083,1110.22573347103,-77.9060122172038,43.8257149111259,-155.775550842285,74.0826341873534,2747.04447428385,1322.08934935793,7,</t>
  </si>
  <si>
    <t>C10,1,1,1,1,,5,2772.630078125,151.16571188854,1561.07932128906,75.920625272113,3861.65522460938,658.722268156245,7.0220703125,122.478395717603,-173.070991516113,55.4362971224364,1740.81827392578,484.694497487281,8,</t>
  </si>
  <si>
    <t>C11,0,0,0,0,,14303,339.439463263032,64.0920175444626,681.141087634792,79.2735473222167,739.897482397739,93.2116030374842,90.9435445972724,44.868816352441,2.35635195570323,39.4834178987384,455.441708714981,56.8428906494093,1,</t>
  </si>
  <si>
    <t>C11,1,0,0,0,,34,5166.81181066176,527.285699091463,676.616952335133,117.416367403901,718.941217759076,81.0027733818751,85.6513616337496,52.3663890895017,3.47777249883203,44.2334394514524,454.394850786994,55.6848306140962,2,</t>
  </si>
  <si>
    <t>C11,0,1,0,0,,91,329.278572166359,49.8554641019853,2103.89774800395,232.362958361545,716.005658160199,80.5489245441916,81.0938628571374,45.5778498923646,-3.69453999498388,41.8554604454713,451.315055763328,55.8393284596422,3,</t>
  </si>
  <si>
    <t>C11,1,1,0,0,,1,5292.47607421875,0,2280.353515625,0,773.42138671875,0,119.089042663574,0,44.0395126342773,0,427.808624267578,0,4,</t>
  </si>
  <si>
    <t>C11,0,0,1,0,,18,341.943112691243,70.7587269965346,703.535966661241,76.0765124483796,7962.98830837674,898.397016802814,-25.1875424385071,100.597620198442,-6.74562190638648,51.8622105426343,474.218560112847,77.473392422209,5,</t>
  </si>
  <si>
    <t>C11,1,0,1,0,,28,4588.45515659877,457.511724884771,649.007923671177,69.4331067471963,7072.55322265625,786.403606236289,-75.4037979585784,109.850489922741,19.0303961421762,27.2515924851897,416.772375924247,38.0722313828021,6,</t>
  </si>
  <si>
    <t>C11,1,1,1,0,,2,4680.68579101563,775.273186907466,2045.00341796875,194.941191272332,7193.1708984375,1083.05902203504,28.6372108459473,104.093220979876,137.767120480537,199.534364095356,203.870555877686,394.352667464311,7,</t>
  </si>
  <si>
    <t>C11,0,0,0,1,,41,341.870463673661,61.4870063250873,640.561776510099,67.8408881218641,665.584483821218,108.19839836895,50.274865409223,51.4249263369962,-400.483613456168,245.865676493834,4687.15080298447,1572.76458606089,8,</t>
  </si>
  <si>
    <t>C11,0,1,0,1,,9,354.525705973307,48.2062849007532,2118.56810167101,196.427378392319,683.588168674045,54.4336111814332,79.0079015096029,45.0280186461305,-311.751361423069,96.9355588423241,3920.82245551215,959.211097346314,9,</t>
  </si>
  <si>
    <t>C11,0,0,1,1,,9,339.558803982205,49.0092492069824,685.956102159288,82.0197318320353,7572.64979383681,795.023802474329,-72.1684729258219,69.8021758033299,-381.850950453016,122.229895958576,4681.74514431424,794.027719488072,10,</t>
  </si>
  <si>
    <t>C11,1,0,1,1,,51,4675.4381462546,434.512978870335,673.33066035252,119.09994659655,7106.29680798101,769.589896565696,-39.2545880055895,109.335538659482,-342.460153617111,92.7697527934765,3855.45389093137,744.946351211312,11,</t>
  </si>
  <si>
    <t>C11,0,1,1,1,,2,336.507202148438,71.9895038653185,2118.60003662109,387.249462849043,6809.484375,1775.47262149299,-61.6492414474487,43.5122459074479,-354.770492553711,139.99991364748,3687.75463867188,1958.79523352035,12,</t>
  </si>
  <si>
    <t>C11,1,1,1,1,,113,4529.76892413924,453.507707842252,2117.64453557107,227.53536095885,6714.56097466123,904.184504348656,-25.9777785683364,107.610461182363,-235.733069634016,105.40857226433,2859.91689550349,840.171266809743,13,</t>
  </si>
  <si>
    <t>C12,0,0,0,0,0,15531,590.766303558772,47.0086940846069,650.637928484796,60.1351321437434,224.066008170093,27.9003885356937,114.853630129374,35.8441476751182,231.340847831202,61.57951263589,390.947012167583,47.8705123923961,1,</t>
  </si>
  <si>
    <t>C12,1,0,0,0,0,20,5859.32158203125,579.509629170966,663.531520080566,101.405328589296,224.378091430664,35.8883495703986,115.744023513794,27.1060288676856,230.665987014771,65.3144566916426,381.841149902344,45.7628558194801,2,</t>
  </si>
  <si>
    <t>C12,0,1,0,0,0,153,634.43072868796,49.1386093825132,1827.04972729652,127.982473730136,220.208354775423,26.4499074698044,111.073820344763,35.2123510506027,213.561906652513,41.6885685066961,382.86393747766,45.2130558537333,3,</t>
  </si>
  <si>
    <t>C12,1,1,0,0,0,2,5630.85913085938,428.269510981726,1868.17468261719,49.408395801444,255.564727783203,53.5609649643728,124.757373809814,47.7435130146154,221.64501953125,34.8128598914731,337.543869018555,0.765996380974697,4,</t>
  </si>
  <si>
    <t>C12,0,0,1,0,0,12,584.304964701335,47.2101960669748,643.356170654297,31.2932721933599,1680.62210083008,297.238780051542,125.34423383077,77.1560832722385,225.326115926107,43.3945144767312,384.578178405762,55.0721434338328,5,</t>
  </si>
  <si>
    <t>C12,1,0,1,0,0,5,5803.6408203125,217.127729074427,705.002648925781,155.935314726655,1382.65832519531,93.2079455370517,97.0632995605469,33.0252274707553,213.98034362793,30.2472652984175,411.463061523437,39.09713997768,6,</t>
  </si>
  <si>
    <t>C12,0,0,0,1,0,19,619.000106008429,42.6961233883222,602.786441200658,44.7420591766184,193.250874569542,27.8053182258394,104.069567630166,41.1917454954039,2730.36833110609,682.097293464824,679.051142642372,91.3832428920367,7,</t>
  </si>
  <si>
    <t>C12,0,1,0,1,0,1,599.579467773438,0,1731.77575683594,0,200.685760498047,0,82.6597290039063,0,2931.10424804688,0,610.152893066406,0,8,</t>
  </si>
  <si>
    <t>C12,0,0,1,1,0,42,592.023053850446,41.2019723488659,598.905352637881,57.5241610695552,1245.6820765904,250.058536386797,106.779866173154,54.1213790861354,2880.41911969866,275.526835028073,687.946305774507,88.3730520954865,9,</t>
  </si>
  <si>
    <t>C12,1,0,1,1,0,37,5781.04201858108,546.938771853627,654.368044466586,119.849065339673,1071.76997004329,258.635682260077,102.262339527543,49.0324978197565,2717.81958007813,379.533650543454,644.476230105838,88.3731037352961,10,</t>
  </si>
  <si>
    <t>C12,1,1,1,1,0,4,5689.25903320313,486.417889552349,1715.26013183594,123.138819406429,818.607879638672,156.341203997018,101.083256721497,41.8663506409028,2739.46868896484,291.398358243753,740.909637451172,89.0634227286956,11,</t>
  </si>
  <si>
    <t>C12,0,0,0,0,1,52,598.596005953275,42.620603776912,632.820257333609,48.576656792701,186.882297809307,34.4039168064055,101.823898791694,54.3511841420339,-41.8105433743734,149.715925128014,3435.02463590182,599.339683221933,12,</t>
  </si>
  <si>
    <t>C12,1,0,0,0,1,12,5882.53015136719,419.860811639788,687.146296183268,97.6170901736468,181.940596262614,26.4583688113432,133.869609196981,44.0699872566084,-19.1778759974986,85.5266912131084,3345.64898681641,386.69394962597,13,</t>
  </si>
  <si>
    <t>C12,0,1,0,0,1,16,636.080951690674,59.6237690286276,1794.36487579346,160.681535355126,175.882618904114,36.2621641701284,82.5574474334717,31.8194598026966,-45.7426005601883,104.083426485535,3207.31690979004,600.750282819377,14,</t>
  </si>
  <si>
    <t>C12,1,1,0,0,1,6,6060.56363932292,329.780254273321,1898.54677327474,122.896557036996,183.848375956217,18.9111590441924,128.76645787557,43.5408133220937,4.86834812164307,95.9533397248325,3064.03426106771,520.830596078297,15,</t>
  </si>
  <si>
    <t>C12,1,0,1,0,1,5,5687.49951171875,379.501075611959,624.076892089844,37.6403635916128,1032.38244628906,207.209392881585,68.6549057006836,31.6729541127578,13.8329982757568,36.0898372145146,2379.42236328125,1014.92191415109,16,</t>
  </si>
  <si>
    <t>C12,1,1,1,0,1,3,5577.08333333333,395.225592356147,1742.5780843099,156.399609340937,839.419596354167,80.4731785662365,95.4994659423828,11.3293388100413,74.1115379333496,46.1500967075607,1636.41715494792,623.40198687221,17,</t>
  </si>
  <si>
    <t>C12,1,0,0,1,1,1,5225.0986328125,0,560.845397949219,0,184.030029296875,0,92.808837890625,0,2713.73950195313,0,2206.34765625,0,18,</t>
  </si>
  <si>
    <t>C12,1,1,0,1,1,4,5778.05297851563,358.424516663327,1703.9811706543,94.7058290199474,219.564540863037,76.3212755463758,78.2399175167084,44.6586968227386,2655.67785644531,229.202218633913,1728.12377929688,400.765618186856,19,</t>
  </si>
  <si>
    <t>C12,0,0,1,1,1,1,640.947875976563,0,715.623596191406,0,1255.26928710938,0,80.3592910766602,0,3008.09375,0,910.965881347656,0,20,</t>
  </si>
  <si>
    <t>C12,1,0,1,1,1,83,5788.43630576995,380.533580033419,655.525793604104,84.3060175615431,964.376145696065,171.524194953994,92.3056092980396,45.1117069419166,2541.6986172228,234.42204651017,2320.75596600268,564.822990532389,21,</t>
  </si>
  <si>
    <t>C12,1,1,1,1,1,180,5679.74488932292,416.959333306992,1779.47251722548,160.351262401789,786.116079542372,182.171209398184,98.1054430508779,52.0767733235958,2378.77025282118,265.762100051304,1967.54636060927,565.653332867513,22,</t>
  </si>
  <si>
    <t>D09,0,0,0,0,,7506,810.392273185033,131.480456278773,662.561988714692,96.4454843029065,245.367261589288,49.8594278354888,124.769073166376,48.3924957218157,-6.61401044636613,63.2114178499054,358.128922883015,69.6370958339256,1,</t>
  </si>
  <si>
    <t>D09,1,0,0,0,,1,5485.89404296875,0,630.092712402344,0,169.185455322266,0,84.7229614257813,0,-13.8929195404053,0,305.317687988281,0,2,</t>
  </si>
  <si>
    <t>D09,0,1,0,0,,4,863.680862426758,123.004650086888,1844.26388549805,340.614880436974,245.8203125,39.1728915072887,106.040143966675,21.5311556912926,73.3148517608643,45.8776103264163,286.024131774902,94.0710419843106,3,</t>
  </si>
  <si>
    <t>D09,0,0,1,0,,3,895.403299967448,30.7930444838624,699.146606445313,24.4395108987855,1118.93587239583,392.540849815039,202.517130533854,102.627823015802,17.869106054306,16.6047646767402,323.936167399089,35.7574632661033,4,</t>
  </si>
  <si>
    <t>D09,0,1,1,0,,1,803.73388671875,0,1705.41882324219,0,816.661926269531,0,95.9999542236328,0,59.4728698730469,0,308.406829833984,0,5,</t>
  </si>
  <si>
    <t>D09,1,1,1,0,,1,3702.21411132813,0,1522.28381347656,0,620.83837890625,0,163.805053710938,0,6.01651239395142,0,591.296203613281,0,6,</t>
  </si>
  <si>
    <t>D09,0,0,0,1,,2,877.082305908203,53.6197466682288,666.208831787109,82.5492355901743,328.094551086426,108.135536684498,119.10453414917,61.7074800855245,-133.114738464355,49.0606148432228,2059.85534667969,528.406430894119,7,</t>
  </si>
  <si>
    <t>D09,0,0,1,1,,1,981.145446777344,0,654.611389160156,0,1206.50122070313,0,136.304946899414,0,-414.067749023438,0,3118.05346679688,0,8,</t>
  </si>
  <si>
    <t>D09,1,0,1,1,,2,5768.51489257813,96.4299609494004,575.007232666016,9.38595345777019,675.018432617188,154.277458666107,145.662330627441,0.486729339692785,-154.563913345337,160.877050925692,1768.88940429688,258.101398373224,9,</t>
  </si>
  <si>
    <t>D09,1,1,1,1,,2,5372.5751953125,1313.50125503353,1849.36810302734,101.56019673307,685.089294433594,32.7417543147537,201.621925354004,9.52191312192015,-135.35916519165,23.9549199944398,1253.18237304688,31.4122174799617,10,</t>
  </si>
  <si>
    <t>D10,0,0,0,0,,12009,308.574917369763,73.1844426767208,627.075426081196,106.900359257789,823.64763964919,170.199392254019,105.351942851471,49.4474605979916,3.52133934519985,39.4968057051859,398.560039514228,77.2089634511401,1,</t>
  </si>
  <si>
    <t>D10,1,0,0,0,,8,3551.50503540039,891.41545161295,616.075351715088,121.111001276009,770.402862548828,140.623776794654,96.7926788330078,45.8867913986572,-0.930466681718826,52.6537064218078,381.511299133301,52.0553715438343,2,</t>
  </si>
  <si>
    <t>D10,0,1,0,0,,7,278.212796892439,39.8967356421689,1460.1629813058,185.588436466161,667.774684361049,81.0162471172564,95.3099452427455,33.1642792106008,21.4639669145857,50.4118263615323,342.662322998047,61.7864286799493,3,</t>
  </si>
  <si>
    <t>D10,0,0,0,1,,3,265.013544718424,48.0254976314043,598.920613606771,80.2327683968682,696.407043457031,81.9720943495293,145.933418273926,46.8043542144782,-126.413124084473,202.666034350939,2483.51505533854,845.569512271922,4,</t>
  </si>
  <si>
    <t>D10,1,0,0,1,,8,2812.75720214844,312.910992002369,591.754573822021,84.5525976283117,713.46875,93.3223303515169,79.765688419342,49.9279002856242,-244.556434631348,82.5451604002469,2486.04386901855,640.47150482801,5,</t>
  </si>
  <si>
    <t>D10,0,1,0,1,,1,408.732055664063,0,1939.09619140625,0,823.212585449219,0,27.4812488555908,0,-300.222412109375,0,3007.99462890625,0,6,</t>
  </si>
  <si>
    <t>D10,1,0,1,1,,5,3257.72241210938,477.689344064016,643.252734375,87.594751183676,4828.64619140625,1257.74570720984,-83.8981193542481,70.8877649819204,-241.15514831543,89.0927290986804,3217.0701171875,515.232617033342,7,</t>
  </si>
  <si>
    <t>D10,1,1,1,1,,4,3324.37878417969,991.760946841969,1997.88537597656,497.907219328693,4330.359375,2503.7594564457,87.6684737205505,165.052085913523,-246.390110015869,172.063555806889,2817.9287109375,1999.04301895524,8,</t>
  </si>
  <si>
    <t>D11,0,0,0,0,,9703,377.1944423087,57.0791950031292,741.025576334669,50.690203995433,793.015993594976,61.0116948006712,109.194375922115,47.6147115058924,3.9310792910927,62.4028946038265,500.348951326944,53.5643980529347,1,</t>
  </si>
  <si>
    <t>D11,1,0,0,0,,7,5747.49183872768,172.666731746729,774.683977399554,100.921880434046,800.947440011161,30.4646879791778,92.2933082580566,36.058970023254,-6.10199710300991,63.5895798594372,499.081233433315,48.0442542944909,2,</t>
  </si>
  <si>
    <t>D11,0,1,0,0,,34,347.233457677505,46.6662856656148,2353.26525878906,109.493140907204,791.913369571461,50.663728059609,100.169961368336,40.5553207162843,7.73568188442903,63.8954330886759,486.950272504021,49.6834227399343,3,</t>
  </si>
  <si>
    <t>D11,1,1,0,0,,1,5014.185546875,0,2480.99169921875,0,855.452941894531,0,89.2897644042969,0,48.640007019043,0,536.259948730469,0,4,</t>
  </si>
  <si>
    <t>D11,0,0,1,0,,15,374.737677001953,34.220728034977,735.464815266927,39.2758768450447,8383.98873697917,308.949786559396,88.4332685470581,118.032825158926,4.57684049606323,37.8341963124871,476.020241292318,32.9305059088692,5,</t>
  </si>
  <si>
    <t>D11,1,0,1,0,,13,5306.56317608173,355.094010180663,753.062922551082,59.1556602250243,8240.59930889423,431.913483707883,57.5100729923982,140.771970737356,47.6683965829703,125.170281137776,447.26493365948,189.414779376,6,</t>
  </si>
  <si>
    <t>D11,0,0,0,1,,16,372.263124465942,55.3242260736729,727.14599609375,96.7140388655444,666.431873321533,144.779258682028,66.898041382432,60.8508463304464,-507.933727264404,145.088528986857,5774.77880859375,587.208008002058,7,</t>
  </si>
  <si>
    <t>D11,1,0,0,1,,1,5455.115234375,0,628.559936523438,0,780.341186523438,0,110.671760559082,0,-302.096649169922,0,5385.43994140625,0,8,</t>
  </si>
  <si>
    <t>D11,0,1,0,1,,5,408.373559570313,30.8036599336096,2180.88251953125,53.1522470091669,686.05390625,38.6948335792006,103.930049133301,58.6598151728781,-400.554504394531,89.8241651210606,4744.414453125,503.628303324844,9,</t>
  </si>
  <si>
    <t>D11,0,0,1,1,,5,370.865148925781,62.006258211278,752.134851074219,39.9362718000459,8163.47802734375,570.001683515438,46.0115796089172,38.7196893345857,-495.742614746094,105.474866907622,5421.64853515625,925.568375726228,10,</t>
  </si>
  <si>
    <t>D11,1,0,1,1,,25,5187.11279296875,278.153954710021,749.615029296875,82.444627724001,7911.7714453125,394.019888604477,41.3149759483337,96.4840117659048,-417.481497802734,101.568227822444,4666.86451171875,673.911487134687,11,</t>
  </si>
  <si>
    <t>D11,0,1,1,1,,4,375.761123657227,30.8108076125204,2317.05432128906,98.6029677313461,7688.82189941406,362.756523932771,6.49638080596924,82.9361472167236,-248.571569442749,112.468667392225,3964.71911621094,653.704676825142,12,</t>
  </si>
  <si>
    <t>D11,1,1,1,1,,57,4942.34227658991,292.996487419055,2305.05673485471,98.897349300215,7385.2403029057,550.269583023001,65.3580726364203,110.461358907264,-294.377021789551,111.8380851502,3410.8629921361,755.639409362602,13,</t>
  </si>
  <si>
    <t>D12,0,0,0,0,0,14577,520.578087540233,52.9511369216057,656.286683391313,78.1961127670609,198.31070201492,29.8178657919381,103.669476203947,35.4900269175364,207.302249905569,59.1715797110279,344.510094998999,48.913775866134,1,</t>
  </si>
  <si>
    <t>D12,1,0,0,0,0,20,5079.97954101562,367.320106532805,630.485751342773,106.256908253989,181.953231811523,25.3437435483379,102.397440719604,30.7542478210575,192.031722640991,46.3094672693908,321.003167724609,32.7504910163304,2,</t>
  </si>
  <si>
    <t>D12,0,1,0,0,0,94,553.107828667823,59.7292138061,1732.62659860165,159.762008460059,190.114785458179,27.7142282364941,102.147462702812,37.387189004702,188.914512066131,46.2074014507864,343.406853046823,37.2452748784449,3,</t>
  </si>
  <si>
    <t>D12,1,1,0,0,0,1,4764.80126953125,0,1602.52783203125,0,145.439544677734,0,165.021362304688,0,162.996337890625,0,408.335784912109,0,4,</t>
  </si>
  <si>
    <t>D12,0,0,1,0,0,14,494.027971540179,53.0502553822138,606.440898350307,82.4729596263448,1523.23721749442,279.033892518001,71.9841121264866,60.3120066021587,208.540489196777,41.9468097403491,315.348387581962,77.3114282384268,5,</t>
  </si>
  <si>
    <t>D12,1,0,1,0,0,2,5636.15844726563,1126.62929842092,773.977264404297,283.274166728252,1730.33480834961,1027.48126630622,122.409969329834,54.538226975368,176.400146484375,61.4023234153141,408.290573120117,94.0700395414005,6,</t>
  </si>
  <si>
    <t>D12,0,1,1,0,0,1,521.674499511719,0,2052.90234375,0,647.930603027344,0,274.720062255859,0,163.893936157227,0,404.641937255859,0,7,</t>
  </si>
  <si>
    <t>D12,0,0,0,1,0,7,549.229801722935,62.2832697366746,649.915597098214,62.366023886592,175.03653390067,28.9728553911831,84.0770656040737,19.342198662702,1963.49115862165,856.261842789187,546.158586774554,73.7998553291584,8,</t>
  </si>
  <si>
    <t>D12,0,0,1,1,0,15,518.454272460938,51.9657843998151,588.146219889323,72.0915878068926,1144.724609375,231.992034093382,97.1108657836914,49.965761954673,2512.98621419271,286.533871573531,646.669694010417,100.708439809665,9,</t>
  </si>
  <si>
    <t>D12,1,0,1,1,0,22,5168.27667791193,370.94894073333,611.687498612837,85.7086049729124,957.51152454723,168.14089094803,86.9368606480685,50.6609191579209,2537.7373379794,193.952268724979,586.187996604226,83.2728015503972,10,</t>
  </si>
  <si>
    <t>D12,1,1,1,1,0,1,4822.54150390625,0,1328.51818847656,0,715.891784667969,0,78.6058197021484,0,2216.666015625,0,705.240539550781,0,11,</t>
  </si>
  <si>
    <t>D12,0,0,0,0,1,44,503.729591369629,48.4504693760087,619.729483864524,65.7011385191763,165.918988661333,28.6220648021231,83.6476441838524,41.6495477005789,-40.2300678437406,103.742612709637,2839.11336447976,557.804507042567,12,</t>
  </si>
  <si>
    <t>D12,1,0,0,0,1,7,5206.34640066964,523.293374285404,650.581024169922,100.493634935774,130.833842686244,20.0005097479378,96.7154635020665,53.759499947573,-39.1928877830505,67.5438047755261,3091.29002162388,792.073436881848,13,</t>
  </si>
  <si>
    <t>D12,0,1,0,0,1,6,528.802597045898,61.6498886394979,1648.01595052083,145.872588382035,144.214963277181,11.1448696750682,85.0691045125325,49.2440363427971,18.3520736694336,83.7283652482625,2485.30051676432,560.724972351782,14,</t>
  </si>
  <si>
    <t>D12,1,1,0,0,1,3,5140.23909505208,57.9595424142961,1688.82588704427,75.7179669406149,157.436640421549,18.2594194224636,98.3378702799479,25.987545226953,-11.3578720092773,71.9476400671864,2103.55509440104,70.7560588721432,15,</t>
  </si>
  <si>
    <t>D12,0,0,1,0,1,1,531.094055175781,0,702.8837890625,0,399.637603759766,0,208.059158325195,0,808.526611328125,0,5476.03466796875,0,16,</t>
  </si>
  <si>
    <t>D12,1,0,1,0,1,4,5310.49670410156,266.353853701292,716.465972900391,111.546974172762,1181.19448852539,127.530934417163,97.3068695068359,35.373326193552,5.35273635387421,77.4359565786463,2370.58013916016,280.602701694526,17,</t>
  </si>
  <si>
    <t>D12,1,1,1,0,1,2,5351.76318359375,217.981547581971,1712.77966308594,16.9866176631867,956.133422851563,125.880889332424,128.745693206787,12.1413188520354,130.19476890564,102.300376314871,1867.51959228516,4.55553889046416,18,</t>
  </si>
  <si>
    <t>D12,1,0,0,1,1,1,5502.654296875,0,571.169006347656,0,164.929626464844,0,69.0285949707031,0,2610.48046875,0,2753.03271484375,0,19,</t>
  </si>
  <si>
    <t>D12,1,1,0,1,1,1,4601.86865234375,0,1503.88354492188,0,186.742309570313,0,79.240364074707,0,2066.87475585938,0,1628.71264648438,0,20,</t>
  </si>
  <si>
    <t>D12,0,0,1,1,1,2,538.975128173828,10.8273567950546,553.206588745117,141.545328663393,959.194458007813,155.854551927711,98.9779930114746,18.0245063984783,2396.41430664063,436.466149158175,1467.55966186523,957.601991082627,21,</t>
  </si>
  <si>
    <t>D12,1,0,1,1,1,49,5287.00628786671,470.796025155266,654.006513323103,93.3019112799209,945.229467275191,198.772398017729,91.2752240786367,60.7141248778625,2395.60020228795,331.68475306471,2087.47932029257,516.416909027153,22,</t>
  </si>
  <si>
    <t>D12,1,1,1,1,1,98,5194.47886937978,480.782041046989,1680.55616978237,178.816978566191,768.167960030692,198.281319559084,82.7286488322579,50.9455568357569,2262.84118776905,275.806947656293,1792.35062081473,531.464883063291,23,</t>
  </si>
  <si>
    <t>E09,0,0,,,,12787,1597.77163943303,452.670065599953,1013.24397430694,133.720782930563,0.313190708231713,31.212975023755,0.971296276823484,37.9219477643639,9.55421051580054,59.9662777909932,0.658695844308711,42.0018491512292,1,</t>
  </si>
  <si>
    <t>E09,1,0,,,,308,5969.01105766792,643.467445369409,1058.11914795715,164.207150905675,-1.18373444565124,31.7572209895519,3.25225492420473,40.2871170738192,8.64261601555657,59.874690970553,0.311368079444805,43.1955778878755,2,</t>
  </si>
  <si>
    <t>E09,0,1,,,,282,650.098918400758,364.486230983779,6708.98960497701,2323.92099678771,1.64035900676927,30.601006203638,-2.54225555215533,37.1198600932055,1.84948147537438,86.1328143098282,0.278598919827887,41.4314212795548,3,</t>
  </si>
  <si>
    <t>E09,1,1,,,,503,6102.59979866892,638.088294417707,6948.66131725273,789.537425567976,0.848574392860441,29.4100845790008,-0.14009639941467,37.3678766833533,-3.61144667508351,63.6096459043039,0.326030426112487,44.8556574616318,4,</t>
  </si>
  <si>
    <t>E10,0,0,0,0,0,14473,851.38586523198,108.441608430338,1050.66634662675,143.322914340019,248.222189607069,37.4434126682656,128.729727696893,39.0051759143887,22.6770452725086,39.5656123063682,409.226845694817,58.6557722835519,1,</t>
  </si>
  <si>
    <t>E10,1,0,0,0,0,19,7881.06157483553,748.975471264265,1065.17298326994,145.180710221493,234.153769242136,26.6270183955301,120.332716289319,28.5685700510266,10.9369038053249,36.6929309170413,400.705240350021,45.4713570445902,2,</t>
  </si>
  <si>
    <t>E10,0,1,0,0,0,117,966.818370851696,111.06189794405,5254.44595310831,621.131789971138,233.357921372112,35.7699793274906,129.102150713277,39.882114896027,12.3208737954593,41.8879165895164,397.041281936515,55.0280341653852,3,</t>
  </si>
  <si>
    <t>E10,1,1,0,0,0,1,10230.2607421875,0,7382.72900390625,0,329.054748535156,0,133.573379516602,0,-24.2470645904541,0,539.514282226563,0,4,</t>
  </si>
  <si>
    <t>E10,0,0,1,0,0,40,812.0669921875,100.290157450321,1000.51586608887,115.923298221502,1841.47275390625,499.635239922409,132.557687664032,54.8069041467356,143.204775312543,102.278793763617,401.759129333496,57.409483345157,5,</t>
  </si>
  <si>
    <t>E10,1,0,1,0,0,37,7948.06558804899,830.900866041645,1139.62295449747,114.908816019227,1370.6533170133,260.730572179612,119.044104601886,55.0995305446687,176.216034554146,94.7039151398673,413.490132924673,69.4315425088262,6,</t>
  </si>
  <si>
    <t>E10,1,1,1,0,0,4,7213.54846191406,1039.96770532114,4521.36120605469,803.476394605022,851.054794311523,217.44309302618,153.581474304199,70.065496020068,57.3442215919495,54.6829535442037,613.498168945313,233.629844654139,7,</t>
  </si>
  <si>
    <t>E10,0,0,0,0,1,56,837.066161019461,99.9892859585133,1000.42596762521,133.105334561517,173.581396784101,66.0370098810679,101.290547179324,50.548052292202,-385.093227658953,104.489440026578,4602.2919921875,801.069534965916,8,</t>
  </si>
  <si>
    <t>E10,1,0,0,0,1,5,7801.83125,927.736418389287,1130.05202636719,115.510608970447,190.547393798828,31.3958324261141,97.7104202270508,61.9963424846398,-318.644375610352,135.561526294106,3849.73422851563,897.971418123903,9,</t>
  </si>
  <si>
    <t>E10,0,1,0,0,1,13,967.072044959435,154.364634817183,5084.20774489183,806.941356332977,185.505661010742,33.1003453760134,111.723642055805,48.9315244662546,-310.720220125639,129.880933332199,3740.06019005409,896.747691457522,10,</t>
  </si>
  <si>
    <t>E10,1,1,0,0,1,7,7626.51276506696,883.926051672659,5128.09437779018,503.771016207608,214.220696585519,7.59830019770721,113.28526197161,42.109996507847,-209.7855355399,113.491392787144,2701.12908063616,1144.30634201709,11,</t>
  </si>
  <si>
    <t>E10,1,0,1,0,1,65,7676.59994741587,874.482446263187,1126.63311016376,158.043483583556,1152.6610144982,217.918065665889,109.64383290731,51.8690217887414,-90.1945286604074,104.025711326069,2730.39588247446,674.510325090985,12,</t>
  </si>
  <si>
    <t>E10,1,1,1,0,1,125,7825.274578125,960.294839878595,5132.2455234375,717.657881610122,1010.03493115234,247.323073698827,116.398922855377,50.9277226194569,-71.5188653669357,94.2439452827383,2504.59792236328,810.057316001417,13,</t>
  </si>
  <si>
    <t>E11,0,0,,,,15393,1624.93818702715,388.430510843373,1024.73264754608,142.913934336273,0.17482608752967,21.4398560698433,0.73732434675244,28.0134335066061,7.74311714581411,30.4927665257165,2.32637991794406,27.1217917909199,1,</t>
  </si>
  <si>
    <t>E11,1,0,,,,206,5964.0647209686,648.192751215674,1074.93664906326,145.31605248106,-0.359300274736456,20.1814128278113,2.88560656233899,27.1055609328738,6.80599450876991,31.2985332908596,-2.46947169781762,26.3429275654981,2,</t>
  </si>
  <si>
    <t>E11,0,1,,,,189,656.171071854849,112.602086418191,6602.627432364,856.338039536832,0.677957403912115,20.2386246336017,-0.0501678561072343,26.7220308830915,-5.24699721221748,30.2294190718039,1.08198729867027,27.7639227068617,3,</t>
  </si>
  <si>
    <t>E11,1,1,,,,229,6150.30161282069,712.401622809481,7099.22161998499,874.446062664965,0.463612271546016,22.9245110268023,2.35707306081031,29.8157575932498,-3.99296252862205,32.8319712857968,3.21176456845483,28.3863805376483,4,</t>
  </si>
  <si>
    <t>E12,0,0,0,0,0,15173,233.804493684818,43.2985114220203,1082.15135028044,120.417557705515,719.785398069575,75.8549764557145,93.14398811768,44.3068658772045,203.024764937083,51.8881919360326,543.026465268941,64.942400229127,1,</t>
  </si>
  <si>
    <t>E12,1,0,0,0,0,18,4154.21308051215,575.832994818174,1107.65341186523,102.452051291407,720.725321451823,72.1437401333044,83.513516081704,32.754755922244,209.28484471639,72.5740643117618,548.766326904297,52.8713114993065,2,</t>
  </si>
  <si>
    <t>E12,0,1,0,0,0,139,365.621327681507,59.0378448332797,5441.77010910803,594.713862254797,693.002377297381,66.9304126592026,86.2962536577055,47.1620648677307,181.258667019631,51.063706194488,527.087498287503,64.1641846225429,3,</t>
  </si>
  <si>
    <t>E12,1,1,0,0,0,4,3771.16571044922,459.099307280464,5302.45581054688,801.089359626572,731.477630615234,102.521288678279,111.853620052338,64.8719074515603,171.813035964966,74.4977130495228,559.378784179688,83.3803414772676,4,</t>
  </si>
  <si>
    <t>E12,0,0,1,0,0,31,222.353233091293,34.1715857218965,1068.17351507371,101.378328960718,7598.07516381048,757.012544860107,-67.6600814096389,115.169585630308,199.443220077022,56.0663844767187,507.634126724735,68.7922763831124,5,</t>
  </si>
  <si>
    <t>E12,1,0,1,0,0,5,4050.80629882812,340.351058188312,1182.03798828125,70.8700418746095,8145.8154296875,300.800911351236,-110.687098121643,68.4482478619988,230.042367553711,32.4507715466292,546.233697509766,39.7330823199415,6,</t>
  </si>
  <si>
    <t>E12,0,0,0,1,0,9,329.703945583767,211.531010438901,915.091715494792,119.966542586583,680.302605523003,136.48951149657,86.0279346042209,33.6581082549327,2387.64177788628,858.946249568186,800.534762912326,121.478895529449,7,</t>
  </si>
  <si>
    <t>E12,1,0,0,1,0,30,4077.45241699219,431.611296673561,1056.69749552409,118.544632869621,689.609299723307,69.1654852117625,70.8471991598606,42.5720580637008,2850.9749593099,332.539607584207,877.115228271484,135.579834389545,8,</t>
  </si>
  <si>
    <t>E12,1,1,0,1,0,1,3986.62963867188,0,5407.08203125,0,677.504516601563,0,97.3721771240234,0,2441.03784179688,0,857.331726074219,0,9,</t>
  </si>
  <si>
    <t>E12,0,0,1,1,0,2,277.53776550293,25.8120517532408,1045.57000732422,299.294425264391,7530.58544921875,1248.56620300652,79.4866588115692,119.615875952231,2852.45336914063,534.538545145713,895.872863769531,140.66617102874,10,</t>
  </si>
  <si>
    <t>E12,1,0,1,1,0,38,3763.51858038651,394.969948272782,1103.16138177169,134.636421348499,7208.61349969161,1000.38065455217,-27.0727069440641,106.014562956177,2496.84383673417,368.443753280863,785.845007645456,98.6863315206208,11,</t>
  </si>
  <si>
    <t>E12,1,1,1,1,0,2,3382.56079101563,230.958752405056,4895.74780273438,94.7630119554704,5713.96069335938,611.431573861988,91.547137260437,157.471886325923,1962.29772949219,159.852570957373,936.834228515625,236.182469224373,12,</t>
  </si>
  <si>
    <t>E12,0,0,0,0,1,45,235.945740763346,35.2969197770467,1052.6686469184,125.911945154705,600.609882948134,65.4152790460637,69.9111156145732,55.8043210186276,-398.926455349392,133.895556897526,7168.25950520833,1210.15963133062,13,</t>
  </si>
  <si>
    <t>E12,0,1,0,0,1,14,395.442144121443,80.6993540569452,5843.72401646205,532.987229834602,672.340384347098,50.8244812362929,80.9990626743862,58.6665800230711,-231.635938371931,140.444981938878,5356.63443429129,1306.17418266813,14,</t>
  </si>
  <si>
    <t>E12,0,0,1,0,1,14,238.457154410226,35.2027507721354,1186.77823747907,109.382937581021,7824.96554129464,661.313354029798,-82.8752054486956,108.798142923591,-220.95561681475,125.813347844564,5385.75508335658,1324.53663597058,15,</t>
  </si>
  <si>
    <t>E12,1,0,1,0,1,3,3732.16569010417,225.239162917139,1191.4658203125,25.6000757682064,7358.03922526042,772.224634193319,-114.54309686025,102.804138908659,91.3668327331543,446.431191087652,4632.001953125,608.519324654849,16,</t>
  </si>
  <si>
    <t>E12,0,1,1,0,1,6,379.518254597982,48.1804847616002,5378.88549804688,592.869426005451,7123.36612955729,1014.16215164401,-18.9146728515625,128.915267820335,-132.856269836426,112.478693308002,4287.00793457031,1395.40533736721,17,</t>
  </si>
  <si>
    <t>E12,1,1,1,0,1,5,3745.2724609375,505.658364767431,5243.8232421875,735.146609605908,6012.70034179688,2128.83341985603,33.6476379394531,140.893198335783,364.215560913086,578.286466530079,3158.06394042969,1753.19604053645,18,</t>
  </si>
  <si>
    <t>E12,1,0,0,1,1,1,3304.0703125,0,924.71337890625,0,566.644714355469,0,55.6414260864258,0,2139.4453125,0,3603.19458007813,0,19,</t>
  </si>
  <si>
    <t>E12,0,0,1,1,1,1,274.330322265625,0,930.166076660156,0,7612.60693359375,0,-70.5111770629883,0,2711.49829101563,0,1673.7919921875,0,20,</t>
  </si>
  <si>
    <t>E12,1,0,1,1,1,84,3816.54838634673,403.999412376601,1140.26983133952,149.456711840249,7039.69244094122,930.56065633269,-57.2450733298347,104.203645375102,2193.44846307664,311.158991823118,3903.17199271066,940.14637667827,21,</t>
  </si>
  <si>
    <t>E12,1,1,1,1,1,168,3745.41734967913,436.77416822341,5159.7435593378,572.11318552743,6191.62565976097,1141.62696371128,-14.2850603965067,100.872826818763,1974.34083847773,290.081146825528,2725.48619733538,853.416438554002,22,</t>
  </si>
  <si>
    <t>F09,0,0,,,,15347,1635.35126004648,461.173334080234,1027.518293227,139.707105250145,0.159508146752974,29.8509278179211,0.857937780552298,37.1995244674509,9.775697271594,60.295187912212,1.16147265602975,43.2996644516376,1,</t>
  </si>
  <si>
    <t>F09,1,0,,,,342,6136.69980697186,704.68662151152,1088.51215706095,162.374200186923,-0.869604086279747,30.3160738585003,3.55035692639649,40.3416200143679,10.7868376668728,59.964758740237,-0.0603678067873793,43.0169037188057,2,</t>
  </si>
  <si>
    <t>F09,0,1,,,,330,685.303347130978,116.595399990587,6595.02249718868,776.77939709306,-2.02448717385079,31.1163990699001,-1.59550382147233,37.0549801471486,-6.73497770419627,66.8608037048834,5.35458273174185,49.2959636091022,3,</t>
  </si>
  <si>
    <t>F09,1,1,,,,580,6168.96589271282,677.63228414533,7045.78491800243,806.58461117162,0.704784477810408,30.1226848619867,-1.967288546049,38.5653981314024,-5.91120557363691,65.0989276222582,3.83337237626828,46.7333363447346,4,</t>
  </si>
  <si>
    <t>F10,0,0,0,0,0,11976,868.997422987251,87.8223089101993,1052.53016430709,120.004052126685,256.887312755954,33.3037569325394,132.35737217905,38.4553739845259,123.894415680434,47.0745201369664,429.423173187093,55.2354255085192,1,</t>
  </si>
  <si>
    <t>F10,1,0,0,0,0,17,8211.16865808824,629.256459092051,1092.92136876723,137.850733551847,257.450714111328,27.691901411028,132.159477682675,36.2857818611819,140.981456532198,42.7541521397913,402.503227682675,63.0685529087175,2,</t>
  </si>
  <si>
    <t>F10,0,1,0,0,0,117,999.79688543336,106.417533580926,5378.37508138021,659.621441222974,252.315728994516,31.9823089989814,133.583339788975,42.8373343603085,110.225447173811,40.3118623997099,425.177000388121,59.5013320725852,3,</t>
  </si>
  <si>
    <t>F10,1,1,0,0,0,2,7679.19482421875,845.850937237665,4961.70825195313,595.416710122458,267.642227172852,15.2251734118465,162.864227294922,48.9851416386574,83.3644714355469,46.8457163576766,441.221435546875,12.3120479803329,4,</t>
  </si>
  <si>
    <t>F10,0,0,1,0,0,6,797.394856770833,38.6093206081962,914.434733072917,102.587496159275,1647.78135172526,306.206344439467,172.566197713216,53.3348453388287,107.560256322225,35.7806788799914,378.964518229167,22.0835711848476,5,</t>
  </si>
  <si>
    <t>F10,1,0,1,0,0,5,8280.52734375,604.826048888668,1191.08403320313,94.7565418100733,1451.51691894531,185.270673350417,60.5780879974365,35.9358220159187,103.000816345215,16.6203235699646,459.368762207031,21.7440389398871,6,</t>
  </si>
  <si>
    <t>F10,0,1,1,0,0,1,876.784606933594,0,4990.87353515625,0,591.24365234375,0,396.929931640625,0,74.7340698242188,0,415.734649658203,0,7,</t>
  </si>
  <si>
    <t>F10,0,0,0,1,0,14,872.188136509487,82.2055245248087,1004.8805934361,138.036645775913,234.454254150391,39.0640189963887,132.548406328474,21.2345525401913,1300.17180088588,444.141725203357,524.530190604074,97.1099124644535,8,</t>
  </si>
  <si>
    <t>F10,0,0,1,1,0,21,847.632484072731,72.4765715523046,970.381902785528,125.396598366054,1459.20157586961,309.588951353926,95.1377579825265,58.4617918643718,1540.04109119234,189.893421318191,569.27106148856,84.069521463292,9,</t>
  </si>
  <si>
    <t>F10,1,0,1,1,0,25,7755.64623046875,769.37550976893,1123.21702880859,140.450861718681,1152.57282470703,177.611976625287,114.309490661621,51.1205753457747,1517.28173339844,164.694139921773,574.868229980469,92.8940757983864,10,</t>
  </si>
  <si>
    <t>F10,0,0,0,0,1,51,862.176346124387,86.3825826441167,1010.05816770067,114.218243102276,185.051364075904,71.9969062795445,102.21938533409,56.6617596354612,-282.887660905427,130.961782636898,4548.9876349954,885.856951266212,11,</t>
  </si>
  <si>
    <t>F10,1,0,0,0,1,13,8038.73967097356,727.565094138886,1181.26786921575,111.240888277454,187.695350060096,27.4671770748156,95.3186296316294,53.5411810460236,-231.448030618521,103.47806386314,4014.16055063101,902.407134339685,12,</t>
  </si>
  <si>
    <t>F10,0,1,0,0,1,7,1046.76176234654,121.73455738117,5127.81040736607,554.854348903144,202.118198939732,38.5470880710564,105.893495287214,52.0773246003335,-215.625900268555,143.519983022556,3846.45124162946,844.796994298512,13,</t>
  </si>
  <si>
    <t>F10,1,1,0,0,1,2,7878.78442382813,251.178622730558,5370.96020507813,102.389269076002,229.482559204102,25.7194554642372,111.327934265137,21.1025561571377,-110.414901733398,32.3300234375247,3303.47045898438,646.074972402367,14,</t>
  </si>
  <si>
    <t>F10,1,0,1,0,1,6,7418.71590169271,607.804012447252,1079.57786051432,143.32294278576,1084.5210164388,174.759243623142,81.8278547525406,59.4480138109487,-114.005515734355,97.5201825120761,2641.33780924479,483.355626525517,15,</t>
  </si>
  <si>
    <t>F10,0,0,0,1,1,2,929.462310791016,54.3494684368019,1069.82824707031,166.720794416726,197.546408653259,256.513139231338,131.948382377625,215.585714361642,1152.95971679688,484.907452140233,3510.11999511719,1642.71694862854,16,</t>
  </si>
  <si>
    <t>F10,1,0,0,1,1,1,7926.740234375,0,1227.22180175781,0,178.814682006836,0,52.7870864868164,0,1541.71411132813,0,3942.03173828125,0,17,</t>
  </si>
  <si>
    <t>F10,1,1,0,1,1,1,7339.62158203125,0,4703.55615234375,0,190.379653930664,0,135.780151367188,0,1144.44470214844,0,2503.69555664063,0,18,</t>
  </si>
  <si>
    <t>F10,0,0,1,1,1,3,1000.88120524089,62.8760224902395,1049.92026774089,65.1384985673552,981.357727050781,113.494869035738,112.618774414063,36.0822582144,1399.35424804688,15.0548470537672,2398.97029622396,601.188791288129,19,</t>
  </si>
  <si>
    <t>F10,1,0,1,1,1,59,7817.9138307733,731.345897015998,1115.75318624206,143.598947940896,1042.7780709994,181.903685782798,115.641355313487,50.4985707270139,1285.42309777211,139.553397588256,2570.08753062103,643.664234047933,20,</t>
  </si>
  <si>
    <t>F10,1,1,1,1,1,119,7831.82056279543,785.956296146847,5124.19445493041,550.808970616387,867.777313745322,176.70121650798,124.307016741328,55.7230158184893,1295.02252299846,164.517130177176,2256.50223470736,638.732250806333,21,</t>
  </si>
  <si>
    <t>F11,0,0,,,,15463,1522.69254159548,424.436405616349,1035.62675789776,137.890862213078,-0.0670512237337207,21.2012803567002,0.929801913951466,28.1931145020734,8.43717726077267,30.4058292289856,1.80452430690333,26.7959527029342,1,</t>
  </si>
  <si>
    <t>F11,1,0,,,,317,5936.21278280264,682.97102995929,1081.80729506821,153.035364131354,-1.08436051853683,20.928717266636,1.24461855241083,28.5998917796693,6.78278075835494,30.7033280249204,1.87672161068826,27.9623168971949,2,</t>
  </si>
  <si>
    <t>F11,0,1,,,,328,636.856225734804,151.477002313165,6503.12617455459,742.732810531192,-0.168302959194634,20.5325581614237,1.03656118792459,28.4465358855499,-2.65524150331209,32.3894778636259,2.87502332045356,27.2979933048475,3,</t>
  </si>
  <si>
    <t>F11,1,1,,,,387,5949.52866854409,637.334296069881,6880.81911955447,775.401615310763,1.30640304121321,22.3573725031175,1.00756249304389,27.4215776600308,-2.94044289499213,33.572475400806,0.421238633301061,29.9267406288396,4,</t>
  </si>
  <si>
    <t>F12,0,0,0,0,0,14918,239.002728223002,39.8157603009922,1117.25987531072,104.194689720492,701.130592251067,64.9006492773286,102.845500500903,45.3643657219192,196.919599427568,68.6694659149267,547.919181699966,67.4929109928359,1,</t>
  </si>
  <si>
    <t>F12,1,0,0,0,0,4,4383.10296630859,644.298083471597,1091.40521240234,107.746236027456,660.261138916016,64.3719406592777,132.348043441772,23.4215407050696,159.192234039307,40.5787466743115,533.590209960938,52.8527147139065,2,</t>
  </si>
  <si>
    <t>F12,0,1,0,0,0,116,342.150506907496,53.7863650139085,5727.53973599138,499.605116058679,683.123716157058,57.8232419455683,100.600105737818,46.8017773931119,184.875376023095,72.3707276461295,543.685408493568,69.2652833313075,3,</t>
  </si>
  <si>
    <t>F12,1,1,0,0,0,1,3819.32080078125,0,5169.53515625,0,751.019958496094,0,114.849853515625,0,80.5916900634766,0,693.486938476563,0,4,</t>
  </si>
  <si>
    <t>F12,0,0,1,0,0,19,232.093965229235,41.1044888051676,1120.41906738281,86.9723323368457,7692.14309210526,622.962607072513,48.2931485427053,90.0296751258533,181.262945275558,83.2162094764247,542.89141042609,69.2839622705515,5,</t>
  </si>
  <si>
    <t>F12,1,0,1,0,0,4,3967.23431396484,599.41791105264,1143.21932983398,115.725291445805,7327.90576171875,624.855021887089,55.0422105789185,82.766742527995,220.870025634766,88.9237376567408,510.849479675293,127.797688608396,6,</t>
  </si>
  <si>
    <t>F12,1,1,1,0,0,1,4640.79443359375,0,6276.18603515625,0,7526.46728515625,0,329.14794921875,0,583.180114746094,0,-213.585113525391,0,7,</t>
  </si>
  <si>
    <t>F12,0,0,0,1,0,7,287.243519374302,21.5238040498393,1112.34818812779,108.615186560465,697.824890136719,85.0256807511684,61.4084206308637,45.7252635600614,3240.0821358817,392.403057278278,969.02042061942,86.8382421676606,8,</t>
  </si>
  <si>
    <t>F12,1,0,0,1,0,19,3966.20095343339,155.442463842295,1024.97954037315,106.100379964975,634.629115054482,31.932319726746,71.8698004672402,37.2855075374052,2795.8761693051,234.532160166951,859.454933568051,101.782822329523,9,</t>
  </si>
  <si>
    <t>F12,1,0,1,1,0,32,3934.55796051025,337.809070001057,1175.39947319031,129.010275594325,7427.21969604492,770.59602139571,51.2109237294644,106.449363357689,2717.14102935791,245.332126796446,846.792505264282,91.7773351975934,10,</t>
  </si>
  <si>
    <t>F12,1,1,1,1,0,1,4010.21752929688,0,5276.41015625,0,6156.869140625,0,119.428070068359,0,2078.21435546875,0,964.421020507813,0,11,</t>
  </si>
  <si>
    <t>F12,0,0,0,0,1,43,248.824831585551,35.2169670267664,1101.16699644577,89.2499635615178,552.299268145894,55.7817940812613,60.6377347846364,52.8454249717555,-568.952480515768,179.610402551455,7613.35002384629,1427.40266026073,12,</t>
  </si>
  <si>
    <t>F12,0,1,0,0,1,7,343.636400495257,83.9071423519513,5535.48674665179,578.153113996003,550.735757010324,32.8548884517735,85.5296122687204,60.564370722459,-353.325716291155,145.801993335153,5909.07592773438,1555.44097436854,13,</t>
  </si>
  <si>
    <t>F12,0,0,1,0,1,8,241.207860946655,22.1953358242439,1135.78559112549,165.263779614443,7312.49383544922,791.281037741714,-19.938588142395,130.871267097579,-320.799708366394,136.325250437163,5722.65740966797,1151.08782389884,14,</t>
  </si>
  <si>
    <t>F12,1,0,1,0,1,2,4580.76550292969,842.310742227462,1301.048828125,130.850834919235,8117.212890625,651.003658584709,28.5182156562805,47.6062363457432,-310.593612670898,183.525434800684,5936.68872070313,1570.25593953956,15,</t>
  </si>
  <si>
    <t>F12,0,1,1,0,1,3,372.560078938802,24.6099733286989,5843.0107421875,790.366772296336,7398.38688151042,967.421594019436,146.524014790853,91.6851391766727,-114.960525512695,196.335489161407,4161.6953125,1262.37077007204,16,</t>
  </si>
  <si>
    <t>F12,1,1,1,0,1,3,3914.06030273438,241.574256879698,5687.94547526042,371.083750072249,6965.95556640625,682.739599947847,78.5251159667969,80.6852795457602,791.314737955729,117.55671279789,4007.54337565104,1168.3702957295,17,</t>
  </si>
  <si>
    <t>F12,0,0,0,1,1,1,357.743530273438,0,1106.87756347656,0,190.966278076172,0,-168.886001586914,0,1908.6044921875,0,4554.1181640625,0,18,</t>
  </si>
  <si>
    <t>F12,0,0,1,1,1,1,299.884155273438,0,961.993347167969,0,5309.0029296875,0,223.719589233398,0,1679.1591796875,0,2256.90234375,0,19,</t>
  </si>
  <si>
    <t>F12,1,0,1,1,1,57,3905.14496385005,339.386006794019,1165.10919296532,101.549938114962,7079.9310495477,621.34308234244,53.4822324033369,98.1563533128914,2244.82090571889,218.569059901762,4148.1828099301,680.038306468376,20,</t>
  </si>
  <si>
    <t>F12,1,1,1,1,1,135,3852.79196686921,359.328374614537,5330.72101779514,422.139591292759,6523.88760127315,712.320222037005,59.6645947756591,99.6843586205719,2022.98354311343,283.565492740668,3236.72542408131,831.690774004022,21,</t>
  </si>
  <si>
    <t>G09,0,0,,,,15659,1683.26077463252,465.935338447571,1058.17156348255,128.761672923057,-0.193437630794181,30.004952353772,1.62302624591763,37.5386516223585,10.3258306741662,59.9920830062657,1.097186277866,43.4701797671091,1,</t>
  </si>
  <si>
    <t>G09,1,0,,,,385,6373.79756747159,625.133603213734,1126.78964273032,140.781890325369,-2.26692308427451,30.8964171197228,2.08865423636971,37.4126993030866,4.84748660906569,58.5541284528548,1.42631270642598,41.78193085976,2,</t>
  </si>
  <si>
    <t>G09,0,1,,,,339,685.40920417358,109.461970329828,6868.35561710684,725.335660557572,2.42824033324697,30.2992809366873,-1.23952411524787,36.3586652494171,-4.01922527732531,63.1353896103175,2.27639445212222,45.0959251391984,3,</t>
  </si>
  <si>
    <t>G09,1,1,,,,579,6365.10314962489,592.564568006705,7274.75281499622,727.21871499412,-1.05796931497431,31.3187952254848,1.19912875181833,39.4268914628745,-5.52500151198145,65.7230271909248,4.69128423034566,46.7510932545747,4,</t>
  </si>
  <si>
    <t>G10,0,0,0,0,0,11765,583.030791393301,77.7065623934083,699.57950193808,94.1149497251879,225.345647620101,39.8571296226389,121.08919554085,42.4207050727052,95.3601696683128,69.6134467938919,343.411990231937,61.6650501141991,1,</t>
  </si>
  <si>
    <t>G10,1,0,0,0,0,16,5560.46981811523,866.350664700771,723.479309082031,155.131656941134,213.750069141388,45.8575880860707,118.495196580887,43.477746732646,66.4107107520103,85.6496562426107,340.172543525696,63.7301091756998,2,</t>
  </si>
  <si>
    <t>G10,0,1,0,0,0,78,616.125978910006,81.0337237783607,1963.2818368765,200.180181900336,220.166569734231,37.5729894347929,113.191254444611,37.377822446059,82.5192559120747,63.2083953853667,332.619474753355,52.2081427934978,3,</t>
  </si>
  <si>
    <t>G10,1,1,0,0,0,1,5258.07373046875,0,1931.70434570313,0,247.741882324219,0,156.360061645508,0,130.987838745117,0,332.338562011719,0,4,</t>
  </si>
  <si>
    <t>G10,0,0,1,0,0,9,534.456261528863,55.7803584866229,643.541625976563,70.0828735611735,1835.49244520399,390.851915526417,112.976553347376,56.0520956824653,105.889095306396,89.3779424334559,297.849299960666,107.105677547557,5,</t>
  </si>
  <si>
    <t>G10,1,0,1,0,0,3,5587.38948567708,391.124221353049,642.949564615885,105.33131676704,1489.55452473958,224.302384026401,119.139147440592,16.8030483578415,174.087717692057,61.2465930183064,209.874521891276,90.4595733942412,6,</t>
  </si>
  <si>
    <t>G10,0,0,0,1,0,9,592.810255262587,66.8297514625967,651.233194986979,78.3023657978908,215.697903103299,30.9306941085058,105.67137781779,43.3712472844412,902.334560818142,220.989297201459,403.981879340278,107.187184338433,7,</t>
  </si>
  <si>
    <t>G10,0,0,1,1,0,16,553.710651397705,61.4534208199638,660.120628356934,85.450594602617,1561.18557357788,440.938887284001,123.033107042313,60.7020480671435,1103.49361038208,213.957897251521,414.823890686035,88.4328201632992,8,</t>
  </si>
  <si>
    <t>G10,1,0,1,1,0,22,5565.45230379972,705.918508143682,700.365620006214,97.9435263802367,1176.28533103249,282.731245152794,123.849754680287,32.9874393083304,1075.96734896573,153.684128003192,423.314503062855,84.4230472709894,9,</t>
  </si>
  <si>
    <t>G10,0,0,0,0,1,39,553.751309125851,76.5563080393119,653.661356608073,103.170609363885,178.924138387044,39.9372380484396,105.087545101459,44.562354820584,-132.149388924623,112.990496785055,2842.19545178536,822.574414047493,10,</t>
  </si>
  <si>
    <t>G10,1,0,0,0,1,8,5331.63616943359,740.086445117635,662.170600891113,65.6997659305003,159.20115852356,29.8469104697382,112.409833431244,69.9175613062762,-125.700095593929,103.189526755764,2768.09893798828,606.00919925726,11,</t>
  </si>
  <si>
    <t>G10,0,1,0,0,1,6,633.046864827474,101.89139258878,1986.49462890625,284.190679111782,182.532842000326,34.44582152354,114.102113087972,51.1868992569264,-130.253756264846,88.6508853396776,2860.28017171224,706.551491996931,12,</t>
  </si>
  <si>
    <t>G10,1,1,0,0,1,4,6316.83837890625,205.988519872982,2211.06262207031,92.6878124480663,183.479438781738,53.3810116212442,124.670560836792,98.9798023272102,-156.607009887695,29.4765509743583,3135.60241699219,60.6524363667923,13,</t>
  </si>
  <si>
    <t>G10,1,0,1,0,1,3,6005.11995442708,748.447689879674,696.775248209635,54.2458397872582,1463.96061197917,289.340141789334,175.401883443197,59.9335127312141,-126.413239796956,72.0391516344479,2339.32023111979,362.482039610469,14,</t>
  </si>
  <si>
    <t>G10,1,1,1,0,1,2,4979.19067382813,30.3900545767865,1674.51806640625,270.836053140751,925.50341796875,2.04726057570588,125.79174041748,4.61318768703215,109.723295211792,213.171247513823,1353.39453125,118.764764179276,15,</t>
  </si>
  <si>
    <t>G10,1,1,0,1,1,4,5268.66345214844,477.95134649923,1742.7763671875,219.947882760761,258.971138000488,123.38911572973,157.873460769653,34.1403974651144,895.495727539063,166.80584019378,1974.97564697266,767.441655964973,16,</t>
  </si>
  <si>
    <t>G10,0,0,1,1,1,2,528.331207275391,7.1966155185593,534.923522949219,124.84914527047,964.866729736328,318.487169473837,89.5379676818848,24.2520330229056,946.238159179688,330.597106793996,1688.10168457031,706.969192293821,17,</t>
  </si>
  <si>
    <t>G10,1,0,1,1,1,33,5620.63069661458,590.84878503319,710.248893044212,127.713954696962,1111.88704612038,181.77643463439,134.527137178363,63.3013535372265,919.013858679569,127.3092288649,2121.32455906723,441.792941867975,18,</t>
  </si>
  <si>
    <t>G10,1,1,1,1,1,94,5590.73976167719,646.30710128931,1902.96176342254,245.859993067601,936.428266160032,220.567527706909,121.318560935081,58.3043415920197,960.848001683012,160.218135305421,1827.46383861785,586.415082220985,19,</t>
  </si>
  <si>
    <t>G11,0,0,,,,14243,1545.72199932822,407.989495458458,1021.87508356713,124.515278418673,0.065014842841616,21.6862269915916,1.04034059408958,28.6889008429862,8.27509959043434,30.3424281724549,2.2522163579796,26.8450894317144,1,</t>
  </si>
  <si>
    <t>G11,1,0,,,,288,6086.98162163629,599.102227809998,1094.23838678996,138.230863128359,-0.532461023941222,21.9580328645644,-0.350356933712545,26.6335427738691,4.61084821509818,29.3547805897888,2.16790369996387,27.5367825836923,2,</t>
  </si>
  <si>
    <t>G11,0,1,,,,253,656.518944419891,94.5201902453301,6540.99064352767,645.780731215593,-2.61768607624435,21.0158474359652,1.03491979955213,29.1104129607322,-4.8601332193778,34.3238971357004,4.82622223615411,29.6102725010726,3,</t>
  </si>
  <si>
    <t>G11,1,1,,,,361,6106.16468198148,605.036607002229,7015.50929086955,729.868437937006,-0.588275150083769,21.7979895924599,-0.521462969332314,29.3206737825304,-3.78992839999641,33.5473085006271,2.59190990208259,27.6576401276619,4,</t>
  </si>
  <si>
    <t>G12,0,0,0,0,0,15730,253.788197577902,47.1694844358593,701.323014143782,77.3011351103671,742.083018335535,84.5758795854832,91.5008413250931,44.5184257141005,207.234307050614,55.7752410511382,389.400888238071,55.3185630925196,1,</t>
  </si>
  <si>
    <t>G12,1,0,0,0,0,2,4258.4345703125,940.014220443663,798.833129882813,22.484131200024,846.418060302734,69.136994368508,135.249389648438,16.8213210950749,354.273918151855,206.516925042635,458.201156616211,104.28308005695,2,</t>
  </si>
  <si>
    <t>G12,0,1,0,0,0,147,268.001292222211,94.4814567366,2199.36960980681,222.847024689469,719.766149819303,81.3527403304878,88.1518377641431,40.3031191736048,192.041723913076,45.2094384018675,376.66952722251,50.6225934491452,3,</t>
  </si>
  <si>
    <t>G12,0,0,1,0,0,24,255.966522216797,48.1393315292385,681.548314412435,62.8916920942176,7858.22131347656,739.812541485569,-60.5564871107539,99.8678546918528,208.130922317505,48.2153786160246,364.547655741374,46.6304896345869,4,</t>
  </si>
  <si>
    <t>G12,1,0,1,0,0,5,3812.52153320312,165.361997056812,775.779919433594,38.6842289497665,8089.5068359375,576.964780231438,-112.062196350098,187.96599928517,222.735897827148,36.3463550388867,429.429431152344,46.9805037292089,5,</t>
  </si>
  <si>
    <t>G12,0,0,0,1,0,9,313.595018174913,48.1231823344314,613.854580349392,48.8461323531672,696.608479817708,54.6210566421722,56.8065491782294,37.8866220031198,3237.58650716146,299.68607627259,751.353305392795,133.254953971407,6,</t>
  </si>
  <si>
    <t>G12,1,0,0,1,0,26,3867.05204890325,351.740558606916,661.36822275015,92.5107232046997,702.995398888221,70.0539619342034,69.9536391588358,47.5548936729185,3081.53263033353,355.870107428353,736.916675274189,110.586430116159,7,</t>
  </si>
  <si>
    <t>G12,1,0,1,1,0,36,3542.09199354384,351.306691808214,697.996487087674,107.500526929398,7274.38972981771,962.407655455787,-25.1912300454246,94.6522369505209,2763.49245198568,320.10482881652,715.116014268663,134.688731087673,8,</t>
  </si>
  <si>
    <t>G12,1,1,1,1,0,8,3325.92486572266,329.604648601946,1969.7809753418,221.060385077455,5186.38650512695,1710.5557240863,-9.81426833570004,40.4064400107772,2114.72691345215,518.698135956741,834.969604492188,129.191888509087,9,</t>
  </si>
  <si>
    <t>G12,0,0,0,0,1,52,258.935096447284,37.6143896709397,671.753721970778,70.5789741509982,669.920899611253,77.3929051933439,80.3612337662623,45.9677230499039,-150.066928625107,101.906014501927,4423.69458946815,660.706025805993,10,</t>
  </si>
  <si>
    <t>G12,0,1,0,0,1,19,272.205244365491,34.3658489073476,2205.59390419408,190.092155681721,680.592731676604,50.4339857261066,65.6537481609144,43.5068015123175,-91.8825181157965,105.355449581885,3215.43050986842,887.867171402393,11,</t>
  </si>
  <si>
    <t>G12,0,0,1,0,1,14,248.136080060686,56.2848354316241,691.347542898996,74.5996629519648,7524.7752859933,1072.55868064607,-54.8599738393511,135.633391334418,-69.9798677989415,77.6031949378547,3602.2131086077,918.315906148343,12,</t>
  </si>
  <si>
    <t>G12,1,0,1,0,1,5,3523.34350585938,279.780038522034,740.987780761719,42.641927209692,7482.53486328125,535.379632253956,-68.9347095489502,93.5006052912845,-59.5640394210815,94.6468530064891,3341.41625976563,775.642369139167,13,</t>
  </si>
  <si>
    <t>G12,0,1,1,0,1,8,292.272235870361,41.3390627853659,2144.55096435547,260.541849801646,6618.89459228516,1130.77574457461,-8.377436876297,29.9682219128309,-29.1229692995548,123.754703697173,2586.73837280273,1040.60431535116,14,</t>
  </si>
  <si>
    <t>G12,1,1,1,0,1,4,3558.78656005859,457.335839053112,2281.73968505859,213.89549754466,6674.25109863281,940.718589109419,-51.3661780357361,112.44712353366,650.191547393799,506.216983826657,2204.40954589844,583.217893413644,15,</t>
  </si>
  <si>
    <t>G12,1,0,0,1,1,2,4103.46984863281,1039.59180784359,823.420104980469,156.128176011739,756.840698242188,122.164694477635,85.9925880432129,19.0296541131474,3362.44885253906,602.117133828072,2228.25775146484,1619.5801765139,16,</t>
  </si>
  <si>
    <t>G12,0,0,1,1,1,1,288.810150146484,0,625.713012695313,0,4159.31103515625,0,42.8956604003906,0,2553.96240234375,0,1413.02368164063,0,17,</t>
  </si>
  <si>
    <t>G12,1,0,1,1,1,64,3656.76015853882,375.08921116861,696.184477806091,93.215315445669,7290.91513824463,845.836392480753,-44.0029104240239,106.402852686084,2524.8622341156,311.921446194806,2995.67658805847,629.515405277828,18,</t>
  </si>
  <si>
    <t>G12,1,1,1,1,1,180,3460.64696316189,437.132186568588,2132.55844184028,214.360489511061,6278.07806667752,1061.39202796513,-18.4349781274796,98.967492121976,2198.64030287001,323.054903590338,2134.29307013618,662.512564148711,19,</t>
  </si>
  <si>
    <t>H09,0,0,,,,16106,1686.78242997639,448.323558181023,1065.44875745822,133.783248105692,0.0787739667409561,21.3631441678642,0.775879565640781,28.8126277752286,8.76063005461318,31.3636348699599,2.14596429511751,28.5680751745525,1,</t>
  </si>
  <si>
    <t>H09,1,0,,,,346,6344.80555963241,667.626545833861,1123.80753339646,140.885328209882,-0.248403097338695,21.9710634703889,1.09302527649124,28.1299449631999,6.82831090098688,30.3286577440675,1.51097212262409,31.122942234104,2,</t>
  </si>
  <si>
    <t>H09,0,1,,,,307,680.294614711103,101.151684323352,6948.62951540869,715.508133778929,-1.99097948557779,21.5224680855887,2.13861071039295,29.657003635543,-1.40181861711053,33.0359029181903,2.327415793152,31.9146315580003,3,</t>
  </si>
  <si>
    <t>H09,1,1,,,,557,6363.99990444765,641.121426372688,7296.1252270464,777.356185146574,-0.224030246071959,22.2976873401315,2.15427040786247,29.0920637318372,-3.06950025640334,34.2450866102395,1.60738934359816,30.944451564191,4,</t>
  </si>
  <si>
    <t>H10,0,0,0,0,0,12941,598.090503998899,63.0544056777969,724.284256666505,82.3271417250258,264.988876914639,35.393464012357,134.310660759726,38.274042423151,95.8758788523458,47.1576527268348,384.970236614732,50.709563267174,1,</t>
  </si>
  <si>
    <t>H10,1,0,0,0,0,18,6104.38951280382,612.316940348201,755.972412109375,81.6496345969501,262.723055521647,29.9525350365948,133.741902245416,36.5641538774376,98.9856437047323,65.540948028581,392.915217081706,56.2591945925484,2,</t>
  </si>
  <si>
    <t>H10,0,1,0,0,0,90,647.430612182617,70.0925859282031,2254.41247016059,224.349582257709,260.271179199219,33.5342702777531,138.60337032742,34.2202431008859,87.5062719451057,40.4018817209558,379.437692599826,53.430316094066,3,</t>
  </si>
  <si>
    <t>H10,1,1,0,0,0,1,6244.09326171875,0,2369.12744140625,0,266.860626220703,0,164.54426574707,0,102.367797851563,0,373.168731689453,0,4,</t>
  </si>
  <si>
    <t>H10,0,0,1,0,0,8,616.504852294922,55.9173615265005,712.483268737793,81.2475988128711,2244.2767791748,669.335491194688,153.160419940948,88.4618723285904,108.408143997192,42.6742228491697,374.148633956909,80.7079979208706,5,</t>
  </si>
  <si>
    <t>H10,1,0,1,0,0,3,6201.90315755208,351.64801441704,893.352742513021,92.0345217747653,1557.16674804688,722.965077006161,272.612279256185,98.0335814258249,160.780766805013,22.1450064782552,305.191518147786,87.5999040726277,6,</t>
  </si>
  <si>
    <t>H10,1,1,1,0,0,2,5744.23046875,675.809019711451,2293.22961425781,177.453936483794,1466.84289550781,437.232641860438,190.004608154297,28.8886611012056,132.880489349365,112.600092330145,312.21907043457,10.5061506049313,7,</t>
  </si>
  <si>
    <t>H10,0,0,0,1,0,15,635.748177083333,42.1458560514186,710.724088541667,67.6255248338585,251.524013264974,32.5492485261552,157.747969055176,34.3332230746901,906.954040527344,321.297420425648,486.310378011068,75.5496580172865,8,</t>
  </si>
  <si>
    <t>H10,0,0,1,1,0,18,595.93901570638,65.0830232553016,688.031863742405,88.7468206544787,1824.3178914388,359.371411781391,168.513171301948,52.5290226854272,1109.19613308377,172.560349721635,512.959062364366,77.7828265892791,9,</t>
  </si>
  <si>
    <t>H10,1,0,1,1,0,21,5903.64736793155,596.404591328258,704.770554315476,101.583329341971,1466.34246244885,368.055569234104,155.643744718461,64.2055331812099,1142.42870221819,173.027873360846,482.810498918806,78.4957084170823,10,</t>
  </si>
  <si>
    <t>H10,1,1,1,1,0,1,5191.4775390625,0,2039.71826171875,0,969.26025390625,0,160.375198364258,0,999.227905273438,0,518.906860351563,0,11,</t>
  </si>
  <si>
    <t>H10,0,0,0,0,1,43,598.584648664608,65.9980565030006,702.715945221657,78.1105899501295,219.002065969068,33.2110316602349,119.760285488395,46.121482165537,-215.500221496405,122.887721272752,3707.09420705396,864.505140449526,12,</t>
  </si>
  <si>
    <t>H10,1,0,0,0,1,6,5878.115234375,556.235287019291,691.541107177734,105.989907709013,186.757954915365,31.3049810941482,139.448132832845,65.0458095638582,-249.553581237793,108.221874554392,3730.95910644531,795.563699093062,13,</t>
  </si>
  <si>
    <t>H10,0,1,0,0,1,9,672.338358561198,57.9169599790614,2153.02524142795,244.65100897991,220.966846042209,36.6146771999353,112.907444424099,25.8134169604986,-138.974859025743,97.0259561504913,3000.28720431858,690.369037908541,14,</t>
  </si>
  <si>
    <t>H10,1,0,1,0,1,1,6455.068359375,0,875.35888671875,0,1737.28894042969,0,218.123596191406,0,-10.8252744674683,0,2608.9326171875,0,15,</t>
  </si>
  <si>
    <t>H10,1,1,1,0,1,1,5153.3935546875,0,1981.79504394531,0,932.269653320313,0,74.9306259155273,0,500.113342285156,0,1812.62438964844,0,16,</t>
  </si>
  <si>
    <t>H10,0,0,0,1,1,2,658.656280517578,27.9148787340234,684.453552246094,5.44114870186235,-207.415962219238,74.0582033627501,-28.1693534851074,119.60525730663,877.894836425781,35.7745794934366,3360.76733398438,624.876615447039,17,</t>
  </si>
  <si>
    <t>H10,1,0,1,1,1,35,5762.84027622768,490.574110217174,744.18982195173,118.994267459996,1251.49691510882,182.551908548899,110.012054824829,67.7019442000379,951.480690220424,123.172916608548,2429.84456961496,510.520362213071,18,</t>
  </si>
  <si>
    <t>H10,1,1,1,1,1,94,5831.40649933511,501.883987539078,2168.60877373878,204.084082294649,1060.71125566198,230.632340652321,119.782487422862,47.9492127461871,989.7027867094,141.173259181206,2130.81759578624,596.946678584209,19,</t>
  </si>
  <si>
    <t>H11,0,0,,,,9040,1703.93382209508,422.583900299902,1099.50853555055,131.118159369282,0.232646776392409,21.2568984437567,0.517318187565059,28.3082012979067,9.80866747172166,31.2042525384763,1.79714504446313,27.1508864593539,1,</t>
  </si>
  <si>
    <t>H11,1,0,,,,168,6541.87683105469,678.761859029007,1151.60124388195,153.225823780815,-0.274731612143417,23.4252123396612,-1.29496202946064,27.3675985476151,6.58838718384504,28.3190926683531,2.63925188519837,27.1263902474394,2,</t>
  </si>
  <si>
    <t>H11,0,1,,,,135,687.124751338252,167.793267123443,7192.09350947627,817.656180445118,-0.662401875412023,23.8035768373451,2.13174186678672,32.96478773526,-4.31523232658704,32.7648386207514,2.77529072187565,30.9477503222782,3,</t>
  </si>
  <si>
    <t>H11,1,1,,,,173,6553.1629081241,685.066746118822,7592.96196768876,840.565778449442,1.69834545762897,22.3029352940729,-2.35435593874339,28.0368336019331,-5.33568501765328,36.8318219741703,4.47631587294829,29.7514082295006,4,</t>
  </si>
  <si>
    <t>H12,0,0,0,0,0,17238,289.869678255659,53.3493215881681,722.017558663361,78.4748393826106,751.27401306032,81.0972912145427,92.8904867442326,44.4125240079507,206.725046539019,51.9817290910233,416.035693342911,55.1961123783699,1,</t>
  </si>
  <si>
    <t>H12,1,0,0,0,0,12,4607.58150227865,730.478327365538,746.714859008789,103.631782669874,752.808441162109,91.1911559248734,91.5341411332289,40.471956484497,185.93377049764,29.2997108313887,433.938151041667,52.0940324400877,2,</t>
  </si>
  <si>
    <t>H12,0,1,0,0,0,96,297.215120792389,48.9438150300273,2375.2393951416,245.592557564347,731.042472839355,76.1895429219628,90.137763608247,45.2577679386645,195.864434321721,48.8299132353778,414.315576871236,46.4424105128564,3,</t>
  </si>
  <si>
    <t>H12,0,0,1,0,0,12,291.175435384115,46.2280973298162,726.040751139323,85.4894404405214,8056.55204264323,1007.55787885986,-59.4395676255226,119.03437548124,199.373998006185,78.9025063173388,418.941062927246,50.5922533258593,4,</t>
  </si>
  <si>
    <t>H12,1,0,1,0,0,7,3817.13738141741,446.529858322277,727.708243233817,61.2219014235793,7376.35637555804,589.515117865793,-24.374953695706,88.9803987087353,398.189668927874,266.960235088101,217.838359287807,303.499087182972,5,</t>
  </si>
  <si>
    <t>H12,1,1,1,0,0,1,3190.90649414063,0,2068.45141601563,0,4619.607421875,0,56.1267433166504,0,88.5365905761719,0,998.159118652344,0,6,</t>
  </si>
  <si>
    <t>H12,0,0,0,1,0,5,327.122570800781,35.8540806861235,641.293896484375,78.9616943840746,730.395153808594,79.4387760324641,52.5697929382324,13.9033691474403,2952.35795898437,817.301794141507,699.400109863281,47.8491965787347,7,</t>
  </si>
  <si>
    <t>H12,1,0,0,1,0,23,4003.24173106318,362.78558881206,650.158126167629,62.8345019611446,670.229948624321,73.0287983747733,97.1051232503808,44.1958618378813,3133.30335003397,341.472812767505,768.409057617188,86.0075957603325,8,</t>
  </si>
  <si>
    <t>H12,0,0,1,1,0,1,365.751342773438,0,627.028930664063,0,6823.791015625,0,-18.1649551391602,0,2494.29614257813,0,654.529174804688,0,9,</t>
  </si>
  <si>
    <t>H12,1,0,1,1,0,22,3978.56559614702,396.772263109521,702.84613869407,90.6254606552942,7530.57792524858,783.824699261695,-42.5396622527729,118.665538895316,2804.49184348366,542.677035638746,675.880401611328,78.9298203031998,10,</t>
  </si>
  <si>
    <t>H12,1,1,1,1,0,3,3346.84293619792,54.9554747823078,2117.87837727865,110.164243312088,5515.05485026042,889.027206971705,82.3978010813395,100.336974352525,2011.69083658854,512.347136506044,897.081176757813,3.403569764309,11,</t>
  </si>
  <si>
    <t>H12,0,0,0,0,1,34,301.162373711081,48.649340461122,692.36320585363,79.1703851984704,679.309306425207,70.7080599488109,48.8201845603831,50.3325466434966,-241.185884251314,130.311715610824,5086.50508386949,1007.10205349905,12,</t>
  </si>
  <si>
    <t>H12,0,1,0,0,1,8,310.526977539063,43.9591111278759,2366.22958374023,213.387789665151,677.894317626953,50.1972932838959,83.3686928749084,37.8892925778779,-106.0542345047,122.205194452933,3614.7516784668,1029.74739976238,13,</t>
  </si>
  <si>
    <t>H12,0,0,1,0,1,4,314.253757476807,59.7104283142841,715.78547668457,99.6725021248461,7954.67846679688,477.707183693297,-52.285801410675,154.049234940533,-149.377005577087,105.07045630691,4273.96472167969,241.501808634388,14,</t>
  </si>
  <si>
    <t>H12,1,0,1,0,1,7,3942.65293666295,528.920005117309,688.409406389509,47.6048975480054,7431.86711774554,1015.37513021336,-57.7767481122698,98.4534496088917,-119.481167112078,92.5812798470548,3692.24431501116,922.56445787192,15,</t>
  </si>
  <si>
    <t>H12,0,1,1,0,1,4,320.342666625977,32.4538937951963,2555.23529052734,46.869337072304,7541.31201171875,445.618355300143,-31.9654922485352,130.090312760073,64.5697021484375,111.512145724995,2864.95086669922,289.276050583701,16,</t>
  </si>
  <si>
    <t>H12,1,1,1,0,1,3,3640.07706705729,64.5061229482858,2189.4169921875,125.030177873116,6112.82633463542,390.116676398323,29.7720788319906,55.0049881840865,518.167485555013,585.084544727271,2292.79439290365,311.010780759147,17,</t>
  </si>
  <si>
    <t>H12,0,0,0,1,1,1,331.151000976563,0,590.006042480469,0,172.555068969727,0,-160.166732788086,0,1963.458984375,0,4027.90673828125,0,18,</t>
  </si>
  <si>
    <t>H12,1,1,0,1,1,1,4270.08154296875,0,2396.1494140625,0,745.784606933594,0,-64.6183700561523,0,2641.07250976563,0,2741.10595703125,0,19,</t>
  </si>
  <si>
    <t>H12,0,0,1,1,1,2,728.253753662109,580.248656817112,719.28759765625,8.70003743766534,7584.63842773438,16.4398873956042,-104.937759399414,5.82864615272194,2870.0498046875,117.52853574664,3381.88305664063,51.5134885968026,20,</t>
  </si>
  <si>
    <t>H12,1,0,1,1,1,33,3947.1816258286,529.333919156624,689.600282611269,110.443964257143,7398.00355113636,962.708767051549,-78.0665815454541,117.519649761854,2472.79635342685,311.607851901067,3273.3535119259,951.901632266167,21,</t>
  </si>
  <si>
    <t>H12,1,1,1,1,1,98,3747.78921197385,433.266427984884,2321.73650500239,226.153384413158,6533.27599101164,1039.85806518778,-31.1146831670586,111.645931769157,2251.55620839644,314.018629534283,2404.97996925821,600.389466227391,22,</t>
  </si>
  <si>
    <t>A12,PNNNN,NNNPN,94.30,10.423,</t>
  </si>
  <si>
    <t>A12,PNNNN,PNNPN,0.23,1.302,</t>
  </si>
  <si>
    <t>A12,PNNNN,NNPPN,102.11,10.424,</t>
  </si>
  <si>
    <t>A12,PNNNN,PNPPN,0.41,0.163,</t>
  </si>
  <si>
    <t>A12,PNNNN,NPPPN,79.27,11.844,</t>
  </si>
  <si>
    <t>A12,PNNNN,PPPPN,10.72,1.991,</t>
  </si>
  <si>
    <t>A12,PNNNN,NNNNP,84.98,10.328,</t>
  </si>
  <si>
    <t>A12,PNNNN,PNNNP,0.31,0.059,</t>
  </si>
  <si>
    <t>A12,PNNNN,NPNNP,87.10,11.018,</t>
  </si>
  <si>
    <t>A12,PNNNN,PPNNP,11.25,3.980,</t>
  </si>
  <si>
    <t>A12,PNNNN,PNPNP,0.54,0.423,</t>
  </si>
  <si>
    <t>A12,PNNNN,PPPNP,10.61,4.728,</t>
  </si>
  <si>
    <t>A12,PNNNN,NNNPP,77.77,10.437,</t>
  </si>
  <si>
    <t>A12,PNNNN,PNNPP,0.18,0.107,</t>
  </si>
  <si>
    <t>A12,PNNNN,PPNPP,10.30,3.846,</t>
  </si>
  <si>
    <t>A12,PNNNN,NNPPP,37.35,9.845,</t>
  </si>
  <si>
    <t>A12,PNNNN,PNPPP,0.20,0.161,</t>
  </si>
  <si>
    <t>A12,PNNNN,PPPPP,10.89,3.720,</t>
  </si>
  <si>
    <t>A12,NPNNN,PPNNN,76.55,89.319,</t>
  </si>
  <si>
    <t>A12,NPNNN,NNPNN,132.79,5.318,</t>
  </si>
  <si>
    <t>A12,NPNNN,PNPNN,85.33,8.619,</t>
  </si>
  <si>
    <t>A12,NPNNN,PPPNN,76.17,4.356,</t>
  </si>
  <si>
    <t>A12,NPNNN,NNNPN,179.52,5.489,</t>
  </si>
  <si>
    <t>A12,NPNNN,PNNPN,86.41,109.676,</t>
  </si>
  <si>
    <t>A12,NPNNN,NNPPN,171.71,5.473,</t>
  </si>
  <si>
    <t>A12,NPNNN,PNPPN,86.58,10.160,</t>
  </si>
  <si>
    <t>A12,NPNNN,NPPPN,6.91,1.556,</t>
  </si>
  <si>
    <t>A12,NPNNN,PPPPN,75.46,7.858,</t>
  </si>
  <si>
    <t>A12,NPNNN,NNNNP,171.16,5.161,</t>
  </si>
  <si>
    <t>A12,NPNNN,PNNNP,86.49,8.757,</t>
  </si>
  <si>
    <t>A12,NPNNN,NPNNP,0.93,0.206,</t>
  </si>
  <si>
    <t>A12,NPNNN,PPNNP,74.93,7.435,</t>
  </si>
  <si>
    <t>A12,NPNNN,PNPNP,85.64,10.039,</t>
  </si>
  <si>
    <t>A12,NPNNN,PPPNP,75.57,6.678,</t>
  </si>
  <si>
    <t>A12,NPNNN,NNNPP,163.95,6.226,</t>
  </si>
  <si>
    <t>A12,NPNNN,PNNPP,86.36,36.513,</t>
  </si>
  <si>
    <t>A12,NPNNN,PPNPP,75.88,17.143,</t>
  </si>
  <si>
    <t>A12,NPNNN,NNPPP,123.53,5.325,</t>
  </si>
  <si>
    <t>A12,NPNNN,PNPPP,86.37,10.533,</t>
  </si>
  <si>
    <t>A12,NPNNN,PPPPP,75.29,8.085,</t>
  </si>
  <si>
    <t>A12,PPNNN,NNPNN,150.66,106.312,</t>
  </si>
  <si>
    <t>A12,PPNNN,PNPNN,8.78,3.256,</t>
  </si>
  <si>
    <t>A12,PPNNN,PPPNN,0.38,2.367,</t>
  </si>
  <si>
    <t>A12,PPNNN,NNNPN,103.93,112.095,</t>
  </si>
  <si>
    <t>A12,PPNNN,PNNPN,9.85,626.532,</t>
  </si>
  <si>
    <t>A12,PPNNN,NNPPN,111.74,113.933,</t>
  </si>
  <si>
    <t>A12,PPNNN,PNPPN,10.03,4.048,</t>
  </si>
  <si>
    <t>A12,PPNNN,NPPPN,69.65,3473.949,</t>
  </si>
  <si>
    <t>A12,PPNNN,PPPPN,1.10,2.622,</t>
  </si>
  <si>
    <t>A12,PPNNN,NNNNP,94.61,103.521,</t>
  </si>
  <si>
    <t>A12,PPNNN,PNNNP,9.93,3.903,</t>
  </si>
  <si>
    <t>A12,PPNNN,NPNNP,77.48,104.213,</t>
  </si>
  <si>
    <t>A12,PPNNN,PPNNP,1.63,1.106,</t>
  </si>
  <si>
    <t>A12,PPNNN,PNPNP,9.08,45.994,</t>
  </si>
  <si>
    <t>A12,PPNNN,PPPNP,0.98,1.236,</t>
  </si>
  <si>
    <t>A12,PPNNN,NNNPP,87.40,130.682,</t>
  </si>
  <si>
    <t>A12,PPNNN,PNNPP,9.80,36.645,</t>
  </si>
  <si>
    <t>A12,PPNNN,PPNPP,0.67,4.402,</t>
  </si>
  <si>
    <t>A12,PPNNN,NNPPP,46.98,96.886,</t>
  </si>
  <si>
    <t>A12,PPNNN,PNPPP,9.82,4.187,</t>
  </si>
  <si>
    <t>A12,PPNNN,PPPPP,1.27,1.649,</t>
  </si>
  <si>
    <t>A12,NNPNN,PNPNN,141.88,8.443,</t>
  </si>
  <si>
    <t>A12,NNPNN,PPPNN,151.04,4.324,</t>
  </si>
  <si>
    <t>A12,NNPNN,NNNPN,46.73,0.508,</t>
  </si>
  <si>
    <t>A12,NNPNN,PNNPN,140.81,112.108,</t>
  </si>
  <si>
    <t>A12,NNPNN,NNPPN,38.92,0.556,</t>
  </si>
  <si>
    <t>A12,NNPNN,PNPPN,140.63,9.794,</t>
  </si>
  <si>
    <t>A12,NNPNN,NPPPN,139.70,22.659,</t>
  </si>
  <si>
    <t>A12,NNPNN,PPPPN,151.75,8.162,</t>
  </si>
  <si>
    <t>A12,NNPNN,NNNNP,56.05,0.267,</t>
  </si>
  <si>
    <t>A12,NNPNN,PNNNP,140.72,8.522,</t>
  </si>
  <si>
    <t>A12,NNPNN,NPNNP,131.86,4.484,</t>
  </si>
  <si>
    <t>A12,NNPNN,PPNNP,152.28,7.407,</t>
  </si>
  <si>
    <t>A12,NNPNN,PNPNP,141.57,10.136,</t>
  </si>
  <si>
    <t>A12,NNPNN,PPPNP,151.64,6.819,</t>
  </si>
  <si>
    <t>A12,NNPNN,NNNPP,63.26,0.921,</t>
  </si>
  <si>
    <t>A12,NNPNN,PNNPP,140.86,40.611,</t>
  </si>
  <si>
    <t>A12,NNPNN,PPNPP,151.33,17.843,</t>
  </si>
  <si>
    <t>A12,NNPNN,NNPPP,103.68,0.885,</t>
  </si>
  <si>
    <t>A12,NNPNN,PNPPP,140.84,10.212,</t>
  </si>
  <si>
    <t>A12,NNPNN,PPPPP,151.92,8.376,</t>
  </si>
  <si>
    <t>A12,PNPNN,PPPNN,9.16,1.159,</t>
  </si>
  <si>
    <t>A12,PNPNN,NNNPN,95.15,8.469,</t>
  </si>
  <si>
    <t>A12,PNPNN,PNNPN,1.08,1.651,</t>
  </si>
  <si>
    <t>A12,PNPNN,NNPPN,102.96,8.477,</t>
  </si>
  <si>
    <t>A12,PNPNN,PNPPN,1.25,0.232,</t>
  </si>
  <si>
    <t>A12,PNPNN,NPPPN,78.42,9.306,</t>
  </si>
  <si>
    <t>A12,PNPNN,PPPPN,9.87,1.815,</t>
  </si>
  <si>
    <t>A12,PNPNN,NNNNP,85.83,8.397,</t>
  </si>
  <si>
    <t>A12,PNPNN,PNNNP,1.16,0.316,</t>
  </si>
  <si>
    <t>A12,PNPNN,NPNNP,86.26,8.807,</t>
  </si>
  <si>
    <t>A12,PNPNN,PPNNP,10.40,1.957,</t>
  </si>
  <si>
    <t>A12,PNPNN,PNPNP,0.31,0.655,</t>
  </si>
  <si>
    <t>A12,PNPNN,PPPNP,9.76,3.776,</t>
  </si>
  <si>
    <t>A12,PNPNN,NNNPP,78.62,8.481,</t>
  </si>
  <si>
    <t>A12,PNPNN,PNNPP,1.03,0.420,</t>
  </si>
  <si>
    <t>A12,PNPNN,PPNPP,9.45,4.817,</t>
  </si>
  <si>
    <t>A12,PNPNN,NNPPP,38.20,8.053,</t>
  </si>
  <si>
    <t>A12,PNPNN,PNPPP,1.04,0.206,</t>
  </si>
  <si>
    <t>A12,PNPNN,PPPPP,10.04,4.737,</t>
  </si>
  <si>
    <t>A12,PPPNN,NNNPN,104.31,4.330,</t>
  </si>
  <si>
    <t>A12,PPPNN,PNNPN,10.23,2.965,</t>
  </si>
  <si>
    <t>A12,PPPNN,NNPPN,112.12,4.348,</t>
  </si>
  <si>
    <t>A12,PPPNN,PNPPN,10.41,1.427,</t>
  </si>
  <si>
    <t>A12,PPPNN,NPPPN,69.27,4.558,</t>
  </si>
  <si>
    <t>A12,PPPNN,PPPPN,0.72,0.503,</t>
  </si>
  <si>
    <t>A12,PPPNN,NNNNP,94.99,4.299,</t>
  </si>
  <si>
    <t>A12,PPPNN,PNNNP,10.32,1.387,</t>
  </si>
  <si>
    <t>A12,PPPNN,NPNNP,77.10,4.407,</t>
  </si>
  <si>
    <t>A12,PPPNN,PPNNP,1.24,0.902,</t>
  </si>
  <si>
    <t>A12,PPPNN,PNPNP,9.47,1.580,</t>
  </si>
  <si>
    <t>A12,PPPNN,PPPNP,0.60,0.760,</t>
  </si>
  <si>
    <t>A12,PPPNN,NNNPP,87.78,4.350,</t>
  </si>
  <si>
    <t>A12,PPPNN,PNNPP,10.18,2.027,</t>
  </si>
  <si>
    <t>A12,PPPNN,PPNPP,0.29,0.965,</t>
  </si>
  <si>
    <t>A12,PPPNN,NNPPP,47.36,4.206,</t>
  </si>
  <si>
    <t>A12,PPPNN,PNPPP,10.20,1.424,</t>
  </si>
  <si>
    <t>A12,PPPNN,PPPPP,0.88,0.806,</t>
  </si>
  <si>
    <t>A12,NNNPN,PNNPN,94.07,119.299,</t>
  </si>
  <si>
    <t>A12,NNNPN,NNPPN,7.81,0.160,</t>
  </si>
  <si>
    <t>A12,NNNPN,PNPPN,93.90,9.825,</t>
  </si>
  <si>
    <t>A12,NNNPN,NPPPN,173.57,22.852,</t>
  </si>
  <si>
    <t>A12,NNNPN,PPPPN,105.02,8.199,</t>
  </si>
  <si>
    <t>A12,NNNPN,NNNNP,9.32,0.251,</t>
  </si>
  <si>
    <t>A12,NNNPN,PNNNP,93.99,8.544,</t>
  </si>
  <si>
    <t>A12,NNNPN,NPNNP,178.59,4.643,</t>
  </si>
  <si>
    <t>A12,NNNPN,PPNNP,105.55,7.420,</t>
  </si>
  <si>
    <t>A12,NNNPN,PNPNP,94.84,10.182,</t>
  </si>
  <si>
    <t>A12,NNNPN,PPPNP,104.91,6.838,</t>
  </si>
  <si>
    <t>A12,NNNPN,NNNPP,16.53,0.385,</t>
  </si>
  <si>
    <t>A12,NNNPN,PNNPP,94.12,41.767,</t>
  </si>
  <si>
    <t>A12,NNNPN,PPNPP,104.60,18.010,</t>
  </si>
  <si>
    <t>A12,NNNPN,NNPPP,56.95,0.735,</t>
  </si>
  <si>
    <t>A12,NNNPN,PNPPP,94.11,10.249,</t>
  </si>
  <si>
    <t>A12,NNNPN,PPPPP,105.19,8.410,</t>
  </si>
  <si>
    <t>A12,PNNPN,NNPPN,101.88,117.267,</t>
  </si>
  <si>
    <t>A12,PNNPN,PNPPN,0.18,1.557,</t>
  </si>
  <si>
    <t>A12,PNNPN,NPPPN,79.50,3572.734,</t>
  </si>
  <si>
    <t>A12,PNNPN,PPPPN,10.95,4.118,</t>
  </si>
  <si>
    <t>A12,PNNPN,NNNNP,84.75,109.630,</t>
  </si>
  <si>
    <t>A12,PNNPN,PNNNP,0.08,0.986,</t>
  </si>
  <si>
    <t>A12,PNNPN,NPNNP,87.33,144.673,</t>
  </si>
  <si>
    <t>A12,PNNPN,PPNNP,11.48,8.325,</t>
  </si>
  <si>
    <t>A12,PNNPN,PNPNP,0.77,0.415,</t>
  </si>
  <si>
    <t>A12,PNNPN,PPPNP,10.83,3.648,</t>
  </si>
  <si>
    <t>A12,PNNPN,NNNPP,77.55,125.424,</t>
  </si>
  <si>
    <t>A12,PNNPN,PNNPP,0.05,8.157,</t>
  </si>
  <si>
    <t>A12,PNNPN,PPNPP,10.52,9.373,</t>
  </si>
  <si>
    <t>A12,PNNPN,NNPPP,37.12,82.287,</t>
  </si>
  <si>
    <t>A12,PNNPN,PNPPP,0.03,1.633,</t>
  </si>
  <si>
    <t>A12,PNNPN,PPPPP,11.12,4.189,</t>
  </si>
  <si>
    <t>A12,NNPPN,PNPPN,101.70,9.825,</t>
  </si>
  <si>
    <t>A12,NNPPN,NPPPN,178.62,22.394,</t>
  </si>
  <si>
    <t>A12,NNPPN,PPPPN,112.83,8.238,</t>
  </si>
  <si>
    <t>A12,NNPPN,NNNNP,17.13,0.389,</t>
  </si>
  <si>
    <t>A12,NNPPN,PNNNP,101.80,8.547,</t>
  </si>
  <si>
    <t>A12,NNPPN,NPNNP,170.78,4.637,</t>
  </si>
  <si>
    <t>A12,NNPPN,PPNNP,113.36,7.446,</t>
  </si>
  <si>
    <t>A12,NNPPN,PNPNP,102.65,10.190,</t>
  </si>
  <si>
    <t>A12,NNPPN,PPPNP,112.72,6.863,</t>
  </si>
  <si>
    <t>A12,NNPPN,NNNPP,24.34,0.336,</t>
  </si>
  <si>
    <t>A12,NNPPN,PNNPP,101.93,41.622,</t>
  </si>
  <si>
    <t>A12,NNPPN,PPNPP,112.41,18.113,</t>
  </si>
  <si>
    <t>A12,NNPPN,NNPPP,64.76,0.840,</t>
  </si>
  <si>
    <t>A12,NNPPN,PNPPP,101.92,10.250,</t>
  </si>
  <si>
    <t>A12,NNPPN,PPPPP,113.00,8.446,</t>
  </si>
  <si>
    <t>A12,PNPPN,NPPPN,79.68,11.149,</t>
  </si>
  <si>
    <t>A12,PNPPN,PPPPN,11.13,2.185,</t>
  </si>
  <si>
    <t>A12,PNPPN,NNNNP,84.58,9.737,</t>
  </si>
  <si>
    <t>A12,PNPPN,PNNNP,0.10,0.167,</t>
  </si>
  <si>
    <t>A12,PNPPN,NPNNP,87.51,10.406,</t>
  </si>
  <si>
    <t>A12,PNPPN,PPNNP,11.66,2.865,</t>
  </si>
  <si>
    <t>A12,PNPPN,PNPNP,0.95,0.574,</t>
  </si>
  <si>
    <t>A12,PNPPN,PPPNP,11.01,6.014,</t>
  </si>
  <si>
    <t>A12,PNPPN,NNNPP,77.37,9.831,</t>
  </si>
  <si>
    <t>A12,PNPPN,PNNPP,0.23,0.184,</t>
  </si>
  <si>
    <t>A12,PNPPN,PPNPP,10.70,4.957,</t>
  </si>
  <si>
    <t>A12,PNPPN,NNPPP,36.94,9.277,</t>
  </si>
  <si>
    <t>A12,PNPPN,PNPPP,0.21,0.098,</t>
  </si>
  <si>
    <t>A12,PNPPN,PPPPP,11.30,5.177,</t>
  </si>
  <si>
    <t>A12,NPPPN,PPPPN,68.55,8.568,</t>
  </si>
  <si>
    <t>A12,NPPPN,NNNNP,164.25,19.787,</t>
  </si>
  <si>
    <t>A12,NPPPN,PNNNP,79.58,9.426,</t>
  </si>
  <si>
    <t>A12,NPPPN,NPNNP,7.83,1.706,</t>
  </si>
  <si>
    <t>A12,NPPPN,PPNNP,68.02,8.048,</t>
  </si>
  <si>
    <t>A12,NPPPN,PNPNP,78.73,10.845,</t>
  </si>
  <si>
    <t>A12,NPPPN,PPPNP,68.66,7.127,</t>
  </si>
  <si>
    <t>A12,NPPPN,NNNPP,157.05,39.514,</t>
  </si>
  <si>
    <t>A12,NPPPN,PNNPP,79.45,54.329,</t>
  </si>
  <si>
    <t>A12,NPPPN,PPNPP,68.98,21.426,</t>
  </si>
  <si>
    <t>A12,NPPPN,NNPPP,116.62,22.733,</t>
  </si>
  <si>
    <t>A12,NPPPN,PNPPP,79.47,11.597,</t>
  </si>
  <si>
    <t>A12,NPPPN,PPPPP,68.38,8.794,</t>
  </si>
  <si>
    <t>A12,PPPPN,NNNNP,95.70,8.114,</t>
  </si>
  <si>
    <t>A12,PPPPN,PNNNP,11.03,1.775,</t>
  </si>
  <si>
    <t>A12,PPPPN,NPNNP,76.38,8.013,</t>
  </si>
  <si>
    <t>A12,PPPPN,PPNNP,0.53,0.586,</t>
  </si>
  <si>
    <t>A12,PPPPN,PNPNP,10.18,1.691,</t>
  </si>
  <si>
    <t>A12,PPPPN,PPPNP,0.11,0.411,</t>
  </si>
  <si>
    <t>A12,PPPPN,NNNPP,88.50,8.298,</t>
  </si>
  <si>
    <t>A12,PPPPN,PNNPP,10.90,2.871,</t>
  </si>
  <si>
    <t>A12,PPPPN,PPNPP,0.43,0.490,</t>
  </si>
  <si>
    <t>A12,PPPPN,NNPPP,48.07,7.973,</t>
  </si>
  <si>
    <t>A12,PPPPN,PNPPP,10.92,2.114,</t>
  </si>
  <si>
    <t>A12,PPPPN,PPPPP,0.17,0.422,</t>
  </si>
  <si>
    <t>A12,NNNNP,PNNNP,84.67,8.478,</t>
  </si>
  <si>
    <t>A12,NNNNP,NPNNP,172.09,4.374,</t>
  </si>
  <si>
    <t>A12,NNNNP,PPNNP,96.23,7.366,</t>
  </si>
  <si>
    <t>A12,NNNNP,PNPNP,85.52,10.087,</t>
  </si>
  <si>
    <t>A12,NNNNP,PPPNP,95.59,6.784,</t>
  </si>
  <si>
    <t>A12,NNNNP,NNNPP,7.21,0.611,</t>
  </si>
  <si>
    <t>A12,NNNNP,PNNPP,84.80,40.205,</t>
  </si>
  <si>
    <t>A12,NNNNP,PPNPP,95.28,17.695,</t>
  </si>
  <si>
    <t>A12,NNNNP,NNPPP,47.63,0.700,</t>
  </si>
  <si>
    <t>A12,NNNNP,PNPPP,84.79,10.153,</t>
  </si>
  <si>
    <t>A12,NNNNP,PPPPP,95.87,8.330,</t>
  </si>
  <si>
    <t>A12,PNNNP,NPNNP,87.41,8.936,</t>
  </si>
  <si>
    <t>A12,PNNNP,PPNNP,11.56,3.864,</t>
  </si>
  <si>
    <t>A12,PNNNP,PNPNP,0.85,0.364,</t>
  </si>
  <si>
    <t>A12,PNNNP,PPPNP,10.92,3.664,</t>
  </si>
  <si>
    <t>A12,PNNNP,NNNPP,77.46,8.546,</t>
  </si>
  <si>
    <t>A12,PNNNP,PNNPP,0.13,0.123,</t>
  </si>
  <si>
    <t>A12,PNNNP,PPNPP,10.61,3.081,</t>
  </si>
  <si>
    <t>A12,PNNNP,NNPPP,37.04,8.125,</t>
  </si>
  <si>
    <t>A12,PNNNP,PNPPP,0.11,0.171,</t>
  </si>
  <si>
    <t>A12,PNNNP,PPPPP,11.20,3.052,</t>
  </si>
  <si>
    <t>A12,NPNNP,PPNNP,75.85,7.527,</t>
  </si>
  <si>
    <t>A12,NPNNP,PNPNP,86.56,10.285,</t>
  </si>
  <si>
    <t>A12,NPNNP,PPPNP,76.50,6.771,</t>
  </si>
  <si>
    <t>A12,NPNNP,NNNPP,164.88,5.204,</t>
  </si>
  <si>
    <t>A12,NPNNP,PNNPP,87.28,40.425,</t>
  </si>
  <si>
    <t>A12,NPNNP,PPNPP,76.81,17.779,</t>
  </si>
  <si>
    <t>A12,NPNNP,NNPPP,124.46,4.507,</t>
  </si>
  <si>
    <t>A12,NPNNP,PNPPP,87.30,10.803,</t>
  </si>
  <si>
    <t>A12,NPNNP,PPPPP,76.21,8.225,</t>
  </si>
  <si>
    <t>A12,PPNNP,PNPNP,10.71,2.829,</t>
  </si>
  <si>
    <t>A12,PPNNP,PPPNP,0.64,0.150,</t>
  </si>
  <si>
    <t>A12,PPNNP,NNNPP,89.02,7.482,</t>
  </si>
  <si>
    <t>A12,PPNNP,PNNPP,11.43,3.339,</t>
  </si>
  <si>
    <t>A12,PPNNP,PPNPP,0.95,0.382,</t>
  </si>
  <si>
    <t>A12,PPNNP,NNPPP,48.60,7.244,</t>
  </si>
  <si>
    <t>A12,PPNNP,PNPPP,11.45,2.720,</t>
  </si>
  <si>
    <t>A12,PPNNP,PPPPP,0.36,0.200,</t>
  </si>
  <si>
    <t>A12,PNPNP,PPPNP,10.07,1.662,</t>
  </si>
  <si>
    <t>A12,PNPNP,NNNPP,78.31,10.206,</t>
  </si>
  <si>
    <t>A12,PNPNP,PNNPP,0.72,0.819,</t>
  </si>
  <si>
    <t>A12,PNPNP,PPNPP,9.76,2.169,</t>
  </si>
  <si>
    <t>A12,PNPNP,NNPPP,37.89,9.679,</t>
  </si>
  <si>
    <t>A12,PNPNP,PNPPP,0.74,0.581,</t>
  </si>
  <si>
    <t>A12,PNPNP,PPPPP,10.35,1.754,</t>
  </si>
  <si>
    <t>A12,PPPNP,NNNPP,88.38,6.892,</t>
  </si>
  <si>
    <t>A12,PPPNP,PNNPP,10.79,5.656,</t>
  </si>
  <si>
    <t>A12,PPPNP,PPNPP,0.31,0.154,</t>
  </si>
  <si>
    <t>A12,PPPNP,NNPPP,47.96,6.671,</t>
  </si>
  <si>
    <t>A12,PPPNP,PNPPP,10.80,5.212,</t>
  </si>
  <si>
    <t>A12,PPPNP,PPPPP,0.28,0.049,</t>
  </si>
  <si>
    <t>A12,NNNPP,PNNPP,77.60,42.622,</t>
  </si>
  <si>
    <t>A12,NNNPP,PPNPP,88.07,18.495,</t>
  </si>
  <si>
    <t>A12,NNNPP,NNPPP,40.42,0.651,</t>
  </si>
  <si>
    <t>A12,NNNPP,PNPPP,77.58,10.261,</t>
  </si>
  <si>
    <t>A12,NNNPP,PPPPP,88.66,8.505,</t>
  </si>
  <si>
    <t>A12,PNNPP,PPNPP,10.47,5.247,</t>
  </si>
  <si>
    <t>A12,PNNPP,NNPPP,37.17,35.235,</t>
  </si>
  <si>
    <t>A12,PNNPP,PNPPP,0.02,0.180,</t>
  </si>
  <si>
    <t>A12,PNNPP,PPPPP,11.07,4.492,</t>
  </si>
  <si>
    <t>A12,PPNPP,NNPPP,47.65,17.307,</t>
  </si>
  <si>
    <t>A12,PPNPP,PNPPP,10.49,4.441,</t>
  </si>
  <si>
    <t>A12,PPNPP,PPPPP,0.59,0.154,</t>
  </si>
  <si>
    <t>A12,NNPPP,PNPPP,37.16,9.668,</t>
  </si>
  <si>
    <t>A12,NNPPP,PPPPP,48.24,8.197,</t>
  </si>
  <si>
    <t>A12,PNPPP,PPPPP,11.09,4.562,</t>
  </si>
  <si>
    <t>B11,NNNN,PNNN,N/A,12.432,</t>
  </si>
  <si>
    <t>B11,NNNN,NPNN,N/A,4.815,</t>
  </si>
  <si>
    <t>B11,NNNN,PPNN,N/A,2.319,</t>
  </si>
  <si>
    <t>B11,NNNN,NNPN,N/A,0.074,</t>
  </si>
  <si>
    <t>B11,NNNN,PNPN,N/A,5.226,</t>
  </si>
  <si>
    <t>B11,NNNN,PPPN,N/A,4.765,</t>
  </si>
  <si>
    <t>B11,NNNN,NNNP,N/A,0.281,</t>
  </si>
  <si>
    <t>B11,NNNN,PNNP,N/A,6.111,</t>
  </si>
  <si>
    <t>B11,NNNN,NPNP,N/A,6.515,</t>
  </si>
  <si>
    <t>B11,NNNN,PPNP,N/A,5.031,</t>
  </si>
  <si>
    <t>B11,NNNN,PNPP,N/A,10.639,</t>
  </si>
  <si>
    <t>B11,NNNN,PPPP,N/A,5.567,</t>
  </si>
  <si>
    <t>B11,PNNN,NPNN,84.39,12.620,</t>
  </si>
  <si>
    <t>B11,PNNN,PPNN,11.78,1.337,</t>
  </si>
  <si>
    <t>B11,PNNN,NNPN,167.91,12.546,</t>
  </si>
  <si>
    <t>B11,PNNN,PNPN,0.29,0.144,</t>
  </si>
  <si>
    <t>B11,PNNN,PPPN,10.77,1.810,</t>
  </si>
  <si>
    <t>B11,PNNN,NNNP,89.45,12.416,</t>
  </si>
  <si>
    <t>B11,PNNN,PNNP,0.38,0.369,</t>
  </si>
  <si>
    <t>B11,PNNN,NPNP,83.60,12.658,</t>
  </si>
  <si>
    <t>B11,PNNN,PPNP,10.19,1.444,</t>
  </si>
  <si>
    <t>B11,PNNN,PNPP,0.13,0.346,</t>
  </si>
  <si>
    <t>B11,PNNN,PPPP,9.78,1.444,</t>
  </si>
  <si>
    <t>B11,NPNN,PPNN,72.61,2.175,</t>
  </si>
  <si>
    <t>B11,NPNN,NNPN,107.71,4.676,</t>
  </si>
  <si>
    <t>B11,NPNN,PNPN,84.10,5.276,</t>
  </si>
  <si>
    <t>B11,NPNN,PPPN,73.61,4.549,</t>
  </si>
  <si>
    <t>B11,NPNN,NNNP,173.84,5.066,</t>
  </si>
  <si>
    <t>B11,NPNN,PNNP,84.00,6.180,</t>
  </si>
  <si>
    <t>B11,NPNN,NPNP,0.79,0.128,</t>
  </si>
  <si>
    <t>B11,NPNN,PPNP,74.20,4.834,</t>
  </si>
  <si>
    <t>B11,NPNN,PNPP,84.26,10.888,</t>
  </si>
  <si>
    <t>B11,NPNN,PPPP,74.61,5.375,</t>
  </si>
  <si>
    <t>B11,PPNN,NNPN,179.69,2.330,</t>
  </si>
  <si>
    <t>B11,PPNN,PNPN,11.49,0.936,</t>
  </si>
  <si>
    <t>B11,PPNN,PPPN,1.01,0.209,</t>
  </si>
  <si>
    <t>B11,PPNN,NNNP,101.23,2.329,</t>
  </si>
  <si>
    <t>B11,PPNN,PNNP,11.40,0.917,</t>
  </si>
  <si>
    <t>B11,PPNN,NPNP,71.82,2.172,</t>
  </si>
  <si>
    <t>B11,PPNN,PPNP,1.59,0.451,</t>
  </si>
  <si>
    <t>B11,PPNN,PNPP,11.65,1.166,</t>
  </si>
  <si>
    <t>B11,PPNN,PPPP,2.00,0.665,</t>
  </si>
  <si>
    <t>B11,NNPN,PNPN,168.20,5.251,</t>
  </si>
  <si>
    <t>B11,NNPN,PPPN,178.68,4.798,</t>
  </si>
  <si>
    <t>B11,NNPN,NNNP,78.46,0.270,</t>
  </si>
  <si>
    <t>B11,NNPN,PNNP,168.29,6.146,</t>
  </si>
  <si>
    <t>B11,NNPN,NPNP,108.49,6.260,</t>
  </si>
  <si>
    <t>B11,NNPN,PPNP,178.10,5.062,</t>
  </si>
  <si>
    <t>B11,NNPN,PNPP,168.04,10.729,</t>
  </si>
  <si>
    <t>B11,NNPN,PPPP,177.69,5.600,</t>
  </si>
  <si>
    <t>B11,PNPN,PPPN,10.48,1.093,</t>
  </si>
  <si>
    <t>B11,PNPN,NNNP,89.74,5.224,</t>
  </si>
  <si>
    <t>B11,PNPN,PNNP,0.09,0.136,</t>
  </si>
  <si>
    <t>B11,PNPN,NPNP,83.31,5.274,</t>
  </si>
  <si>
    <t>B11,PNPN,PPNP,9.90,0.891,</t>
  </si>
  <si>
    <t>B11,PNPN,PNPP,0.16,0.069,</t>
  </si>
  <si>
    <t>B11,PNPN,PPPP,9.49,0.998,</t>
  </si>
  <si>
    <t>B11,PPPN,NNNP,100.23,4.787,</t>
  </si>
  <si>
    <t>B11,PPPN,PNNP,10.39,1.103,</t>
  </si>
  <si>
    <t>B11,PPPN,NPNP,72.83,4.556,</t>
  </si>
  <si>
    <t>B11,PPPN,PPNP,0.58,0.353,</t>
  </si>
  <si>
    <t>B11,PPPN,PNPP,10.64,1.547,</t>
  </si>
  <si>
    <t>B11,PPPN,PPPP,0.99,0.658,</t>
  </si>
  <si>
    <t>B11,NNNP,PNNP,89.83,6.108,</t>
  </si>
  <si>
    <t>B11,NNNP,NPNP,173.05,6.917,</t>
  </si>
  <si>
    <t>B11,NNNP,PPNP,99.64,5.049,</t>
  </si>
  <si>
    <t>B11,NNNP,PNPP,89.58,10.625,</t>
  </si>
  <si>
    <t>B11,NNNP,PPPP,99.23,5.585,</t>
  </si>
  <si>
    <t>B11,PNNP,NPNP,83.22,6.181,</t>
  </si>
  <si>
    <t>B11,PNNP,PPNP,9.81,0.947,</t>
  </si>
  <si>
    <t>B11,PNNP,PNPP,0.25,0.120,</t>
  </si>
  <si>
    <t>B11,PNNP,PPPP,9.40,1.553,</t>
  </si>
  <si>
    <t>B11,NPNP,PPNP,73.41,4.844,</t>
  </si>
  <si>
    <t>B11,NPNP,PNPP,83.47,10.913,</t>
  </si>
  <si>
    <t>B11,NPNP,PPPP,73.82,5.390,</t>
  </si>
  <si>
    <t>B11,PPNP,PNPP,10.06,1.289,</t>
  </si>
  <si>
    <t>B11,PPNP,PPPP,0.41,0.292,</t>
  </si>
  <si>
    <t>B11,PNPP,PPPP,9.65,1.689,</t>
  </si>
  <si>
    <t>B12,NNNNN,PNNNN,N/A,11.698,</t>
  </si>
  <si>
    <t>B12,NNNNN,NPNNN,N/A,5.078,</t>
  </si>
  <si>
    <t>B12,NNNNN,PPNNN,N/A,78.140,</t>
  </si>
  <si>
    <t>B12,NNNNN,NNPNN,N/A,0.353,</t>
  </si>
  <si>
    <t>B12,NNNNN,PNPNN,N/A,9.741,</t>
  </si>
  <si>
    <t>B12,NNNNN,PPPNN,N/A,84.698,</t>
  </si>
  <si>
    <t>B12,NNNNN,NNNPN,N/A,0.762,</t>
  </si>
  <si>
    <t>B12,NNNNN,NNPPN,N/A,0.719,</t>
  </si>
  <si>
    <t>B12,NNNNN,PNPPN,N/A,8.765,</t>
  </si>
  <si>
    <t>B12,NNNNN,PPPPN,N/A,10.577,</t>
  </si>
  <si>
    <t>B12,NNNNN,NNNNP,N/A,0.214,</t>
  </si>
  <si>
    <t>B12,NNNNN,PNNNP,N/A,9.969,</t>
  </si>
  <si>
    <t>B12,NNNNN,NPNNP,N/A,5.701,</t>
  </si>
  <si>
    <t>B12,NNNNN,PPNNP,N/A,8.834,</t>
  </si>
  <si>
    <t>B12,NNNNN,PNPNP,N/A,12.282,</t>
  </si>
  <si>
    <t>B12,NNNNN,PPPNP,N/A,7.647,</t>
  </si>
  <si>
    <t>B12,NNNNN,NNNPP,N/A,1.322,</t>
  </si>
  <si>
    <t>B12,NNNNN,PNNPP,N/A,106.119,</t>
  </si>
  <si>
    <t>B12,NNNNN,PPNPP,N/A,7.304,</t>
  </si>
  <si>
    <t>B12,NNNNN,NNPPP,N/A,2.210,</t>
  </si>
  <si>
    <t>B12,NNNNN,PNPPP,N/A,9.964,</t>
  </si>
  <si>
    <t>B12,NNNNN,PPPPP,N/A,8.226,</t>
  </si>
  <si>
    <t>B12,PNNNN,NPNNN,86.47,12.251,</t>
  </si>
  <si>
    <t>B12,PNNNN,PPNNN,12.05,5.171,</t>
  </si>
  <si>
    <t>B12,PNNNN,NNPNN,64.58,11.562,</t>
  </si>
  <si>
    <t>B12,PNNNN,PNPNN,0.47,0.195,</t>
  </si>
  <si>
    <t>B12,PNNNN,PPPNN,12.00,7.414,</t>
  </si>
  <si>
    <t>B12,PNNNN,NNNPN,67.92,11.305,</t>
  </si>
  <si>
    <t>B12,PNNNN,NNPPN,63.43,11.845,</t>
  </si>
  <si>
    <t>B12,PNNNN,PNPPN,0.10,0.072,</t>
  </si>
  <si>
    <t>B12,PNNNN,PPPPN,10.00,2.211,</t>
  </si>
  <si>
    <t>B12,PNNNN,NNNNP,95.84,11.746,</t>
  </si>
  <si>
    <t>B12,PNNNN,PNNNP,0.27,0.087,</t>
  </si>
  <si>
    <t>B12,PNNNN,NPNNP,85.56,12.225,</t>
  </si>
  <si>
    <t>B12,PNNNN,PPNNP,11.19,2.916,</t>
  </si>
  <si>
    <t>B12,PNNNN,PNPNP,0.21,0.548,</t>
  </si>
  <si>
    <t>B12,PNNNN,PPPNP,10.47,4.892,</t>
  </si>
  <si>
    <t>B12,PNNNN,NNNPP,65.68,13.027,</t>
  </si>
  <si>
    <t>B12,PNNNN,PNNPP,0.22,1.003,</t>
  </si>
  <si>
    <t>B12,PNNNN,PPNPP,10.10,2.072,</t>
  </si>
  <si>
    <t>B12,PNNNN,NNPPP,49.03,12.079,</t>
  </si>
  <si>
    <t>B12,PNNNN,PNPPP,0.33,0.076,</t>
  </si>
  <si>
    <t>B12,PNNNN,PPPPP,10.16,4.015,</t>
  </si>
  <si>
    <t>B12,NPNNN,PPNNN,74.42,74.561,</t>
  </si>
  <si>
    <t>B12,NPNNN,NNPNN,21.89,3.740,</t>
  </si>
  <si>
    <t>B12,NPNNN,PNPNN,86.00,10.332,</t>
  </si>
  <si>
    <t>B12,NPNNN,PPPNN,74.47,79.254,</t>
  </si>
  <si>
    <t>B12,NPNNN,NNNPN,154.39,5.606,</t>
  </si>
  <si>
    <t>B12,NPNNN,NNPPN,149.89,5.715,</t>
  </si>
  <si>
    <t>B12,NPNNN,PNPPN,86.57,9.055,</t>
  </si>
  <si>
    <t>B12,NPNNN,PPPPN,76.46,10.388,</t>
  </si>
  <si>
    <t>B12,NPNNN,NNNNP,177.69,5.509,</t>
  </si>
  <si>
    <t>B12,NPNNN,PNNNP,86.20,10.407,</t>
  </si>
  <si>
    <t>B12,NPNNN,NPNNP,0.91,0.185,</t>
  </si>
  <si>
    <t>B12,NPNNN,PPNNP,75.28,8.800,</t>
  </si>
  <si>
    <t>B12,NPNNN,PNPNP,86.25,12.338,</t>
  </si>
  <si>
    <t>B12,NPNNN,PPPNP,76.00,7.600,</t>
  </si>
  <si>
    <t>B12,NPNNN,NNNPP,152.15,6.120,</t>
  </si>
  <si>
    <t>B12,NPNNN,PNNPP,86.69,115.115,</t>
  </si>
  <si>
    <t>B12,NPNNN,PPNPP,76.37,7.027,</t>
  </si>
  <si>
    <t>B12,NPNNN,NNPPP,135.49,6.808,</t>
  </si>
  <si>
    <t>B12,NPNNN,PNPPP,86.80,10.356,</t>
  </si>
  <si>
    <t>B12,NPNNN,PPPPP,76.31,8.098,</t>
  </si>
  <si>
    <t>B12,PPNNN,NNPNN,52.54,61.718,</t>
  </si>
  <si>
    <t>B12,PPNNN,PNPNN,11.58,4.587,</t>
  </si>
  <si>
    <t>B12,PPNNN,PPPNN,0.05,219.053,</t>
  </si>
  <si>
    <t>B12,PPNNN,NNNPN,79.97,62.325,</t>
  </si>
  <si>
    <t>B12,PPNNN,NNPPN,75.47,92.551,</t>
  </si>
  <si>
    <t>B12,PPNNN,PNPPN,12.14,3.603,</t>
  </si>
  <si>
    <t>B12,PPNNN,PPPPN,2.04,1.018,</t>
  </si>
  <si>
    <t>B12,PPNNN,NNNNP,107.89,84.486,</t>
  </si>
  <si>
    <t>B12,PPNNN,PNNNP,11.77,4.355,</t>
  </si>
  <si>
    <t>B12,PPNNN,NPNNP,73.52,88.441,</t>
  </si>
  <si>
    <t>B12,PPNNN,PPNNP,0.86,1.748,</t>
  </si>
  <si>
    <t>B12,PPNNN,PNPNP,11.83,4.891,</t>
  </si>
  <si>
    <t>B12,PPNNN,PPPNP,1.58,1.184,</t>
  </si>
  <si>
    <t>B12,PPNNN,NNNPP,77.73,563.620,</t>
  </si>
  <si>
    <t>B12,PPNNN,PNNPP,12.27,905.996,</t>
  </si>
  <si>
    <t>B12,PPNNN,PPNPP,1.94,0.615,</t>
  </si>
  <si>
    <t>B12,PPNNN,NNPPP,61.07,120.711,</t>
  </si>
  <si>
    <t>B12,PPNNN,PNPPP,12.38,4.325,</t>
  </si>
  <si>
    <t>B12,PPNNN,PPPPP,1.89,1.051,</t>
  </si>
  <si>
    <t>B12,NNPNN,PNPNN,64.11,9.640,</t>
  </si>
  <si>
    <t>B12,NNPNN,PPPNN,52.58,66.920,</t>
  </si>
  <si>
    <t>B12,NNPNN,NNNPN,132.51,0.715,</t>
  </si>
  <si>
    <t>B12,NNPNN,NNPPN,128.01,0.718,</t>
  </si>
  <si>
    <t>B12,NNPNN,PNPPN,64.68,8.673,</t>
  </si>
  <si>
    <t>B12,NNPNN,PPPPN,54.58,10.161,</t>
  </si>
  <si>
    <t>B12,NNPNN,NNNNP,160.43,0.510,</t>
  </si>
  <si>
    <t>B12,NNPNN,PNNNP,64.31,9.857,</t>
  </si>
  <si>
    <t>B12,NNPNN,NPNNP,20.98,4.028,</t>
  </si>
  <si>
    <t>B12,NNPNN,PPNNP,53.40,8.587,</t>
  </si>
  <si>
    <t>B12,NNPNN,PNPNP,64.37,12.084,</t>
  </si>
  <si>
    <t>B12,NNPNN,PPPNP,54.11,7.452,</t>
  </si>
  <si>
    <t>B12,NNPNN,NNNPP,130.26,1.115,</t>
  </si>
  <si>
    <t>B12,NNPNN,PNNPP,64.80,99.572,</t>
  </si>
  <si>
    <t>B12,NNPNN,PPNPP,54.48,7.100,</t>
  </si>
  <si>
    <t>B12,NNPNN,NNPPP,113.61,1.310,</t>
  </si>
  <si>
    <t>B12,NNPNN,PNPPP,64.91,9.859,</t>
  </si>
  <si>
    <t>B12,NNPNN,PPPPP,54.42,7.996,</t>
  </si>
  <si>
    <t>B12,PNPNN,PPPNN,11.53,7.818,</t>
  </si>
  <si>
    <t>B12,PNPNN,NNNPN,68.39,9.450,</t>
  </si>
  <si>
    <t>B12,PNPNN,NNPPN,63.89,9.826,</t>
  </si>
  <si>
    <t>B12,PNPNN,PNPPN,0.57,0.091,</t>
  </si>
  <si>
    <t>B12,PNPNN,PPPPN,9.54,1.973,</t>
  </si>
  <si>
    <t>B12,PNPNN,NNNNP,96.31,9.773,</t>
  </si>
  <si>
    <t>B12,PNPNN,PNNNP,0.20,0.054,</t>
  </si>
  <si>
    <t>B12,PNPNN,NPNNP,85.09,10.305,</t>
  </si>
  <si>
    <t>B12,PNPNN,PPNNP,10.72,2.381,</t>
  </si>
  <si>
    <t>B12,PNPNN,PNPNP,0.26,0.471,</t>
  </si>
  <si>
    <t>B12,PNPNN,PPPNP,10.00,4.540,</t>
  </si>
  <si>
    <t>B12,PNPNN,NNNPP,66.15,10.622,</t>
  </si>
  <si>
    <t>B12,PNPNN,PNNPP,0.69,0.894,</t>
  </si>
  <si>
    <t>B12,PNPNN,PPNPP,9.63,1.970,</t>
  </si>
  <si>
    <t>B12,PNPNN,NNPPP,49.49,9.969,</t>
  </si>
  <si>
    <t>B12,PNPNN,PNPPP,0.80,0.151,</t>
  </si>
  <si>
    <t>B12,PNPNN,PPPPP,9.69,4.314,</t>
  </si>
  <si>
    <t>B12,PPPNN,NNNPN,79.92,67.586,</t>
  </si>
  <si>
    <t>B12,PPPNN,NNPPN,75.43,100.374,</t>
  </si>
  <si>
    <t>B12,PPPNN,PNPPN,12.10,5.430,</t>
  </si>
  <si>
    <t>B12,PPPNN,PPPPN,1.99,1.916,</t>
  </si>
  <si>
    <t>B12,PPPNN,NNNNP,107.84,91.555,</t>
  </si>
  <si>
    <t>B12,PPPNN,PNNNP,11.73,7.212,</t>
  </si>
  <si>
    <t>B12,PPPNN,NPNNP,73.56,95.177,</t>
  </si>
  <si>
    <t>B12,PPPNN,PPNNP,0.81,1.088,</t>
  </si>
  <si>
    <t>B12,PPPNN,PNPNP,11.79,9.629,</t>
  </si>
  <si>
    <t>B12,PPPNN,PPPNP,1.53,0.630,</t>
  </si>
  <si>
    <t>B12,PPPNN,NNNPP,77.68,620.470,</t>
  </si>
  <si>
    <t>B12,PPPNN,PNNPP,12.22,781.888,</t>
  </si>
  <si>
    <t>B12,PPPNN,PPNPP,1.90,2.188,</t>
  </si>
  <si>
    <t>B12,PPPNN,NNPPP,61.02,131.039,</t>
  </si>
  <si>
    <t>B12,PPPNN,PNPPP,12.33,6.472,</t>
  </si>
  <si>
    <t>B12,PPPNN,PPPPP,1.84,0.548,</t>
  </si>
  <si>
    <t>B12,NNNPN,NNPPN,4.50,0.040,</t>
  </si>
  <si>
    <t>B12,NNNPN,PNPPN,67.82,8.535,</t>
  </si>
  <si>
    <t>B12,NNNPN,PPPPN,77.93,10.194,</t>
  </si>
  <si>
    <t>B12,NNNPN,NNNNP,27.92,0.602,</t>
  </si>
  <si>
    <t>B12,NNNPN,PNNNP,68.20,9.673,</t>
  </si>
  <si>
    <t>B12,NNNPN,NPNNP,153.49,6.318,</t>
  </si>
  <si>
    <t>B12,NNNPN,PPNNP,79.11,8.607,</t>
  </si>
  <si>
    <t>B12,NNNPN,PNPNP,68.14,11.850,</t>
  </si>
  <si>
    <t>B12,NNNPN,PPPNP,78.39,7.469,</t>
  </si>
  <si>
    <t>B12,NNNPN,NNNPP,2.24,0.754,</t>
  </si>
  <si>
    <t>B12,NNNPN,PNNPP,67.70,84.833,</t>
  </si>
  <si>
    <t>B12,NNNPN,PPNPP,78.03,7.144,</t>
  </si>
  <si>
    <t>B12,NNNPN,NNPPP,18.90,0.728,</t>
  </si>
  <si>
    <t>B12,NNNPN,PNPPP,67.59,9.672,</t>
  </si>
  <si>
    <t>B12,NNNPN,PPPPP,78.08,8.020,</t>
  </si>
  <si>
    <t>B12,NNPPN,PNPPN,63.33,8.840,</t>
  </si>
  <si>
    <t>B12,NNPPN,PPPPN,73.43,10.785,</t>
  </si>
  <si>
    <t>B12,NNPPN,NNNNP,32.42,0.564,</t>
  </si>
  <si>
    <t>B12,NNPPN,PNNNP,63.70,10.070,</t>
  </si>
  <si>
    <t>B12,NNPPN,NPNNP,148.99,6.478,</t>
  </si>
  <si>
    <t>B12,NNPPN,PPNNP,74.61,8.931,</t>
  </si>
  <si>
    <t>B12,NNPPN,PNPNP,63.64,12.497,</t>
  </si>
  <si>
    <t>B12,NNPPN,PPPNP,73.90,7.722,</t>
  </si>
  <si>
    <t>B12,NNPPN,NNNPP,2.25,0.692,</t>
  </si>
  <si>
    <t>B12,NNPPN,PNNPP,63.21,124.872,</t>
  </si>
  <si>
    <t>B12,NNPPN,PPNPP,73.53,7.392,</t>
  </si>
  <si>
    <t>B12,NNPPN,NNPPP,14.40,0.902,</t>
  </si>
  <si>
    <t>B12,NNPPN,PNPPP,63.10,10.066,</t>
  </si>
  <si>
    <t>B12,NNPPN,PPPPP,73.58,8.322,</t>
  </si>
  <si>
    <t>B12,PNPPN,PPPPN,10.10,1.781,</t>
  </si>
  <si>
    <t>B12,PNPPN,NNNNP,95.75,8.794,</t>
  </si>
  <si>
    <t>B12,PNPPN,PNNNP,0.37,0.179,</t>
  </si>
  <si>
    <t>B12,PNPPN,NPNNP,85.66,9.029,</t>
  </si>
  <si>
    <t>B12,PNPPN,PPNNP,11.29,2.665,</t>
  </si>
  <si>
    <t>B12,PNPPN,PNPNP,0.31,0.385,</t>
  </si>
  <si>
    <t>B12,PNPPN,PPPNP,10.57,4.232,</t>
  </si>
  <si>
    <t>B12,PNPPN,NNNPP,65.58,9.485,</t>
  </si>
  <si>
    <t>B12,PNPPN,PNNPP,0.12,0.856,</t>
  </si>
  <si>
    <t>B12,PNPPN,PPNPP,10.20,1.919,</t>
  </si>
  <si>
    <t>B12,PNPPN,NNPPP,48.93,8.956,</t>
  </si>
  <si>
    <t>B12,PNPPN,PNPPP,0.23,0.045,</t>
  </si>
  <si>
    <t>B12,PNPPN,PPPPP,10.26,3.878,</t>
  </si>
  <si>
    <t>B12,PPPPN,NNNNP,105.85,10.698,</t>
  </si>
  <si>
    <t>B12,PPPPN,PNNNP,9.73,1.937,</t>
  </si>
  <si>
    <t>B12,PPPPN,NPNNP,75.56,10.526,</t>
  </si>
  <si>
    <t>B12,PPPPN,PPNNP,1.18,1.333,</t>
  </si>
  <si>
    <t>B12,PPPPN,PNPNP,9.79,1.945,</t>
  </si>
  <si>
    <t>B12,PPPPN,PPPNP,0.47,0.975,</t>
  </si>
  <si>
    <t>B12,PPPPN,NNNPP,75.69,12.040,</t>
  </si>
  <si>
    <t>B12,PPPPN,PNNPP,10.23,5.436,</t>
  </si>
  <si>
    <t>B12,PPPPN,PPNPP,0.10,0.590,</t>
  </si>
  <si>
    <t>B12,PPPPN,NNPPP,59.03,11.026,</t>
  </si>
  <si>
    <t>B12,PPPPN,PNPPP,10.34,2.001,</t>
  </si>
  <si>
    <t>B12,PPPPN,PPPPP,0.15,0.865,</t>
  </si>
  <si>
    <t>B12,NNNNP,PNNNP,96.12,10.006,</t>
  </si>
  <si>
    <t>B12,NNNNP,NPNNP,178.59,6.259,</t>
  </si>
  <si>
    <t>B12,NNNNP,PPNNP,107.03,8.900,</t>
  </si>
  <si>
    <t>B12,NNNNP,PNPNP,96.06,12.354,</t>
  </si>
  <si>
    <t>B12,NNNNP,PPPNP,106.32,7.700,</t>
  </si>
  <si>
    <t>B12,NNNNP,NNNPP,30.16,1.215,</t>
  </si>
  <si>
    <t>B12,NNNNP,PNNPP,95.62,109.717,</t>
  </si>
  <si>
    <t>B12,NNNNP,PPNPP,105.95,7.361,</t>
  </si>
  <si>
    <t>B12,NNNNP,NNPPP,46.82,1.669,</t>
  </si>
  <si>
    <t>B12,NNNNP,PNPPP,95.51,9.999,</t>
  </si>
  <si>
    <t>B12,NNNNP,PPPPP,106.00,8.289,</t>
  </si>
  <si>
    <t>B12,PNNNP,NPNNP,85.29,10.382,</t>
  </si>
  <si>
    <t>B12,PNNNP,PPNNP,10.91,2.554,</t>
  </si>
  <si>
    <t>B12,PNNNP,PNPNP,0.06,0.422,</t>
  </si>
  <si>
    <t>B12,PNNNP,PPPNP,10.20,4.666,</t>
  </si>
  <si>
    <t>B12,PNNNP,NNNPP,65.95,10.924,</t>
  </si>
  <si>
    <t>B12,PNNNP,PNNPP,0.49,0.997,</t>
  </si>
  <si>
    <t>B12,PNNNP,PPNPP,9.83,2.048,</t>
  </si>
  <si>
    <t>B12,PNNNP,NNPPP,49.30,10.228,</t>
  </si>
  <si>
    <t>B12,PNNNP,PNPPP,0.60,0.289,</t>
  </si>
  <si>
    <t>B12,PNNNP,PPPPP,9.89,4.644,</t>
  </si>
  <si>
    <t>B12,NPNNP,PPNNP,74.38,8.919,</t>
  </si>
  <si>
    <t>B12,NPNNP,PNPNP,85.35,12.316,</t>
  </si>
  <si>
    <t>B12,NPNNP,PPPNP,75.09,7.678,</t>
  </si>
  <si>
    <t>B12,NPNNP,NNNPP,151.24,6.964,</t>
  </si>
  <si>
    <t>B12,NPNNP,PNNPP,85.78,118.881,</t>
  </si>
  <si>
    <t>B12,NPNNP,PPNPP,75.46,7.094,</t>
  </si>
  <si>
    <t>B12,NPNNP,NNPPP,134.59,7.888,</t>
  </si>
  <si>
    <t>B12,NPNNP,PNPPP,85.89,10.325,</t>
  </si>
  <si>
    <t>B12,NPNNP,PPPPP,75.40,8.187,</t>
  </si>
  <si>
    <t>B12,PPNNP,PNPNP,10.97,2.263,</t>
  </si>
  <si>
    <t>B12,PPNNP,PPPNP,0.72,0.230,</t>
  </si>
  <si>
    <t>B12,PPNNP,NNNPP,76.87,9.550,</t>
  </si>
  <si>
    <t>B12,PPNNP,PNNPP,11.41,11.746,</t>
  </si>
  <si>
    <t>B12,PPNNP,PPNPP,1.09,0.570,</t>
  </si>
  <si>
    <t>B12,PPNNP,NNPPP,60.21,9.041,</t>
  </si>
  <si>
    <t>B12,PPNNP,PNPPP,11.52,2.809,</t>
  </si>
  <si>
    <t>B12,PPNNP,PPPPP,1.03,0.395,</t>
  </si>
  <si>
    <t>B12,PNPNP,PPPNP,10.26,2.392,</t>
  </si>
  <si>
    <t>B12,PNPNP,NNNPP,65.89,14.005,</t>
  </si>
  <si>
    <t>B12,PNPNP,PNNPP,0.43,2.316,</t>
  </si>
  <si>
    <t>B12,PNPNP,PPNPP,9.89,5.254,</t>
  </si>
  <si>
    <t>B12,PNPNP,NNPPP,49.24,12.803,</t>
  </si>
  <si>
    <t>B12,PNPNP,PNPPP,0.54,0.439,</t>
  </si>
  <si>
    <t>B12,PNPNP,PPPPP,9.95,3.372,</t>
  </si>
  <si>
    <t>B12,PPPNP,NNNPP,76.15,8.209,</t>
  </si>
  <si>
    <t>B12,PPPNP,PNNPP,10.69,6.286,</t>
  </si>
  <si>
    <t>B12,PPPNP,PPNPP,0.37,0.317,</t>
  </si>
  <si>
    <t>B12,PPPNP,NNPPP,59.50,7.802,</t>
  </si>
  <si>
    <t>B12,PPPNP,PNPPP,10.80,4.438,</t>
  </si>
  <si>
    <t>B12,PPPNP,PPPPP,0.31,0.142,</t>
  </si>
  <si>
    <t>B12,NNNPP,PNNPP,65.46,1632.280,</t>
  </si>
  <si>
    <t>B12,NNNPP,PPNPP,75.78,7.895,</t>
  </si>
  <si>
    <t>B12,NNNPP,NNPPP,16.66,0.491,</t>
  </si>
  <si>
    <t>B12,NNNPP,PNPPP,65.35,10.904,</t>
  </si>
  <si>
    <t>B12,NNNPP,PPPPP,75.84,8.921,</t>
  </si>
  <si>
    <t>B12,PNNPP,PPNPP,10.32,2.879,</t>
  </si>
  <si>
    <t>B12,PNNPP,NNPPP,48.80,169.461,</t>
  </si>
  <si>
    <t>B12,PNNPP,PNPPP,0.11,0.950,</t>
  </si>
  <si>
    <t>B12,PNNPP,PPPPP,10.38,4.208,</t>
  </si>
  <si>
    <t>B12,PPNPP,NNPPP,59.13,7.479,</t>
  </si>
  <si>
    <t>B12,PPNPP,PNPPP,10.43,2.109,</t>
  </si>
  <si>
    <t>B12,PPNPP,PPPPP,0.06,0.191,</t>
  </si>
  <si>
    <t>B12,NNPPP,PNPPP,48.70,10.225,</t>
  </si>
  <si>
    <t>B12,NNPPP,PPPPP,59.18,8.427,</t>
  </si>
  <si>
    <t>B12,PNPPP,PPPPP,10.49,4.199,</t>
  </si>
  <si>
    <t>C11,NNNNN,PNNNN,N/A,18.116,</t>
  </si>
  <si>
    <t>C11,NNNNN,NPNNN,N/A,8.176,</t>
  </si>
  <si>
    <t>C11,NNNNN,PPNNN,N/A,108.415,</t>
  </si>
  <si>
    <t>C11,NNNNN,NNPNN,N/A,0.156,</t>
  </si>
  <si>
    <t>C11,NNNNN,PNPNN,N/A,12.077,</t>
  </si>
  <si>
    <t>C11,NNNNN,NNNPN,N/A,0.727,</t>
  </si>
  <si>
    <t>C11,NNNNN,PNNPN,N/A,131.489,</t>
  </si>
  <si>
    <t>C11,NNNNN,PPNPN,N/A,89.622,</t>
  </si>
  <si>
    <t>C11,NNNNN,NNPPN,N/A,0.592,</t>
  </si>
  <si>
    <t>C11,NNNNN,PNPPN,N/A,13.692,</t>
  </si>
  <si>
    <t>C11,NNNNN,PPPPN,N/A,97.620,</t>
  </si>
  <si>
    <t>C11,NNNNN,NNNNP,N/A,0.254,</t>
  </si>
  <si>
    <t>C11,NNNNN,PNNNP,N/A,19.776,</t>
  </si>
  <si>
    <t>C11,NNNNN,NPNNP,N/A,8.816,</t>
  </si>
  <si>
    <t>C11,NNNNN,PPNNP,N/A,100.640,</t>
  </si>
  <si>
    <t>C11,NNNNN,PNPNP,N/A,32.556,</t>
  </si>
  <si>
    <t>C11,NNNNN,PPPNP,N/A,14.308,</t>
  </si>
  <si>
    <t>C11,NNNNN,NNNPP,N/A,1.989,</t>
  </si>
  <si>
    <t>C11,NNNNN,PNNPP,N/A,13.849,</t>
  </si>
  <si>
    <t>C11,NNNNN,PPNPP,N/A,11.872,</t>
  </si>
  <si>
    <t>C11,NNNNN,NNPPP,N/A,0.419,</t>
  </si>
  <si>
    <t>C11,NNNNN,PNPPP,N/A,12.490,</t>
  </si>
  <si>
    <t>C11,NNNNN,PPPPP,N/A,13.360,</t>
  </si>
  <si>
    <t>C11,PNNNN,NPNNN,86.87,16.833,</t>
  </si>
  <si>
    <t>C11,PNNNN,PPNNN,29.73,35.693,</t>
  </si>
  <si>
    <t>C11,PNNNN,NNPNN,111.43,16.935,</t>
  </si>
  <si>
    <t>C11,PNNNN,PNPNN,0.98,0.450,</t>
  </si>
  <si>
    <t>C11,PNNNN,NNNPN,87.54,17.386,</t>
  </si>
  <si>
    <t>C11,PNNNN,PNNPN,0.32,0.241,</t>
  </si>
  <si>
    <t>C11,PNNNN,PPNPN,31.47,35.931,</t>
  </si>
  <si>
    <t>C11,PNNNN,NNPPN,64.16,16.459,</t>
  </si>
  <si>
    <t>C11,PNNNN,PNPPN,0.21,0.255,</t>
  </si>
  <si>
    <t>C11,PNNNN,PPPPN,30.19,39.793,</t>
  </si>
  <si>
    <t>C11,PNNNN,NNNNP,83.84,18.170,</t>
  </si>
  <si>
    <t>C11,PNNNN,PNNNP,0.25,0.495,</t>
  </si>
  <si>
    <t>C11,PNNNN,NPNNP,86.53,19.406,</t>
  </si>
  <si>
    <t>C11,PNNNN,PPNNP,32.25,42.886,</t>
  </si>
  <si>
    <t>C11,PNNNN,PNPNP,0.47,0.393,</t>
  </si>
  <si>
    <t>C11,PNNNN,PPPNP,30.83,10.484,</t>
  </si>
  <si>
    <t>C11,PNNNN,NNNPP,90.11,20.825,</t>
  </si>
  <si>
    <t>C11,PNNNN,PNNPP,0.35,0.263,</t>
  </si>
  <si>
    <t>C11,PNNNN,PPNPP,30.48,13.795,</t>
  </si>
  <si>
    <t>C11,PNNNN,NNPPP,66.87,19.045,</t>
  </si>
  <si>
    <t>C11,PNNNN,PNPPP,0.49,0.315,</t>
  </si>
  <si>
    <t>C11,PNNNN,PPPPP,30.39,9.627,</t>
  </si>
  <si>
    <t>C11,NPNNN,PPNNN,57.14,112.282,</t>
  </si>
  <si>
    <t>C11,NPNNN,NNPNN,161.70,8.351,</t>
  </si>
  <si>
    <t>C11,NPNNN,PNPNN,85.89,12.757,</t>
  </si>
  <si>
    <t>C11,NPNNN,NNNPN,174.41,8.610,</t>
  </si>
  <si>
    <t>C11,NPNNN,PNNPN,86.55,36.660,</t>
  </si>
  <si>
    <t>C11,NPNNN,PPNPN,55.40,79.197,</t>
  </si>
  <si>
    <t>C11,NPNNN,NNPPN,151.03,8.463,</t>
  </si>
  <si>
    <t>C11,NPNNN,PNPPN,86.66,13.309,</t>
  </si>
  <si>
    <t>C11,NPNNN,PPPPN,56.68,94.452,</t>
  </si>
  <si>
    <t>C11,NPNNN,NNNNP,170.71,8.419,</t>
  </si>
  <si>
    <t>C11,NPNNN,PNNNP,87.12,17.019,</t>
  </si>
  <si>
    <t>C11,NPNNN,NPNNP,0.34,0.059,</t>
  </si>
  <si>
    <t>C11,NPNNN,PPNNP,54.62,103.122,</t>
  </si>
  <si>
    <t>C11,NPNNN,PNPNP,87.34,18.538,</t>
  </si>
  <si>
    <t>C11,NPNNN,PPPNP,56.04,15.058,</t>
  </si>
  <si>
    <t>C11,NPNNN,NNNPP,176.98,10.404,</t>
  </si>
  <si>
    <t>C11,NPNNN,PNNPP,86.52,13.994,</t>
  </si>
  <si>
    <t>C11,NPNNN,PPNPP,56.39,11.900,</t>
  </si>
  <si>
    <t>C11,NPNNN,NNPPP,153.74,8.847,</t>
  </si>
  <si>
    <t>C11,NPNNN,PNPPP,86.38,12.880,</t>
  </si>
  <si>
    <t>C11,NPNNN,PPPPP,56.48,13.103,</t>
  </si>
  <si>
    <t>C11,PPNNN,NNPNN,141.16,89.337,</t>
  </si>
  <si>
    <t>C11,PPNNN,PNPNN,28.75,14.888,</t>
  </si>
  <si>
    <t>C11,PPNNN,NNNPN,117.27,116.835,</t>
  </si>
  <si>
    <t>C11,PPNNN,PNNPN,29.41,1913.243,</t>
  </si>
  <si>
    <t>C11,PPNNN,PPNPN,1.74,624.319,</t>
  </si>
  <si>
    <t>C11,PPNNN,NNPPN,93.89,110.458,</t>
  </si>
  <si>
    <t>C11,PPNNN,PNPPN,29.52,36.318,</t>
  </si>
  <si>
    <t>C11,PPNNN,PPPPN,0.46,371.708,</t>
  </si>
  <si>
    <t>C11,PPNNN,NNNNP,113.57,115.827,</t>
  </si>
  <si>
    <t>C11,PPNNN,PNNNP,29.98,27.858,</t>
  </si>
  <si>
    <t>C11,PPNNN,NPNNP,56.80,79.008,</t>
  </si>
  <si>
    <t>C11,PPNNN,PPNNP,2.52,246.536,</t>
  </si>
  <si>
    <t>C11,PPNNN,PNPNP,30.20,25.218,</t>
  </si>
  <si>
    <t>C11,PPNNN,PPPNP,1.10,0.729,</t>
  </si>
  <si>
    <t>C11,PPNNN,NNNPP,119.84,3943.003,</t>
  </si>
  <si>
    <t>C11,PPNNN,PNNPP,29.38,26.905,</t>
  </si>
  <si>
    <t>C11,PPNNN,PPNPP,0.75,1.545,</t>
  </si>
  <si>
    <t>C11,PPNNN,NNPPP,96.60,212.778,</t>
  </si>
  <si>
    <t>C11,PPNNN,PNPPP,29.24,29.128,</t>
  </si>
  <si>
    <t>C11,PPNNN,PPPPP,0.66,0.465,</t>
  </si>
  <si>
    <t>C11,NNPNN,PNPNN,112.40,11.521,</t>
  </si>
  <si>
    <t>C11,NNPNN,NNNPN,23.88,0.616,</t>
  </si>
  <si>
    <t>C11,NNPNN,PNNPN,111.74,87.258,</t>
  </si>
  <si>
    <t>C11,NNPNN,PPNPN,142.89,74.902,</t>
  </si>
  <si>
    <t>C11,NNPNN,NNPPN,47.26,0.516,</t>
  </si>
  <si>
    <t>C11,NNPNN,PNPPN,111.64,12.997,</t>
  </si>
  <si>
    <t>C11,NNPNN,PPPPN,141.61,80.754,</t>
  </si>
  <si>
    <t>C11,NNPNN,NNNNP,27.58,0.170,</t>
  </si>
  <si>
    <t>C11,NNPNN,PNNNP,111.17,18.316,</t>
  </si>
  <si>
    <t>C11,NNPNN,NPNNP,162.04,9.012,</t>
  </si>
  <si>
    <t>C11,NNPNN,PPNNP,143.68,84.593,</t>
  </si>
  <si>
    <t>C11,NNPNN,PNPNP,110.96,29.073,</t>
  </si>
  <si>
    <t>C11,NNPNN,PPPNP,142.26,13.953,</t>
  </si>
  <si>
    <t>C11,NNPNN,NNNPP,21.31,1.893,</t>
  </si>
  <si>
    <t>C11,NNPNN,PNNPP,111.77,13.134,</t>
  </si>
  <si>
    <t>C11,NNPNN,PPNPP,141.91,11.611,</t>
  </si>
  <si>
    <t>C11,NNPNN,NNPPP,44.56,0.366,</t>
  </si>
  <si>
    <t>C11,NNPNN,PNPPP,111.92,11.905,</t>
  </si>
  <si>
    <t>C11,NNPNN,PPPPP,141.81,13.049,</t>
  </si>
  <si>
    <t>C11,PNPNN,NNNPN,88.52,11.729,</t>
  </si>
  <si>
    <t>C11,PNPNN,PNNPN,0.66,0.815,</t>
  </si>
  <si>
    <t>C11,PNPNN,PPNPN,30.49,16.681,</t>
  </si>
  <si>
    <t>C11,PNPNN,NNPPN,65.14,11.269,</t>
  </si>
  <si>
    <t>C11,PNPNN,PNPPN,0.77,0.208,</t>
  </si>
  <si>
    <t>C11,PNPNN,PPPPN,29.21,15.993,</t>
  </si>
  <si>
    <t>C11,PNPNN,NNNNP,84.82,12.094,</t>
  </si>
  <si>
    <t>C11,PNPNN,PNNNP,1.23,0.385,</t>
  </si>
  <si>
    <t>C11,PNPNN,NPNNP,85.55,14.254,</t>
  </si>
  <si>
    <t>C11,PNPNN,PPNNP,31.27,17.117,</t>
  </si>
  <si>
    <t>C11,PNPNN,PNPNP,1.45,0.814,</t>
  </si>
  <si>
    <t>C11,PNPNN,PPPNP,29.85,7.050,</t>
  </si>
  <si>
    <t>C11,PNPNN,NNNPP,91.09,13.270,</t>
  </si>
  <si>
    <t>C11,PNPNN,PNNPP,0.63,0.193,</t>
  </si>
  <si>
    <t>C11,PNPNN,PPNPP,29.51,8.259,</t>
  </si>
  <si>
    <t>C11,PNPNN,NNPPP,67.84,12.495,</t>
  </si>
  <si>
    <t>C11,PNPNN,PNPPP,0.49,0.129,</t>
  </si>
  <si>
    <t>C11,PNPNN,PPPPP,29.41,6.642,</t>
  </si>
  <si>
    <t>C11,NNNPN,PNNPN,87.86,103.033,</t>
  </si>
  <si>
    <t>C11,NNNPN,PPNPN,119.01,97.965,</t>
  </si>
  <si>
    <t>C11,NNNPN,NNPPN,23.38,0.377,</t>
  </si>
  <si>
    <t>C11,NNNPN,PNPPN,87.75,13.281,</t>
  </si>
  <si>
    <t>C11,NNNPN,PPPPN,117.73,105.633,</t>
  </si>
  <si>
    <t>C11,NNNPN,NNNNP,3.70,0.504,</t>
  </si>
  <si>
    <t>C11,NNNPN,PNNNP,87.29,18.877,</t>
  </si>
  <si>
    <t>C11,NNNPN,NPNNP,174.07,9.303,</t>
  </si>
  <si>
    <t>C11,NNNPN,PPNNP,119.79,110.554,</t>
  </si>
  <si>
    <t>C11,NNNPN,PNPNP,87.07,30.801,</t>
  </si>
  <si>
    <t>C11,NNNPN,PPPNP,118.37,14.551,</t>
  </si>
  <si>
    <t>C11,NNNPN,NNNPP,2.57,0.723,</t>
  </si>
  <si>
    <t>C11,NNNPN,PNNPP,87.89,13.407,</t>
  </si>
  <si>
    <t>C11,NNNPN,PPNPP,118.03,12.086,</t>
  </si>
  <si>
    <t>C11,NNNPN,NNPPP,20.68,0.541,</t>
  </si>
  <si>
    <t>C11,NNNPN,PNPPP,88.04,12.134,</t>
  </si>
  <si>
    <t>C11,NNNPN,PPPPP,117.93,13.585,</t>
  </si>
  <si>
    <t>C11,PNNPN,PPNPN,31.15,1795.228,</t>
  </si>
  <si>
    <t>C11,PNNPN,NNPPN,64.48,79.161,</t>
  </si>
  <si>
    <t>C11,PNNPN,PNPPN,0.11,0.583,</t>
  </si>
  <si>
    <t>C11,PNNPN,PPPPN,29.87,1787.610,</t>
  </si>
  <si>
    <t>C11,PNNPN,NNNNP,84.16,135.862,</t>
  </si>
  <si>
    <t>C11,PNNPN,PNNNP,0.57,1.314,</t>
  </si>
  <si>
    <t>C11,PNNPN,NPNNP,86.21,51.297,</t>
  </si>
  <si>
    <t>C11,PNNPN,PPNNP,31.93,1979.518,</t>
  </si>
  <si>
    <t>C11,PNNPN,PNPNP,0.79,0.695,</t>
  </si>
  <si>
    <t>C11,PNNPN,PPPNP,30.51,14.354,</t>
  </si>
  <si>
    <t>C11,PNNPN,NNNPP,90.43,3395.375,</t>
  </si>
  <si>
    <t>C11,PNNPN,PNNPP,0.03,0.580,</t>
  </si>
  <si>
    <t>C11,PNNPN,PPNPP,30.17,21.745,</t>
  </si>
  <si>
    <t>C11,PNNPN,NNPPP,67.18,213.506,</t>
  </si>
  <si>
    <t>C11,PNNPN,PNPPP,0.17,0.627,</t>
  </si>
  <si>
    <t>C11,PNNPN,PPPPP,30.07,12.848,</t>
  </si>
  <si>
    <t>C11,PPNPN,NNPPN,95.63,93.746,</t>
  </si>
  <si>
    <t>C11,PPNPN,PNPPN,31.26,26.126,</t>
  </si>
  <si>
    <t>C11,PPNPN,PPPPN,1.28,255.846,</t>
  </si>
  <si>
    <t>C11,PPNPN,NNNNP,115.31,95.965,</t>
  </si>
  <si>
    <t>C11,PPNPN,PNNNP,31.72,28.037,</t>
  </si>
  <si>
    <t>C11,PPNPN,NPNNP,55.07,85.127,</t>
  </si>
  <si>
    <t>C11,PPNPN,PPNNP,0.78,436.399,</t>
  </si>
  <si>
    <t>C11,PPNPN,PNPNP,31.94,18.890,</t>
  </si>
  <si>
    <t>C11,PPNPN,PPPNP,0.63,2.253,</t>
  </si>
  <si>
    <t>C11,PPNPN,NNNPP,121.58,3330.686,</t>
  </si>
  <si>
    <t>C11,PPNPN,PNNPP,31.12,29.267,</t>
  </si>
  <si>
    <t>C11,PPNPN,PPNPP,0.98,0.889,</t>
  </si>
  <si>
    <t>C11,PPNPN,NNPPP,98.33,175.074,</t>
  </si>
  <si>
    <t>C11,PPNPN,PNPPP,30.97,29.801,</t>
  </si>
  <si>
    <t>C11,PPNPN,PPPPP,1.08,2.112,</t>
  </si>
  <si>
    <t>C11,NNPPN,PNPPN,64.37,12.697,</t>
  </si>
  <si>
    <t>C11,NNPPN,PPPPN,94.35,100.188,</t>
  </si>
  <si>
    <t>C11,NNPPN,NNNNP,19.68,0.405,</t>
  </si>
  <si>
    <t>C11,NNPPN,PNNNP,63.91,17.743,</t>
  </si>
  <si>
    <t>C11,NNPPN,NPNNP,150.69,9.149,</t>
  </si>
  <si>
    <t>C11,NNPPN,PPNNP,96.41,106.377,</t>
  </si>
  <si>
    <t>C11,NNPPN,PNPNP,63.69,28.068,</t>
  </si>
  <si>
    <t>C11,NNPPN,PPPNP,94.99,14.376,</t>
  </si>
  <si>
    <t>C11,NNPPN,NNNPP,25.95,1.374,</t>
  </si>
  <si>
    <t>C11,NNPPN,PNNPP,64.51,12.821,</t>
  </si>
  <si>
    <t>C11,NNPPN,PPNPP,94.65,11.937,</t>
  </si>
  <si>
    <t>C11,NNPPN,NNPPP,2.70,0.298,</t>
  </si>
  <si>
    <t>C11,NNPPN,PNPPP,64.66,11.642,</t>
  </si>
  <si>
    <t>C11,NNPPN,PPPPP,94.55,13.421,</t>
  </si>
  <si>
    <t>C11,PNPPN,PPPPN,29.98,34.504,</t>
  </si>
  <si>
    <t>C11,PNPPN,NNNNP,84.05,13.729,</t>
  </si>
  <si>
    <t>C11,PNPPN,PNNNP,0.46,0.185,</t>
  </si>
  <si>
    <t>C11,PNPPN,NPNNP,86.32,14.909,</t>
  </si>
  <si>
    <t>C11,PNPPN,PPNNP,32.04,40.562,</t>
  </si>
  <si>
    <t>C11,PNPPN,PNPNP,0.68,0.627,</t>
  </si>
  <si>
    <t>C11,PNPPN,PPPNP,30.62,9.988,</t>
  </si>
  <si>
    <t>C11,PNPPN,NNNPP,90.32,15.277,</t>
  </si>
  <si>
    <t>C11,PNPPN,PNNPP,0.14,0.043,</t>
  </si>
  <si>
    <t>C11,PNPPN,PPNPP,30.27,11.923,</t>
  </si>
  <si>
    <t>C11,PNPPN,NNPPP,67.08,14.233,</t>
  </si>
  <si>
    <t>C11,PNPPN,PNPPP,0.28,0.077,</t>
  </si>
  <si>
    <t>C11,PNPPN,PPPPP,30.18,9.257,</t>
  </si>
  <si>
    <t>C11,PPPPN,NNNNP,114.03,104.352,</t>
  </si>
  <si>
    <t>C11,PPPPN,PNNNP,30.44,28.289,</t>
  </si>
  <si>
    <t>C11,PPPPN,NPNNP,56.34,85.604,</t>
  </si>
  <si>
    <t>C11,PPPPN,PPNNP,2.06,229.947,</t>
  </si>
  <si>
    <t>C11,PPPPN,PNPNP,30.66,20.332,</t>
  </si>
  <si>
    <t>C11,PPPPN,PPPNP,0.64,1.168,</t>
  </si>
  <si>
    <t>C11,PPPPN,NNNPP,120.30,3573.188,</t>
  </si>
  <si>
    <t>C11,PPPPN,PNNPP,29.84,31.680,</t>
  </si>
  <si>
    <t>C11,PPPPN,PPNPP,0.30,0.145,</t>
  </si>
  <si>
    <t>C11,PPPPN,NNPPP,97.05,191.322,</t>
  </si>
  <si>
    <t>C11,PPPPN,PNPPP,29.69,36.139,</t>
  </si>
  <si>
    <t>C11,PPPPN,PPPPP,0.20,1.099,</t>
  </si>
  <si>
    <t>C11,NNNNP,PNNNP,83.59,19.849,</t>
  </si>
  <si>
    <t>C11,NNNNP,NPNNP,170.37,9.091,</t>
  </si>
  <si>
    <t>C11,NNNNP,PPNNP,116.09,107.877,</t>
  </si>
  <si>
    <t>C11,NNNNP,PNPNP,83.37,32.940,</t>
  </si>
  <si>
    <t>C11,NNNNP,PPPNP,114.67,14.462,</t>
  </si>
  <si>
    <t>C11,NNNNP,NNNPP,6.27,1.693,</t>
  </si>
  <si>
    <t>C11,NNNNP,PNNPP,84.19,13.878,</t>
  </si>
  <si>
    <t>C11,NNNNP,PPNPP,114.33,11.997,</t>
  </si>
  <si>
    <t>C11,NNNNP,NNPPP,16.98,0.226,</t>
  </si>
  <si>
    <t>C11,NNNNP,PNPPP,84.33,12.515,</t>
  </si>
  <si>
    <t>C11,NNNNP,PPPPP,114.23,13.498,</t>
  </si>
  <si>
    <t>C11,PNNNP,NPNNP,86.78,19.759,</t>
  </si>
  <si>
    <t>C11,PNNNP,PPNNP,32.50,30.813,</t>
  </si>
  <si>
    <t>C11,PNNNP,PNPNP,0.22,1.090,</t>
  </si>
  <si>
    <t>C11,PNNNP,PPPNP,31.08,9.066,</t>
  </si>
  <si>
    <t>C11,PNNNP,NNNPP,89.86,23.244,</t>
  </si>
  <si>
    <t>C11,PNNNP,PNNPP,0.60,0.202,</t>
  </si>
  <si>
    <t>C11,PNNNP,PPNPP,30.74,10.785,</t>
  </si>
  <si>
    <t>C11,PNNNP,NNPPP,66.61,20.947,</t>
  </si>
  <si>
    <t>C11,PNNNP,PNPPP,0.74,0.190,</t>
  </si>
  <si>
    <t>C11,PNNNP,PPPPP,30.64,8.479,</t>
  </si>
  <si>
    <t>C11,NPNNP,PPNNP,54.28,70.262,</t>
  </si>
  <si>
    <t>C11,NPNNP,PNPNP,87.00,21.569,</t>
  </si>
  <si>
    <t>C11,NPNNP,PPPNP,55.70,14.189,</t>
  </si>
  <si>
    <t>C11,NPNNP,NNNPP,176.64,11.406,</t>
  </si>
  <si>
    <t>C11,NPNNP,PNNPP,86.19,15.779,</t>
  </si>
  <si>
    <t>C11,NPNNP,PPNPP,56.05,11.728,</t>
  </si>
  <si>
    <t>C11,NPNNP,NNPPP,153.40,9.596,</t>
  </si>
  <si>
    <t>C11,NPNNP,PNPPP,86.04,14.390,</t>
  </si>
  <si>
    <t>C11,NPNNP,PPPPP,56.14,12.475,</t>
  </si>
  <si>
    <t>C11,PPNNP,PNPNP,32.72,23.554,</t>
  </si>
  <si>
    <t>C11,PPNNP,PPPNP,1.42,0.880,</t>
  </si>
  <si>
    <t>C11,PPNNP,NNNPP,122.36,3765.417,</t>
  </si>
  <si>
    <t>C11,PPNNP,PNNPP,31.90,33.527,</t>
  </si>
  <si>
    <t>C11,PPNNP,PPNPP,1.77,1.077,</t>
  </si>
  <si>
    <t>C11,PPNNP,NNPPP,99.11,196.324,</t>
  </si>
  <si>
    <t>C11,PPNNP,PNPPP,31.76,38.451,</t>
  </si>
  <si>
    <t>C11,PPNNP,PPPPP,1.86,0.899,</t>
  </si>
  <si>
    <t>C11,PNPNP,PPPNP,31.30,9.386,</t>
  </si>
  <si>
    <t>C11,PNPNP,NNNPP,89.64,43.498,</t>
  </si>
  <si>
    <t>C11,PNPNP,PNNPP,0.82,0.643,</t>
  </si>
  <si>
    <t>C11,PNPNP,PPNPP,30.95,11.056,</t>
  </si>
  <si>
    <t>C11,PNPNP,NNPPP,66.40,35.936,</t>
  </si>
  <si>
    <t>C11,PNPNP,PNPPP,0.96,0.673,</t>
  </si>
  <si>
    <t>C11,PNPNP,PPPPP,30.86,8.697,</t>
  </si>
  <si>
    <t>C11,PPPNP,NNNPP,120.94,16.691,</t>
  </si>
  <si>
    <t>C11,PPPNP,PNNPP,30.48,9.261,</t>
  </si>
  <si>
    <t>C11,PPPNP,PPNPP,0.35,0.601,</t>
  </si>
  <si>
    <t>C11,PPPNP,NNPPP,97.70,15.342,</t>
  </si>
  <si>
    <t>C11,PPPNP,PNPPP,30.34,9.456,</t>
  </si>
  <si>
    <t>C11,PPPNP,PPPPP,0.44,0.172,</t>
  </si>
  <si>
    <t>C11,NNNPP,PNNPP,90.46,15.427,</t>
  </si>
  <si>
    <t>C11,NNNPP,PPNPP,120.60,13.684,</t>
  </si>
  <si>
    <t>C11,NNNPP,NNPPP,23.25,2.238,</t>
  </si>
  <si>
    <t>C11,NNNPP,PNPPP,90.61,13.783,</t>
  </si>
  <si>
    <t>C11,NNNPP,PPPPP,120.50,15.438,</t>
  </si>
  <si>
    <t>C11,PNNPP,PPNPP,30.14,11.696,</t>
  </si>
  <si>
    <t>C11,PNNPP,NNPPP,67.21,14.393,</t>
  </si>
  <si>
    <t>C11,PNNPP,PNPPP,0.15,0.062,</t>
  </si>
  <si>
    <t>C11,PNNPP,PPPPP,30.04,8.591,</t>
  </si>
  <si>
    <t>C11,PPNPP,NNPPP,97.35,12.649,</t>
  </si>
  <si>
    <t>C11,PPNPP,PNPPP,29.99,11.942,</t>
  </si>
  <si>
    <t>C11,PPNPP,PPPPP,0.10,0.590,</t>
  </si>
  <si>
    <t>C11,NNPPP,PNPPP,67.36,12.935,</t>
  </si>
  <si>
    <t>C11,NNPPP,PPPPP,97.25,14.260,</t>
  </si>
  <si>
    <t>C11,PNPPP,PPPPP,29.89,8.759,</t>
  </si>
  <si>
    <t>C12,NNNNN,PNNNN,N/A,3.513,</t>
  </si>
  <si>
    <t>C12,NNNNN,NPNNN,N/A,4.420,</t>
  </si>
  <si>
    <t>C12,NNNNN,PPNNN,N/A,5.095,</t>
  </si>
  <si>
    <t>C12,NNNNN,NNPNN,N/A,0.473,</t>
  </si>
  <si>
    <t>C12,NNNNN,PNPNN,N/A,5.472,</t>
  </si>
  <si>
    <t>C12,NNNNN,NPPNN,N/A,1.736,</t>
  </si>
  <si>
    <t>C12,NNNNN,PPPNN,N/A,7.480,</t>
  </si>
  <si>
    <t>C12,NNNNN,NNNPN,N/A,0.420,</t>
  </si>
  <si>
    <t>C12,NNNNN,PNNPN,N/A,4.155,</t>
  </si>
  <si>
    <t>C12,NNNNN,NPNPN,N/A,27.075,</t>
  </si>
  <si>
    <t>C12,NNNNN,PPNPN,N/A,7.209,</t>
  </si>
  <si>
    <t>C12,NNNNN,NNPPN,N/A,0.150,</t>
  </si>
  <si>
    <t>C12,NNNNN,PNPPN,N/A,4.900,</t>
  </si>
  <si>
    <t>C12,NNNNN,NPPPN,N/A,22.736,</t>
  </si>
  <si>
    <t>C12,NNNNN,PPPPN,N/A,7.051,</t>
  </si>
  <si>
    <t>C12,NNNNN,NNNNP,N/A,0.097,</t>
  </si>
  <si>
    <t>C12,NNNNN,NPNNP,N/A,4.070,</t>
  </si>
  <si>
    <t>C12,NNNNN,NNPNP,N/A,0.748,</t>
  </si>
  <si>
    <t>C12,NNNNN,PNPNP,N/A,3.923,</t>
  </si>
  <si>
    <t>C12,NNNNN,NPPNP,N/A,16.443,</t>
  </si>
  <si>
    <t>C12,NNNNN,NNNPP,N/A,0.378,</t>
  </si>
  <si>
    <t>C12,NNNNN,PNNPP,N/A,76.399,</t>
  </si>
  <si>
    <t>C12,NNNNN,PNPPP,N/A,6.378,</t>
  </si>
  <si>
    <t>C12,NNNNN,PPPPP,N/A,6.310,</t>
  </si>
  <si>
    <t>C12,PNNNN,NPNNN,85.36,4.125,</t>
  </si>
  <si>
    <t>C12,PNNNN,PPNNN,50.51,4.414,</t>
  </si>
  <si>
    <t>C12,PNNNN,NNPNN,85.46,3.564,</t>
  </si>
  <si>
    <t>C12,PNNNN,PNPNN,2.50,0.223,</t>
  </si>
  <si>
    <t>C12,PNNNN,NPPNN,83.22,2.213,</t>
  </si>
  <si>
    <t>C12,PNNNN,PPPNN,45.72,4.295,</t>
  </si>
  <si>
    <t>C12,PNNNN,NNNPN,17.99,3.441,</t>
  </si>
  <si>
    <t>C12,PNNNN,PNNPN,1.93,0.162,</t>
  </si>
  <si>
    <t>C12,PNNNN,NPNPN,81.06,6.442,</t>
  </si>
  <si>
    <t>C12,PNNNN,PPNPN,47.29,4.289,</t>
  </si>
  <si>
    <t>C12,PNNNN,NNPPN,47.83,3.091,</t>
  </si>
  <si>
    <t>C12,PNNNN,PNPPN,1.11,0.281,</t>
  </si>
  <si>
    <t>C12,PNNNN,NPPPN,74.27,5.329,</t>
  </si>
  <si>
    <t>C12,PNNNN,PPPPN,48.47,4.622,</t>
  </si>
  <si>
    <t>C12,PNNNN,NNNNP,46.41,3.521,</t>
  </si>
  <si>
    <t>C12,PNNNN,NPNNP,84.16,3.598,</t>
  </si>
  <si>
    <t>C12,PNNNN,NNPNP,91.78,3.612,</t>
  </si>
  <si>
    <t>C12,PNNNN,PNPNP,4.26,0.541,</t>
  </si>
  <si>
    <t>C12,PNNNN,NPPNP,85.34,7.918,</t>
  </si>
  <si>
    <t>C12,PNNNN,NNNPP,5.80,3.238,</t>
  </si>
  <si>
    <t>C12,PNNNN,PNNPP,0.51,0.566,</t>
  </si>
  <si>
    <t>C12,PNNNN,PNPPP,1.26,0.134,</t>
  </si>
  <si>
    <t>C12,PNNNN,PPPPP,49.36,4.418,</t>
  </si>
  <si>
    <t>C12,NPNNN,PPNNN,34.85,4.223,</t>
  </si>
  <si>
    <t>C12,NPNNN,NNPNN,0.10,4.019,</t>
  </si>
  <si>
    <t>C12,NPNNN,PNPNN,82.86,5.121,</t>
  </si>
  <si>
    <t>C12,NPNNN,NPPNN,2.14,0.237,</t>
  </si>
  <si>
    <t>C12,NPNNN,PPPNN,39.64,7.606,</t>
  </si>
  <si>
    <t>C12,NPNNN,NNNPN,103.35,4.355,</t>
  </si>
  <si>
    <t>C12,NPNNN,PNNPN,87.29,4.879,</t>
  </si>
  <si>
    <t>C12,NPNNN,NPNPN,4.30,0.915,</t>
  </si>
  <si>
    <t>C12,NPNNN,PPNPN,38.07,4.341,</t>
  </si>
  <si>
    <t>C12,NPNNN,NNPPN,37.53,3.493,</t>
  </si>
  <si>
    <t>C12,NPNNN,PNPPN,86.47,5.592,</t>
  </si>
  <si>
    <t>C12,NPNNN,NPPPN,11.09,1.842,</t>
  </si>
  <si>
    <t>C12,NPNNN,PPPPN,36.90,5.236,</t>
  </si>
  <si>
    <t>C12,NPNNN,NNNNP,38.96,4.385,</t>
  </si>
  <si>
    <t>C12,NPNNN,NPNNP,1.21,0.308,</t>
  </si>
  <si>
    <t>C12,NPNNN,NNPNP,6.42,4.443,</t>
  </si>
  <si>
    <t>C12,NPNNN,PNPNP,81.10,4.593,</t>
  </si>
  <si>
    <t>C12,NPNNN,NPPNP,0.02,1.043,</t>
  </si>
  <si>
    <t>C12,NPNNN,NNNPP,91.16,4.271,</t>
  </si>
  <si>
    <t>C12,NPNNN,PNNPP,85.87,10.258,</t>
  </si>
  <si>
    <t>C12,NPNNN,PNPPP,84.10,5.833,</t>
  </si>
  <si>
    <t>C12,NPNNN,PPPPP,36.00,4.510,</t>
  </si>
  <si>
    <t>C12,PPNNN,NNPNN,34.95,4.749,</t>
  </si>
  <si>
    <t>C12,PPNNN,PNPNN,48.02,5.480,</t>
  </si>
  <si>
    <t>C12,PPNNN,NPPNN,32.70,3.546,</t>
  </si>
  <si>
    <t>C12,PPNNN,PPPNN,4.80,0.632,</t>
  </si>
  <si>
    <t>C12,PPNNN,NNNPN,68.50,5.095,</t>
  </si>
  <si>
    <t>C12,PPNNN,PNNPN,52.45,5.749,</t>
  </si>
  <si>
    <t>C12,PPNNN,NPNPN,30.55,4.063,</t>
  </si>
  <si>
    <t>C12,PPNNN,PPNPN,3.22,0.375,</t>
  </si>
  <si>
    <t>C12,PPNNN,NNPPN,2.68,3.823,</t>
  </si>
  <si>
    <t>C12,PPNNN,PNPPN,51.62,5.987,</t>
  </si>
  <si>
    <t>C12,PPNNN,NPPPN,23.75,3.041,</t>
  </si>
  <si>
    <t>C12,PPNNN,PPPPN,2.05,0.557,</t>
  </si>
  <si>
    <t>C12,PPNNN,NNNNP,4.11,5.072,</t>
  </si>
  <si>
    <t>C12,PPNNN,NPNNP,33.64,2.816,</t>
  </si>
  <si>
    <t>C12,PPNNN,NNPNP,41.27,5.265,</t>
  </si>
  <si>
    <t>C12,PPNNN,PNPNP,46.26,5.233,</t>
  </si>
  <si>
    <t>C12,PPNNN,NPPNP,34.83,8.535,</t>
  </si>
  <si>
    <t>C12,PPNNN,NNNPP,56.31,4.650,</t>
  </si>
  <si>
    <t>C12,PPNNN,PNNPP,51.02,11.868,</t>
  </si>
  <si>
    <t>C12,PPNNN,PNPPP,49.26,6.387,</t>
  </si>
  <si>
    <t>C12,PPNNN,PPPPP,1.16,1.088,</t>
  </si>
  <si>
    <t>C12,NNPNN,PNPNN,82.97,5.580,</t>
  </si>
  <si>
    <t>C12,NNPNN,NPPNN,2.25,1.619,</t>
  </si>
  <si>
    <t>C12,NNPNN,PPPNN,39.75,7.012,</t>
  </si>
  <si>
    <t>C12,NNPNN,NNNPN,103.45,0.526,</t>
  </si>
  <si>
    <t>C12,NNPNN,PNNPN,87.39,4.260,</t>
  </si>
  <si>
    <t>C12,NNPNN,NPNPN,4.40,18.176,</t>
  </si>
  <si>
    <t>C12,NNPNN,PPNPN,38.17,6.658,</t>
  </si>
  <si>
    <t>C12,NNPNN,NNPPN,37.63,0.242,</t>
  </si>
  <si>
    <t>C12,NNPNN,PNPPN,86.57,5.084,</t>
  </si>
  <si>
    <t>C12,NNPNN,NPPPN,11.20,15.414,</t>
  </si>
  <si>
    <t>C12,NNPNN,PPPPN,37.00,6.581,</t>
  </si>
  <si>
    <t>C12,NNPNN,NNNNP,39.06,0.420,</t>
  </si>
  <si>
    <t>C12,NNPNN,NPNNP,1.31,3.758,</t>
  </si>
  <si>
    <t>C12,NNPNN,NNPNP,6.32,0.135,</t>
  </si>
  <si>
    <t>C12,NNPNN,PNPNP,81.21,3.977,</t>
  </si>
  <si>
    <t>C12,NNPNN,NPPNP,0.12,13.536,</t>
  </si>
  <si>
    <t>C12,NNPNN,NNNPP,91.26,0.570,</t>
  </si>
  <si>
    <t>C12,NNPNN,PNNPP,85.97,114.897,</t>
  </si>
  <si>
    <t>C12,NNPNN,PNPPP,84.21,6.588,</t>
  </si>
  <si>
    <t>C12,NNPNN,PPPPP,36.11,5.980,</t>
  </si>
  <si>
    <t>C12,PNPNN,NPPNN,80.72,2.557,</t>
  </si>
  <si>
    <t>C12,PNPNN,PPPNN,43.22,5.046,</t>
  </si>
  <si>
    <t>C12,PNPNN,NNNPN,20.48,5.370,</t>
  </si>
  <si>
    <t>C12,PNPNN,PNNPN,4.43,0.404,</t>
  </si>
  <si>
    <t>C12,PNPNN,NPNPN,78.57,9.748,</t>
  </si>
  <si>
    <t>C12,PNPNN,PPNPN,44.79,5.116,</t>
  </si>
  <si>
    <t>C12,PNPNN,NNPPN,45.34,4.492,</t>
  </si>
  <si>
    <t>C12,PNPNN,PNPPN,3.61,0.505,</t>
  </si>
  <si>
    <t>C12,PNPNN,NPPPN,71.77,8.030,</t>
  </si>
  <si>
    <t>C12,PNPNN,PPPPN,45.97,5.433,</t>
  </si>
  <si>
    <t>C12,PNPNN,NNNNP,43.91,5.502,</t>
  </si>
  <si>
    <t>C12,PNPNN,NPNNP,81.66,4.198,</t>
  </si>
  <si>
    <t>C12,PNPNN,NNPNP,89.29,5.718,</t>
  </si>
  <si>
    <t>C12,PNPNN,PNPNP,1.76,0.148,</t>
  </si>
  <si>
    <t>C12,PNPNN,NPPNP,82.85,10.980,</t>
  </si>
  <si>
    <t>C12,PNPNN,NNNPP,8.29,4.867,</t>
  </si>
  <si>
    <t>C12,PNPNN,PNNPP,3.01,0.830,</t>
  </si>
  <si>
    <t>C12,PNPNN,PNPPP,1.24,0.140,</t>
  </si>
  <si>
    <t>C12,PNPNN,PPPPP,46.86,5.046,</t>
  </si>
  <si>
    <t>C12,NPPNN,PPPNN,37.50,7.278,</t>
  </si>
  <si>
    <t>C12,NPPNN,NNNPN,101.20,1.725,</t>
  </si>
  <si>
    <t>C12,NPPNN,PNNPN,85.15,2.377,</t>
  </si>
  <si>
    <t>C12,NPPNN,NPNPN,2.15,0.479,</t>
  </si>
  <si>
    <t>C12,NPPNN,PPNPN,35.93,3.842,</t>
  </si>
  <si>
    <t>C12,NPPNN,NNPPN,35.39,1.526,</t>
  </si>
  <si>
    <t>C12,NPPNN,PNPPN,84.33,2.480,</t>
  </si>
  <si>
    <t>C12,NPPNN,NPPPN,8.95,0.457,</t>
  </si>
  <si>
    <t>C12,NPPNN,PPPPN,34.75,3.912,</t>
  </si>
  <si>
    <t>C12,NPPNN,NNNNP,36.81,1.723,</t>
  </si>
  <si>
    <t>C12,NPPNN,NPNNP,0.94,0.395,</t>
  </si>
  <si>
    <t>C12,NPPNN,NNPNP,8.56,1.695,</t>
  </si>
  <si>
    <t>C12,NPPNN,PNPNP,78.96,2.353,</t>
  </si>
  <si>
    <t>C12,NPPNN,NPPNP,2.13,0.795,</t>
  </si>
  <si>
    <t>C12,NPPNN,NNNPP,89.01,1.702,</t>
  </si>
  <si>
    <t>C12,NPPNN,PNNPP,83.73,3.925,</t>
  </si>
  <si>
    <t>C12,NPPNN,PNPPP,81.96,2.718,</t>
  </si>
  <si>
    <t>C12,NPPNN,PPPPP,33.86,2.906,</t>
  </si>
  <si>
    <t>C12,PPPNN,NNNPN,63.70,7.483,</t>
  </si>
  <si>
    <t>C12,PPPNN,PNNPN,47.65,5.353,</t>
  </si>
  <si>
    <t>C12,PPPNN,NPNPN,35.35,8.147,</t>
  </si>
  <si>
    <t>C12,PPPNN,PPNPN,1.57,0.541,</t>
  </si>
  <si>
    <t>C12,PPPNN,NNPPN,2.11,5.270,</t>
  </si>
  <si>
    <t>C12,PPPNN,PNPPN,46.83,4.972,</t>
  </si>
  <si>
    <t>C12,PPPNN,NPPPN,28.55,6.462,</t>
  </si>
  <si>
    <t>C12,PPPNN,PPPPN,2.75,0.300,</t>
  </si>
  <si>
    <t>C12,PPPNN,NNNNP,0.69,7.459,</t>
  </si>
  <si>
    <t>C12,PPPNN,NPNNP,38.44,3.948,</t>
  </si>
  <si>
    <t>C12,PPPNN,NNPNP,46.06,7.998,</t>
  </si>
  <si>
    <t>C12,PPPNN,PNPNP,41.46,4.697,</t>
  </si>
  <si>
    <t>C12,PPPNN,NPPNP,39.63,9.295,</t>
  </si>
  <si>
    <t>C12,PPPNN,NNNPP,51.51,6.610,</t>
  </si>
  <si>
    <t>C12,PPPNN,PNNPP,46.23,7.461,</t>
  </si>
  <si>
    <t>C12,PPPNN,PNPPP,44.46,5.380,</t>
  </si>
  <si>
    <t>C12,PPPNN,PPPPP,3.64,0.860,</t>
  </si>
  <si>
    <t>C12,NNNPN,PNNPN,16.06,4.044,</t>
  </si>
  <si>
    <t>C12,NNNPN,NPNPN,99.05,24.424,</t>
  </si>
  <si>
    <t>C12,NNNPN,PPNPN,65.28,7.227,</t>
  </si>
  <si>
    <t>C12,NNNPN,NNPPN,65.82,0.143,</t>
  </si>
  <si>
    <t>C12,NNNPN,PNPPN,16.88,4.755,</t>
  </si>
  <si>
    <t>C12,NNNPN,NPPPN,92.25,21.040,</t>
  </si>
  <si>
    <t>C12,NNNPN,PPPPN,66.45,7.058,</t>
  </si>
  <si>
    <t>C12,NNNPN,NNNNP,64.39,0.241,</t>
  </si>
  <si>
    <t>C12,NNNPN,NPNNP,102.14,4.016,</t>
  </si>
  <si>
    <t>C12,NNNPN,NNPNP,109.77,0.807,</t>
  </si>
  <si>
    <t>C12,NNNPN,PNPNP,22.24,3.863,</t>
  </si>
  <si>
    <t>C12,NNNPN,NPPNP,103.33,15.640,</t>
  </si>
  <si>
    <t>C12,NNNPN,NNNPP,12.19,0.047,</t>
  </si>
  <si>
    <t>C12,NNNPN,PNNPP,17.48,65.655,</t>
  </si>
  <si>
    <t>C12,NNNPN,PNPPP,19.24,6.229,</t>
  </si>
  <si>
    <t>C12,NNNPN,PPPPP,67.34,6.306,</t>
  </si>
  <si>
    <t>C12,PNNPN,NPNPN,82.99,9.500,</t>
  </si>
  <si>
    <t>C12,PNNPN,PPNPN,49.22,5.881,</t>
  </si>
  <si>
    <t>C12,PNNPN,NNPPN,49.76,3.600,</t>
  </si>
  <si>
    <t>C12,PNNPN,PNPPN,0.82,0.168,</t>
  </si>
  <si>
    <t>C12,PNNPN,NPPPN,76.20,7.752,</t>
  </si>
  <si>
    <t>C12,PNNPN,PPPPN,50.40,5.794,</t>
  </si>
  <si>
    <t>C12,PNNPN,NNNNP,48.34,4.173,</t>
  </si>
  <si>
    <t>C12,PNNPN,NPNNP,86.09,4.128,</t>
  </si>
  <si>
    <t>C12,PNNPN,NNPNP,93.71,4.314,</t>
  </si>
  <si>
    <t>C12,PNNPN,PNPNP,6.19,0.466,</t>
  </si>
  <si>
    <t>C12,PNNPN,NPPNP,87.27,11.024,</t>
  </si>
  <si>
    <t>C12,PNNPN,NNNPP,3.86,3.777,</t>
  </si>
  <si>
    <t>C12,PNNPN,PNNPP,1.42,1.020,</t>
  </si>
  <si>
    <t>C12,PNNPN,PNPPP,3.19,0.301,</t>
  </si>
  <si>
    <t>C12,PNNPN,PPPPP,51.29,4.977,</t>
  </si>
  <si>
    <t>C12,NPNPN,PPNPN,33.77,5.278,</t>
  </si>
  <si>
    <t>C12,NPNPN,NNPPN,33.23,9.311,</t>
  </si>
  <si>
    <t>C12,NPNPN,PNPPN,82.17,14.863,</t>
  </si>
  <si>
    <t>C12,NPNPN,NPPPN,6.80,288.567,</t>
  </si>
  <si>
    <t>C12,NPNPN,PPPPN,32.60,5.158,</t>
  </si>
  <si>
    <t>C12,NPNPN,NNNNP,34.66,26.304,</t>
  </si>
  <si>
    <t>C12,NPNPN,NPNNP,3.09,1.134,</t>
  </si>
  <si>
    <t>C12,NPNPN,NNPNP,10.72,38.538,</t>
  </si>
  <si>
    <t>C12,NPNPN,PNPNP,76.81,7.776,</t>
  </si>
  <si>
    <t>C12,NPNPN,NPPNP,4.28,8.996,</t>
  </si>
  <si>
    <t>C12,NPNPN,NNNPP,86.86,20.760,</t>
  </si>
  <si>
    <t>C12,NPNPN,PNNPP,81.57,2170.200,</t>
  </si>
  <si>
    <t>C12,NPNPN,PNPPP,79.80,13.781,</t>
  </si>
  <si>
    <t>C12,NPNPN,PPPPP,31.70,5.067,</t>
  </si>
  <si>
    <t>C12,PPNPN,NNPPN,0.54,4.948,</t>
  </si>
  <si>
    <t>C12,PPNPN,PNPPN,48.40,6.065,</t>
  </si>
  <si>
    <t>C12,PPNPN,NPPPN,26.98,4.518,</t>
  </si>
  <si>
    <t>C12,PPNPN,PPPPN,1.18,0.654,</t>
  </si>
  <si>
    <t>C12,PPNPN,NNNNP,0.88,7.184,</t>
  </si>
  <si>
    <t>C12,PPNPN,NPNNP,36.87,2.738,</t>
  </si>
  <si>
    <t>C12,PPNPN,NNPNP,44.49,7.673,</t>
  </si>
  <si>
    <t>C12,PPNPN,PNPNP,43.03,4.965,</t>
  </si>
  <si>
    <t>C12,PPNPN,NPPNP,38.05,6.273,</t>
  </si>
  <si>
    <t>C12,PPNPN,NNNPP,53.08,6.340,</t>
  </si>
  <si>
    <t>C12,PPNPN,PNNPP,47.80,8.941,</t>
  </si>
  <si>
    <t>C12,PPNPN,PNPPP,46.03,5.995,</t>
  </si>
  <si>
    <t>C12,PPNPN,PPPPP,2.07,1.275,</t>
  </si>
  <si>
    <t>C12,NNPPN,PNPPN,48.94,4.098,</t>
  </si>
  <si>
    <t>C12,NNPPN,NPPPN,26.43,7.549,</t>
  </si>
  <si>
    <t>C12,NNPPN,PPPPN,0.63,5.087,</t>
  </si>
  <si>
    <t>C12,NNPPN,NNNNP,1.43,0.105,</t>
  </si>
  <si>
    <t>C12,NNPPN,NPNNP,36.32,3.332,</t>
  </si>
  <si>
    <t>C12,NNPPN,NNPNP,43.95,0.390,</t>
  </si>
  <si>
    <t>C12,NNPPN,PNPNP,43.57,3.346,</t>
  </si>
  <si>
    <t>C12,NNPPN,NPPNP,37.51,9.360,</t>
  </si>
  <si>
    <t>C12,NNPPN,NNNPP,53.63,0.136,</t>
  </si>
  <si>
    <t>C12,NNPPN,PNNPP,48.34,23.353,</t>
  </si>
  <si>
    <t>C12,NNPPN,PNPPP,46.57,5.128,</t>
  </si>
  <si>
    <t>C12,NNPPN,PPPPP,1.53,4.889,</t>
  </si>
  <si>
    <t>C12,PNPPN,NPPPN,75.38,11.839,</t>
  </si>
  <si>
    <t>C12,PNPPN,PPPPN,49.58,5.445,</t>
  </si>
  <si>
    <t>C12,PNPPN,NNNNP,47.52,4.934,</t>
  </si>
  <si>
    <t>C12,PNPPN,NPNNP,85.27,4.557,</t>
  </si>
  <si>
    <t>C12,PNPPN,NNPNP,92.89,5.170,</t>
  </si>
  <si>
    <t>C12,PNPPN,PNPNP,5.37,0.436,</t>
  </si>
  <si>
    <t>C12,PNPPN,NPPNP,86.45,15.371,</t>
  </si>
  <si>
    <t>C12,PNPPN,NNNPP,4.69,4.355,</t>
  </si>
  <si>
    <t>C12,PNPPN,PNNPP,0.60,1.641,</t>
  </si>
  <si>
    <t>C12,PNPPN,PNPPP,2.37,0.438,</t>
  </si>
  <si>
    <t>C12,PNPPN,PPPPP,50.47,4.658,</t>
  </si>
  <si>
    <t>C12,NPPPN,PPPPN,25.80,4.706,</t>
  </si>
  <si>
    <t>C12,NPPPN,NNNNP,27.86,22.165,</t>
  </si>
  <si>
    <t>C12,NPPPN,NPNNP,9.89,1.759,</t>
  </si>
  <si>
    <t>C12,NPPPN,NNPNP,17.52,33.301,</t>
  </si>
  <si>
    <t>C12,NPPPN,PNPNP,70.01,6.271,</t>
  </si>
  <si>
    <t>C12,NPPPN,NPPNP,11.08,12.594,</t>
  </si>
  <si>
    <t>C12,NPPPN,NNNPP,80.06,16.470,</t>
  </si>
  <si>
    <t>C12,NPPPN,PNNPP,74.78,1908.691,</t>
  </si>
  <si>
    <t>C12,NPPPN,PNPPP,73.01,11.212,</t>
  </si>
  <si>
    <t>C12,NPPPN,PPPPP,24.91,4.653,</t>
  </si>
  <si>
    <t>C12,PPPPN,NNNNP,2.06,7.027,</t>
  </si>
  <si>
    <t>C12,PPPPN,NPNNP,35.69,3.202,</t>
  </si>
  <si>
    <t>C12,PPPPN,NNPNP,43.32,7.429,</t>
  </si>
  <si>
    <t>C12,PPPPN,PNPNP,44.21,5.107,</t>
  </si>
  <si>
    <t>C12,PPPPN,NPPNP,36.88,5.972,</t>
  </si>
  <si>
    <t>C12,PPPPN,NNNPP,54.26,6.324,</t>
  </si>
  <si>
    <t>C12,PPPPN,PNNPP,48.97,7.864,</t>
  </si>
  <si>
    <t>C12,PPPPN,PNPPP,47.21,5.821,</t>
  </si>
  <si>
    <t>C12,PPPPN,PPPPP,0.89,0.684,</t>
  </si>
  <si>
    <t>C12,NNNNP,NPNNP,37.75,4.041,</t>
  </si>
  <si>
    <t>C12,NNNNP,NNPNP,45.38,0.679,</t>
  </si>
  <si>
    <t>C12,NNNNP,PNPNP,42.15,3.934,</t>
  </si>
  <si>
    <t>C12,NNNNP,NPPNP,38.94,16.207,</t>
  </si>
  <si>
    <t>C12,NNNNP,NNNPP,52.20,0.498,</t>
  </si>
  <si>
    <t>C12,NNNNP,PNNPP,46.91,87.054,</t>
  </si>
  <si>
    <t>C12,NNNNP,PNPPP,45.15,6.430,</t>
  </si>
  <si>
    <t>C12,NNNNP,PPPPP,2.95,6.291,</t>
  </si>
  <si>
    <t>C12,NPNNP,NNPNP,7.63,4.082,</t>
  </si>
  <si>
    <t>C12,NPNNP,PNPNP,79.90,3.893,</t>
  </si>
  <si>
    <t>C12,NPNNP,NPPNP,1.19,0.416,</t>
  </si>
  <si>
    <t>C12,NPNNP,NNNPP,89.95,3.942,</t>
  </si>
  <si>
    <t>C12,NPNNP,PNNPP,84.66,6.710,</t>
  </si>
  <si>
    <t>C12,NPNNP,PNPPP,82.90,4.636,</t>
  </si>
  <si>
    <t>C12,NPNNP,PPPPP,34.80,4.169,</t>
  </si>
  <si>
    <t>C12,NNPNP,PNPNP,87.52,4.070,</t>
  </si>
  <si>
    <t>C12,NNPNP,NPPNP,6.44,18.295,</t>
  </si>
  <si>
    <t>C12,NNPNP,NNNPP,97.58,0.961,</t>
  </si>
  <si>
    <t>C12,NNPNP,PNNPP,92.29,150.135,</t>
  </si>
  <si>
    <t>C12,NNPNP,PNPPP,90.52,6.753,</t>
  </si>
  <si>
    <t>C12,NNPNP,PPPPP,42.42,6.555,</t>
  </si>
  <si>
    <t>C12,PNPNP,NPPNP,81.09,9.699,</t>
  </si>
  <si>
    <t>C12,PNPNP,NNNPP,10.05,3.573,</t>
  </si>
  <si>
    <t>C12,PNPNP,PNNPP,4.77,0.848,</t>
  </si>
  <si>
    <t>C12,PNPNP,PNPPP,3.00,0.632,</t>
  </si>
  <si>
    <t>C12,PNPNP,PPPPP,45.10,4.438,</t>
  </si>
  <si>
    <t>C12,NPPNP,NNNPP,91.14,14.867,</t>
  </si>
  <si>
    <t>C12,NPPNP,PNNPP,85.85,42.429,</t>
  </si>
  <si>
    <t>C12,NPPNP,PNPPP,84.09,14.265,</t>
  </si>
  <si>
    <t>C12,NPPNP,PPPPP,35.99,6.939,</t>
  </si>
  <si>
    <t>C12,NNNPP,PNNPP,5.29,33.391,</t>
  </si>
  <si>
    <t>C12,NNNPP,PNPPP,7.05,5.582,</t>
  </si>
  <si>
    <t>C12,NNNPP,PPPPP,55.15,5.807,</t>
  </si>
  <si>
    <t>C12,PNNPP,PNPPP,1.77,1.080,</t>
  </si>
  <si>
    <t>C12,PNNPP,PPPPP,49.87,6.453,</t>
  </si>
  <si>
    <t>C12,PNPPP,PPPPP,48.10,5.018,</t>
  </si>
  <si>
    <t>D11,NNNNN,PNNNN,N/A,5.156,</t>
  </si>
  <si>
    <t>D11,NNNNN,NPNNN,N/A,6.586,</t>
  </si>
  <si>
    <t>D11,NNNNN,NNPNN,N/A,0.492,</t>
  </si>
  <si>
    <t>D11,NNNNN,PNPNN,N/A,10.142,</t>
  </si>
  <si>
    <t>D11,NNNNN,PPPNN,N/A,71.430,</t>
  </si>
  <si>
    <t>D11,NNNNN,NNNPN,N/A,0.293,</t>
  </si>
  <si>
    <t>D11,NNNNN,PNNPN,N/A,6.755,</t>
  </si>
  <si>
    <t>D11,NNNNN,PPNPN,N/A,6.218,</t>
  </si>
  <si>
    <t>D11,NNNNN,NNPPN,N/A,0.397,</t>
  </si>
  <si>
    <t>D11,NNNNN,PNPPN,N/A,8.685,</t>
  </si>
  <si>
    <t>D11,NNNNN,PPPPN,N/A,8.409,</t>
  </si>
  <si>
    <t>D11,NNNNN,NNNNP,N/A,0.137,</t>
  </si>
  <si>
    <t>D11,NNNNN,PNNNP,N/A,15.638,</t>
  </si>
  <si>
    <t>D11,NNNNN,NPNNP,N/A,6.274,</t>
  </si>
  <si>
    <t>D11,NNNNN,PPNNP,N/A,20.617,</t>
  </si>
  <si>
    <t>D11,NNNNN,PNPNP,N/A,8.745,</t>
  </si>
  <si>
    <t>D11,NNNNN,PPPNP,N/A,6.331,</t>
  </si>
  <si>
    <t>D11,NNNNN,NNNPP,N/A,1.225,</t>
  </si>
  <si>
    <t>D11,NNNNN,PNNPP,N/A,8.583,</t>
  </si>
  <si>
    <t>D11,NNNNN,NPNPP,N/A,31.181,</t>
  </si>
  <si>
    <t>D11,NNNNN,PPNPP,N/A,8.274,</t>
  </si>
  <si>
    <t>D11,NNNNN,NNPPP,N/A,0.420,</t>
  </si>
  <si>
    <t>D11,NNNNN,PNPPP,N/A,9.393,</t>
  </si>
  <si>
    <t>D11,NNNNN,PPPPP,N/A,9.078,</t>
  </si>
  <si>
    <t>D11,PNNNN,NPNNN,86.53,6.190,</t>
  </si>
  <si>
    <t>D11,PNNNN,NNPNN,113.61,5.276,</t>
  </si>
  <si>
    <t>D11,PNNNN,PNPNN,1.55,0.215,</t>
  </si>
  <si>
    <t>D11,PNNNN,PPPNN,31.48,29.691,</t>
  </si>
  <si>
    <t>D11,PNNNN,NNNPN,58.43,5.160,</t>
  </si>
  <si>
    <t>D11,PNNNN,PNNPN,0.40,0.064,</t>
  </si>
  <si>
    <t>D11,PNNNN,PPNPN,31.59,3.449,</t>
  </si>
  <si>
    <t>D11,PNNNN,NNPPN,82.80,5.140,</t>
  </si>
  <si>
    <t>D11,PNNNN,PNPPN,0.09,0.085,</t>
  </si>
  <si>
    <t>D11,PNNNN,PPPPN,30.67,9.766,</t>
  </si>
  <si>
    <t>D11,PNNNN,NNNNP,97.09,5.200,</t>
  </si>
  <si>
    <t>D11,PNNNN,PNNNP,1.39,0.377,</t>
  </si>
  <si>
    <t>D11,PNNNN,NPNNP,86.03,6.066,</t>
  </si>
  <si>
    <t>D11,PNNNN,PPNNP,30.66,16.741,</t>
  </si>
  <si>
    <t>D11,PNNNN,PNPNP,1.64,0.305,</t>
  </si>
  <si>
    <t>D11,PNNNN,PPPNP,30.81,4.005,</t>
  </si>
  <si>
    <t>D11,PNNNN,NNNPP,65.34,5.394,</t>
  </si>
  <si>
    <t>D11,PNNNN,PNNPP,0.37,0.206,</t>
  </si>
  <si>
    <t>D11,PNNNN,NPNPP,63.76,6.126,</t>
  </si>
  <si>
    <t>D11,PNNNN,PPNPP,30.94,7.046,</t>
  </si>
  <si>
    <t>D11,PNNNN,NNPPP,7.40,5.209,</t>
  </si>
  <si>
    <t>D11,PNNNN,PNPPP,0.30,0.051,</t>
  </si>
  <si>
    <t>D11,PNNNN,PPPPP,30.61,6.017,</t>
  </si>
  <si>
    <t>D11,NPNNN,NNPNN,159.85,7.039,</t>
  </si>
  <si>
    <t>D11,NPNNN,PNPNN,84.98,10.257,</t>
  </si>
  <si>
    <t>D11,NPNNN,PPPNN,55.05,83.431,</t>
  </si>
  <si>
    <t>D11,NPNNN,NNNPN,28.10,6.434,</t>
  </si>
  <si>
    <t>D11,NPNNN,PNNPN,86.13,7.098,</t>
  </si>
  <si>
    <t>D11,NPNNN,PPNPN,54.94,11.495,</t>
  </si>
  <si>
    <t>D11,NPNNN,NNPPN,169.33,6.696,</t>
  </si>
  <si>
    <t>D11,NPNNN,PNPPN,86.45,9.689,</t>
  </si>
  <si>
    <t>D11,NPNNN,PPPPN,55.87,8.037,</t>
  </si>
  <si>
    <t>D11,NPNNN,NNNNP,176.38,6.840,</t>
  </si>
  <si>
    <t>D11,NPNNN,PNNNP,85.14,13.865,</t>
  </si>
  <si>
    <t>D11,NPNNN,NPNNP,0.50,0.251,</t>
  </si>
  <si>
    <t>D11,NPNNN,PPNNP,55.88,21.014,</t>
  </si>
  <si>
    <t>D11,NPNNN,PNPNP,84.89,9.034,</t>
  </si>
  <si>
    <t>D11,NPNNN,PPPNP,55.72,6.708,</t>
  </si>
  <si>
    <t>D11,NPNNN,NNNPP,151.87,7.710,</t>
  </si>
  <si>
    <t>D11,NPNNN,PNNPP,86.16,9.487,</t>
  </si>
  <si>
    <t>D11,NPNNN,NPNPP,22.78,6.305,</t>
  </si>
  <si>
    <t>D11,NPNNN,PPNPP,55.59,8.738,</t>
  </si>
  <si>
    <t>D11,NPNNN,NNPPP,79.13,7.355,</t>
  </si>
  <si>
    <t>D11,NPNNN,PNPPP,86.23,10.511,</t>
  </si>
  <si>
    <t>D11,NPNNN,PPPPP,55.92,9.518,</t>
  </si>
  <si>
    <t>D11,NNPNN,PNPNN,115.16,10.560,</t>
  </si>
  <si>
    <t>D11,NNPNN,PPPNN,145.10,103.259,</t>
  </si>
  <si>
    <t>D11,NNPNN,NNNPN,172.04,0.812,</t>
  </si>
  <si>
    <t>D11,NNPNN,PNNPN,114.01,6.968,</t>
  </si>
  <si>
    <t>D11,NNPNN,PPNPN,145.20,6.469,</t>
  </si>
  <si>
    <t>D11,NNPNN,NNPPN,30.81,0.345,</t>
  </si>
  <si>
    <t>D11,NNPNN,PNPPN,113.70,8.993,</t>
  </si>
  <si>
    <t>D11,NNPNN,PPPPN,144.28,8.856,</t>
  </si>
  <si>
    <t>D11,NNPNN,NNNNP,16.53,0.401,</t>
  </si>
  <si>
    <t>D11,NNPNN,PNNNP,115.00,16.548,</t>
  </si>
  <si>
    <t>D11,NNPNN,NPNNP,160.36,6.722,</t>
  </si>
  <si>
    <t>D11,NNPNN,PPNNP,144.27,22.911,</t>
  </si>
  <si>
    <t>D11,NNPNN,PNPNP,115.26,9.055,</t>
  </si>
  <si>
    <t>D11,NNPNN,PPPNP,144.43,6.557,</t>
  </si>
  <si>
    <t>D11,NNPNN,NNNPP,48.27,2.192,</t>
  </si>
  <si>
    <t>D11,NNPNN,PNNPP,113.99,8.900,</t>
  </si>
  <si>
    <t>D11,NNPNN,NPNPP,177.37,44.579,</t>
  </si>
  <si>
    <t>D11,NNPNN,PPNPP,144.56,8.693,</t>
  </si>
  <si>
    <t>D11,NNPNN,NNPPP,121.02,1.266,</t>
  </si>
  <si>
    <t>D11,NNPNN,PNPPP,113.91,9.732,</t>
  </si>
  <si>
    <t>D11,NNPNN,PPPPP,144.22,9.519,</t>
  </si>
  <si>
    <t>D11,PNPNN,PPPNN,29.93,72.349,</t>
  </si>
  <si>
    <t>D11,PNPNN,NNNPN,56.88,10.191,</t>
  </si>
  <si>
    <t>D11,PNPNN,PNNPN,1.15,0.240,</t>
  </si>
  <si>
    <t>D11,PNPNN,PPNPN,30.04,4.037,</t>
  </si>
  <si>
    <t>D11,PNPNN,NNPPN,84.35,10.096,</t>
  </si>
  <si>
    <t>D11,PNPNN,PNPPN,1.46,0.379,</t>
  </si>
  <si>
    <t>D11,PNPNN,PPPPN,29.12,12.874,</t>
  </si>
  <si>
    <t>D11,PNPNN,NNNNP,98.64,10.309,</t>
  </si>
  <si>
    <t>D11,PNPNN,PNNNP,0.16,0.293,</t>
  </si>
  <si>
    <t>D11,PNPNN,NPNNP,84.48,10.219,</t>
  </si>
  <si>
    <t>D11,PNPNN,PPNNP,29.11,23.710,</t>
  </si>
  <si>
    <t>D11,PNPNN,PNPNP,0.09,0.189,</t>
  </si>
  <si>
    <t>D11,PNPNN,PPPNP,29.26,4.860,</t>
  </si>
  <si>
    <t>D11,PNPNN,NNNPP,66.89,11.205,</t>
  </si>
  <si>
    <t>D11,PNPNN,PNNPP,1.18,0.529,</t>
  </si>
  <si>
    <t>D11,PNPNN,NPNPP,62.21,11.859,</t>
  </si>
  <si>
    <t>D11,PNPNN,PPNPP,29.39,8.272,</t>
  </si>
  <si>
    <t>D11,PNPNN,NNPPP,5.85,10.461,</t>
  </si>
  <si>
    <t>D11,PNPNN,PNPPP,1.25,0.231,</t>
  </si>
  <si>
    <t>D11,PNPNN,PPPPP,29.06,8.114,</t>
  </si>
  <si>
    <t>D11,PPPNN,NNNPN,26.94,68.896,</t>
  </si>
  <si>
    <t>D11,PPPNN,PNNPN,31.08,30.597,</t>
  </si>
  <si>
    <t>D11,PPPNN,PPNPN,0.11,1.126,</t>
  </si>
  <si>
    <t>D11,PPPNN,NNPPN,114.29,65.641,</t>
  </si>
  <si>
    <t>D11,PPPNN,PNPPN,31.40,31.337,</t>
  </si>
  <si>
    <t>D11,PPPNN,PPPPN,0.82,0.841,</t>
  </si>
  <si>
    <t>D11,PPPNN,NNNNP,128.57,84.043,</t>
  </si>
  <si>
    <t>D11,PPPNN,PNNNP,30.10,28.584,</t>
  </si>
  <si>
    <t>D11,PPPNN,NPNNP,54.54,65.177,</t>
  </si>
  <si>
    <t>D11,PPPNN,PPNNP,0.83,1.276,</t>
  </si>
  <si>
    <t>D11,PPPNN,PNPNP,29.84,26.807,</t>
  </si>
  <si>
    <t>D11,PPPNN,PPPNP,0.67,0.330,</t>
  </si>
  <si>
    <t>D11,PPPNN,NNNPP,96.83,352.795,</t>
  </si>
  <si>
    <t>D11,PPPNN,PNNPP,31.11,28.236,</t>
  </si>
  <si>
    <t>D11,PPPNN,NPNPP,32.27,2599.020,</t>
  </si>
  <si>
    <t>D11,PPPNN,PPNPP,0.54,0.665,</t>
  </si>
  <si>
    <t>D11,PPPNN,NNPPP,24.08,240.797,</t>
  </si>
  <si>
    <t>D11,PPPNN,PNPPP,31.19,31.892,</t>
  </si>
  <si>
    <t>D11,PPPNN,PPPPP,0.88,0.429,</t>
  </si>
  <si>
    <t>D11,NNNPN,PNNPN,58.03,6.762,</t>
  </si>
  <si>
    <t>D11,NNNPN,PPNPN,26.84,6.154,</t>
  </si>
  <si>
    <t>D11,NNNPN,NNPPN,141.23,0.596,</t>
  </si>
  <si>
    <t>D11,NNNPN,PNPPN,58.34,8.737,</t>
  </si>
  <si>
    <t>D11,NNNPN,PPPPN,27.76,8.299,</t>
  </si>
  <si>
    <t>D11,NNNPN,NNNNP,155.52,0.436,</t>
  </si>
  <si>
    <t>D11,NNNPN,PNNNP,57.04,15.803,</t>
  </si>
  <si>
    <t>D11,NNNPN,NPNNP,27.60,6.122,</t>
  </si>
  <si>
    <t>D11,NNNPN,PPNNP,27.77,20.271,</t>
  </si>
  <si>
    <t>D11,NNNPN,PNPNP,56.78,8.770,</t>
  </si>
  <si>
    <t>D11,NNNPN,PPPNP,27.61,6.269,</t>
  </si>
  <si>
    <t>D11,NNNPN,NNNPP,123.77,1.335,</t>
  </si>
  <si>
    <t>D11,NNNPN,PNNPP,58.06,8.632,</t>
  </si>
  <si>
    <t>D11,NNNPN,NPNPP,5.33,28.829,</t>
  </si>
  <si>
    <t>D11,NNNPN,PPNPP,27.49,8.173,</t>
  </si>
  <si>
    <t>D11,NNNPN,NNPPP,51.03,0.370,</t>
  </si>
  <si>
    <t>D11,NNNPN,PNPPP,58.13,9.458,</t>
  </si>
  <si>
    <t>D11,NNNPN,PPPPP,27.82,8.979,</t>
  </si>
  <si>
    <t>D11,PNNPN,PPNPN,31.19,3.280,</t>
  </si>
  <si>
    <t>D11,PNNPN,NNPPN,83.20,6.743,</t>
  </si>
  <si>
    <t>D11,PNNPN,PNPPN,0.31,0.098,</t>
  </si>
  <si>
    <t>D11,PNNPN,PPPPN,30.27,8.399,</t>
  </si>
  <si>
    <t>D11,PNNPN,NNNNP,97.49,6.835,</t>
  </si>
  <si>
    <t>D11,PNNPN,PNNNP,0.99,0.471,</t>
  </si>
  <si>
    <t>D11,PNNPN,NPNNP,85.63,7.012,</t>
  </si>
  <si>
    <t>D11,PNNPN,PPNNP,30.26,14.479,</t>
  </si>
  <si>
    <t>D11,PNNPN,PNPNP,1.24,0.360,</t>
  </si>
  <si>
    <t>D11,PNNPN,PPPNP,30.41,4.499,</t>
  </si>
  <si>
    <t>D11,PNNPN,NNNPP,65.74,7.219,</t>
  </si>
  <si>
    <t>D11,PNNPN,PNNPP,0.03,0.233,</t>
  </si>
  <si>
    <t>D11,PNNPN,NPNPP,63.36,7.308,</t>
  </si>
  <si>
    <t>D11,PNNPN,PPNPP,30.54,6.315,</t>
  </si>
  <si>
    <t>D11,PNNPN,NNPPP,7.00,6.868,</t>
  </si>
  <si>
    <t>D11,PNNPN,PNPPP,0.10,0.063,</t>
  </si>
  <si>
    <t>D11,PNNPN,PPPPP,30.21,7.036,</t>
  </si>
  <si>
    <t>D11,PPNPN,NNPPN,114.39,6.162,</t>
  </si>
  <si>
    <t>D11,PPNPN,PNPPN,31.50,4.057,</t>
  </si>
  <si>
    <t>D11,PPNPN,PPPPN,0.92,0.319,</t>
  </si>
  <si>
    <t>D11,PPNPN,NNNNP,128.68,6.320,</t>
  </si>
  <si>
    <t>D11,PPNPN,PNNNP,30.20,4.593,</t>
  </si>
  <si>
    <t>D11,PPNPN,NPNNP,54.44,10.343,</t>
  </si>
  <si>
    <t>D11,PPNPN,PPNNP,0.93,0.722,</t>
  </si>
  <si>
    <t>D11,PPNPN,PNPNP,29.95,3.865,</t>
  </si>
  <si>
    <t>D11,PPNPN,PPPNP,0.78,0.688,</t>
  </si>
  <si>
    <t>D11,PPNPN,NNNPP,96.93,6.715,</t>
  </si>
  <si>
    <t>D11,PPNPN,PNNPP,31.22,3.853,</t>
  </si>
  <si>
    <t>D11,PPNPN,NPNPP,32.17,6.841,</t>
  </si>
  <si>
    <t>D11,PPNPN,PPNPP,0.65,0.354,</t>
  </si>
  <si>
    <t>D11,PPNPN,NNPPP,24.19,6.638,</t>
  </si>
  <si>
    <t>D11,PPNPN,PNPPP,31.29,4.337,</t>
  </si>
  <si>
    <t>D11,PPNPN,PPPPP,0.98,0.808,</t>
  </si>
  <si>
    <t>D11,NNPPN,PNPPN,82.89,8.640,</t>
  </si>
  <si>
    <t>D11,NNPPN,PPPPN,113.47,8.364,</t>
  </si>
  <si>
    <t>D11,NNPPN,NNNNP,14.29,0.322,</t>
  </si>
  <si>
    <t>D11,NNPPN,PNNNP,84.19,15.546,</t>
  </si>
  <si>
    <t>D11,NNPPN,NPNNP,168.83,6.385,</t>
  </si>
  <si>
    <t>D11,NNPPN,PPNNP,113.46,20.170,</t>
  </si>
  <si>
    <t>D11,NNPPN,PNPNP,84.45,8.714,</t>
  </si>
  <si>
    <t>D11,NNPPN,PPPNP,113.61,6.301,</t>
  </si>
  <si>
    <t>D11,NNPPN,NNNPP,17.46,1.092,</t>
  </si>
  <si>
    <t>D11,NNPPN,PNNPP,83.17,8.539,</t>
  </si>
  <si>
    <t>D11,NNPPN,NPNPP,146.56,29.962,</t>
  </si>
  <si>
    <t>D11,NNPPN,PPNPP,113.74,8.219,</t>
  </si>
  <si>
    <t>D11,NNPPN,NNPPP,90.20,0.622,</t>
  </si>
  <si>
    <t>D11,NNPPN,PNPPP,83.10,9.339,</t>
  </si>
  <si>
    <t>D11,NNPPN,PPPPP,113.41,9.009,</t>
  </si>
  <si>
    <t>D11,PNPPN,PPPPN,30.58,11.851,</t>
  </si>
  <si>
    <t>D11,PNPPN,NNNNP,97.17,8.808,</t>
  </si>
  <si>
    <t>D11,PNPPN,PNNNP,1.30,0.698,</t>
  </si>
  <si>
    <t>D11,PNPPN,NPNNP,85.94,9.592,</t>
  </si>
  <si>
    <t>D11,PNPPN,PPNNP,30.57,18.224,</t>
  </si>
  <si>
    <t>D11,PNPPN,PNPNP,1.56,0.511,</t>
  </si>
  <si>
    <t>D11,PNPPN,PPPNP,30.73,3.936,</t>
  </si>
  <si>
    <t>D11,PNPPN,NNNPP,65.43,9.454,</t>
  </si>
  <si>
    <t>D11,PNPPN,PNNPP,0.29,0.170,</t>
  </si>
  <si>
    <t>D11,PNPPN,NPNPP,63.67,11.577,</t>
  </si>
  <si>
    <t>D11,PNPPN,PPNPP,30.86,7.825,</t>
  </si>
  <si>
    <t>D11,PNPPN,NNPPP,7.32,8.894,</t>
  </si>
  <si>
    <t>D11,PNPPN,PNPPP,0.21,0.183,</t>
  </si>
  <si>
    <t>D11,PNPPN,PPPPP,30.52,5.884,</t>
  </si>
  <si>
    <t>D11,PPPPN,NNNNP,127.75,8.595,</t>
  </si>
  <si>
    <t>D11,PPPPN,PNNNP,29.28,13.349,</t>
  </si>
  <si>
    <t>D11,PPPPN,NPNNP,55.36,7.719,</t>
  </si>
  <si>
    <t>D11,PPPPN,PPNNP,0.01,0.322,</t>
  </si>
  <si>
    <t>D11,PPPPN,PNPNP,29.02,10.301,</t>
  </si>
  <si>
    <t>D11,PPPPN,PPPNP,0.15,0.489,</t>
  </si>
  <si>
    <t>D11,PPPPN,NNNPP,96.01,9.409,</t>
  </si>
  <si>
    <t>D11,PPPPN,PNNPP,30.29,10.217,</t>
  </si>
  <si>
    <t>D11,PPPPN,NPNPP,33.09,6.172,</t>
  </si>
  <si>
    <t>D11,PPPPN,PPNPP,0.28,0.067,</t>
  </si>
  <si>
    <t>D11,PPPPN,NNPPP,23.26,9.167,</t>
  </si>
  <si>
    <t>D11,PPPPN,PNPPP,30.37,13.683,</t>
  </si>
  <si>
    <t>D11,PPPPN,PPPPP,0.06,0.564,</t>
  </si>
  <si>
    <t>D11,NNNNP,PNNNP,98.48,16.016,</t>
  </si>
  <si>
    <t>D11,NNNNP,NPNNP,176.88,6.523,</t>
  </si>
  <si>
    <t>D11,NNNNP,PPNNP,127.74,21.619,</t>
  </si>
  <si>
    <t>D11,NNNNP,PNPNP,98.73,8.867,</t>
  </si>
  <si>
    <t>D11,NNNNP,PPPNP,127.90,6.422,</t>
  </si>
  <si>
    <t>D11,NNNNP,NNNPP,31.75,1.353,</t>
  </si>
  <si>
    <t>D11,NNNNP,PNNPP,97.46,8.709,</t>
  </si>
  <si>
    <t>D11,NNNNP,NPNPP,160.85,37.686,</t>
  </si>
  <si>
    <t>D11,NNNNP,PPNPP,128.03,8.449,</t>
  </si>
  <si>
    <t>D11,NNNNP,NNPPP,104.49,0.545,</t>
  </si>
  <si>
    <t>D11,NNNNP,PNPPP,97.39,9.531,</t>
  </si>
  <si>
    <t>D11,NNNNP,PPPPP,127.70,9.264,</t>
  </si>
  <si>
    <t>D11,PNNNP,NPNNP,84.64,13.999,</t>
  </si>
  <si>
    <t>D11,PNNNP,PPNNP,29.27,18.753,</t>
  </si>
  <si>
    <t>D11,PNNNP,PNPNP,0.26,0.053,</t>
  </si>
  <si>
    <t>D11,PNNNP,PPPNP,29.42,4.526,</t>
  </si>
  <si>
    <t>D11,PNNNP,NNNPP,66.73,18.269,</t>
  </si>
  <si>
    <t>D11,PNNNP,PNNPP,1.02,0.906,</t>
  </si>
  <si>
    <t>D11,PNNNP,NPNPP,62.37,18.622,</t>
  </si>
  <si>
    <t>D11,PNNNP,PPNPP,29.55,8.514,</t>
  </si>
  <si>
    <t>D11,PNNNP,NNPPP,6.01,16.437,</t>
  </si>
  <si>
    <t>D11,PNNNP,PNPPP,1.09,0.483,</t>
  </si>
  <si>
    <t>D11,PNNNP,PPPPP,29.22,7.050,</t>
  </si>
  <si>
    <t>D11,NPNNP,PPNNP,55.37,19.518,</t>
  </si>
  <si>
    <t>D11,NPNNP,PNPNP,84.38,8.975,</t>
  </si>
  <si>
    <t>D11,NPNNP,PPPNP,55.22,6.365,</t>
  </si>
  <si>
    <t>D11,NPNNP,NNNPP,151.37,7.377,</t>
  </si>
  <si>
    <t>D11,NPNNP,PNNPP,85.66,9.390,</t>
  </si>
  <si>
    <t>D11,NPNNP,NPNPP,22.27,7.749,</t>
  </si>
  <si>
    <t>D11,NPNNP,PPNPP,55.09,8.295,</t>
  </si>
  <si>
    <t>D11,NPNNP,NNPPP,78.63,7.026,</t>
  </si>
  <si>
    <t>D11,NPNNP,PNPPP,85.73,10.425,</t>
  </si>
  <si>
    <t>D11,NPNNP,PPPPP,55.42,8.970,</t>
  </si>
  <si>
    <t>D11,PPNNP,PNPNP,29.01,15.677,</t>
  </si>
  <si>
    <t>D11,PPNNP,PPPNP,0.16,0.430,</t>
  </si>
  <si>
    <t>D11,PPNNP,NNNPP,96.00,27.147,</t>
  </si>
  <si>
    <t>D11,PPNNP,PNNPP,30.28,16.028,</t>
  </si>
  <si>
    <t>D11,PPNNP,NPNPP,33.10,19.356,</t>
  </si>
  <si>
    <t>D11,PPNNP,PPNPP,0.29,0.237,</t>
  </si>
  <si>
    <t>D11,PPNNP,NNPPP,23.25,25.853,</t>
  </si>
  <si>
    <t>D11,PPNNP,PNPPP,30.36,19.856,</t>
  </si>
  <si>
    <t>D11,PPNNP,PPPPP,0.05,0.519,</t>
  </si>
  <si>
    <t>D11,PNPNP,PPPNP,29.17,4.653,</t>
  </si>
  <si>
    <t>D11,PNPNP,NNNPP,66.99,9.490,</t>
  </si>
  <si>
    <t>D11,PNPNP,PNNPP,1.27,0.658,</t>
  </si>
  <si>
    <t>D11,PNPNP,NPNPP,62.11,9.676,</t>
  </si>
  <si>
    <t>D11,PNPNP,PPNPP,29.30,7.266,</t>
  </si>
  <si>
    <t>D11,PNPNP,NNPPP,5.76,8.965,</t>
  </si>
  <si>
    <t>D11,PNPNP,PNPPP,1.34,0.353,</t>
  </si>
  <si>
    <t>D11,PNPNP,PPPPP,28.96,7.331,</t>
  </si>
  <si>
    <t>D11,PPPNP,NNNPP,96.15,6.787,</t>
  </si>
  <si>
    <t>D11,PPPNP,PNNPP,30.44,3.759,</t>
  </si>
  <si>
    <t>D11,PPPNP,NPNPP,32.94,5.149,</t>
  </si>
  <si>
    <t>D11,PPPNP,PPNPP,0.13,0.440,</t>
  </si>
  <si>
    <t>D11,PPPNP,NNPPP,23.41,6.685,</t>
  </si>
  <si>
    <t>D11,PPPNP,PNPPP,30.51,4.072,</t>
  </si>
  <si>
    <t>D11,PPPNP,PPPPP,0.21,0.044,</t>
  </si>
  <si>
    <t>D11,NNNPP,PNNPP,65.71,9.369,</t>
  </si>
  <si>
    <t>D11,NNNPP,NPNPP,129.10,121.855,</t>
  </si>
  <si>
    <t>D11,NNNPP,PPNPP,96.28,9.200,</t>
  </si>
  <si>
    <t>D11,NNNPP,NNPPP,72.74,1.732,</t>
  </si>
  <si>
    <t>D11,NNNPP,PNPPP,65.64,10.265,</t>
  </si>
  <si>
    <t>D11,NNNPP,PPPPP,95.95,10.067,</t>
  </si>
  <si>
    <t>D11,PNNPP,NPNPP,63.39,11.467,</t>
  </si>
  <si>
    <t>D11,PNNPP,PPNPP,30.57,7.112,</t>
  </si>
  <si>
    <t>D11,PNNPP,NNPPP,7.03,8.799,</t>
  </si>
  <si>
    <t>D11,PNNPP,PNPPP,0.07,0.356,</t>
  </si>
  <si>
    <t>D11,PNNPP,PPPPP,30.24,5.546,</t>
  </si>
  <si>
    <t>D11,NPNPP,PPNPP,32.82,6.569,</t>
  </si>
  <si>
    <t>D11,NPNPP,NNPPP,56.35,124.082,</t>
  </si>
  <si>
    <t>D11,NPNPP,PNPPP,63.46,12.734,</t>
  </si>
  <si>
    <t>D11,NPNPP,PPPPP,33.15,7.561,</t>
  </si>
  <si>
    <t>D11,PPNPP,NNPPP,23.54,8.996,</t>
  </si>
  <si>
    <t>D11,PPNPP,PNPPP,30.64,8.492,</t>
  </si>
  <si>
    <t>D11,PPNPP,PPPPP,0.33,0.503,</t>
  </si>
  <si>
    <t>D11,NNPPP,PNPPP,7.10,9.640,</t>
  </si>
  <si>
    <t>D11,NNPPP,PPPPP,23.21,9.862,</t>
  </si>
  <si>
    <t>D11,PNPPP,PPPPP,30.31,6.150,</t>
  </si>
  <si>
    <t>D12,NNNNN,PNNNN,N/A,5.312,</t>
  </si>
  <si>
    <t>D12,NNNNN,NPNNN,N/A,6.411,</t>
  </si>
  <si>
    <t>D12,NNNNN,PPNNN,N/A,12.847,</t>
  </si>
  <si>
    <t>D12,NNNNN,NNPNN,N/A,0.246,</t>
  </si>
  <si>
    <t>D12,NNNNN,PNPNN,N/A,7.155,</t>
  </si>
  <si>
    <t>D12,NNNNN,PPPNN,N/A,38.837,</t>
  </si>
  <si>
    <t>D12,NNNNN,NNNPN,N/A,0.473,</t>
  </si>
  <si>
    <t>D12,NNNNN,PNNPN,N/A,8.231,</t>
  </si>
  <si>
    <t>D12,NNNNN,NNPPN,N/A,0.811,</t>
  </si>
  <si>
    <t>D12,NNNNN,PNPPN,N/A,4.891,</t>
  </si>
  <si>
    <t>D12,NNNNN,PPPPN,N/A,6.996,</t>
  </si>
  <si>
    <t>D12,NNNNN,NNNNP,N/A,0.268,</t>
  </si>
  <si>
    <t>D12,NNNNN,NPNNP,N/A,7.924,</t>
  </si>
  <si>
    <t>D12,NNNNN,NNPNP,N/A,0.181,</t>
  </si>
  <si>
    <t>D12,NNNNN,PNPNP,N/A,5.583,</t>
  </si>
  <si>
    <t>D12,NNNNN,NPPNP,N/A,6.980,</t>
  </si>
  <si>
    <t>D12,NNNNN,PPPNP,N/A,23.802,</t>
  </si>
  <si>
    <t>D12,NNNNN,NNNPP,N/A,0.855,</t>
  </si>
  <si>
    <t>D12,NNNNN,PNNPP,N/A,3.767,</t>
  </si>
  <si>
    <t>D12,NNNNN,PPNPP,N/A,60.960,</t>
  </si>
  <si>
    <t>D12,NNNNN,NNPPP,N/A,1.308,</t>
  </si>
  <si>
    <t>D12,NNNNN,PNPPP,N/A,6.870,</t>
  </si>
  <si>
    <t>D12,NNNNN,NPPPP,N/A,7.185,</t>
  </si>
  <si>
    <t>D12,NNNNN,PPPPP,N/A,6.935,</t>
  </si>
  <si>
    <t>D12,PNNNN,NPNNN,87.67,6.729,</t>
  </si>
  <si>
    <t>D12,PNNNN,PPNNN,54.49,20.767,</t>
  </si>
  <si>
    <t>D12,PNNNN,NNPNN,108.52,5.423,</t>
  </si>
  <si>
    <t>D12,PNNNN,PNPNN,3.65,0.474,</t>
  </si>
  <si>
    <t>D12,PNNNN,PPPNN,55.53,18.272,</t>
  </si>
  <si>
    <t>D12,PNNNN,NNNPN,77.62,5.163,</t>
  </si>
  <si>
    <t>D12,PNNNN,PNNPN,2.73,0.316,</t>
  </si>
  <si>
    <t>D12,PNNNN,NNPPN,106.52,5.703,</t>
  </si>
  <si>
    <t>D12,PNNNN,PNPPN,0.43,0.252,</t>
  </si>
  <si>
    <t>D12,PNNNN,PPPPN,50.63,4.767,</t>
  </si>
  <si>
    <t>D12,PNNNN,NNNNP,90.50,5.344,</t>
  </si>
  <si>
    <t>D12,PNNNN,NPNNP,87.43,7.676,</t>
  </si>
  <si>
    <t>D12,PNNNN,NNPNP,93.06,5.398,</t>
  </si>
  <si>
    <t>D12,PNNNN,PNPNP,0.66,0.176,</t>
  </si>
  <si>
    <t>D12,PNNNN,NPPNP,87.69,7.097,</t>
  </si>
  <si>
    <t>D12,PNNNN,PPPNP,53.73,11.626,</t>
  </si>
  <si>
    <t>D12,PNNNN,NNNPP,24.79,4.229,</t>
  </si>
  <si>
    <t>D12,PNNNN,PNNPP,0.19,0.160,</t>
  </si>
  <si>
    <t>D12,PNNNN,PPNPP,47.46,20.945,</t>
  </si>
  <si>
    <t>D12,PNNNN,NNPPP,8.70,5.490,</t>
  </si>
  <si>
    <t>D12,PNNNN,PNPPP,1.34,0.218,</t>
  </si>
  <si>
    <t>D12,PNNNN,NPPPP,82.76,11.119,</t>
  </si>
  <si>
    <t>D12,PNNNN,PPPPP,51.33,5.567,</t>
  </si>
  <si>
    <t>D12,NPNNN,PPNNN,33.18,5.832,</t>
  </si>
  <si>
    <t>D12,NPNNN,NNPNN,20.85,6.248,</t>
  </si>
  <si>
    <t>D12,NPNNN,PNPNN,84.03,9.459,</t>
  </si>
  <si>
    <t>D12,NPNNN,PPPNN,32.14,13.967,</t>
  </si>
  <si>
    <t>D12,NPNNN,NNNPN,165.29,6.429,</t>
  </si>
  <si>
    <t>D12,NPNNN,PNNPN,90.41,8.328,</t>
  </si>
  <si>
    <t>D12,NPNNN,NNPPN,165.81,8.051,</t>
  </si>
  <si>
    <t>D12,NPNNN,PNPPN,87.24,6.782,</t>
  </si>
  <si>
    <t>D12,NPNNN,PPPPN,37.04,5.896,</t>
  </si>
  <si>
    <t>D12,NPNNN,NNNNP,178.17,6.512,</t>
  </si>
  <si>
    <t>D12,NPNNN,NPNNP,0.24,0.168,</t>
  </si>
  <si>
    <t>D12,NPNNN,NNPNP,5.39,6.594,</t>
  </si>
  <si>
    <t>D12,NPNNN,PNPNP,87.01,8.085,</t>
  </si>
  <si>
    <t>D12,NPNNN,NPPNP,0.02,0.178,</t>
  </si>
  <si>
    <t>D12,NPNNN,PPPNP,33.94,8.810,</t>
  </si>
  <si>
    <t>D12,NPNNN,NNNPP,112.46,6.334,</t>
  </si>
  <si>
    <t>D12,NPNNN,PNNPP,87.87,6.007,</t>
  </si>
  <si>
    <t>D12,NPNNN,PPNPP,40.21,53.956,</t>
  </si>
  <si>
    <t>D12,NPNNN,NNPPP,96.37,6.570,</t>
  </si>
  <si>
    <t>D12,NPNNN,PNPPP,86.33,7.644,</t>
  </si>
  <si>
    <t>D12,NPNNN,NPPPP,4.91,1.013,</t>
  </si>
  <si>
    <t>D12,NPNNN,PPPPP,36.34,5.898,</t>
  </si>
  <si>
    <t>D12,PPNNN,NNPNN,54.03,12.483,</t>
  </si>
  <si>
    <t>D12,PPNNN,PNPNN,50.85,24.442,</t>
  </si>
  <si>
    <t>D12,PPNNN,PPPNN,1.04,1.427,</t>
  </si>
  <si>
    <t>D12,PPNNN,NNNPN,132.11,13.505,</t>
  </si>
  <si>
    <t>D12,PPNNN,PNNPN,57.23,33.521,</t>
  </si>
  <si>
    <t>D12,PPNNN,NNPPN,161.01,18.633,</t>
  </si>
  <si>
    <t>D12,PPNNN,PNPPN,54.06,26.712,</t>
  </si>
  <si>
    <t>D12,PPNNN,PPPPN,3.86,0.831,</t>
  </si>
  <si>
    <t>D12,PPNNN,NNNNP,144.99,13.145,</t>
  </si>
  <si>
    <t>D12,PPNNN,NPNNP,32.94,6.214,</t>
  </si>
  <si>
    <t>D12,PPNNN,NNPNP,38.57,13.550,</t>
  </si>
  <si>
    <t>D12,PPNNN,PNPNP,53.83,22.395,</t>
  </si>
  <si>
    <t>D12,PPNNN,NPPNP,33.20,6.469,</t>
  </si>
  <si>
    <t>D12,PPNNN,PPPNP,0.76,1.368,</t>
  </si>
  <si>
    <t>D12,PPNNN,NNNPP,79.28,10.633,</t>
  </si>
  <si>
    <t>D12,PPNNN,PNNPP,54.68,43.034,</t>
  </si>
  <si>
    <t>D12,PPNNN,PPNPP,7.03,4.705,</t>
  </si>
  <si>
    <t>D12,PPNNN,NNPPP,63.19,13.435,</t>
  </si>
  <si>
    <t>D12,PPNNN,PNPPP,53.15,25.145,</t>
  </si>
  <si>
    <t>D12,PPNNN,NPPPP,28.27,3.076,</t>
  </si>
  <si>
    <t>D12,PPNNN,PPPPP,3.16,0.570,</t>
  </si>
  <si>
    <t>D12,NNPNN,PNPNN,104.87,7.337,</t>
  </si>
  <si>
    <t>D12,NNPNN,PPPNN,52.99,36.688,</t>
  </si>
  <si>
    <t>D12,NNPNN,NNNPN,173.86,0.675,</t>
  </si>
  <si>
    <t>D12,NNPNN,PNNPN,111.25,8.489,</t>
  </si>
  <si>
    <t>D12,NNPNN,NNPPN,144.96,1.131,</t>
  </si>
  <si>
    <t>D12,NNPNN,PNPPN,108.09,4.998,</t>
  </si>
  <si>
    <t>D12,NNPNN,PPPPN,57.89,6.919,</t>
  </si>
  <si>
    <t>D12,NNPNN,NNNNP,160.98,0.490,</t>
  </si>
  <si>
    <t>D12,NNPNN,NPNNP,21.09,7.692,</t>
  </si>
  <si>
    <t>D12,NNPNN,NNPNP,15.46,0.147,</t>
  </si>
  <si>
    <t>D12,NNPNN,PNPNP,107.86,5.731,</t>
  </si>
  <si>
    <t>D12,NNPNN,NPPNP,20.82,6.787,</t>
  </si>
  <si>
    <t>D12,NNPNN,PPPNP,54.79,23.020,</t>
  </si>
  <si>
    <t>D12,NNPNN,NNNPP,133.31,1.119,</t>
  </si>
  <si>
    <t>D12,NNPNN,PNNPP,108.71,3.835,</t>
  </si>
  <si>
    <t>D12,NNPNN,PPNPP,61.06,58.213,</t>
  </si>
  <si>
    <t>D12,NNPNN,NNPPP,117.22,0.731,</t>
  </si>
  <si>
    <t>D12,NNPNN,PNPPP,107.18,7.053,</t>
  </si>
  <si>
    <t>D12,NNPNN,NPPPP,25.76,6.942,</t>
  </si>
  <si>
    <t>D12,NNPNN,PPPPP,57.19,6.850,</t>
  </si>
  <si>
    <t>D12,PNPNN,PPPNN,51.89,41.968,</t>
  </si>
  <si>
    <t>D12,PNPNN,NNNPN,81.26,6.968,</t>
  </si>
  <si>
    <t>D12,PNPNN,PNNPN,6.38,0.801,</t>
  </si>
  <si>
    <t>D12,PNPNN,NNPPN,110.17,7.760,</t>
  </si>
  <si>
    <t>D12,PNPNN,PNPPN,3.21,0.704,</t>
  </si>
  <si>
    <t>D12,PNPNN,PPPPN,46.98,5.422,</t>
  </si>
  <si>
    <t>D12,PNPNN,NNNNP,94.15,7.179,</t>
  </si>
  <si>
    <t>D12,PNPNN,NPNNP,83.78,11.339,</t>
  </si>
  <si>
    <t>D12,PNPNN,NNPNP,89.41,7.323,</t>
  </si>
  <si>
    <t>D12,PNPNN,PNPNP,2.99,0.617,</t>
  </si>
  <si>
    <t>D12,PNPNN,NPPNP,84.05,10.235,</t>
  </si>
  <si>
    <t>D12,PNPNN,PPPNP,50.08,10.612,</t>
  </si>
  <si>
    <t>D12,PNPNN,NNNPP,28.44,5.503,</t>
  </si>
  <si>
    <t>D12,PNPNN,PNNPP,3.84,0.557,</t>
  </si>
  <si>
    <t>D12,PNPNN,PPNPP,43.82,15.613,</t>
  </si>
  <si>
    <t>D12,PNPNN,NNPPP,12.34,7.412,</t>
  </si>
  <si>
    <t>D12,PNPNN,PNPPP,2.30,0.696,</t>
  </si>
  <si>
    <t>D12,PNPNN,NPPPP,79.12,25.463,</t>
  </si>
  <si>
    <t>D12,PNPNN,PPPPP,47.68,5.508,</t>
  </si>
  <si>
    <t>D12,PPPNN,NNNPN,133.15,41.807,</t>
  </si>
  <si>
    <t>D12,PPPNN,PNNPN,58.27,34.149,</t>
  </si>
  <si>
    <t>D12,PPPNN,NNPPN,162.05,1894.529,</t>
  </si>
  <si>
    <t>D12,PPPNN,PNPPN,55.10,29.688,</t>
  </si>
  <si>
    <t>D12,PPPNN,PPPPN,4.90,1.115,</t>
  </si>
  <si>
    <t>D12,PPPNN,NNNNP,146.03,40.085,</t>
  </si>
  <si>
    <t>D12,PPPNN,NPNNP,31.90,21.870,</t>
  </si>
  <si>
    <t>D12,PPPNN,NNPNP,37.53,48.632,</t>
  </si>
  <si>
    <t>D12,PPPNN,PNPNP,54.87,30.876,</t>
  </si>
  <si>
    <t>D12,PPPNN,NPPNP,32.16,21.313,</t>
  </si>
  <si>
    <t>D12,PPPNN,PPPNP,1.80,7.592,</t>
  </si>
  <si>
    <t>D12,PPPNN,NNNPP,80.32,22.414,</t>
  </si>
  <si>
    <t>D12,PPPNN,PNNPP,55.73,30.932,</t>
  </si>
  <si>
    <t>D12,PPPNN,PPNPP,8.07,888.460,</t>
  </si>
  <si>
    <t>D12,PPPNN,NNPPP,64.23,44.662,</t>
  </si>
  <si>
    <t>D12,PPPNN,PNPPP,54.19,27.262,</t>
  </si>
  <si>
    <t>D12,PPPNN,NPPPP,27.23,5.975,</t>
  </si>
  <si>
    <t>D12,PPPNN,PPPPP,4.20,1.548,</t>
  </si>
  <si>
    <t>D12,NNNPN,PNNPN,74.88,7.785,</t>
  </si>
  <si>
    <t>D12,NNNPN,NNPPN,28.90,0.610,</t>
  </si>
  <si>
    <t>D12,NNNPN,PNPPN,78.05,4.759,</t>
  </si>
  <si>
    <t>D12,NNNPN,PPPPN,128.25,7.178,</t>
  </si>
  <si>
    <t>D12,NNNPN,NNNNP,12.88,0.248,</t>
  </si>
  <si>
    <t>D12,NNNPN,NPNNP,165.05,7.901,</t>
  </si>
  <si>
    <t>D12,NNNPN,NNPNP,170.68,0.681,</t>
  </si>
  <si>
    <t>D12,NNNPN,PNPNP,78.28,5.384,</t>
  </si>
  <si>
    <t>D12,NNNPN,NPPNP,165.31,6.983,</t>
  </si>
  <si>
    <t>D12,NNNPN,PPPNP,131.35,25.148,</t>
  </si>
  <si>
    <t>D12,NNNPN,NNNPP,52.83,0.486,</t>
  </si>
  <si>
    <t>D12,NNNPN,PNNPP,77.43,3.676,</t>
  </si>
  <si>
    <t>D12,NNNPN,PPNPP,125.08,69.448,</t>
  </si>
  <si>
    <t>D12,NNNPN,NNPPP,68.92,0.508,</t>
  </si>
  <si>
    <t>D12,NNNPN,PNPPP,78.96,6.665,</t>
  </si>
  <si>
    <t>D12,NNNPN,NPPPP,160.38,7.273,</t>
  </si>
  <si>
    <t>D12,NNNPN,PPPPP,128.95,7.123,</t>
  </si>
  <si>
    <t>D12,PNNPN,NNPPN,103.79,9.135,</t>
  </si>
  <si>
    <t>D12,PNNPN,PNPPN,3.17,0.400,</t>
  </si>
  <si>
    <t>D12,PNNPN,PPPPN,53.36,5.550,</t>
  </si>
  <si>
    <t>D12,PNNPN,NNNNP,87.77,8.293,</t>
  </si>
  <si>
    <t>D12,PNNPN,NPNNP,90.16,9.961,</t>
  </si>
  <si>
    <t>D12,PNNPN,NNPNP,95.79,8.435,</t>
  </si>
  <si>
    <t>D12,PNNPN,PNPNP,3.39,0.706,</t>
  </si>
  <si>
    <t>D12,PNNPN,NPPNP,90.43,9.012,</t>
  </si>
  <si>
    <t>D12,PNNPN,PPPNP,56.46,15.038,</t>
  </si>
  <si>
    <t>D12,PNNPN,NNNPP,22.06,5.985,</t>
  </si>
  <si>
    <t>D12,PNNPN,PNNPP,2.54,0.265,</t>
  </si>
  <si>
    <t>D12,PNNPN,PPNPP,50.20,34.339,</t>
  </si>
  <si>
    <t>D12,PNNPN,NNPPP,5.96,8.879,</t>
  </si>
  <si>
    <t>D12,PNNPN,PNPPP,4.07,0.777,</t>
  </si>
  <si>
    <t>D12,PNNPN,NPPPP,85.50,16.822,</t>
  </si>
  <si>
    <t>D12,PNNPN,PPPPP,54.06,6.330,</t>
  </si>
  <si>
    <t>D12,NNPPN,PNPPN,106.95,5.262,</t>
  </si>
  <si>
    <t>D12,NNPPN,PPPPN,157.15,8.560,</t>
  </si>
  <si>
    <t>D12,NNPPN,NNNNP,16.02,0.413,</t>
  </si>
  <si>
    <t>D12,NNPPN,NPNNP,166.05,10.647,</t>
  </si>
  <si>
    <t>D12,NNPPN,NNPNP,160.42,1.383,</t>
  </si>
  <si>
    <t>D12,NNPPN,PNPNP,107.18,6.007,</t>
  </si>
  <si>
    <t>D12,NNPPN,NPPNP,165.78,9.055,</t>
  </si>
  <si>
    <t>D12,NNPPN,PPPNP,160.25,46.774,</t>
  </si>
  <si>
    <t>D12,NNPPN,NNNPP,81.73,0.907,</t>
  </si>
  <si>
    <t>D12,NNPPN,PNNPP,106.33,3.984,</t>
  </si>
  <si>
    <t>D12,NNPPN,PPNPP,153.98,2723.423,</t>
  </si>
  <si>
    <t>D12,NNPPN,NNPPP,97.82,1.525,</t>
  </si>
  <si>
    <t>D12,NNPPN,PNPPP,107.86,7.576,</t>
  </si>
  <si>
    <t>D12,NNPPN,NPPPP,170.72,9.634,</t>
  </si>
  <si>
    <t>D12,NNPPN,PPPPP,157.85,8.202,</t>
  </si>
  <si>
    <t>D12,PNPPN,PPPPN,50.20,5.135,</t>
  </si>
  <si>
    <t>D12,PNPPN,NNNNP,90.93,4.921,</t>
  </si>
  <si>
    <t>D12,PNPPN,NPNNP,87.00,7.817,</t>
  </si>
  <si>
    <t>D12,PNPPN,NNPNP,92.63,4.973,</t>
  </si>
  <si>
    <t>D12,PNPPN,PNPNP,0.23,0.098,</t>
  </si>
  <si>
    <t>D12,PNPPN,NPPNP,87.26,7.172,</t>
  </si>
  <si>
    <t>D12,PNPPN,PPPNP,53.30,14.024,</t>
  </si>
  <si>
    <t>D12,PNPPN,NNNPP,25.22,3.870,</t>
  </si>
  <si>
    <t>D12,PNPPN,PNNPP,0.63,0.065,</t>
  </si>
  <si>
    <t>D12,PNPPN,PPNPP,47.03,22.065,</t>
  </si>
  <si>
    <t>D12,PNPPN,NNPPP,9.13,5.043,</t>
  </si>
  <si>
    <t>D12,PNPPN,PNPPP,0.91,0.126,</t>
  </si>
  <si>
    <t>D12,PNPPN,NPPPP,82.33,11.323,</t>
  </si>
  <si>
    <t>D12,PNPPN,PPPPP,50.90,5.752,</t>
  </si>
  <si>
    <t>D12,PPPPN,NNNNP,141.13,7.086,</t>
  </si>
  <si>
    <t>D12,PPPPN,NPNNP,36.80,6.827,</t>
  </si>
  <si>
    <t>D12,PPPPN,NNPNP,42.43,7.223,</t>
  </si>
  <si>
    <t>D12,PPPPN,PNPNP,49.97,4.931,</t>
  </si>
  <si>
    <t>D12,PPPPN,NPPNP,37.06,6.715,</t>
  </si>
  <si>
    <t>D12,PPPPN,PPPNP,3.10,1.519,</t>
  </si>
  <si>
    <t>D12,PPPPN,NNNPP,75.42,6.009,</t>
  </si>
  <si>
    <t>D12,PPPPN,PNNPP,50.82,5.559,</t>
  </si>
  <si>
    <t>D12,PPPPN,PPNPP,3.17,4.105,</t>
  </si>
  <si>
    <t>D12,PPPPN,NNPPP,59.33,7.091,</t>
  </si>
  <si>
    <t>D12,PPPPN,PNPPP,49.29,4.975,</t>
  </si>
  <si>
    <t>D12,PPPPN,NPPPP,32.13,4.082,</t>
  </si>
  <si>
    <t>D12,PPPPN,PPPPP,0.70,0.749,</t>
  </si>
  <si>
    <t>D12,NNNNP,NPNNP,177.93,8.055,</t>
  </si>
  <si>
    <t>D12,NNNNP,NNPNP,176.44,0.478,</t>
  </si>
  <si>
    <t>D12,NNNNP,PNPNP,91.16,5.597,</t>
  </si>
  <si>
    <t>D12,NNNNP,NPPNP,178.20,7.095,</t>
  </si>
  <si>
    <t>D12,NNNNP,PPPNP,144.23,24.352,</t>
  </si>
  <si>
    <t>D12,NNNNP,NNNPP,65.71,0.663,</t>
  </si>
  <si>
    <t>D12,NNNNP,PNNPP,90.31,3.784,</t>
  </si>
  <si>
    <t>D12,NNNNP,PPNPP,137.96,63.101,</t>
  </si>
  <si>
    <t>D12,NNNNP,NNPPP,81.80,0.496,</t>
  </si>
  <si>
    <t>D12,NNNNP,PNPPP,91.84,6.928,</t>
  </si>
  <si>
    <t>D12,NNNNP,NPPPP,173.26,7.328,</t>
  </si>
  <si>
    <t>D12,NNNNP,PPPPP,141.83,7.026,</t>
  </si>
  <si>
    <t>D12,NPNNP,NNPNP,5.63,8.238,</t>
  </si>
  <si>
    <t>D12,NPNNP,PNPNP,86.77,9.623,</t>
  </si>
  <si>
    <t>D12,NPNNP,NPPNP,0.27,0.047,</t>
  </si>
  <si>
    <t>D12,NPNNP,PPPNP,33.70,9.134,</t>
  </si>
  <si>
    <t>D12,NPNNP,NNNPP,112.22,7.772,</t>
  </si>
  <si>
    <t>D12,NPNNP,PNNPP,87.62,6.737,</t>
  </si>
  <si>
    <t>D12,NPNNP,PPNPP,39.97,59.085,</t>
  </si>
  <si>
    <t>D12,NPNNP,NNPPP,96.13,8.174,</t>
  </si>
  <si>
    <t>D12,NPNNP,PNPPP,86.09,9.032,</t>
  </si>
  <si>
    <t>D12,NPNNP,NPPPP,4.67,1.228,</t>
  </si>
  <si>
    <t>D12,NPNNP,PPPPP,36.10,5.907,</t>
  </si>
  <si>
    <t>D12,NNPNP,PNPNP,92.40,5.700,</t>
  </si>
  <si>
    <t>D12,NNPNP,NPPNP,5.36,7.214,</t>
  </si>
  <si>
    <t>D12,NNPNP,PPPNP,39.33,26.296,</t>
  </si>
  <si>
    <t>D12,NNPNP,NNNPP,117.85,1.089,</t>
  </si>
  <si>
    <t>D12,NNPNP,PNNPP,93.25,3.815,</t>
  </si>
  <si>
    <t>D12,NNPNP,PPNPP,45.60,76.851,</t>
  </si>
  <si>
    <t>D12,NNPNP,NNPPP,101.76,0.665,</t>
  </si>
  <si>
    <t>D12,NNPNP,PNPPP,91.72,7.026,</t>
  </si>
  <si>
    <t>D12,NNPNP,NPPPP,10.30,7.455,</t>
  </si>
  <si>
    <t>D12,NNPNP,PPPPP,41.73,7.108,</t>
  </si>
  <si>
    <t>D12,PNPNP,NPPNP,87.03,8.690,</t>
  </si>
  <si>
    <t>D12,PNPNP,PPPNP,53.07,11.351,</t>
  </si>
  <si>
    <t>D12,PNPNP,NNNPP,25.45,4.331,</t>
  </si>
  <si>
    <t>D12,PNPNP,PNNPP,0.85,0.061,</t>
  </si>
  <si>
    <t>D12,PNPNP,PPNPP,46.80,16.198,</t>
  </si>
  <si>
    <t>D12,PNPNP,NNPPP,9.36,5.783,</t>
  </si>
  <si>
    <t>D12,PNPNP,PNPPP,0.68,0.125,</t>
  </si>
  <si>
    <t>D12,PNPNP,NPPPP,82.10,16.389,</t>
  </si>
  <si>
    <t>D12,PNPNP,PPPPP,50.67,5.262,</t>
  </si>
  <si>
    <t>D12,NPPNP,PPPNP,33.97,9.823,</t>
  </si>
  <si>
    <t>D12,NPPNP,NNNPP,112.48,6.878,</t>
  </si>
  <si>
    <t>D12,NPPNP,PNNPP,87.89,6.251,</t>
  </si>
  <si>
    <t>D12,NPPNP,PPNPP,40.23,67.945,</t>
  </si>
  <si>
    <t>D12,NPPNP,NNPPP,96.39,7.175,</t>
  </si>
  <si>
    <t>D12,NPPNP,PNPPP,86.35,8.213,</t>
  </si>
  <si>
    <t>D12,NPPNP,NPPPP,4.93,1.192,</t>
  </si>
  <si>
    <t>D12,NPPNP,PPPPP,36.37,6.249,</t>
  </si>
  <si>
    <t>D12,PPPNP,NNNPP,78.52,17.298,</t>
  </si>
  <si>
    <t>D12,PPPNP,PNNPP,53.92,16.890,</t>
  </si>
  <si>
    <t>D12,PPPNP,PPNPP,6.27,4.897,</t>
  </si>
  <si>
    <t>D12,PPPNP,NNPPP,62.43,25.504,</t>
  </si>
  <si>
    <t>D12,PPPNP,PNPPP,52.39,13.093,</t>
  </si>
  <si>
    <t>D12,PPPNP,NPPPP,29.03,4.082,</t>
  </si>
  <si>
    <t>D12,PPPNP,PPPPP,2.40,0.350,</t>
  </si>
  <si>
    <t>D12,NNNPP,PNNPP,24.60,3.118,</t>
  </si>
  <si>
    <t>D12,NNNPP,PPNPP,72.25,31.365,</t>
  </si>
  <si>
    <t>D12,NNNPP,NNPPP,16.09,0.575,</t>
  </si>
  <si>
    <t>D12,NNNPP,PNPPP,26.13,5.122,</t>
  </si>
  <si>
    <t>D12,NNNPP,NPPPP,107.55,7.087,</t>
  </si>
  <si>
    <t>D12,NNNPP,PPPPP,76.12,6.160,</t>
  </si>
  <si>
    <t>D12,PNNPP,PPNPP,47.66,20.711,</t>
  </si>
  <si>
    <t>D12,PNNPP,NNPPP,8.51,3.840,</t>
  </si>
  <si>
    <t>D12,PNNPP,PNPPP,1.53,0.156,</t>
  </si>
  <si>
    <t>D12,PNNPP,NPPPP,82.96,9.001,</t>
  </si>
  <si>
    <t>D12,PNNPP,PPPPP,51.52,6.238,</t>
  </si>
  <si>
    <t>D12,PPNPP,NNPPP,56.16,71.312,</t>
  </si>
  <si>
    <t>D12,PPNPP,PNPPP,46.12,24.793,</t>
  </si>
  <si>
    <t>D12,PPNPP,NPPPP,35.30,8.963,</t>
  </si>
  <si>
    <t>D12,PPNPP,PPPPP,3.87,1.854,</t>
  </si>
  <si>
    <t>D12,NNPPP,PNPPP,10.04,7.203,</t>
  </si>
  <si>
    <t>D12,NNPPP,NPPPP,91.46,7.484,</t>
  </si>
  <si>
    <t>D12,NNPPP,PPPPP,60.03,7.035,</t>
  </si>
  <si>
    <t>D12,PNPPP,NPPPP,81.42,14.706,</t>
  </si>
  <si>
    <t>D12,PNPPP,PPPPP,49.99,5.656,</t>
  </si>
  <si>
    <t>D12,NPPPP,PPPPP,31.43,3.080,</t>
  </si>
  <si>
    <t>E11,NN,PN,N/A,4.567,</t>
  </si>
  <si>
    <t>E11,NN,NP,N/A,8.117,</t>
  </si>
  <si>
    <t>E11,NN,PP,N/A,7.616,</t>
  </si>
  <si>
    <t>E11,PN,NP,100.22,11.464,</t>
  </si>
  <si>
    <t>E11,PN,PP,52.98,8.210,</t>
  </si>
  <si>
    <t>E11,NP,PP,47.24,9.476,</t>
  </si>
  <si>
    <t>E12,NNNNN,PNNNN,N/A,5.032,</t>
  </si>
  <si>
    <t>E12,NNNNN,NPNNN,N/A,5.906,</t>
  </si>
  <si>
    <t>E12,NNNNN,PPNNN,N/A,3.372,</t>
  </si>
  <si>
    <t>E12,NNNNN,NNPNN,N/A,0.277,</t>
  </si>
  <si>
    <t>E12,NNNNN,PNPNN,N/A,7.963,</t>
  </si>
  <si>
    <t>E12,NNNNN,NPPNN,N/A,21.238,</t>
  </si>
  <si>
    <t>E12,NNNNN,PPPNN,N/A,5.596,</t>
  </si>
  <si>
    <t>E12,NNNNN,NNNPN,N/A,0.501,</t>
  </si>
  <si>
    <t>E12,NNNNN,PNNPN,N/A,7.375,</t>
  </si>
  <si>
    <t>E12,NNNNN,PPNPN,N/A,44.977,</t>
  </si>
  <si>
    <t>E12,NNNNN,PNPPN,N/A,3.388,</t>
  </si>
  <si>
    <t>E12,NNNNN,NPPPN,N/A,20.809,</t>
  </si>
  <si>
    <t>E12,NNNNN,PPPPN,N/A,3.683,</t>
  </si>
  <si>
    <t>E12,NNNNN,NNNNP,N/A,0.264,</t>
  </si>
  <si>
    <t>E12,NNNNN,NPNNP,N/A,5.589,</t>
  </si>
  <si>
    <t>E12,NNNNN,NNPNP,N/A,0.314,</t>
  </si>
  <si>
    <t>E12,NNNNN,PNPNP,N/A,10.547,</t>
  </si>
  <si>
    <t>E12,NNNNN,NPPNP,N/A,6.287,</t>
  </si>
  <si>
    <t>E12,NNNNN,PPPNP,N/A,6.332,</t>
  </si>
  <si>
    <t>E12,NNNNN,NNNPP,N/A,0.711,</t>
  </si>
  <si>
    <t>E12,NNNNN,PNNPP,N/A,6.584,</t>
  </si>
  <si>
    <t>E12,NNNNN,PPNPP,N/A,3.666,</t>
  </si>
  <si>
    <t>E12,NNNNN,NNPPP,N/A,0.353,</t>
  </si>
  <si>
    <t>E12,NNNNN,PNPPP,N/A,6.438,</t>
  </si>
  <si>
    <t>E12,NNNNN,NPPPP,N/A,20.160,</t>
  </si>
  <si>
    <t>E12,NNNNN,PPPPP,N/A,6.961,</t>
  </si>
  <si>
    <t>E12,PNNNN,NPNNN,89.05,5.723,</t>
  </si>
  <si>
    <t>E12,PNNNN,PPNNN,22.18,2.047,</t>
  </si>
  <si>
    <t>E12,PNNNN,NNPNN,114.65,4.959,</t>
  </si>
  <si>
    <t>E12,PNNNN,PNPNN,0.79,0.432,</t>
  </si>
  <si>
    <t>E12,PNNNN,NPPNN,82.84,5.996,</t>
  </si>
  <si>
    <t>E12,PNNNN,PPPNN,23.96,2.385,</t>
  </si>
  <si>
    <t>E12,PNNNN,NNNPN,6.80,4.132,</t>
  </si>
  <si>
    <t>E12,PNNNN,PNNPN,0.51,0.387,</t>
  </si>
  <si>
    <t>E12,PNNNN,PPNPN,23.13,4.068,</t>
  </si>
  <si>
    <t>E12,PNNNN,PNPPN,0.81,0.534,</t>
  </si>
  <si>
    <t>E12,PNNNN,NPPPN,87.16,6.067,</t>
  </si>
  <si>
    <t>E12,PNNNN,PPPPN,27.69,1.838,</t>
  </si>
  <si>
    <t>E12,PNNNN,NNNNP,84.99,5.145,</t>
  </si>
  <si>
    <t>E12,PNNNN,NPNNP,89.28,5.731,</t>
  </si>
  <si>
    <t>E12,PNNNN,NNPNP,54.00,4.863,</t>
  </si>
  <si>
    <t>E12,PNNNN,PNPNP,1.26,0.164,</t>
  </si>
  <si>
    <t>E12,PNNNN,NPPNP,87.03,5.790,</t>
  </si>
  <si>
    <t>E12,PNNNN,PPPNP,24.62,3.577,</t>
  </si>
  <si>
    <t>E12,PNNNN,NNNPP,31.37,4.440,</t>
  </si>
  <si>
    <t>E12,PNNNN,PNNPP,0.47,0.226,</t>
  </si>
  <si>
    <t>E12,PNNNN,PPNPP,28.00,2.028,</t>
  </si>
  <si>
    <t>E12,PNNNN,NNPPP,62.08,5.012,</t>
  </si>
  <si>
    <t>E12,PNNNN,PNPPP,0.22,0.506,</t>
  </si>
  <si>
    <t>E12,PNNNN,NPPPP,85.14,5.986,</t>
  </si>
  <si>
    <t>E12,PNNNN,PPPPP,23.77,3.181,</t>
  </si>
  <si>
    <t>E12,NPNNN,PPNNN,66.87,3.699,</t>
  </si>
  <si>
    <t>E12,NPNNN,NNPNN,25.61,5.574,</t>
  </si>
  <si>
    <t>E12,NPNNN,PNPNN,88.26,8.958,</t>
  </si>
  <si>
    <t>E12,NPNNN,NPPNN,6.21,2.089,</t>
  </si>
  <si>
    <t>E12,NPNNN,PPPNN,65.09,5.656,</t>
  </si>
  <si>
    <t>E12,NPNNN,NNNPN,82.25,5.615,</t>
  </si>
  <si>
    <t>E12,NPNNN,PNNPN,89.56,8.728,</t>
  </si>
  <si>
    <t>E12,NPNNN,PPNPN,65.92,59.922,</t>
  </si>
  <si>
    <t>E12,NPNNN,PNPPN,88.24,3.917,</t>
  </si>
  <si>
    <t>E12,NPNNN,NPPPN,1.89,0.832,</t>
  </si>
  <si>
    <t>E12,NPNNN,PPPPN,61.36,3.124,</t>
  </si>
  <si>
    <t>E12,NPNNN,NNNNP,174.04,6.195,</t>
  </si>
  <si>
    <t>E12,NPNNN,NPNNP,0.24,0.053,</t>
  </si>
  <si>
    <t>E12,NPNNN,NNPNP,35.05,6.011,</t>
  </si>
  <si>
    <t>E12,NPNNN,PNPNP,87.78,12.218,</t>
  </si>
  <si>
    <t>E12,NPNNN,NPPNP,2.01,0.360,</t>
  </si>
  <si>
    <t>E12,NPNNN,PPPNP,64.43,6.711,</t>
  </si>
  <si>
    <t>E12,NPNNN,NNNPP,120.42,6.197,</t>
  </si>
  <si>
    <t>E12,NPNNN,PNNPP,89.52,7.669,</t>
  </si>
  <si>
    <t>E12,NPNNN,PPNPP,61.04,3.237,</t>
  </si>
  <si>
    <t>E12,NPNNN,NNPPP,151.13,5.767,</t>
  </si>
  <si>
    <t>E12,NPNNN,PNPPP,89.27,7.567,</t>
  </si>
  <si>
    <t>E12,NPNNN,NPPPP,3.90,1.181,</t>
  </si>
  <si>
    <t>E12,NPNNN,PPPPP,65.28,6.589,</t>
  </si>
  <si>
    <t>E12,PPNNN,NNPNN,92.47,3.325,</t>
  </si>
  <si>
    <t>E12,PPNNN,PNPNN,21.39,4.008,</t>
  </si>
  <si>
    <t>E12,PPNNN,NPPNN,60.66,3.671,</t>
  </si>
  <si>
    <t>E12,PPNNN,PPPNN,1.78,0.151,</t>
  </si>
  <si>
    <t>E12,PPNNN,NNNPN,15.38,2.762,</t>
  </si>
  <si>
    <t>E12,PPNNN,PNNPN,22.69,4.760,</t>
  </si>
  <si>
    <t>E12,PPNNN,PPNPN,0.95,0.394,</t>
  </si>
  <si>
    <t>E12,PPNNN,PNPPN,21.37,2.831,</t>
  </si>
  <si>
    <t>E12,PPNNN,NPPPN,64.98,3.763,</t>
  </si>
  <si>
    <t>E12,PPNNN,PPPPN,5.51,0.344,</t>
  </si>
  <si>
    <t>E12,PPNNN,NNNNP,107.17,3.462,</t>
  </si>
  <si>
    <t>E12,PPNNN,NPNNP,67.10,3.759,</t>
  </si>
  <si>
    <t>E12,PPNNN,NNPNP,31.82,3.298,</t>
  </si>
  <si>
    <t>E12,PPNNN,PNPNP,20.91,2.881,</t>
  </si>
  <si>
    <t>E12,PPNNN,NPPNP,64.86,3.582,</t>
  </si>
  <si>
    <t>E12,PPNNN,PPPNP,2.44,0.416,</t>
  </si>
  <si>
    <t>E12,PPNNN,NNNPP,53.55,3.047,</t>
  </si>
  <si>
    <t>E12,PPNNN,PNNPP,22.65,3.252,</t>
  </si>
  <si>
    <t>E12,PPNNN,PPNPP,5.82,0.358,</t>
  </si>
  <si>
    <t>E12,PPNNN,NNPPP,84.26,3.538,</t>
  </si>
  <si>
    <t>E12,PPNNN,PNPPP,22.40,6.182,</t>
  </si>
  <si>
    <t>E12,PPNNN,NPPPP,62.96,3.682,</t>
  </si>
  <si>
    <t>E12,PPNNN,PPPPP,1.59,0.423,</t>
  </si>
  <si>
    <t>E12,NNPNN,PNPNN,113.86,7.738,</t>
  </si>
  <si>
    <t>E12,NNPNN,NPPNN,31.81,18.148,</t>
  </si>
  <si>
    <t>E12,NNPNN,PPPNN,90.70,5.466,</t>
  </si>
  <si>
    <t>E12,NNPNN,NNNPN,107.86,0.561,</t>
  </si>
  <si>
    <t>E12,NNPNN,PNNPN,115.16,7.192,</t>
  </si>
  <si>
    <t>E12,NNPNN,PPNPN,91.53,38.135,</t>
  </si>
  <si>
    <t>E12,NNPNN,PNPPN,113.85,3.348,</t>
  </si>
  <si>
    <t>E12,NNPNN,NPPPN,27.50,17.707,</t>
  </si>
  <si>
    <t>E12,NNPNN,PPPPN,86.97,3.599,</t>
  </si>
  <si>
    <t>E12,NNPNN,NNNNP,160.35,0.516,</t>
  </si>
  <si>
    <t>E12,NNPNN,NPNNP,25.37,5.289,</t>
  </si>
  <si>
    <t>E12,NNPNN,NNPNP,60.65,0.231,</t>
  </si>
  <si>
    <t>E12,NNPNN,PNPNP,113.39,10.204,</t>
  </si>
  <si>
    <t>E12,NNPNN,NPPNP,27.62,5.938,</t>
  </si>
  <si>
    <t>E12,NNPNN,PPPNP,90.03,6.191,</t>
  </si>
  <si>
    <t>E12,NNPNN,NNNPP,146.02,0.864,</t>
  </si>
  <si>
    <t>E12,NNPNN,PNNPP,115.13,6.445,</t>
  </si>
  <si>
    <t>E12,NNPNN,PPNPP,86.65,3.592,</t>
  </si>
  <si>
    <t>E12,NNPNN,NNPPP,176.74,0.527,</t>
  </si>
  <si>
    <t>E12,NNPNN,PNPPP,114.87,6.293,</t>
  </si>
  <si>
    <t>E12,NNPNN,NPPPP,29.51,17.173,</t>
  </si>
  <si>
    <t>E12,NNPNN,PPPPP,90.88,6.775,</t>
  </si>
  <si>
    <t>E12,PNPNN,NPPNN,82.05,10.165,</t>
  </si>
  <si>
    <t>E12,PNPNN,PPPNN,23.17,3.484,</t>
  </si>
  <si>
    <t>E12,PNPNN,NNNPN,6.01,5.809,</t>
  </si>
  <si>
    <t>E12,PNPNN,PNNPN,1.30,0.274,</t>
  </si>
  <si>
    <t>E12,PNPNN,PPNPN,22.34,8.705,</t>
  </si>
  <si>
    <t>E12,PNPNN,PNPPN,0.02,0.304,</t>
  </si>
  <si>
    <t>E12,PNPNN,NPPPN,86.37,10.303,</t>
  </si>
  <si>
    <t>E12,PNPNN,PPPPN,26.90,2.234,</t>
  </si>
  <si>
    <t>E12,PNPNN,NNNNP,85.78,8.303,</t>
  </si>
  <si>
    <t>E12,PNPNN,NPNNP,88.50,8.929,</t>
  </si>
  <si>
    <t>E12,PNPNN,NNPNP,53.21,7.527,</t>
  </si>
  <si>
    <t>E12,PNPNN,PNPNP,0.48,0.790,</t>
  </si>
  <si>
    <t>E12,PNPNN,NPPNP,86.25,9.172,</t>
  </si>
  <si>
    <t>E12,PNPNN,PPPNP,23.83,4.171,</t>
  </si>
  <si>
    <t>E12,PNPNN,NNNPP,32.16,6.521,</t>
  </si>
  <si>
    <t>E12,PNPNN,PNNPP,1.26,0.262,</t>
  </si>
  <si>
    <t>E12,PNPNN,PPNPP,27.21,2.768,</t>
  </si>
  <si>
    <t>E12,PNPNN,NNPPP,62.87,7.975,</t>
  </si>
  <si>
    <t>E12,PNPNN,PNPPP,1.01,0.189,</t>
  </si>
  <si>
    <t>E12,PNPNN,NPPPP,84.35,10.151,</t>
  </si>
  <si>
    <t>E12,PNPNN,PPPPP,22.98,5.015,</t>
  </si>
  <si>
    <t>E12,NPPNN,PPPNN,58.88,5.861,</t>
  </si>
  <si>
    <t>E12,NPPNN,NNNPN,76.05,14.032,</t>
  </si>
  <si>
    <t>E12,NPPNN,PNNPN,83.35,9.886,</t>
  </si>
  <si>
    <t>E12,NPPNN,PPNPN,59.71,1302.090,</t>
  </si>
  <si>
    <t>E12,NPPNN,PNPPN,82.03,4.054,</t>
  </si>
  <si>
    <t>E12,NPPNN,NPPPN,4.32,55.373,</t>
  </si>
  <si>
    <t>E12,NPPNN,PPPPN,55.16,3.097,</t>
  </si>
  <si>
    <t>E12,NPPNN,NNNNP,167.83,25.005,</t>
  </si>
  <si>
    <t>E12,NPPNN,NPNNP,6.44,1.863,</t>
  </si>
  <si>
    <t>E12,NPPNN,NNPNP,28.84,25.595,</t>
  </si>
  <si>
    <t>E12,NPPNN,PNPNP,81.58,14.151,</t>
  </si>
  <si>
    <t>E12,NPPNN,NPPNP,4.19,1.582,</t>
  </si>
  <si>
    <t>E12,NPPNN,PPPNP,58.22,7.086,</t>
  </si>
  <si>
    <t>E12,NPPNN,NNNPP,114.21,21.069,</t>
  </si>
  <si>
    <t>E12,NPPNN,PNNPP,83.31,8.416,</t>
  </si>
  <si>
    <t>E12,NPPNN,PPNPP,54.84,3.222,</t>
  </si>
  <si>
    <t>E12,NPPNN,NNPPP,144.92,20.510,</t>
  </si>
  <si>
    <t>E12,NPPNN,PNPPP,83.06,8.438,</t>
  </si>
  <si>
    <t>E12,NPPNN,NPPPP,2.30,47.776,</t>
  </si>
  <si>
    <t>E12,NPPNN,PPPPP,59.07,6.984,</t>
  </si>
  <si>
    <t>E12,PPPNN,NNNPN,17.16,4.244,</t>
  </si>
  <si>
    <t>E12,PPPNN,PNNPN,24.47,3.978,</t>
  </si>
  <si>
    <t>E12,PPPNN,PPNPN,0.83,0.397,</t>
  </si>
  <si>
    <t>E12,PPPNN,PNPPN,23.15,3.075,</t>
  </si>
  <si>
    <t>E12,PPPNN,NPPPN,63.20,6.048,</t>
  </si>
  <si>
    <t>E12,PPPNN,PPPPN,3.73,0.462,</t>
  </si>
  <si>
    <t>E12,PPPNN,NNNNP,108.95,5.835,</t>
  </si>
  <si>
    <t>E12,PPPNN,NPNNP,65.33,5.774,</t>
  </si>
  <si>
    <t>E12,PPPNN,NNPNP,30.04,5.451,</t>
  </si>
  <si>
    <t>E12,PPPNN,PNPNP,22.69,3.600,</t>
  </si>
  <si>
    <t>E12,PPPNN,NPPNP,63.08,5.228,</t>
  </si>
  <si>
    <t>E12,PPPNN,PPPNP,0.66,0.398,</t>
  </si>
  <si>
    <t>E12,PPPNN,NNNPP,55.32,4.873,</t>
  </si>
  <si>
    <t>E12,PPPNN,PNNPP,24.43,3.383,</t>
  </si>
  <si>
    <t>E12,PPPNN,PPNPP,4.05,0.328,</t>
  </si>
  <si>
    <t>E12,PPPNN,NNPPP,86.04,6.106,</t>
  </si>
  <si>
    <t>E12,PPPNN,PNPPP,24.17,3.858,</t>
  </si>
  <si>
    <t>E12,PPPNN,NPPPP,61.19,5.935,</t>
  </si>
  <si>
    <t>E12,PPPNN,PPPPP,0.19,0.412,</t>
  </si>
  <si>
    <t>E12,NNNPN,PNNPN,7.31,5.507,</t>
  </si>
  <si>
    <t>E12,NNNPN,PPNPN,16.33,14.384,</t>
  </si>
  <si>
    <t>E12,NNNPN,PNPPN,5.99,2.812,</t>
  </si>
  <si>
    <t>E12,NNNPN,NPPPN,80.36,16.182,</t>
  </si>
  <si>
    <t>E12,NNNPN,PPPPN,20.89,2.925,</t>
  </si>
  <si>
    <t>E12,NNNPN,NNNNP,91.79,0.530,</t>
  </si>
  <si>
    <t>E12,NNNPN,NPNNP,82.49,5.339,</t>
  </si>
  <si>
    <t>E12,NNNPN,NNPNP,47.20,0.423,</t>
  </si>
  <si>
    <t>E12,NNNPN,PNPNP,5.53,7.468,</t>
  </si>
  <si>
    <t>E12,NNNPN,NPPNP,80.24,5.882,</t>
  </si>
  <si>
    <t>E12,NNNPN,PPPNP,17.83,4.812,</t>
  </si>
  <si>
    <t>E12,NNNPN,NNNPP,38.16,0.324,</t>
  </si>
  <si>
    <t>E12,NNNPN,PNNPP,7.27,5.091,</t>
  </si>
  <si>
    <t>E12,NNNPN,PPNPP,21.21,2.955,</t>
  </si>
  <si>
    <t>E12,NNNPN,NNPPP,68.88,0.542,</t>
  </si>
  <si>
    <t>E12,NNNPN,PNPPP,7.01,4.887,</t>
  </si>
  <si>
    <t>E12,NNNPN,NPPPP,78.35,14.599,</t>
  </si>
  <si>
    <t>E12,NNNPN,PPPPP,16.97,5.191,</t>
  </si>
  <si>
    <t>E12,PNNPN,PPNPN,23.64,11.449,</t>
  </si>
  <si>
    <t>E12,PNNPN,PNPPN,1.32,0.328,</t>
  </si>
  <si>
    <t>E12,PNNPN,NPPPN,87.67,9.970,</t>
  </si>
  <si>
    <t>E12,PNNPN,PPPPN,28.20,2.419,</t>
  </si>
  <si>
    <t>E12,PNNPN,NNNNP,84.48,7.648,</t>
  </si>
  <si>
    <t>E12,PNNPN,NPNNP,89.79,8.697,</t>
  </si>
  <si>
    <t>E12,PNNPN,NNPNP,54.51,6.999,</t>
  </si>
  <si>
    <t>E12,PNNPN,PNPNP,1.78,0.724,</t>
  </si>
  <si>
    <t>E12,PNNPN,NPPNP,87.55,9.028,</t>
  </si>
  <si>
    <t>E12,PNNPN,PPPNP,25.13,4.817,</t>
  </si>
  <si>
    <t>E12,PNNPN,NNNPP,30.86,6.106,</t>
  </si>
  <si>
    <t>E12,PNNPN,PNNPP,0.04,0.181,</t>
  </si>
  <si>
    <t>E12,PNNPN,PPNPP,28.51,3.056,</t>
  </si>
  <si>
    <t>E12,PNNPN,NNPPP,61.57,7.331,</t>
  </si>
  <si>
    <t>E12,PNNPN,PNPPP,0.29,0.187,</t>
  </si>
  <si>
    <t>E12,PNNPN,NPPPP,85.65,9.822,</t>
  </si>
  <si>
    <t>E12,PNNPN,PPPPP,24.28,5.852,</t>
  </si>
  <si>
    <t>E12,PPNPN,PNPPN,22.32,17.381,</t>
  </si>
  <si>
    <t>E12,PPNPN,NPPPN,64.03,1350.312,</t>
  </si>
  <si>
    <t>E12,PPNPN,PPPPN,4.56,1.048,</t>
  </si>
  <si>
    <t>E12,PPNPN,NNNNP,108.12,62.917,</t>
  </si>
  <si>
    <t>E12,PPNPN,NPNNP,66.16,71.675,</t>
  </si>
  <si>
    <t>E12,PPNPN,NNPNP,30.87,39.900,</t>
  </si>
  <si>
    <t>E12,PPNPN,PNPNP,21.86,9.500,</t>
  </si>
  <si>
    <t>E12,PPNPN,NPPNP,63.91,32.334,</t>
  </si>
  <si>
    <t>E12,PPNPN,PPPNP,1.50,0.461,</t>
  </si>
  <si>
    <t>E12,PPNPN,NNNPP,54.49,22.404,</t>
  </si>
  <si>
    <t>E12,PPNPN,PNNPP,23.60,7.942,</t>
  </si>
  <si>
    <t>E12,PPNPN,PPNPP,4.88,0.778,</t>
  </si>
  <si>
    <t>E12,PPNPN,NNPPP,85.21,115.442,</t>
  </si>
  <si>
    <t>E12,PPNPN,PNPPP,23.34,11.930,</t>
  </si>
  <si>
    <t>E12,PPNPN,NPPPP,62.02,1330.233,</t>
  </si>
  <si>
    <t>E12,PPNPN,PPPPP,0.64,0.480,</t>
  </si>
  <si>
    <t>E12,PNPPN,NPPPN,86.35,4.103,</t>
  </si>
  <si>
    <t>E12,PNPPN,PPPPN,26.88,1.662,</t>
  </si>
  <si>
    <t>E12,PNPPN,NNNNP,85.80,3.456,</t>
  </si>
  <si>
    <t>E12,PNPPN,NPNNP,88.48,3.917,</t>
  </si>
  <si>
    <t>E12,PNPPN,NNPNP,53.19,3.280,</t>
  </si>
  <si>
    <t>E12,PNPPN,PNPNP,0.46,0.784,</t>
  </si>
  <si>
    <t>E12,PNPPN,NPPNP,86.23,4.032,</t>
  </si>
  <si>
    <t>E12,PNPPN,PPPNP,23.81,4.052,</t>
  </si>
  <si>
    <t>E12,PNPPN,NNNPP,32.18,3.015,</t>
  </si>
  <si>
    <t>E12,PNPPN,PNNPP,1.28,0.427,</t>
  </si>
  <si>
    <t>E12,PNPPN,PPNPP,27.19,2.392,</t>
  </si>
  <si>
    <t>E12,PNPPN,NNPPP,62.89,3.379,</t>
  </si>
  <si>
    <t>E12,PNPPN,PNPPP,1.03,0.195,</t>
  </si>
  <si>
    <t>E12,PNPPN,NPPPP,84.34,4.036,</t>
  </si>
  <si>
    <t>E12,PNPPN,PPPPP,22.96,5.570,</t>
  </si>
  <si>
    <t>E12,NPPPN,PPPPN,59.47,3.235,</t>
  </si>
  <si>
    <t>E12,NPPPN,NNNNP,172.15,24.030,</t>
  </si>
  <si>
    <t>E12,NPPPN,NPNNP,2.13,0.859,</t>
  </si>
  <si>
    <t>E12,NPPPN,NNPNP,33.16,24.373,</t>
  </si>
  <si>
    <t>E12,NPPPN,PNPNP,85.89,14.302,</t>
  </si>
  <si>
    <t>E12,NPPPN,NPPNP,0.12,1.373,</t>
  </si>
  <si>
    <t>E12,NPPPN,PPPNP,62.53,7.278,</t>
  </si>
  <si>
    <t>E12,NPPPN,NNNPP,118.52,21.549,</t>
  </si>
  <si>
    <t>E12,NPPPN,PNNPP,87.63,8.499,</t>
  </si>
  <si>
    <t>E12,NPPPN,PPNPP,59.15,3.355,</t>
  </si>
  <si>
    <t>E12,NPPPN,NNPPP,149.24,18.239,</t>
  </si>
  <si>
    <t>E12,NPPPN,PNPPP,87.37,8.517,</t>
  </si>
  <si>
    <t>E12,NPPPN,NPPPP,2.01,23.293,</t>
  </si>
  <si>
    <t>E12,NPPPN,PPPPP,63.39,7.214,</t>
  </si>
  <si>
    <t>E12,PPPPN,NNNNP,112.68,3.828,</t>
  </si>
  <si>
    <t>E12,PPPPN,NPNNP,61.60,3.170,</t>
  </si>
  <si>
    <t>E12,PPPPN,NNPNP,26.31,3.591,</t>
  </si>
  <si>
    <t>E12,PPPPN,PNPNP,26.42,2.531,</t>
  </si>
  <si>
    <t>E12,PPPPN,NPPNP,59.35,2.961,</t>
  </si>
  <si>
    <t>E12,PPPPN,PPPNP,3.06,0.787,</t>
  </si>
  <si>
    <t>E12,PPPPN,NNNPP,59.05,3.341,</t>
  </si>
  <si>
    <t>E12,PPPPN,PNNPP,28.16,2.213,</t>
  </si>
  <si>
    <t>E12,PPPPN,PPNPP,0.32,0.157,</t>
  </si>
  <si>
    <t>E12,PPPPN,NNPPP,89.77,4.022,</t>
  </si>
  <si>
    <t>E12,PPPPN,PNPPP,27.90,2.308,</t>
  </si>
  <si>
    <t>E12,PPPPN,NPPPP,57.46,3.167,</t>
  </si>
  <si>
    <t>E12,PPPPN,PPPPP,3.92,0.806,</t>
  </si>
  <si>
    <t>E12,NNNNP,NPNNP,174.28,5.849,</t>
  </si>
  <si>
    <t>E12,NNNNP,NNPNP,138.99,0.614,</t>
  </si>
  <si>
    <t>E12,NNNNP,PNPNP,86.26,11.062,</t>
  </si>
  <si>
    <t>E12,NNNNP,NPPNP,172.03,6.600,</t>
  </si>
  <si>
    <t>E12,NNNNP,PPPNP,109.61,6.594,</t>
  </si>
  <si>
    <t>E12,NNNNP,NNNPP,53.63,0.587,</t>
  </si>
  <si>
    <t>E12,NNNNP,PNNPP,84.52,6.791,</t>
  </si>
  <si>
    <t>E12,NNNNP,PPNPP,113.00,3.795,</t>
  </si>
  <si>
    <t>E12,NNNNP,NNPPP,22.91,0.191,</t>
  </si>
  <si>
    <t>E12,NNNNP,PNPPP,84.78,6.657,</t>
  </si>
  <si>
    <t>E12,NNNNP,NPPPP,170.14,23.514,</t>
  </si>
  <si>
    <t>E12,NNNNP,PPPPP,108.76,7.293,</t>
  </si>
  <si>
    <t>E12,NPNNP,NNPNP,35.29,5.671,</t>
  </si>
  <si>
    <t>E12,NPNNP,PNPNP,88.02,12.232,</t>
  </si>
  <si>
    <t>E12,NPNNP,NPPNP,2.25,0.320,</t>
  </si>
  <si>
    <t>E12,NPNNP,PPPNP,64.66,6.860,</t>
  </si>
  <si>
    <t>E12,NPNNP,NNNPP,120.65,5.859,</t>
  </si>
  <si>
    <t>E12,NPNNP,PNNPP,89.76,7.657,</t>
  </si>
  <si>
    <t>E12,NPNNP,PPNPP,61.28,3.286,</t>
  </si>
  <si>
    <t>E12,NPNNP,NNPPP,151.37,5.467,</t>
  </si>
  <si>
    <t>E12,NPNNP,PNPPP,89.50,7.541,</t>
  </si>
  <si>
    <t>E12,NPNNP,NPPPP,4.14,1.170,</t>
  </si>
  <si>
    <t>E12,NPNNP,PPPPP,65.51,6.722,</t>
  </si>
  <si>
    <t>E12,NNPNP,PNPNP,52.73,9.925,</t>
  </si>
  <si>
    <t>E12,NNPNP,NPPNP,33.04,6.449,</t>
  </si>
  <si>
    <t>E12,NNPNP,PPPNP,29.38,6.185,</t>
  </si>
  <si>
    <t>E12,NNPNP,NNNPP,85.37,0.797,</t>
  </si>
  <si>
    <t>E12,NNPNP,PNNPP,54.47,6.290,</t>
  </si>
  <si>
    <t>E12,NNPNP,PPNPP,26.00,3.584,</t>
  </si>
  <si>
    <t>E12,NNPNP,NNPPP,116.08,0.637,</t>
  </si>
  <si>
    <t>E12,NNPNP,PNPPP,54.22,6.130,</t>
  </si>
  <si>
    <t>E12,NNPNP,NPPPP,31.14,23.940,</t>
  </si>
  <si>
    <t>E12,NNPNP,PPPPP,30.23,6.773,</t>
  </si>
  <si>
    <t>E12,PNPNP,NPPNP,85.77,12.235,</t>
  </si>
  <si>
    <t>E12,PNPNP,PPPNP,23.36,5.944,</t>
  </si>
  <si>
    <t>E12,PNPNP,NNNPP,32.63,8.465,</t>
  </si>
  <si>
    <t>E12,PNPNP,PNNPP,1.74,0.467,</t>
  </si>
  <si>
    <t>E12,PNPNP,PPNPP,26.74,2.789,</t>
  </si>
  <si>
    <t>E12,PNPNP,NNPPP,63.35,10.590,</t>
  </si>
  <si>
    <t>E12,PNPNP,PNPPP,1.48,0.879,</t>
  </si>
  <si>
    <t>E12,PNPNP,NPPPP,83.88,14.109,</t>
  </si>
  <si>
    <t>E12,PNPNP,PPPPP,22.50,4.649,</t>
  </si>
  <si>
    <t>E12,NPPNP,PPPNP,62.41,6.122,</t>
  </si>
  <si>
    <t>E12,NPPNP,NNNPP,118.40,6.617,</t>
  </si>
  <si>
    <t>E12,NPPNP,PNNPP,87.51,7.858,</t>
  </si>
  <si>
    <t>E12,NPPNP,PPNPP,59.03,3.052,</t>
  </si>
  <si>
    <t>E12,NPPNP,NNPPP,149.12,6.222,</t>
  </si>
  <si>
    <t>E12,NPPNP,PNPPP,87.25,7.841,</t>
  </si>
  <si>
    <t>E12,NPPNP,NPPPP,1.89,1.624,</t>
  </si>
  <si>
    <t>E12,NPPNP,PPPPP,63.27,5.968,</t>
  </si>
  <si>
    <t>E12,PPPNP,NNNPP,55.99,5.504,</t>
  </si>
  <si>
    <t>E12,PPPNP,PNNPP,25.09,4.884,</t>
  </si>
  <si>
    <t>E12,PPPNP,PPNPP,3.38,0.601,</t>
  </si>
  <si>
    <t>E12,PPPNP,NNPPP,86.70,6.913,</t>
  </si>
  <si>
    <t>E12,PPPNP,PNPPP,24.84,4.283,</t>
  </si>
  <si>
    <t>E12,PPPNP,NPPPP,60.52,7.146,</t>
  </si>
  <si>
    <t>E12,PPPNP,PPPPP,0.85,0.153,</t>
  </si>
  <si>
    <t>E12,NNNPP,PNNPP,30.90,5.580,</t>
  </si>
  <si>
    <t>E12,NNNPP,PPNPP,59.37,3.337,</t>
  </si>
  <si>
    <t>E12,NNNPP,NNPPP,30.71,0.365,</t>
  </si>
  <si>
    <t>E12,NNNPP,PNPPP,31.15,5.393,</t>
  </si>
  <si>
    <t>E12,NNNPP,NPPPP,116.51,20.593,</t>
  </si>
  <si>
    <t>E12,NNNPP,PPPPP,55.14,6.014,</t>
  </si>
  <si>
    <t>E12,PNNPP,PPNPP,28.47,2.634,</t>
  </si>
  <si>
    <t>E12,PNNPP,NNPPP,61.61,6.548,</t>
  </si>
  <si>
    <t>E12,PNNPP,PNPPP,0.25,0.342,</t>
  </si>
  <si>
    <t>E12,PNNPP,NPPPP,85.62,8.378,</t>
  </si>
  <si>
    <t>E12,PNNPP,PPPPP,24.24,5.187,</t>
  </si>
  <si>
    <t>E12,PPNPP,NNPPP,90.09,3.970,</t>
  </si>
  <si>
    <t>E12,PPNPP,PNPPP,28.22,3.074,</t>
  </si>
  <si>
    <t>E12,PPNPP,NPPPP,57.14,3.289,</t>
  </si>
  <si>
    <t>E12,PPNPP,PPPPP,4.23,0.619,</t>
  </si>
  <si>
    <t>E12,NNPPP,PNPPP,61.86,6.407,</t>
  </si>
  <si>
    <t>E12,NNPPP,NPPPP,147.23,18.478,</t>
  </si>
  <si>
    <t>E12,NNPPP,PPPPP,85.85,7.677,</t>
  </si>
  <si>
    <t>E12,PNPPP,NPPPP,85.36,8.386,</t>
  </si>
  <si>
    <t>E12,PNPPP,PPPPP,23.99,5.611,</t>
  </si>
  <si>
    <t>E12,NPPPP,PPPPP,61.37,7.106,</t>
  </si>
  <si>
    <t>F11,NN,PN,N/A,3.605,</t>
  </si>
  <si>
    <t>F11,NN,NP,N/A,6.304,</t>
  </si>
  <si>
    <t>F11,NN,PP,N/A,5.433,</t>
  </si>
  <si>
    <t>F11,PN,NP,100.44,8.572,</t>
  </si>
  <si>
    <t>F11,PN,PP,54.07,6.132,</t>
  </si>
  <si>
    <t>F11,NP,PP,46.37,6.508,</t>
  </si>
  <si>
    <t>F12,NNNNN,PNNNN,N/A,4.427,</t>
  </si>
  <si>
    <t>F12,NNNNN,NPNNN,N/A,4.117,</t>
  </si>
  <si>
    <t>F12,NNNNN,PPNNN,N/A,3.735,</t>
  </si>
  <si>
    <t>F12,NNNNN,NNPNN,N/A,0.153,</t>
  </si>
  <si>
    <t>F12,NNNNN,PNPNN,N/A,5.519,</t>
  </si>
  <si>
    <t>F12,NNNNN,NPPNN,N/A,13.092,</t>
  </si>
  <si>
    <t>F12,NNNNN,PPPNN,N/A,4.608,</t>
  </si>
  <si>
    <t>F12,NNNNN,NNNPN,N/A,1.250,</t>
  </si>
  <si>
    <t>F12,NNNNN,PNNPN,N/A,3.310,</t>
  </si>
  <si>
    <t>F12,NNNNN,PPNPN,N/A,47.127,</t>
  </si>
  <si>
    <t>F12,NNNNN,PNPPN,N/A,5.335,</t>
  </si>
  <si>
    <t>F12,NNNNN,PPPPN,N/A,5.087,</t>
  </si>
  <si>
    <t>F12,NNNNN,NNNNP,N/A,0.155,</t>
  </si>
  <si>
    <t>F12,NNNNN,NPNNP,N/A,4.528,</t>
  </si>
  <si>
    <t>F12,NNNNN,NNPNP,N/A,0.088,</t>
  </si>
  <si>
    <t>F12,NNNNN,PNPNP,N/A,6.882,</t>
  </si>
  <si>
    <t>F12,NNNNN,NPPNP,N/A,3.268,</t>
  </si>
  <si>
    <t>F12,NNNNN,PPPNP,N/A,5.935,</t>
  </si>
  <si>
    <t>F12,NNNNN,NNNPP,N/A,0.837,</t>
  </si>
  <si>
    <t>F12,NNNNN,PNNPP,N/A,3.866,</t>
  </si>
  <si>
    <t>F12,NNNNN,PPNPP,N/A,2.795,</t>
  </si>
  <si>
    <t>F12,NNNNN,NNPPP,N/A,0.552,</t>
  </si>
  <si>
    <t>F12,NNNNN,PNPPP,N/A,5.491,</t>
  </si>
  <si>
    <t>F12,NNNNN,NPPPP,N/A,7.074,</t>
  </si>
  <si>
    <t>F12,NNNNN,PPPPP,N/A,5.758,</t>
  </si>
  <si>
    <t>F12,PNNNN,NPNNN,89.17,5.083,</t>
  </si>
  <si>
    <t>F12,PNNNN,PPNNN,24.87,2.259,</t>
  </si>
  <si>
    <t>F12,PNNNN,NNPNN,116.62,4.470,</t>
  </si>
  <si>
    <t>F12,PNNNN,PNPNN,0.34,0.430,</t>
  </si>
  <si>
    <t>F12,PNNNN,NPPNN,89.14,5.323,</t>
  </si>
  <si>
    <t>F12,PNNNN,PPPNN,23.55,2.570,</t>
  </si>
  <si>
    <t>F12,PNNNN,NNNPN,94.97,4.696,</t>
  </si>
  <si>
    <t>F12,PNNNN,PNNPN,1.34,0.475,</t>
  </si>
  <si>
    <t>F12,PNNNN,PPNPN,21.82,16.545,</t>
  </si>
  <si>
    <t>F12,PNNNN,PNPPN,0.55,0.439,</t>
  </si>
  <si>
    <t>F12,PNNNN,PPPPN,24.33,1.919,</t>
  </si>
  <si>
    <t>F12,PNNNN,NNNNP,105.95,4.422,</t>
  </si>
  <si>
    <t>F12,PNNNN,NPNNP,90.04,5.259,</t>
  </si>
  <si>
    <t>F12,PNNNN,NNPNP,126.51,4.588,</t>
  </si>
  <si>
    <t>F12,PNNNN,PNPNP,2.07,0.436,</t>
  </si>
  <si>
    <t>F12,PNNNN,NPPNP,86.55,4.871,</t>
  </si>
  <si>
    <t>F12,PNNNN,PPPNP,24.96,3.403,</t>
  </si>
  <si>
    <t>F12,PNNNN,NNNPP,53.61,4.228,</t>
  </si>
  <si>
    <t>F12,PNNNN,PNNPP,1.14,0.254,</t>
  </si>
  <si>
    <t>F12,PNNNN,PPNPP,25.78,1.455,</t>
  </si>
  <si>
    <t>F12,PNNNN,NNPPP,10.28,3.187,</t>
  </si>
  <si>
    <t>F12,PNNNN,PNPPP,0.85,0.347,</t>
  </si>
  <si>
    <t>F12,PNNNN,NPPPP,72.41,3.362,</t>
  </si>
  <si>
    <t>F12,PNNNN,PPPPP,23.36,3.346,</t>
  </si>
  <si>
    <t>F12,NPNNN,PPNNN,64.31,3.751,</t>
  </si>
  <si>
    <t>F12,NPNNN,NNPNN,154.20,4.139,</t>
  </si>
  <si>
    <t>F12,NPNNN,PNPNN,89.51,6.428,</t>
  </si>
  <si>
    <t>F12,NPNNN,NPPNN,0.03,1.155,</t>
  </si>
  <si>
    <t>F12,NPNNN,PPPNN,65.62,4.938,</t>
  </si>
  <si>
    <t>F12,NPNNN,NNNPN,175.85,5.106,</t>
  </si>
  <si>
    <t>F12,NPNNN,PNNPN,90.51,3.923,</t>
  </si>
  <si>
    <t>F12,NPNNN,PPNPN,67.35,52.251,</t>
  </si>
  <si>
    <t>F12,NPNNN,PNPPN,89.72,6.358,</t>
  </si>
  <si>
    <t>F12,NPNNN,PPPPN,64.85,4.544,</t>
  </si>
  <si>
    <t>F12,NPNNN,NNNNP,164.88,4.276,</t>
  </si>
  <si>
    <t>F12,NPNNN,NPNNP,0.86,0.101,</t>
  </si>
  <si>
    <t>F12,NPNNN,NNPNP,37.34,4.283,</t>
  </si>
  <si>
    <t>F12,NPNNN,PNPNP,87.11,8.044,</t>
  </si>
  <si>
    <t>F12,NPNNN,NPPNP,2.62,0.274,</t>
  </si>
  <si>
    <t>F12,NPNNN,PPPNP,64.22,6.029,</t>
  </si>
  <si>
    <t>F12,NPNNN,NNNPP,142.78,4.330,</t>
  </si>
  <si>
    <t>F12,NPNNN,PNNPP,90.31,4.469,</t>
  </si>
  <si>
    <t>F12,NPNNN,PPNPP,63.39,2.374,</t>
  </si>
  <si>
    <t>F12,NPNNN,NNPPP,99.46,4.236,</t>
  </si>
  <si>
    <t>F12,NPNNN,PNPPP,90.02,6.277,</t>
  </si>
  <si>
    <t>F12,NPNNN,NPPPP,16.77,0.908,</t>
  </si>
  <si>
    <t>F12,NPNNN,PPPPP,65.81,5.593,</t>
  </si>
  <si>
    <t>F12,PPNNN,NNPNN,141.49,3.791,</t>
  </si>
  <si>
    <t>F12,PPNNN,PNPNN,25.21,6.234,</t>
  </si>
  <si>
    <t>F12,PPNNN,NPPNN,64.27,3.924,</t>
  </si>
  <si>
    <t>F12,PPNNN,PPPNN,1.32,0.106,</t>
  </si>
  <si>
    <t>F12,PPNNN,NNNPN,119.84,4.122,</t>
  </si>
  <si>
    <t>F12,PPNNN,PNNPN,26.20,4.345,</t>
  </si>
  <si>
    <t>F12,PPNNN,PPNPN,3.04,1.425,</t>
  </si>
  <si>
    <t>F12,PPNNN,PNPPN,25.42,6.877,</t>
  </si>
  <si>
    <t>F12,PPNNN,PPPPN,0.54,0.059,</t>
  </si>
  <si>
    <t>F12,PPNNN,NNNNP,130.82,3.767,</t>
  </si>
  <si>
    <t>F12,PPNNN,NPNNP,65.17,3.786,</t>
  </si>
  <si>
    <t>F12,PPNNN,NNPNP,101.65,3.863,</t>
  </si>
  <si>
    <t>F12,PPNNN,PNPNP,22.80,4.795,</t>
  </si>
  <si>
    <t>F12,PPNNN,NPPNP,61.69,4.011,</t>
  </si>
  <si>
    <t>F12,PPNNN,PPPNP,0.09,0.344,</t>
  </si>
  <si>
    <t>F12,PPNNN,NNNPP,78.47,3.594,</t>
  </si>
  <si>
    <t>F12,PPNNN,PNNPP,26.01,3.084,</t>
  </si>
  <si>
    <t>F12,PPNNN,PPNPP,0.91,0.490,</t>
  </si>
  <si>
    <t>F12,PPNNN,NNPPP,35.15,2.738,</t>
  </si>
  <si>
    <t>F12,PPNNN,PNPPP,25.71,4.451,</t>
  </si>
  <si>
    <t>F12,PPNNN,NPPPP,47.54,2.126,</t>
  </si>
  <si>
    <t>F12,PPNNN,PPPPP,1.50,0.406,</t>
  </si>
  <si>
    <t>F12,NNPNN,PNPNN,116.28,5.592,</t>
  </si>
  <si>
    <t>F12,NNPNN,NPPNN,154.24,12.757,</t>
  </si>
  <si>
    <t>F12,NNPNN,PPPNN,140.17,4.679,</t>
  </si>
  <si>
    <t>F12,NNPNN,NNNPN,21.65,1.052,</t>
  </si>
  <si>
    <t>F12,NNPNN,PNNPN,115.29,3.343,</t>
  </si>
  <si>
    <t>F12,NNPNN,PPNPN,138.45,50.786,</t>
  </si>
  <si>
    <t>F12,NNPNN,PNPPN,116.07,5.402,</t>
  </si>
  <si>
    <t>F12,NNPNN,PPPPN,140.95,5.183,</t>
  </si>
  <si>
    <t>F12,NNPNN,NNNNP,10.67,0.044,</t>
  </si>
  <si>
    <t>F12,NNPNN,NPNNP,153.34,4.542,</t>
  </si>
  <si>
    <t>F12,NNPNN,NNPNP,116.86,0.203,</t>
  </si>
  <si>
    <t>F12,NNPNN,PNPNP,118.69,6.990,</t>
  </si>
  <si>
    <t>F12,NNPNN,NPPNP,156.82,3.297,</t>
  </si>
  <si>
    <t>F12,NNPNN,PPPNP,141.58,6.030,</t>
  </si>
  <si>
    <t>F12,NNPNN,NNNPP,63.02,0.753,</t>
  </si>
  <si>
    <t>F12,NNPNN,PNNPP,115.48,3.904,</t>
  </si>
  <si>
    <t>F12,NNPNN,PPNPP,142.40,2.852,</t>
  </si>
  <si>
    <t>F12,NNPNN,NNPPP,106.34,0.566,</t>
  </si>
  <si>
    <t>F12,NNPNN,PNPPP,115.78,5.562,</t>
  </si>
  <si>
    <t>F12,NNPNN,NPPPP,170.97,7.129,</t>
  </si>
  <si>
    <t>F12,NNPNN,PPPPP,139.99,5.851,</t>
  </si>
  <si>
    <t>F12,PNPNN,NPPNN,89.48,7.122,</t>
  </si>
  <si>
    <t>F12,PNPNN,PPPNN,23.89,5.101,</t>
  </si>
  <si>
    <t>F12,PNPNN,NNNPN,94.63,6.019,</t>
  </si>
  <si>
    <t>F12,PNPNN,PNNPN,1.00,0.162,</t>
  </si>
  <si>
    <t>F12,PNPNN,PPNPN,22.16,7.931,</t>
  </si>
  <si>
    <t>F12,PNPNN,PNPPN,0.21,0.024,</t>
  </si>
  <si>
    <t>F12,PNPNN,PPPPN,24.66,3.049,</t>
  </si>
  <si>
    <t>F12,PNPNN,NNNNP,105.61,5.507,</t>
  </si>
  <si>
    <t>F12,PNPNN,NPNNP,90.38,6.789,</t>
  </si>
  <si>
    <t>F12,PNPNN,NNPNP,126.85,5.816,</t>
  </si>
  <si>
    <t>F12,PNPNN,PNPNP,2.41,0.278,</t>
  </si>
  <si>
    <t>F12,PNPNN,NPPNP,86.89,5.906,</t>
  </si>
  <si>
    <t>F12,PNPNN,PPPNP,25.29,4.977,</t>
  </si>
  <si>
    <t>F12,PNPNN,NNNPP,53.27,5.183,</t>
  </si>
  <si>
    <t>F12,PNPNN,PNNPP,0.80,0.136,</t>
  </si>
  <si>
    <t>F12,PNPNN,PPNPP,26.12,1.523,</t>
  </si>
  <si>
    <t>F12,PNPNN,NNPPP,9.94,3.541,</t>
  </si>
  <si>
    <t>F12,PNPNN,PNPPP,0.51,0.107,</t>
  </si>
  <si>
    <t>F12,PNPNN,NPPPP,72.74,3.852,</t>
  </si>
  <si>
    <t>F12,PNPNN,PPPPP,23.70,5.270,</t>
  </si>
  <si>
    <t>F12,NPPNN,PPPNN,65.59,5.219,</t>
  </si>
  <si>
    <t>F12,NPPNN,NNNPN,175.89,24.800,</t>
  </si>
  <si>
    <t>F12,NPPNN,PNNPN,90.48,4.100,</t>
  </si>
  <si>
    <t>F12,NPPNN,PPNPN,67.31,1588.397,</t>
  </si>
  <si>
    <t>F12,NPPNN,PNPPN,89.69,7.011,</t>
  </si>
  <si>
    <t>F12,NPPNN,PPPPN,64.81,5.009,</t>
  </si>
  <si>
    <t>F12,NPPNN,NNNNP,164.91,14.554,</t>
  </si>
  <si>
    <t>F12,NPPNN,NPNNP,0.90,1.195,</t>
  </si>
  <si>
    <t>F12,NPPNN,NNPNP,37.37,15.806,</t>
  </si>
  <si>
    <t>F12,NPPNN,PNPNP,87.07,9.128,</t>
  </si>
  <si>
    <t>F12,NPPNN,NPPNP,2.59,1.167,</t>
  </si>
  <si>
    <t>F12,NPPNN,PPPNP,64.18,6.718,</t>
  </si>
  <si>
    <t>F12,NPPNN,NNNPP,142.75,13.869,</t>
  </si>
  <si>
    <t>F12,NPPNN,PNNPP,90.28,4.690,</t>
  </si>
  <si>
    <t>F12,NPPNN,PPNPP,63.36,2.460,</t>
  </si>
  <si>
    <t>F12,NPPNN,NNPPP,99.42,12.123,</t>
  </si>
  <si>
    <t>F12,NPPNN,PNPPP,89.99,6.928,</t>
  </si>
  <si>
    <t>F12,NPPNN,NPPPP,16.73,1.815,</t>
  </si>
  <si>
    <t>F12,NPPNN,PPPPP,65.78,6.196,</t>
  </si>
  <si>
    <t>F12,PPPNN,NNNPN,118.52,5.114,</t>
  </si>
  <si>
    <t>F12,PPPNN,PNNPN,24.89,3.480,</t>
  </si>
  <si>
    <t>F12,PPPNN,PPNPN,1.73,1.600,</t>
  </si>
  <si>
    <t>F12,PPPNN,PNPPN,24.10,5.101,</t>
  </si>
  <si>
    <t>F12,PPPNN,PPPPN,0.77,0.106,</t>
  </si>
  <si>
    <t>F12,PPPNN,NNNNP,129.50,4.642,</t>
  </si>
  <si>
    <t>F12,PPPNN,NPNNP,66.49,4.993,</t>
  </si>
  <si>
    <t>F12,PPPNN,NNPNP,102.96,4.802,</t>
  </si>
  <si>
    <t>F12,PPPNN,PNPNP,21.48,5.436,</t>
  </si>
  <si>
    <t>F12,PPPNN,NPPNP,63.00,5.379,</t>
  </si>
  <si>
    <t>F12,PPPNN,PPPNP,1.41,0.322,</t>
  </si>
  <si>
    <t>F12,PPPNN,NNNPP,77.16,4.386,</t>
  </si>
  <si>
    <t>F12,PPPNN,PNNPP,24.69,3.280,</t>
  </si>
  <si>
    <t>F12,PPPNN,PPNPP,2.23,0.598,</t>
  </si>
  <si>
    <t>F12,PPPNN,NNPPP,33.83,3.210,</t>
  </si>
  <si>
    <t>F12,PPPNN,PNPPP,24.40,4.425,</t>
  </si>
  <si>
    <t>F12,PPPNN,NPPPP,48.85,2.594,</t>
  </si>
  <si>
    <t>F12,PPPNN,PPPPP,0.19,0.372,</t>
  </si>
  <si>
    <t>F12,NNNPN,PNNPN,93.64,3.504,</t>
  </si>
  <si>
    <t>F12,NNNPN,PPNPN,116.80,117.222,</t>
  </si>
  <si>
    <t>F12,NNNPN,PNPPN,94.42,5.786,</t>
  </si>
  <si>
    <t>F12,NNNPN,PPPPN,119.30,5.827,</t>
  </si>
  <si>
    <t>F12,NNNPN,NNNNP,10.98,1.126,</t>
  </si>
  <si>
    <t>F12,NNNPN,NPNNP,174.99,5.703,</t>
  </si>
  <si>
    <t>F12,NNNPN,NNPNP,138.51,1.479,</t>
  </si>
  <si>
    <t>F12,NNNPN,PNPNP,97.04,7.658,</t>
  </si>
  <si>
    <t>F12,NNNPN,NPPNP,178.47,3.906,</t>
  </si>
  <si>
    <t>F12,NNNPN,PPPNP,119.93,6.663,</t>
  </si>
  <si>
    <t>F12,NNNPN,NNNPP,41.36,0.736,</t>
  </si>
  <si>
    <t>F12,NNNPN,PNNPP,93.83,4.099,</t>
  </si>
  <si>
    <t>F12,NNNPN,PPNPP,120.75,3.204,</t>
  </si>
  <si>
    <t>F12,NNNPN,NNPPP,84.69,0.751,</t>
  </si>
  <si>
    <t>F12,NNNPN,PNPPP,94.13,5.975,</t>
  </si>
  <si>
    <t>F12,NNNPN,NPPPP,167.38,10.010,</t>
  </si>
  <si>
    <t>F12,NNNPN,PPPPP,118.34,6.459,</t>
  </si>
  <si>
    <t>F12,PNNPN,PPNPN,23.16,4.511,</t>
  </si>
  <si>
    <t>F12,PNNPN,PNPPN,0.79,0.142,</t>
  </si>
  <si>
    <t>F12,PNNPN,PPPPN,25.66,2.916,</t>
  </si>
  <si>
    <t>F12,PNNPN,NNNNP,104.61,3.308,</t>
  </si>
  <si>
    <t>F12,PNNPN,NPNNP,91.37,4.057,</t>
  </si>
  <si>
    <t>F12,PNNPN,NNPNP,127.85,3.424,</t>
  </si>
  <si>
    <t>F12,PNNPN,PNPNP,3.40,0.317,</t>
  </si>
  <si>
    <t>F12,PNNPN,NPPNP,87.89,3.720,</t>
  </si>
  <si>
    <t>F12,PNNPN,PPPNP,26.29,3.509,</t>
  </si>
  <si>
    <t>F12,PNNPN,NNNPP,52.27,3.156,</t>
  </si>
  <si>
    <t>F12,PNNPN,PNNPP,0.20,0.226,</t>
  </si>
  <si>
    <t>F12,PNNPN,PPNPP,27.12,1.237,</t>
  </si>
  <si>
    <t>F12,PNNPN,NNPPP,8.94,2.381,</t>
  </si>
  <si>
    <t>F12,PNNPN,PNPPP,0.49,0.227,</t>
  </si>
  <si>
    <t>F12,PNNPN,NPPPP,73.74,2.731,</t>
  </si>
  <si>
    <t>F12,PNNPN,PPPPP,24.70,3.386,</t>
  </si>
  <si>
    <t>F12,PPNPN,PNPPN,22.37,6.346,</t>
  </si>
  <si>
    <t>F12,PPNPN,PPPPN,2.50,1.968,</t>
  </si>
  <si>
    <t>F12,PPNPN,NNNNP,127.77,47.887,</t>
  </si>
  <si>
    <t>F12,PPNPN,NPNNP,68.21,55.509,</t>
  </si>
  <si>
    <t>F12,PPNPN,NNPNP,104.69,68.703,</t>
  </si>
  <si>
    <t>F12,PPNPN,PNPNP,19.76,7.726,</t>
  </si>
  <si>
    <t>F12,PPNPN,NPPNP,64.73,160.013,</t>
  </si>
  <si>
    <t>F12,PPNPN,PPPNP,3.13,1.362,</t>
  </si>
  <si>
    <t>F12,PPNPN,NNNPP,75.43,34.842,</t>
  </si>
  <si>
    <t>F12,PPNPN,PNNPP,22.97,7.658,</t>
  </si>
  <si>
    <t>F12,PPNPN,PPNPP,3.96,2.215,</t>
  </si>
  <si>
    <t>F12,PPNPN,NNPPP,32.11,11.703,</t>
  </si>
  <si>
    <t>F12,PPNPN,PNPPP,22.67,9.169,</t>
  </si>
  <si>
    <t>F12,PPNPN,NPPPP,50.58,7.842,</t>
  </si>
  <si>
    <t>F12,PPNPN,PPPPP,1.54,0.984,</t>
  </si>
  <si>
    <t>F12,PNPPN,PPPPN,24.87,3.173,</t>
  </si>
  <si>
    <t>F12,PNPPN,NNNNP,105.40,5.322,</t>
  </si>
  <si>
    <t>F12,PNPPN,NPNNP,90.59,6.708,</t>
  </si>
  <si>
    <t>F12,PNPPN,NNPNP,127.06,5.615,</t>
  </si>
  <si>
    <t>F12,PNPPN,PNPNP,2.62,0.274,</t>
  </si>
  <si>
    <t>F12,PNPPN,NPPNP,87.10,5.852,</t>
  </si>
  <si>
    <t>F12,PNPPN,PPPNP,25.51,4.337,</t>
  </si>
  <si>
    <t>F12,PNPPN,NNNPP,53.06,5.010,</t>
  </si>
  <si>
    <t>F12,PNPPN,PNNPP,0.59,0.144,</t>
  </si>
  <si>
    <t>F12,PNPPN,PPNPP,26.33,1.538,</t>
  </si>
  <si>
    <t>F12,PNPPN,NNPPP,9.73,3.449,</t>
  </si>
  <si>
    <t>F12,PNPPN,PNPPP,0.30,0.119,</t>
  </si>
  <si>
    <t>F12,PNPPN,NPPPP,72.96,3.840,</t>
  </si>
  <si>
    <t>F12,PNPPN,PPPPP,23.91,4.334,</t>
  </si>
  <si>
    <t>F12,PPPPN,NNNNP,130.27,5.140,</t>
  </si>
  <si>
    <t>F12,PPPPN,NPNNP,65.71,4.624,</t>
  </si>
  <si>
    <t>F12,PPPPN,NNPNP,102.19,5.325,</t>
  </si>
  <si>
    <t>F12,PPPPN,PNPNP,22.26,2.764,</t>
  </si>
  <si>
    <t>F12,PPPPN,NPPNP,62.23,4.776,</t>
  </si>
  <si>
    <t>F12,PPPPN,PPPNP,0.63,0.451,</t>
  </si>
  <si>
    <t>F12,PPPPN,NNNPP,77.93,4.861,</t>
  </si>
  <si>
    <t>F12,PPPPN,PNNPP,25.47,2.155,</t>
  </si>
  <si>
    <t>F12,PPPPN,PPNPP,1.46,0.547,</t>
  </si>
  <si>
    <t>F12,PPPPN,NNPPP,34.61,3.457,</t>
  </si>
  <si>
    <t>F12,PPPPN,PNPPP,25.17,2.691,</t>
  </si>
  <si>
    <t>F12,PPPPN,NPPPP,48.08,2.386,</t>
  </si>
  <si>
    <t>F12,PPPPN,PPPPP,0.96,0.499,</t>
  </si>
  <si>
    <t>F12,NNNNP,NPNNP,164.01,4.715,</t>
  </si>
  <si>
    <t>F12,NNNNP,NNPNP,127.54,0.223,</t>
  </si>
  <si>
    <t>F12,NNNNP,PNPNP,108.02,6.866,</t>
  </si>
  <si>
    <t>F12,NNNNP,NPPNP,167.50,3.371,</t>
  </si>
  <si>
    <t>F12,NNNNP,PPPNP,130.91,5.981,</t>
  </si>
  <si>
    <t>F12,NNNNP,NNNPP,52.34,0.723,</t>
  </si>
  <si>
    <t>F12,NNNNP,PNNPP,104.81,3.862,</t>
  </si>
  <si>
    <t>F12,NNNNP,PPNPP,131.73,2.835,</t>
  </si>
  <si>
    <t>F12,NNNNP,NNPPP,95.67,0.541,</t>
  </si>
  <si>
    <t>F12,NNNNP,PNPPP,105.10,5.480,</t>
  </si>
  <si>
    <t>F12,NNNNP,NPPPP,178.36,7.437,</t>
  </si>
  <si>
    <t>F12,NNNNP,PPPPP,129.31,5.802,</t>
  </si>
  <si>
    <t>F12,NPNNP,NNPNP,36.48,4.736,</t>
  </si>
  <si>
    <t>F12,NPNNP,PNPNP,87.97,8.594,</t>
  </si>
  <si>
    <t>F12,NPNNP,NPPNP,3.48,0.370,</t>
  </si>
  <si>
    <t>F12,NPNNP,PPPNP,65.08,6.084,</t>
  </si>
  <si>
    <t>F12,NPNNP,NNNPP,143.65,4.788,</t>
  </si>
  <si>
    <t>F12,NPNNP,PNNPP,91.18,4.626,</t>
  </si>
  <si>
    <t>F12,NPNNP,PPNPP,64.26,2.435,</t>
  </si>
  <si>
    <t>F12,NPNNP,NNPPP,100.32,4.681,</t>
  </si>
  <si>
    <t>F12,NPNNP,PNPPP,90.88,6.612,</t>
  </si>
  <si>
    <t>F12,NPNNP,NPPPP,17.63,0.957,</t>
  </si>
  <si>
    <t>F12,NPNNP,PPPPP,66.67,5.655,</t>
  </si>
  <si>
    <t>F12,NNPNP,PNPNP,124.45,7.329,</t>
  </si>
  <si>
    <t>F12,NNPNP,NPPNP,39.96,3.362,</t>
  </si>
  <si>
    <t>F12,NNPNP,PPPNP,101.56,6.223,</t>
  </si>
  <si>
    <t>F12,NNPNP,NNNPP,179.88,1.076,</t>
  </si>
  <si>
    <t>F12,NNPNP,PNNPP,127.65,4.004,</t>
  </si>
  <si>
    <t>F12,NNPNP,PPNPP,100.73,2.884,</t>
  </si>
  <si>
    <t>F12,NNPNP,NNPPP,136.80,0.622,</t>
  </si>
  <si>
    <t>F12,NNPNP,PNPPP,127.36,5.775,</t>
  </si>
  <si>
    <t>F12,NNPNP,NPPPP,54.11,7.631,</t>
  </si>
  <si>
    <t>F12,NNPNP,PPPPP,103.15,6.023,</t>
  </si>
  <si>
    <t>F12,PNPNP,NPPNP,84.49,7.330,</t>
  </si>
  <si>
    <t>F12,PNPNP,PPPNP,22.89,4.860,</t>
  </si>
  <si>
    <t>F12,PNPNP,NNNPP,55.67,6.398,</t>
  </si>
  <si>
    <t>F12,PNPNP,PNNPP,3.21,0.470,</t>
  </si>
  <si>
    <t>F12,PNPNP,PPNPP,23.71,1.537,</t>
  </si>
  <si>
    <t>F12,PNPNP,NNPPP,12.35,4.149,</t>
  </si>
  <si>
    <t>F12,PNPNP,PNPPP,2.91,0.967,</t>
  </si>
  <si>
    <t>F12,PNPNP,NPPPP,70.34,4.326,</t>
  </si>
  <si>
    <t>F12,PNPNP,PPPPP,21.30,5.021,</t>
  </si>
  <si>
    <t>F12,NPPNP,PPPNP,61.60,6.747,</t>
  </si>
  <si>
    <t>F12,NPPNP,NNNPP,140.16,3.397,</t>
  </si>
  <si>
    <t>F12,NPPNP,PNNPP,87.69,4.248,</t>
  </si>
  <si>
    <t>F12,NPPNP,PPNPP,60.77,2.304,</t>
  </si>
  <si>
    <t>F12,NPPNP,NNPPP,96.84,3.324,</t>
  </si>
  <si>
    <t>F12,NPPNP,PNPPP,87.40,5.792,</t>
  </si>
  <si>
    <t>F12,NPPNP,NPPPP,14.15,0.800,</t>
  </si>
  <si>
    <t>F12,NPPNP,PPPPP,63.19,6.185,</t>
  </si>
  <si>
    <t>F12,PPPNP,NNNPP,78.56,5.619,</t>
  </si>
  <si>
    <t>F12,PPPNP,PNNPP,26.10,3.883,</t>
  </si>
  <si>
    <t>F12,PPPNP,PPNPP,0.82,0.920,</t>
  </si>
  <si>
    <t>F12,PPPNP,NNPPP,35.24,4.007,</t>
  </si>
  <si>
    <t>F12,PPPNP,PNPPP,25.80,4.432,</t>
  </si>
  <si>
    <t>F12,PPPNP,NPPPP,47.45,3.085,</t>
  </si>
  <si>
    <t>F12,PPPNP,PPPPP,1.59,0.173,</t>
  </si>
  <si>
    <t>F12,NNNPP,PNNPP,52.47,3.690,</t>
  </si>
  <si>
    <t>F12,NNNPP,PPNPP,79.39,2.732,</t>
  </si>
  <si>
    <t>F12,NNNPP,NNPPP,43.33,0.363,</t>
  </si>
  <si>
    <t>F12,NNNPP,PNPPP,52.76,5.171,</t>
  </si>
  <si>
    <t>F12,NNNPP,NPPPP,126.01,7.437,</t>
  </si>
  <si>
    <t>F12,NNNPP,PPPPP,76.97,5.477,</t>
  </si>
  <si>
    <t>F12,PNNPP,PPNPP,26.92,1.319,</t>
  </si>
  <si>
    <t>F12,PNNPP,NNPPP,9.14,2.779,</t>
  </si>
  <si>
    <t>F12,PNNPP,PNPPP,0.29,0.049,</t>
  </si>
  <si>
    <t>F12,PNNPP,NPPPP,73.55,3.035,</t>
  </si>
  <si>
    <t>F12,PNNPP,PPPPP,24.50,4.411,</t>
  </si>
  <si>
    <t>F12,PPNPP,NNPPP,36.06,2.070,</t>
  </si>
  <si>
    <t>F12,PPNPP,PNPPP,26.63,1.537,</t>
  </si>
  <si>
    <t>F12,PPNPP,NPPPP,46.63,1.374,</t>
  </si>
  <si>
    <t>F12,PPNPP,PPPPP,2.42,0.943,</t>
  </si>
  <si>
    <t>F12,NNPPP,PNPPP,9.44,3.571,</t>
  </si>
  <si>
    <t>F12,NNPPP,NPPPP,82.69,7.038,</t>
  </si>
  <si>
    <t>F12,NNPPP,PPPPP,33.65,3.941,</t>
  </si>
  <si>
    <t>F12,PNPPP,NPPPP,73.25,3.822,</t>
  </si>
  <si>
    <t>F12,PNPPP,PPPPP,24.21,4.878,</t>
  </si>
  <si>
    <t>F12,NPPPP,PPPPP,49.04,2.997,</t>
  </si>
  <si>
    <t>G11,NN,PN,N/A,3.534,</t>
  </si>
  <si>
    <t>G11,NN,NP,N/A,6.500,</t>
  </si>
  <si>
    <t>G11,NN,PP,N/A,5.513,</t>
  </si>
  <si>
    <t>G11,PN,NP,99.56,8.456,</t>
  </si>
  <si>
    <t>G11,PN,PP,54.66,6.345,</t>
  </si>
  <si>
    <t>G11,NP,PP,44.90,6.448,</t>
  </si>
  <si>
    <t>G12,NNNN,PNNN,N/A,10.644,</t>
  </si>
  <si>
    <t>G12,NNNN,NPNN,N/A,8.103,</t>
  </si>
  <si>
    <t>G12,NNNN,PPNN,N/A,7.171,</t>
  </si>
  <si>
    <t>G12,NNNN,NNPN,N/A,0.049,</t>
  </si>
  <si>
    <t>G12,NNNN,PNPN,N/A,10.825,</t>
  </si>
  <si>
    <t>G12,NNNN,PPPN,N/A,5.891,</t>
  </si>
  <si>
    <t>G12,NNNN,NNNP,N/A,0.182,</t>
  </si>
  <si>
    <t>G12,NNNN,PNNP,N/A,11.704,</t>
  </si>
  <si>
    <t>G12,NNNN,NPNP,N/A,5.795,</t>
  </si>
  <si>
    <t>G12,NNNN,PPNP,N/A,8.558,</t>
  </si>
  <si>
    <t>G12,NNNN,PNPP,N/A,10.372,</t>
  </si>
  <si>
    <t>G12,NNNN,NPPP,N/A,43.112,</t>
  </si>
  <si>
    <t>G12,NNNN,PPPP,N/A,8.587,</t>
  </si>
  <si>
    <t>G12,PNNN,NPNN,86.96,11.386,</t>
  </si>
  <si>
    <t>G12,PNNN,PPNN,21.65,2.278,</t>
  </si>
  <si>
    <t>G12,PNNN,NNPN,119.20,10.729,</t>
  </si>
  <si>
    <t>G12,PNNN,PNPN,0.28,0.321,</t>
  </si>
  <si>
    <t>G12,PNNN,PPPN,20.17,3.354,</t>
  </si>
  <si>
    <t>G12,PNNN,NNNP,36.87,10.594,</t>
  </si>
  <si>
    <t>G12,PNNN,PNNP,0.70,0.355,</t>
  </si>
  <si>
    <t>G12,PNNN,NPNP,87.12,9.965,</t>
  </si>
  <si>
    <t>G12,PNNN,PPNP,31.57,4.454,</t>
  </si>
  <si>
    <t>G12,PNNN,PNPP,0.32,0.312,</t>
  </si>
  <si>
    <t>G12,PNNN,NPPP,86.86,15.505,</t>
  </si>
  <si>
    <t>G12,PNNN,PPPP,25.46,3.586,</t>
  </si>
  <si>
    <t>G12,NPNN,PPNN,65.32,33.263,</t>
  </si>
  <si>
    <t>G12,NPNN,NNPN,153.83,8.019,</t>
  </si>
  <si>
    <t>G12,NPNN,PNPN,87.25,11.661,</t>
  </si>
  <si>
    <t>G12,NPNN,PPPN,66.80,10.936,</t>
  </si>
  <si>
    <t>G12,NPNN,NNNP,123.83,8.103,</t>
  </si>
  <si>
    <t>G12,NPNN,PNNP,87.67,11.934,</t>
  </si>
  <si>
    <t>G12,NPNN,NPNP,0.16,0.149,</t>
  </si>
  <si>
    <t>G12,NPNN,PPNP,55.40,12.306,</t>
  </si>
  <si>
    <t>G12,NPNN,PNPP,87.29,11.064,</t>
  </si>
  <si>
    <t>G12,NPNN,NPPP,0.10,3.068,</t>
  </si>
  <si>
    <t>G12,NPNN,PPPP,61.50,12.854,</t>
  </si>
  <si>
    <t>G12,PPNN,NNPN,140.85,7.245,</t>
  </si>
  <si>
    <t>G12,PPNN,PNPN,21.93,2.097,</t>
  </si>
  <si>
    <t>G12,PPNN,PPPN,1.48,0.199,</t>
  </si>
  <si>
    <t>G12,PPNN,NNNP,58.51,7.145,</t>
  </si>
  <si>
    <t>G12,PPNN,PNNP,22.35,2.149,</t>
  </si>
  <si>
    <t>G12,PPNN,NPNP,65.47,25.618,</t>
  </si>
  <si>
    <t>G12,PPNN,PPNP,9.92,0.755,</t>
  </si>
  <si>
    <t>G12,PPNN,PNPP,21.97,2.134,</t>
  </si>
  <si>
    <t>G12,PPNN,NPPP,65.21,19.280,</t>
  </si>
  <si>
    <t>G12,PPNN,PPPP,3.81,0.307,</t>
  </si>
  <si>
    <t>G12,NNPN,PNPN,118.92,10.914,</t>
  </si>
  <si>
    <t>G12,NNPN,PPPN,139.37,5.946,</t>
  </si>
  <si>
    <t>G12,NNPN,NNNP,82.34,0.169,</t>
  </si>
  <si>
    <t>G12,NNPN,PNNP,118.50,11.805,</t>
  </si>
  <si>
    <t>G12,NNPN,NPNP,153.67,5.753,</t>
  </si>
  <si>
    <t>G12,NNPN,PPNP,150.77,8.654,</t>
  </si>
  <si>
    <t>G12,NNPN,PNPP,118.88,10.454,</t>
  </si>
  <si>
    <t>G12,NNPN,NPPP,153.93,39.482,</t>
  </si>
  <si>
    <t>G12,NNPN,PPPP,144.66,8.691,</t>
  </si>
  <si>
    <t>G12,PNPN,PPPN,20.45,2.943,</t>
  </si>
  <si>
    <t>G12,PNPN,NNNP,36.58,10.768,</t>
  </si>
  <si>
    <t>G12,PNPN,PNNP,0.42,0.126,</t>
  </si>
  <si>
    <t>G12,PNPN,NPNP,87.41,10.052,</t>
  </si>
  <si>
    <t>G12,PNPN,PPNP,31.85,4.169,</t>
  </si>
  <si>
    <t>G12,PNPN,PNPP,0.04,0.010,</t>
  </si>
  <si>
    <t>G12,PNPN,NPPP,87.15,16.697,</t>
  </si>
  <si>
    <t>G12,PNPN,PPPP,25.74,3.298,</t>
  </si>
  <si>
    <t>G12,PPPN,NNNP,57.03,5.876,</t>
  </si>
  <si>
    <t>G12,PPPN,PNNP,20.87,2.950,</t>
  </si>
  <si>
    <t>G12,PPPN,NPNP,66.96,9.781,</t>
  </si>
  <si>
    <t>G12,PPPN,PPNP,11.40,1.012,</t>
  </si>
  <si>
    <t>G12,PPPN,PNPP,20.49,2.928,</t>
  </si>
  <si>
    <t>G12,PPPN,NPPP,66.69,9.690,</t>
  </si>
  <si>
    <t>G12,PPPN,PPPP,5.29,0.536,</t>
  </si>
  <si>
    <t>G12,NNNP,PNNP,36.16,11.641,</t>
  </si>
  <si>
    <t>G12,NNNP,NPNP,123.99,5.800,</t>
  </si>
  <si>
    <t>G12,NNNP,PPNP,68.43,8.548,</t>
  </si>
  <si>
    <t>G12,NNNP,PNPP,36.54,10.320,</t>
  </si>
  <si>
    <t>G12,NNNP,NPPP,123.73,42.471,</t>
  </si>
  <si>
    <t>G12,NNNP,PPPP,62.33,8.570,</t>
  </si>
  <si>
    <t>G12,PNNP,NPNP,87.83,10.259,</t>
  </si>
  <si>
    <t>G12,PNNP,PPNP,32.27,4.296,</t>
  </si>
  <si>
    <t>G12,PNNP,PNPP,0.38,0.102,</t>
  </si>
  <si>
    <t>G12,PNNP,NPPP,87.56,17.815,</t>
  </si>
  <si>
    <t>G12,PNNP,PPPP,26.16,3.413,</t>
  </si>
  <si>
    <t>G12,NPNP,PPNP,55.56,12.165,</t>
  </si>
  <si>
    <t>G12,NPNP,PNPP,87.45,9.600,</t>
  </si>
  <si>
    <t>G12,NPNP,NPPP,0.26,1.950,</t>
  </si>
  <si>
    <t>G12,NPNP,PPPP,61.66,12.483,</t>
  </si>
  <si>
    <t>G12,PPNP,PNPP,31.89,4.275,</t>
  </si>
  <si>
    <t>G12,PPNP,NPPP,55.30,11.012,</t>
  </si>
  <si>
    <t>G12,PPNP,PPPP,6.11,0.559,</t>
  </si>
  <si>
    <t>G12,PNPP,NPPP,87.19,15.393,</t>
  </si>
  <si>
    <t>G12,PNPP,PPPP,25.78,3.387,</t>
  </si>
  <si>
    <t>G12,NPPP,PPPP,61.40,12.761,</t>
  </si>
  <si>
    <t>H11,NN,PN,N/A,4.233,</t>
  </si>
  <si>
    <t>H11,NN,NP,N/A,8.554,</t>
  </si>
  <si>
    <t>H11,NN,PP,N/A,6.771,</t>
  </si>
  <si>
    <t>H11,PN,NP,99.50,11.413,</t>
  </si>
  <si>
    <t>H11,PN,PP,54.82,7.424,</t>
  </si>
  <si>
    <t>H11,NP,PP,44.68,8.910,</t>
  </si>
  <si>
    <t>H12,NNNN,PNNN,N/A,9.335,</t>
  </si>
  <si>
    <t>H12,NNNN,NPNN,N/A,8.362,</t>
  </si>
  <si>
    <t>H12,NNNN,PPNN,N/A,9.057,</t>
  </si>
  <si>
    <t>H12,NNNN,NNPN,N/A,0.192,</t>
  </si>
  <si>
    <t>H12,NNNN,PNPN,N/A,11.560,</t>
  </si>
  <si>
    <t>H12,NNNN,PPPN,N/A,26.377,</t>
  </si>
  <si>
    <t>H12,NNNN,NNNP,N/A,0.118,</t>
  </si>
  <si>
    <t>H12,NNNN,PNNP,N/A,11.800,</t>
  </si>
  <si>
    <t>H12,NNNN,NPNP,N/A,9.015,</t>
  </si>
  <si>
    <t>H12,NNNN,PPNP,N/A,8.546,</t>
  </si>
  <si>
    <t>H12,NNNN,NNPP,N/A,0.883,</t>
  </si>
  <si>
    <t>H12,NNNN,PNPP,N/A,11.003,</t>
  </si>
  <si>
    <t>H12,NNNN,NPPP,N/A,49.271,</t>
  </si>
  <si>
    <t>H12,NNNN,PPPP,N/A,8.929,</t>
  </si>
  <si>
    <t>H12,PNNN,NPNN,87.10,10.553,</t>
  </si>
  <si>
    <t>H12,PNNN,PPNN,27.37,4.766,</t>
  </si>
  <si>
    <t>H12,PNNN,NNPN,138.14,9.541,</t>
  </si>
  <si>
    <t>H12,PNNN,PNPN,0.03,0.071,</t>
  </si>
  <si>
    <t>H12,PNNN,PPPN,27.05,10.292,</t>
  </si>
  <si>
    <t>H12,PNNN,NNNP,88.97,9.314,</t>
  </si>
  <si>
    <t>H12,PNNN,PNNP,0.27,0.051,</t>
  </si>
  <si>
    <t>H12,PNNN,NPNP,86.87,10.943,</t>
  </si>
  <si>
    <t>H12,PNNN,PPNP,30.77,3.876,</t>
  </si>
  <si>
    <t>H12,PNNN,NNPP,45.05,9.643,</t>
  </si>
  <si>
    <t>H12,PNNN,PNPP,0.03,0.122,</t>
  </si>
  <si>
    <t>H12,PNNN,NPPP,84.80,13.831,</t>
  </si>
  <si>
    <t>H12,PNNN,PPPP,24.94,3.329,</t>
  </si>
  <si>
    <t>H12,NPNN,PPNN,59.73,13.989,</t>
  </si>
  <si>
    <t>H12,NPNN,NNPN,134.76,8.460,</t>
  </si>
  <si>
    <t>H12,NPNN,PNPN,87.07,12.131,</t>
  </si>
  <si>
    <t>H12,NPNN,PPPN,60.05,24.229,</t>
  </si>
  <si>
    <t>H12,NPNN,NNNP,176.08,8.379,</t>
  </si>
  <si>
    <t>H12,NPNN,PNNP,86.83,11.827,</t>
  </si>
  <si>
    <t>H12,NPNN,NPNP,0.24,0.360,</t>
  </si>
  <si>
    <t>H12,NPNN,PPNP,56.33,15.048,</t>
  </si>
  <si>
    <t>H12,NPNN,NNPP,42.06,9.125,</t>
  </si>
  <si>
    <t>H12,NPNN,PNPP,87.07,11.598,</t>
  </si>
  <si>
    <t>H12,NPNN,NPPP,2.30,2.975,</t>
  </si>
  <si>
    <t>H12,NPNN,PPPP,62.17,14.031,</t>
  </si>
  <si>
    <t>H12,PPNN,NNPN,165.51,9.178,</t>
  </si>
  <si>
    <t>H12,PPNN,PNPN,27.34,5.108,</t>
  </si>
  <si>
    <t>H12,PPNN,PPPN,0.32,0.424,</t>
  </si>
  <si>
    <t>H12,PPNN,NNNP,116.35,9.058,</t>
  </si>
  <si>
    <t>H12,PPNN,PNNP,27.10,5.145,</t>
  </si>
  <si>
    <t>H12,PPNN,NPNP,59.50,13.872,</t>
  </si>
  <si>
    <t>H12,PPNN,PPNP,3.40,0.426,</t>
  </si>
  <si>
    <t>H12,PPNN,NNPP,17.67,9.399,</t>
  </si>
  <si>
    <t>H12,PPNN,PNPP,27.34,4.692,</t>
  </si>
  <si>
    <t>H12,PPNN,NPPP,57.43,12.348,</t>
  </si>
  <si>
    <t>H12,PPNN,PPPP,2.44,0.255,</t>
  </si>
  <si>
    <t>H12,NNPN,PNPN,138.17,11.866,</t>
  </si>
  <si>
    <t>H12,NNPN,PPPN,165.19,27.293,</t>
  </si>
  <si>
    <t>H12,NNPN,NNNP,49.16,0.180,</t>
  </si>
  <si>
    <t>H12,NNPN,PNNP,138.41,12.123,</t>
  </si>
  <si>
    <t>H12,NNPN,NPNP,134.99,9.135,</t>
  </si>
  <si>
    <t>H12,NNPN,PPNP,168.91,8.642,</t>
  </si>
  <si>
    <t>H12,NNPN,NNPP,176.81,1.203,</t>
  </si>
  <si>
    <t>H12,NNPN,PNPP,138.17,11.292,</t>
  </si>
  <si>
    <t>H12,NNPN,NPPP,137.06,53.010,</t>
  </si>
  <si>
    <t>H12,NNPN,PPPP,163.08,9.050,</t>
  </si>
  <si>
    <t>H12,PNPN,PPPN,27.02,11.519,</t>
  </si>
  <si>
    <t>H12,PNPN,NNNP,89.01,11.530,</t>
  </si>
  <si>
    <t>H12,PNPN,PNNP,0.24,0.069,</t>
  </si>
  <si>
    <t>H12,PNPN,NPNP,86.83,12.757,</t>
  </si>
  <si>
    <t>H12,PNPN,PPNP,30.74,4.047,</t>
  </si>
  <si>
    <t>H12,PNPN,NNPP,45.01,12.061,</t>
  </si>
  <si>
    <t>H12,PNPN,PNPP,0.00,0.216,</t>
  </si>
  <si>
    <t>H12,PNPN,NPPP,84.77,17.558,</t>
  </si>
  <si>
    <t>H12,PNPN,PPPP,24.90,3.503,</t>
  </si>
  <si>
    <t>H12,PPPN,NNNP,116.03,26.356,</t>
  </si>
  <si>
    <t>H12,PPPN,PNNP,26.78,11.216,</t>
  </si>
  <si>
    <t>H12,PPPN,NPNP,59.81,28.785,</t>
  </si>
  <si>
    <t>H12,PPPN,PPNP,3.71,0.908,</t>
  </si>
  <si>
    <t>H12,PPPN,NNPP,17.99,30.499,</t>
  </si>
  <si>
    <t>H12,PPPN,PNPP,27.02,10.600,</t>
  </si>
  <si>
    <t>H12,PPPN,NPPP,57.75,48.408,</t>
  </si>
  <si>
    <t>H12,PPPN,PPPP,2.12,0.877,</t>
  </si>
  <si>
    <t>H12,NNNP,PNNP,89.25,11.771,</t>
  </si>
  <si>
    <t>H12,NNNP,NPNP,175.84,9.034,</t>
  </si>
  <si>
    <t>H12,NNNP,PPNP,119.74,8.546,</t>
  </si>
  <si>
    <t>H12,NNNP,NNPP,134.02,1.011,</t>
  </si>
  <si>
    <t>H12,NNNP,PNPP,89.01,10.975,</t>
  </si>
  <si>
    <t>H12,NNNP,NPPP,173.78,49.066,</t>
  </si>
  <si>
    <t>H12,NNNP,PPPP,113.91,8.923,</t>
  </si>
  <si>
    <t>H12,PNNP,NPNP,86.60,12.444,</t>
  </si>
  <si>
    <t>H12,PNNP,PPNP,30.50,4.117,</t>
  </si>
  <si>
    <t>H12,PNNP,NNPP,44.78,12.320,</t>
  </si>
  <si>
    <t>H12,PNNP,PNPP,0.24,0.170,</t>
  </si>
  <si>
    <t>H12,PNNP,NPPP,84.53,17.185,</t>
  </si>
  <si>
    <t>H12,PNNP,PPPP,24.66,3.521,</t>
  </si>
  <si>
    <t>H12,NPNP,PPNP,56.10,14.372,</t>
  </si>
  <si>
    <t>H12,NPNP,NNPP,41.82,9.995,</t>
  </si>
  <si>
    <t>H12,NPNP,PNPP,86.84,12.178,</t>
  </si>
  <si>
    <t>H12,NPNP,NPPP,2.07,2.738,</t>
  </si>
  <si>
    <t>H12,NPNP,PPPP,61.93,14.569,</t>
  </si>
  <si>
    <t>H12,PPNP,NNPP,14.28,8.837,</t>
  </si>
  <si>
    <t>H12,PPNP,PNPP,30.74,3.896,</t>
  </si>
  <si>
    <t>H12,PPNP,NPPP,54.03,11.841,</t>
  </si>
  <si>
    <t>H12,PPNP,PPPP,5.83,0.576,</t>
  </si>
  <si>
    <t>H12,NNPP,PNPP,45.01,11.464,</t>
  </si>
  <si>
    <t>H12,NNPP,NPPP,39.75,254.817,</t>
  </si>
  <si>
    <t>H12,NNPP,PPPP,20.11,9.268,</t>
  </si>
  <si>
    <t>H12,PNPP,NPPP,84.77,16.721,</t>
  </si>
  <si>
    <t>H12,PNPP,PPPP,24.90,3.302,</t>
  </si>
  <si>
    <t>H12,NPPP,PPPP,59.86,14.177,</t>
  </si>
  <si>
    <t>Well</t>
  </si>
  <si>
    <t>A9</t>
  </si>
  <si>
    <t>A10</t>
  </si>
  <si>
    <t>A11</t>
  </si>
  <si>
    <t>A12</t>
  </si>
  <si>
    <t>B9</t>
  </si>
  <si>
    <t>B10</t>
  </si>
  <si>
    <t>B11</t>
  </si>
  <si>
    <t>B12</t>
  </si>
  <si>
    <t>C9</t>
  </si>
  <si>
    <t>C10</t>
  </si>
  <si>
    <t>C11</t>
  </si>
  <si>
    <t>D9</t>
  </si>
  <si>
    <t>D10</t>
  </si>
  <si>
    <t>D11</t>
  </si>
  <si>
    <t>all negative</t>
  </si>
  <si>
    <t>Ch1+</t>
  </si>
  <si>
    <t>Ch2+</t>
  </si>
  <si>
    <t>Ch1+Ch2+</t>
  </si>
  <si>
    <t>Ch3+</t>
  </si>
  <si>
    <t>Ch1+Ch3+</t>
  </si>
  <si>
    <t>Ch2+Ch3+</t>
  </si>
  <si>
    <t>Ch1+Ch2+Ch3+</t>
  </si>
  <si>
    <t>Ch6+</t>
  </si>
  <si>
    <t>Ch1+Ch6+</t>
  </si>
  <si>
    <t>Ch2+Ch6+</t>
  </si>
  <si>
    <t>Ch1+Ch2+Ch6+</t>
  </si>
  <si>
    <t>Ch3+Ch6+</t>
  </si>
  <si>
    <t>Ch1+Ch3+Ch6+</t>
  </si>
  <si>
    <t>Ch2+Ch3+Ch6+</t>
  </si>
  <si>
    <t>Ch1+Ch2+Ch3+Ch6+</t>
  </si>
  <si>
    <t>Totale droplets/3</t>
  </si>
  <si>
    <t>Total positives</t>
  </si>
  <si>
    <t>C12</t>
  </si>
  <si>
    <t>D12</t>
  </si>
  <si>
    <t>E10</t>
  </si>
  <si>
    <t>E12</t>
  </si>
  <si>
    <t>F10</t>
  </si>
  <si>
    <t>F12</t>
  </si>
  <si>
    <t>G10</t>
  </si>
  <si>
    <t>G12</t>
  </si>
  <si>
    <t>H10</t>
  </si>
  <si>
    <t>H12</t>
  </si>
  <si>
    <t>Ch5+</t>
  </si>
  <si>
    <t>Ch1+Ch5+</t>
  </si>
  <si>
    <t>Ch2+Ch5+</t>
  </si>
  <si>
    <t>Ch1+Ch2+Ch5+</t>
  </si>
  <si>
    <t>Ch3+Ch5+</t>
  </si>
  <si>
    <t>Ch1+Ch3+Ch5+</t>
  </si>
  <si>
    <t>Ch2+Ch3+Ch5+</t>
  </si>
  <si>
    <t>Ch1+Ch2+Ch3+Ch5+</t>
  </si>
  <si>
    <t>Ch5+Ch6+</t>
  </si>
  <si>
    <t>Ch1+Ch5+Ch6+</t>
  </si>
  <si>
    <t>Ch2+Ch5+Ch6+</t>
  </si>
  <si>
    <t>Ch1+Ch2+Ch5+Ch6+</t>
  </si>
  <si>
    <t>Ch3+Ch5+Ch6</t>
  </si>
  <si>
    <t>Ch1+Ch3+Ch5+Ch6</t>
  </si>
  <si>
    <t>Ch2+Ch3+Ch5+Ch6</t>
  </si>
  <si>
    <t>Ch1+Ch2+Ch3+Ch5+Ch6</t>
  </si>
  <si>
    <r>
      <rPr>
        <sz val="11"/>
        <rFont val="Calibri"/>
        <family val="2"/>
      </rPr>
      <t>Well</t>
    </r>
  </si>
  <si>
    <r>
      <rPr>
        <sz val="11"/>
        <rFont val="Calibri"/>
        <family val="2"/>
      </rPr>
      <t>Sample description 1</t>
    </r>
  </si>
  <si>
    <r>
      <rPr>
        <sz val="11"/>
        <rFont val="Calibri"/>
        <family val="2"/>
      </rPr>
      <t>DyeName(s)</t>
    </r>
  </si>
  <si>
    <r>
      <rPr>
        <sz val="11"/>
        <rFont val="Calibri"/>
        <family val="2"/>
      </rPr>
      <t>Target</t>
    </r>
  </si>
  <si>
    <r>
      <rPr>
        <sz val="11"/>
        <rFont val="Calibri"/>
        <family val="2"/>
      </rPr>
      <t>Conc(copies/µL)</t>
    </r>
  </si>
  <si>
    <r>
      <rPr>
        <sz val="11"/>
        <rFont val="Calibri"/>
        <family val="2"/>
      </rPr>
      <t>Accepted Droplets</t>
    </r>
  </si>
  <si>
    <r>
      <rPr>
        <sz val="11"/>
        <rFont val="Calibri"/>
        <family val="2"/>
      </rPr>
      <t>Positives</t>
    </r>
  </si>
  <si>
    <r>
      <rPr>
        <sz val="11"/>
        <rFont val="Calibri"/>
        <family val="2"/>
      </rPr>
      <t>Negatives</t>
    </r>
  </si>
  <si>
    <r>
      <rPr>
        <sz val="11"/>
        <rFont val="Calibri"/>
        <family val="2"/>
      </rPr>
      <t>Ch1+Ch2+</t>
    </r>
  </si>
  <si>
    <r>
      <rPr>
        <sz val="11"/>
        <rFont val="Calibri"/>
        <family val="2"/>
      </rPr>
      <t>Ch1+Ch2-</t>
    </r>
  </si>
  <si>
    <r>
      <rPr>
        <sz val="11"/>
        <rFont val="Calibri"/>
        <family val="2"/>
      </rPr>
      <t>Ch1-Ch2+</t>
    </r>
  </si>
  <si>
    <r>
      <rPr>
        <sz val="11"/>
        <rFont val="Calibri"/>
        <family val="2"/>
      </rPr>
      <t>Ch1-Ch2-</t>
    </r>
  </si>
  <si>
    <r>
      <rPr>
        <sz val="11"/>
        <rFont val="Calibri"/>
        <family val="2"/>
      </rPr>
      <t>Ch3+Ch4+</t>
    </r>
  </si>
  <si>
    <r>
      <rPr>
        <sz val="11"/>
        <rFont val="Calibri"/>
        <family val="2"/>
      </rPr>
      <t>Ch3+Ch4-</t>
    </r>
  </si>
  <si>
    <r>
      <rPr>
        <sz val="11"/>
        <rFont val="Calibri"/>
        <family val="2"/>
      </rPr>
      <t>Ch3-Ch4+</t>
    </r>
  </si>
  <si>
    <r>
      <rPr>
        <sz val="11"/>
        <rFont val="Calibri"/>
        <family val="2"/>
      </rPr>
      <t>Ch3-Ch4-</t>
    </r>
  </si>
  <si>
    <r>
      <rPr>
        <sz val="11"/>
        <rFont val="Calibri"/>
        <family val="2"/>
      </rPr>
      <t>Ch5+Ch6+</t>
    </r>
  </si>
  <si>
    <r>
      <rPr>
        <sz val="11"/>
        <rFont val="Calibri"/>
        <family val="2"/>
      </rPr>
      <t>Ch5+Ch6-</t>
    </r>
  </si>
  <si>
    <r>
      <rPr>
        <sz val="11"/>
        <rFont val="Calibri"/>
        <family val="2"/>
      </rPr>
      <t>Ch5-Ch6+</t>
    </r>
  </si>
  <si>
    <r>
      <rPr>
        <sz val="11"/>
        <rFont val="Calibri"/>
        <family val="2"/>
      </rPr>
      <t>Ch5-Ch6-</t>
    </r>
  </si>
  <si>
    <t>Threshold</t>
  </si>
  <si>
    <t>Totale positives</t>
  </si>
  <si>
    <t>A09</t>
  </si>
  <si>
    <t>gDNA 5104</t>
  </si>
  <si>
    <t>FAM</t>
  </si>
  <si>
    <t>q4Gag</t>
  </si>
  <si>
    <t>Cy5</t>
  </si>
  <si>
    <t>B09</t>
  </si>
  <si>
    <t>C09</t>
  </si>
  <si>
    <t>D09</t>
  </si>
  <si>
    <t>gDNA 8E5-c4</t>
  </si>
  <si>
    <t>gDNA 8E5-c5</t>
  </si>
  <si>
    <t>gDNA 8E5-c7</t>
  </si>
  <si>
    <t>gDNA 8E5-c8</t>
  </si>
  <si>
    <t>gDNA 8E5-ec</t>
  </si>
  <si>
    <t>gDNA 8E5-ic3</t>
  </si>
  <si>
    <t>gDNA 8E5-ic4</t>
  </si>
  <si>
    <t>ATTO590</t>
  </si>
  <si>
    <t>q4Pol</t>
  </si>
  <si>
    <t>q4Psi</t>
  </si>
  <si>
    <t>E09</t>
  </si>
  <si>
    <t>VIC</t>
  </si>
  <si>
    <t>RPP30</t>
  </si>
  <si>
    <t>F09</t>
  </si>
  <si>
    <t>G09</t>
  </si>
  <si>
    <t>H09</t>
  </si>
  <si>
    <t>E11</t>
  </si>
  <si>
    <t>gDNA 8E5</t>
  </si>
  <si>
    <t>F11</t>
  </si>
  <si>
    <t>G11</t>
  </si>
  <si>
    <t>H11</t>
  </si>
  <si>
    <t>RPP30Shear</t>
  </si>
  <si>
    <t>ROX</t>
  </si>
  <si>
    <t>RU5</t>
  </si>
  <si>
    <t>SilicanoEnv</t>
  </si>
  <si>
    <t>SilicanoPsi</t>
  </si>
  <si>
    <r>
      <rPr>
        <sz val="11"/>
        <rFont val="Calibri"/>
        <family val="2"/>
      </rPr>
      <t>Well</t>
    </r>
  </si>
  <si>
    <r>
      <rPr>
        <sz val="11"/>
        <rFont val="Calibri"/>
        <family val="2"/>
      </rPr>
      <t>Sample description 1</t>
    </r>
  </si>
  <si>
    <t>Dye</t>
  </si>
  <si>
    <t>Target</t>
  </si>
  <si>
    <r>
      <rPr>
        <sz val="11"/>
        <rFont val="Calibri"/>
        <family val="2"/>
      </rPr>
      <t>Conc(copies/µL)</t>
    </r>
  </si>
  <si>
    <r>
      <rPr>
        <sz val="11"/>
        <rFont val="Calibri"/>
        <family val="2"/>
      </rPr>
      <t>Accepted Droplets</t>
    </r>
  </si>
  <si>
    <r>
      <rPr>
        <sz val="11"/>
        <rFont val="Calibri"/>
        <family val="2"/>
      </rPr>
      <t>Positives</t>
    </r>
  </si>
  <si>
    <r>
      <rPr>
        <sz val="11"/>
        <rFont val="Calibri"/>
        <family val="2"/>
      </rPr>
      <t>Negatives</t>
    </r>
  </si>
  <si>
    <r>
      <rPr>
        <sz val="11"/>
        <rFont val="Calibri"/>
        <family val="2"/>
      </rPr>
      <t>Ch1+Ch2+</t>
    </r>
  </si>
  <si>
    <r>
      <rPr>
        <sz val="11"/>
        <rFont val="Calibri"/>
        <family val="2"/>
      </rPr>
      <t>Ch1+Ch2-</t>
    </r>
  </si>
  <si>
    <r>
      <rPr>
        <sz val="11"/>
        <rFont val="Calibri"/>
        <family val="2"/>
      </rPr>
      <t>Ch1-Ch2+</t>
    </r>
  </si>
  <si>
    <r>
      <rPr>
        <sz val="11"/>
        <rFont val="Calibri"/>
        <family val="2"/>
      </rPr>
      <t>Ch1-Ch2-</t>
    </r>
  </si>
  <si>
    <r>
      <rPr>
        <sz val="11"/>
        <rFont val="Calibri"/>
        <family val="2"/>
      </rPr>
      <t>Ch3+Ch4-</t>
    </r>
  </si>
  <si>
    <r>
      <rPr>
        <sz val="11"/>
        <rFont val="Calibri"/>
        <family val="2"/>
      </rPr>
      <t>Ch5-Ch6+</t>
    </r>
  </si>
  <si>
    <t>Concentration RPP30 (corrected by dilutionfactor) (copies/µL)</t>
  </si>
  <si>
    <t>Mean concentration RPP30 (corrected by dilutionfactor) (copies/µL)</t>
  </si>
  <si>
    <t>Mean concentration RPP30 + RPP30Shear (copies/µL)</t>
  </si>
  <si>
    <t>unsheared</t>
  </si>
  <si>
    <t>Mean unsheared</t>
  </si>
  <si>
    <t>Shearing Index</t>
  </si>
  <si>
    <t>Mean copies/well</t>
  </si>
  <si>
    <t>Mean cells per reaction</t>
  </si>
  <si>
    <t>Std</t>
  </si>
  <si>
    <t xml:space="preserve">4 color  assay </t>
  </si>
  <si>
    <t>4 color q4</t>
  </si>
  <si>
    <r>
      <rPr>
        <sz val="11"/>
        <rFont val="Calibri"/>
        <family val="2"/>
      </rPr>
      <t>DyeName(s)</t>
    </r>
  </si>
  <si>
    <r>
      <rPr>
        <sz val="11"/>
        <rFont val="Calibri"/>
        <family val="2"/>
      </rPr>
      <t>Target</t>
    </r>
  </si>
  <si>
    <t>Conc(copies/µL)</t>
  </si>
  <si>
    <t>Target/Mio cells</t>
  </si>
  <si>
    <t xml:space="preserve">Mean Target/Mio cells </t>
  </si>
  <si>
    <t>Concentration quadruple positive for target (copies/µL)</t>
  </si>
  <si>
    <t>Mean concentration quadruple positive all targets (copies/µL)</t>
  </si>
  <si>
    <t>Intact concentration (copies/µl)</t>
  </si>
  <si>
    <t>intact provirus/Mio cells</t>
  </si>
  <si>
    <t>intact provirus/Mio cells, corrected for shearing</t>
  </si>
  <si>
    <t>Concentration Env+Psi positive for target (copies/µL)</t>
  </si>
  <si>
    <t>Env+Psi+ concentration (copies/µL)</t>
  </si>
  <si>
    <t>Env+Psi+ intact provirus/Mio cells</t>
  </si>
  <si>
    <t>Env+Psi+ intact provirus/Mio cells, Shear corrected</t>
  </si>
  <si>
    <t>4 color IPDA+</t>
  </si>
  <si>
    <t>q4 NatalieENV</t>
  </si>
  <si>
    <t>gDNA 8E5-N</t>
  </si>
  <si>
    <t>NatalieEnv</t>
  </si>
  <si>
    <t xml:space="preserve">5 color  assay </t>
  </si>
  <si>
    <t>q4</t>
  </si>
  <si>
    <t>Concentration 5c positive for target (copies/µL)</t>
  </si>
  <si>
    <t>Mean concentration 5c positive for target targets (copies/µL)</t>
  </si>
  <si>
    <t>Mean concentration 5c positive all targets (copies/µL)</t>
  </si>
  <si>
    <t>5c intact provirus/Mio cells</t>
  </si>
  <si>
    <t>4c intact provirus/Mio cells</t>
  </si>
  <si>
    <t>IPDA+</t>
  </si>
  <si>
    <t xml:space="preserve">q4 4 color </t>
  </si>
  <si>
    <t>Without correction for shearing</t>
  </si>
  <si>
    <t>Shear correction</t>
  </si>
  <si>
    <t>sample</t>
  </si>
  <si>
    <t>Number of cells analysed</t>
  </si>
  <si>
    <t>Concentration quadruple positive(copies/µL)</t>
  </si>
  <si>
    <t>Env+Psi+/Mio cells</t>
  </si>
  <si>
    <t>intact provirus (4 color)/Mio cells</t>
  </si>
  <si>
    <t>Gag/Mio cell</t>
  </si>
  <si>
    <t>Pol/Mio cell</t>
  </si>
  <si>
    <t>Psi/Mio cell</t>
  </si>
  <si>
    <t>Env/Mio cell</t>
  </si>
  <si>
    <t>gDNA 8E5 adapted concentrations</t>
  </si>
  <si>
    <t>q4 4 color</t>
  </si>
  <si>
    <t xml:space="preserve">IPDA+ 4 color </t>
  </si>
  <si>
    <t>q4 Natalie Env - gDNA 8E5</t>
  </si>
  <si>
    <t>Concentration probes</t>
  </si>
  <si>
    <t>equal</t>
  </si>
  <si>
    <t>5 color - q4 assay</t>
  </si>
  <si>
    <t>Total HIV-DNA (copies/Mio cells)</t>
  </si>
  <si>
    <t>Concentration 5-color positive(copies/µL)</t>
  </si>
  <si>
    <t>intact provirus (5 color)/Mio cells</t>
  </si>
  <si>
    <t>combination 5</t>
  </si>
  <si>
    <t>combination 7</t>
  </si>
  <si>
    <t>combination 8</t>
  </si>
  <si>
    <t>5 color - IPDA+ assay</t>
  </si>
  <si>
    <t>combination 3</t>
  </si>
  <si>
    <t>combination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</si>
</sst>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2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4" fillId="2" borderId="2" xfId="0" applyFont="1" applyFill="1" applyBorder="1"/>
    <xf numFmtId="0" fontId="0" fillId="2" borderId="2" xfId="0" applyFill="1" applyBorder="1"/>
    <xf numFmtId="0" fontId="3" fillId="2" borderId="2" xfId="0" applyFont="1" applyFill="1" applyBorder="1"/>
    <xf numFmtId="0" fontId="0" fillId="0" borderId="2" xfId="0" applyBorder="1"/>
    <xf numFmtId="0" fontId="6" fillId="0" borderId="1" xfId="0" applyFont="1" applyBorder="1" applyAlignment="1">
      <alignment horizontal="left" vertical="center"/>
    </xf>
    <xf numFmtId="4" fontId="7" fillId="0" borderId="1" xfId="0" applyNumberFormat="1" applyFont="1" applyBorder="1"/>
    <xf numFmtId="0" fontId="0" fillId="3" borderId="0" xfId="0" applyFill="1"/>
    <xf numFmtId="0" fontId="0" fillId="0" borderId="5" xfId="0" applyBorder="1"/>
    <xf numFmtId="4" fontId="7" fillId="0" borderId="18" xfId="0" applyNumberFormat="1" applyFont="1" applyBorder="1"/>
    <xf numFmtId="0" fontId="0" fillId="0" borderId="19" xfId="0" applyBorder="1"/>
    <xf numFmtId="4" fontId="7" fillId="0" borderId="23" xfId="0" applyNumberFormat="1" applyFont="1" applyBorder="1"/>
    <xf numFmtId="0" fontId="0" fillId="0" borderId="24" xfId="0" applyBorder="1"/>
    <xf numFmtId="0" fontId="0" fillId="0" borderId="25" xfId="0" applyBorder="1"/>
    <xf numFmtId="0" fontId="10" fillId="0" borderId="0" xfId="0" applyFont="1" applyAlignment="1">
      <alignment horizontal="left" vertical="center"/>
    </xf>
    <xf numFmtId="0" fontId="6" fillId="0" borderId="27" xfId="0" applyFont="1" applyBorder="1" applyAlignment="1">
      <alignment horizontal="left" vertical="center"/>
    </xf>
    <xf numFmtId="0" fontId="0" fillId="4" borderId="0" xfId="0" applyFill="1"/>
    <xf numFmtId="4" fontId="0" fillId="0" borderId="0" xfId="0" applyNumberFormat="1"/>
    <xf numFmtId="4" fontId="0" fillId="0" borderId="19" xfId="0" applyNumberFormat="1" applyBorder="1"/>
    <xf numFmtId="0" fontId="0" fillId="4" borderId="2" xfId="0" applyFill="1" applyBorder="1"/>
    <xf numFmtId="0" fontId="0" fillId="4" borderId="20" xfId="0" applyFill="1" applyBorder="1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" fontId="0" fillId="0" borderId="2" xfId="0" applyNumberFormat="1" applyBorder="1"/>
    <xf numFmtId="0" fontId="0" fillId="0" borderId="4" xfId="0" applyBorder="1"/>
    <xf numFmtId="0" fontId="8" fillId="0" borderId="0" xfId="0" applyFont="1"/>
    <xf numFmtId="0" fontId="5" fillId="0" borderId="0" xfId="0" applyFont="1"/>
    <xf numFmtId="0" fontId="1" fillId="0" borderId="12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0" fillId="0" borderId="20" xfId="0" applyBorder="1"/>
    <xf numFmtId="0" fontId="0" fillId="0" borderId="15" xfId="0" applyBorder="1"/>
    <xf numFmtId="0" fontId="2" fillId="0" borderId="12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0" fillId="0" borderId="8" xfId="0" applyBorder="1"/>
    <xf numFmtId="0" fontId="0" fillId="0" borderId="21" xfId="0" applyBorder="1"/>
    <xf numFmtId="0" fontId="0" fillId="0" borderId="26" xfId="0" applyBorder="1"/>
    <xf numFmtId="0" fontId="0" fillId="0" borderId="13" xfId="0" applyBorder="1"/>
    <xf numFmtId="0" fontId="11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6" fillId="0" borderId="1" xfId="0" applyNumberFormat="1" applyFont="1" applyBorder="1" applyAlignment="1">
      <alignment horizontal="right" vertical="center"/>
    </xf>
    <xf numFmtId="0" fontId="6" fillId="0" borderId="17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1" fontId="6" fillId="0" borderId="18" xfId="0" applyNumberFormat="1" applyFont="1" applyBorder="1" applyAlignment="1">
      <alignment horizontal="right" vertical="center"/>
    </xf>
    <xf numFmtId="0" fontId="0" fillId="4" borderId="19" xfId="0" applyFill="1" applyBorder="1"/>
    <xf numFmtId="0" fontId="6" fillId="0" borderId="28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1" fontId="6" fillId="0" borderId="23" xfId="0" applyNumberFormat="1" applyFont="1" applyBorder="1" applyAlignment="1">
      <alignment horizontal="right" vertical="center"/>
    </xf>
    <xf numFmtId="4" fontId="0" fillId="0" borderId="24" xfId="0" applyNumberFormat="1" applyBorder="1"/>
    <xf numFmtId="0" fontId="0" fillId="4" borderId="21" xfId="0" applyFill="1" applyBorder="1"/>
    <xf numFmtId="0" fontId="12" fillId="0" borderId="0" xfId="0" applyFont="1"/>
    <xf numFmtId="0" fontId="13" fillId="0" borderId="0" xfId="0" applyFont="1"/>
    <xf numFmtId="0" fontId="9" fillId="0" borderId="7" xfId="0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right" vertical="center"/>
    </xf>
    <xf numFmtId="0" fontId="6" fillId="0" borderId="12" xfId="0" applyFont="1" applyBorder="1" applyAlignment="1">
      <alignment horizontal="left" vertical="center"/>
    </xf>
    <xf numFmtId="4" fontId="7" fillId="0" borderId="12" xfId="0" applyNumberFormat="1" applyFont="1" applyBorder="1"/>
    <xf numFmtId="1" fontId="6" fillId="0" borderId="12" xfId="0" applyNumberFormat="1" applyFont="1" applyBorder="1" applyAlignment="1">
      <alignment horizontal="right" vertical="center"/>
    </xf>
    <xf numFmtId="0" fontId="6" fillId="0" borderId="14" xfId="0" applyFont="1" applyBorder="1" applyAlignment="1">
      <alignment horizontal="left" vertical="center"/>
    </xf>
    <xf numFmtId="4" fontId="7" fillId="0" borderId="14" xfId="0" applyNumberFormat="1" applyFont="1" applyBorder="1"/>
    <xf numFmtId="1" fontId="6" fillId="0" borderId="14" xfId="0" applyNumberFormat="1" applyFont="1" applyBorder="1" applyAlignment="1">
      <alignment horizontal="right" vertical="center"/>
    </xf>
    <xf numFmtId="4" fontId="7" fillId="0" borderId="2" xfId="0" applyNumberFormat="1" applyFont="1" applyBorder="1"/>
    <xf numFmtId="0" fontId="1" fillId="0" borderId="0" xfId="0" applyFont="1"/>
    <xf numFmtId="0" fontId="1" fillId="4" borderId="0" xfId="0" applyFont="1" applyFill="1"/>
    <xf numFmtId="0" fontId="1" fillId="0" borderId="0" xfId="0" applyFont="1" applyAlignment="1">
      <alignment horizontal="left" vertical="center"/>
    </xf>
    <xf numFmtId="0" fontId="0" fillId="5" borderId="20" xfId="0" applyFill="1" applyBorder="1"/>
    <xf numFmtId="0" fontId="0" fillId="0" borderId="29" xfId="0" applyBorder="1"/>
    <xf numFmtId="0" fontId="0" fillId="0" borderId="6" xfId="0" applyBorder="1"/>
    <xf numFmtId="0" fontId="6" fillId="0" borderId="30" xfId="0" applyFont="1" applyBorder="1" applyAlignment="1">
      <alignment horizontal="left" vertical="center"/>
    </xf>
    <xf numFmtId="0" fontId="0" fillId="0" borderId="31" xfId="0" applyBorder="1"/>
    <xf numFmtId="0" fontId="0" fillId="3" borderId="20" xfId="0" applyFill="1" applyBorder="1"/>
    <xf numFmtId="0" fontId="0" fillId="6" borderId="15" xfId="0" applyFill="1" applyBorder="1"/>
    <xf numFmtId="0" fontId="0" fillId="0" borderId="32" xfId="0" applyBorder="1"/>
    <xf numFmtId="0" fontId="9" fillId="0" borderId="1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7" borderId="21" xfId="0" applyFill="1" applyBorder="1"/>
    <xf numFmtId="0" fontId="0" fillId="7" borderId="20" xfId="0" applyFill="1" applyBorder="1"/>
    <xf numFmtId="0" fontId="0" fillId="7" borderId="0" xfId="0" applyFill="1"/>
  </cellXfs>
  <cellStyles count="1">
    <cellStyle name="Normal" xfId="0" builtinId="0"/>
  </cellStyles>
  <dxfs count="2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74"/>
  <sheetViews>
    <sheetView topLeftCell="A363" workbookViewId="0">
      <selection activeCell="A379" sqref="A379:A400"/>
    </sheetView>
  </sheetViews>
  <sheetFormatPr baseColWidth="10" defaultColWidth="9.1640625" defaultRowHeight="15" x14ac:dyDescent="0.2"/>
  <cols>
    <col min="1" max="1" width="15.1640625" customWidth="1"/>
    <col min="2" max="2" width="14.33203125" customWidth="1"/>
    <col min="3" max="3" width="17.83203125" bestFit="1" customWidth="1"/>
  </cols>
  <sheetData>
    <row r="1" spans="1:4" x14ac:dyDescent="0.2">
      <c r="D1" t="s">
        <v>0</v>
      </c>
    </row>
    <row r="2" spans="1:4" x14ac:dyDescent="0.2">
      <c r="D2" t="s">
        <v>1</v>
      </c>
    </row>
    <row r="3" spans="1:4" x14ac:dyDescent="0.2">
      <c r="D3" t="s">
        <v>2</v>
      </c>
    </row>
    <row r="5" spans="1:4" s="2" customFormat="1" ht="24" x14ac:dyDescent="0.3">
      <c r="A5" s="1" t="s">
        <v>3</v>
      </c>
      <c r="B5" s="1" t="s">
        <v>4</v>
      </c>
      <c r="C5" s="1" t="s">
        <v>4</v>
      </c>
      <c r="D5" s="3" t="s">
        <v>5</v>
      </c>
    </row>
    <row r="6" spans="1:4" x14ac:dyDescent="0.2">
      <c r="A6" s="71">
        <f>INT(B6)</f>
        <v>3009</v>
      </c>
      <c r="B6" t="str">
        <f>RIGHT(C6,5)</f>
        <v>3009,</v>
      </c>
      <c r="C6" t="str">
        <f>LEFT(D6,18)</f>
        <v>A09,0,0,0,0,,3009,</v>
      </c>
      <c r="D6" t="s">
        <v>6</v>
      </c>
    </row>
    <row r="7" spans="1:4" x14ac:dyDescent="0.2">
      <c r="A7" s="71">
        <f t="shared" ref="A7:A70" si="0">INT(B7)</f>
        <v>2</v>
      </c>
      <c r="B7" t="str">
        <f t="shared" ref="B7:B70" si="1">RIGHT(C7,5)</f>
        <v>2,779</v>
      </c>
      <c r="C7" t="str">
        <f t="shared" ref="C7:C70" si="2">LEFT(D7,18)</f>
        <v>A09,0,1,0,0,,2,779</v>
      </c>
      <c r="D7" t="s">
        <v>7</v>
      </c>
    </row>
    <row r="8" spans="1:4" x14ac:dyDescent="0.2">
      <c r="A8" s="71">
        <f t="shared" si="0"/>
        <v>1</v>
      </c>
      <c r="B8" t="str">
        <f t="shared" si="1"/>
        <v>1,463</v>
      </c>
      <c r="C8" t="str">
        <f t="shared" si="2"/>
        <v>A09,1,1,0,0,,1,463</v>
      </c>
      <c r="D8" t="s">
        <v>8</v>
      </c>
    </row>
    <row r="9" spans="1:4" x14ac:dyDescent="0.2">
      <c r="A9" s="71">
        <f t="shared" si="0"/>
        <v>2</v>
      </c>
      <c r="B9" t="str">
        <f t="shared" si="1"/>
        <v>2,783</v>
      </c>
      <c r="C9" t="str">
        <f t="shared" si="2"/>
        <v>A09,0,0,1,0,,2,783</v>
      </c>
      <c r="D9" t="s">
        <v>9</v>
      </c>
    </row>
    <row r="10" spans="1:4" x14ac:dyDescent="0.2">
      <c r="A10" s="71">
        <f t="shared" si="0"/>
        <v>2</v>
      </c>
      <c r="B10" t="str">
        <f t="shared" si="1"/>
        <v>2,931</v>
      </c>
      <c r="C10" t="str">
        <f t="shared" si="2"/>
        <v>A09,0,0,0,1,,2,931</v>
      </c>
      <c r="D10" t="s">
        <v>10</v>
      </c>
    </row>
    <row r="11" spans="1:4" x14ac:dyDescent="0.2">
      <c r="A11" s="71">
        <f t="shared" si="0"/>
        <v>1</v>
      </c>
      <c r="B11" t="str">
        <f t="shared" si="1"/>
        <v>1,101</v>
      </c>
      <c r="C11" t="str">
        <f t="shared" si="2"/>
        <v>A09,0,1,0,1,,1,101</v>
      </c>
      <c r="D11" t="s">
        <v>11</v>
      </c>
    </row>
    <row r="12" spans="1:4" x14ac:dyDescent="0.2">
      <c r="A12" s="71">
        <f t="shared" si="0"/>
        <v>1</v>
      </c>
      <c r="B12" t="str">
        <f t="shared" si="1"/>
        <v>1,894</v>
      </c>
      <c r="C12" t="str">
        <f t="shared" si="2"/>
        <v>A09,0,0,1,1,,1,894</v>
      </c>
      <c r="D12" t="s">
        <v>12</v>
      </c>
    </row>
    <row r="13" spans="1:4" x14ac:dyDescent="0.2">
      <c r="A13" s="71">
        <f t="shared" si="0"/>
        <v>1</v>
      </c>
      <c r="B13" t="str">
        <f t="shared" si="1"/>
        <v>1,744</v>
      </c>
      <c r="C13" t="str">
        <f t="shared" si="2"/>
        <v>A09,1,0,1,1,,1,744</v>
      </c>
      <c r="D13" t="s">
        <v>13</v>
      </c>
    </row>
    <row r="14" spans="1:4" x14ac:dyDescent="0.2">
      <c r="A14" s="71">
        <f t="shared" si="0"/>
        <v>2</v>
      </c>
      <c r="B14" t="str">
        <f t="shared" si="1"/>
        <v>2,778</v>
      </c>
      <c r="C14" t="str">
        <f t="shared" si="2"/>
        <v>A09,1,1,1,1,,2,778</v>
      </c>
      <c r="D14" t="s">
        <v>14</v>
      </c>
    </row>
    <row r="15" spans="1:4" x14ac:dyDescent="0.2">
      <c r="A15" s="71">
        <f t="shared" si="0"/>
        <v>13694</v>
      </c>
      <c r="B15" t="str">
        <f t="shared" si="1"/>
        <v>13694</v>
      </c>
      <c r="C15" t="str">
        <f t="shared" si="2"/>
        <v>A10,0,0,0,0,,13694</v>
      </c>
      <c r="D15" t="s">
        <v>15</v>
      </c>
    </row>
    <row r="16" spans="1:4" x14ac:dyDescent="0.2">
      <c r="A16" s="71">
        <f t="shared" si="0"/>
        <v>6</v>
      </c>
      <c r="B16" t="str">
        <f t="shared" si="1"/>
        <v>6,316</v>
      </c>
      <c r="C16" t="str">
        <f t="shared" si="2"/>
        <v>A10,1,0,0,0,,6,316</v>
      </c>
      <c r="D16" t="s">
        <v>16</v>
      </c>
    </row>
    <row r="17" spans="1:4" x14ac:dyDescent="0.2">
      <c r="A17" s="71">
        <f t="shared" si="0"/>
        <v>8</v>
      </c>
      <c r="B17" t="str">
        <f t="shared" si="1"/>
        <v>8,287</v>
      </c>
      <c r="C17" t="str">
        <f t="shared" si="2"/>
        <v>A10,0,1,0,0,,8,287</v>
      </c>
      <c r="D17" t="s">
        <v>17</v>
      </c>
    </row>
    <row r="18" spans="1:4" x14ac:dyDescent="0.2">
      <c r="A18" s="71">
        <f t="shared" si="0"/>
        <v>2</v>
      </c>
      <c r="B18" t="str">
        <f t="shared" si="1"/>
        <v>2,298</v>
      </c>
      <c r="C18" t="str">
        <f t="shared" si="2"/>
        <v>A10,1,1,0,0,,2,298</v>
      </c>
      <c r="D18" t="s">
        <v>18</v>
      </c>
    </row>
    <row r="19" spans="1:4" x14ac:dyDescent="0.2">
      <c r="A19" s="71">
        <f t="shared" si="0"/>
        <v>1</v>
      </c>
      <c r="B19" t="str">
        <f t="shared" si="1"/>
        <v>1,264</v>
      </c>
      <c r="C19" t="str">
        <f t="shared" si="2"/>
        <v>A10,1,0,1,0,,1,264</v>
      </c>
      <c r="D19" t="s">
        <v>19</v>
      </c>
    </row>
    <row r="20" spans="1:4" x14ac:dyDescent="0.2">
      <c r="A20" s="71">
        <f t="shared" si="0"/>
        <v>3</v>
      </c>
      <c r="B20" t="str">
        <f t="shared" si="1"/>
        <v>3,359</v>
      </c>
      <c r="C20" t="str">
        <f t="shared" si="2"/>
        <v>A10,0,0,0,1,,3,359</v>
      </c>
      <c r="D20" t="s">
        <v>20</v>
      </c>
    </row>
    <row r="21" spans="1:4" x14ac:dyDescent="0.2">
      <c r="A21" s="71">
        <f t="shared" si="0"/>
        <v>1</v>
      </c>
      <c r="B21" t="str">
        <f t="shared" si="1"/>
        <v>1,261</v>
      </c>
      <c r="C21" t="str">
        <f t="shared" si="2"/>
        <v>A10,1,0,0,1,,1,261</v>
      </c>
      <c r="D21" t="s">
        <v>21</v>
      </c>
    </row>
    <row r="22" spans="1:4" x14ac:dyDescent="0.2">
      <c r="A22" s="71">
        <f t="shared" si="0"/>
        <v>3</v>
      </c>
      <c r="B22" t="str">
        <f t="shared" si="1"/>
        <v>3,296</v>
      </c>
      <c r="C22" t="str">
        <f t="shared" si="2"/>
        <v>A10,0,1,0,1,,3,296</v>
      </c>
      <c r="D22" t="s">
        <v>22</v>
      </c>
    </row>
    <row r="23" spans="1:4" x14ac:dyDescent="0.2">
      <c r="A23" s="71">
        <f t="shared" si="0"/>
        <v>3</v>
      </c>
      <c r="B23" t="str">
        <f t="shared" si="1"/>
        <v>3,253</v>
      </c>
      <c r="C23" t="str">
        <f t="shared" si="2"/>
        <v>A10,1,1,0,1,,3,253</v>
      </c>
      <c r="D23" t="s">
        <v>23</v>
      </c>
    </row>
    <row r="24" spans="1:4" x14ac:dyDescent="0.2">
      <c r="A24" s="71">
        <f t="shared" si="0"/>
        <v>1</v>
      </c>
      <c r="B24" t="str">
        <f t="shared" si="1"/>
        <v>1,204</v>
      </c>
      <c r="C24" t="str">
        <f t="shared" si="2"/>
        <v>A10,0,0,1,1,,1,204</v>
      </c>
      <c r="D24" t="s">
        <v>24</v>
      </c>
    </row>
    <row r="25" spans="1:4" x14ac:dyDescent="0.2">
      <c r="A25" s="71">
        <f t="shared" si="0"/>
        <v>2</v>
      </c>
      <c r="B25" t="str">
        <f t="shared" si="1"/>
        <v>2,284</v>
      </c>
      <c r="C25" t="str">
        <f t="shared" si="2"/>
        <v>A10,1,1,1,1,,2,284</v>
      </c>
      <c r="D25" t="s">
        <v>25</v>
      </c>
    </row>
    <row r="26" spans="1:4" x14ac:dyDescent="0.2">
      <c r="A26" s="71">
        <f t="shared" si="0"/>
        <v>11359</v>
      </c>
      <c r="B26" t="str">
        <f t="shared" si="1"/>
        <v>11359</v>
      </c>
      <c r="C26" t="str">
        <f t="shared" si="2"/>
        <v>A11,0,0,0,0,,11359</v>
      </c>
      <c r="D26" t="s">
        <v>26</v>
      </c>
    </row>
    <row r="27" spans="1:4" x14ac:dyDescent="0.2">
      <c r="A27" s="71">
        <f t="shared" si="0"/>
        <v>14</v>
      </c>
      <c r="B27" t="str">
        <f t="shared" si="1"/>
        <v>14,89</v>
      </c>
      <c r="C27" t="str">
        <f t="shared" si="2"/>
        <v>A11,1,0,0,0,,14,89</v>
      </c>
      <c r="D27" t="s">
        <v>27</v>
      </c>
    </row>
    <row r="28" spans="1:4" x14ac:dyDescent="0.2">
      <c r="A28" s="71">
        <f t="shared" si="0"/>
        <v>62</v>
      </c>
      <c r="B28" t="str">
        <f t="shared" si="1"/>
        <v>62,10</v>
      </c>
      <c r="C28" t="str">
        <f t="shared" si="2"/>
        <v>A11,0,1,0,0,,62,10</v>
      </c>
      <c r="D28" t="s">
        <v>28</v>
      </c>
    </row>
    <row r="29" spans="1:4" x14ac:dyDescent="0.2">
      <c r="A29" s="71">
        <f t="shared" si="0"/>
        <v>1</v>
      </c>
      <c r="B29" t="str">
        <f t="shared" si="1"/>
        <v>1,882</v>
      </c>
      <c r="C29" t="str">
        <f t="shared" si="2"/>
        <v>A11,1,1,0,0,,1,882</v>
      </c>
      <c r="D29" t="s">
        <v>29</v>
      </c>
    </row>
    <row r="30" spans="1:4" x14ac:dyDescent="0.2">
      <c r="A30" s="71">
        <f t="shared" si="0"/>
        <v>18</v>
      </c>
      <c r="B30" t="str">
        <f t="shared" si="1"/>
        <v>18,91</v>
      </c>
      <c r="C30" t="str">
        <f t="shared" si="2"/>
        <v>A11,0,0,1,0,,18,91</v>
      </c>
      <c r="D30" t="s">
        <v>30</v>
      </c>
    </row>
    <row r="31" spans="1:4" x14ac:dyDescent="0.2">
      <c r="A31" s="71">
        <f t="shared" si="0"/>
        <v>16</v>
      </c>
      <c r="B31" t="str">
        <f t="shared" si="1"/>
        <v>16,86</v>
      </c>
      <c r="C31" t="str">
        <f t="shared" si="2"/>
        <v>A11,1,0,1,0,,16,86</v>
      </c>
      <c r="D31" t="s">
        <v>31</v>
      </c>
    </row>
    <row r="32" spans="1:4" x14ac:dyDescent="0.2">
      <c r="A32" s="71">
        <f t="shared" si="0"/>
        <v>1</v>
      </c>
      <c r="B32" t="str">
        <f t="shared" si="1"/>
        <v>1,782</v>
      </c>
      <c r="C32" t="str">
        <f t="shared" si="2"/>
        <v>A11,1,1,1,0,,1,782</v>
      </c>
      <c r="D32" t="s">
        <v>32</v>
      </c>
    </row>
    <row r="33" spans="1:4" x14ac:dyDescent="0.2">
      <c r="A33" s="71">
        <f t="shared" si="0"/>
        <v>35</v>
      </c>
      <c r="B33" t="str">
        <f t="shared" si="1"/>
        <v>35,95</v>
      </c>
      <c r="C33" t="str">
        <f t="shared" si="2"/>
        <v>A11,0,0,0,1,,35,95</v>
      </c>
      <c r="D33" t="s">
        <v>33</v>
      </c>
    </row>
    <row r="34" spans="1:4" x14ac:dyDescent="0.2">
      <c r="A34" s="71">
        <f t="shared" si="0"/>
        <v>6</v>
      </c>
      <c r="B34" t="str">
        <f t="shared" si="1"/>
        <v>6,858</v>
      </c>
      <c r="C34" t="str">
        <f t="shared" si="2"/>
        <v>A11,1,0,0,1,,6,858</v>
      </c>
      <c r="D34" t="s">
        <v>34</v>
      </c>
    </row>
    <row r="35" spans="1:4" x14ac:dyDescent="0.2">
      <c r="A35" s="71">
        <f t="shared" si="0"/>
        <v>2</v>
      </c>
      <c r="B35" t="str">
        <f t="shared" si="1"/>
        <v>2,108</v>
      </c>
      <c r="C35" t="str">
        <f t="shared" si="2"/>
        <v>A11,0,1,0,1,,2,108</v>
      </c>
      <c r="D35" t="s">
        <v>35</v>
      </c>
    </row>
    <row r="36" spans="1:4" x14ac:dyDescent="0.2">
      <c r="A36" s="71">
        <f t="shared" si="0"/>
        <v>3</v>
      </c>
      <c r="B36" t="str">
        <f t="shared" si="1"/>
        <v>3,787</v>
      </c>
      <c r="C36" t="str">
        <f t="shared" si="2"/>
        <v>A11,1,1,0,1,,3,787</v>
      </c>
      <c r="D36" t="s">
        <v>36</v>
      </c>
    </row>
    <row r="37" spans="1:4" x14ac:dyDescent="0.2">
      <c r="A37" s="71">
        <f t="shared" si="0"/>
        <v>1</v>
      </c>
      <c r="B37" t="str">
        <f t="shared" si="1"/>
        <v>1,851</v>
      </c>
      <c r="C37" t="str">
        <f t="shared" si="2"/>
        <v>A11,0,0,1,1,,1,851</v>
      </c>
      <c r="D37" t="s">
        <v>37</v>
      </c>
    </row>
    <row r="38" spans="1:4" x14ac:dyDescent="0.2">
      <c r="A38" s="71">
        <f t="shared" si="0"/>
        <v>40</v>
      </c>
      <c r="B38" t="str">
        <f t="shared" si="1"/>
        <v>40,86</v>
      </c>
      <c r="C38" t="str">
        <f t="shared" si="2"/>
        <v>A11,1,0,1,1,,40,86</v>
      </c>
      <c r="D38" t="s">
        <v>38</v>
      </c>
    </row>
    <row r="39" spans="1:4" x14ac:dyDescent="0.2">
      <c r="A39" s="71">
        <f t="shared" si="0"/>
        <v>89</v>
      </c>
      <c r="B39" t="str">
        <f t="shared" si="1"/>
        <v>89,83</v>
      </c>
      <c r="C39" t="str">
        <f t="shared" si="2"/>
        <v>A11,1,1,1,1,,89,83</v>
      </c>
      <c r="D39" t="s">
        <v>39</v>
      </c>
    </row>
    <row r="40" spans="1:4" x14ac:dyDescent="0.2">
      <c r="A40" s="71">
        <f t="shared" si="0"/>
        <v>16005</v>
      </c>
      <c r="B40" t="str">
        <f t="shared" si="1"/>
        <v>16005</v>
      </c>
      <c r="C40" t="str">
        <f t="shared" si="2"/>
        <v>A12,0,0,0,0,,16005</v>
      </c>
      <c r="D40" t="s">
        <v>40</v>
      </c>
    </row>
    <row r="41" spans="1:4" x14ac:dyDescent="0.2">
      <c r="A41">
        <f t="shared" si="0"/>
        <v>23</v>
      </c>
      <c r="B41" t="str">
        <f t="shared" si="1"/>
        <v>23,44</v>
      </c>
      <c r="C41" t="str">
        <f t="shared" si="2"/>
        <v>A12,1,0,0,0,,23,44</v>
      </c>
      <c r="D41" t="s">
        <v>41</v>
      </c>
    </row>
    <row r="42" spans="1:4" x14ac:dyDescent="0.2">
      <c r="A42">
        <f t="shared" si="0"/>
        <v>82</v>
      </c>
      <c r="B42" t="str">
        <f t="shared" si="1"/>
        <v>82,48</v>
      </c>
      <c r="C42" t="str">
        <f t="shared" si="2"/>
        <v>A12,0,1,0,0,,82,48</v>
      </c>
      <c r="D42" t="s">
        <v>42</v>
      </c>
    </row>
    <row r="43" spans="1:4" x14ac:dyDescent="0.2">
      <c r="A43" s="71">
        <f t="shared" si="0"/>
        <v>3</v>
      </c>
      <c r="B43" t="str">
        <f t="shared" si="1"/>
        <v>3,480</v>
      </c>
      <c r="C43" t="str">
        <f t="shared" si="2"/>
        <v>A12,1,1,0,0,,3,480</v>
      </c>
      <c r="D43" t="s">
        <v>43</v>
      </c>
    </row>
    <row r="44" spans="1:4" x14ac:dyDescent="0.2">
      <c r="A44" s="71">
        <f t="shared" si="0"/>
        <v>29</v>
      </c>
      <c r="B44" t="str">
        <f t="shared" si="1"/>
        <v>29,42</v>
      </c>
      <c r="C44" t="str">
        <f t="shared" si="2"/>
        <v>A12,0,0,1,0,,29,42</v>
      </c>
      <c r="D44" t="s">
        <v>44</v>
      </c>
    </row>
    <row r="45" spans="1:4" s="16" customFormat="1" x14ac:dyDescent="0.2">
      <c r="A45" s="72">
        <f t="shared" si="0"/>
        <v>21</v>
      </c>
      <c r="B45" t="str">
        <f t="shared" si="1"/>
        <v>21,46</v>
      </c>
      <c r="C45" t="str">
        <f t="shared" si="2"/>
        <v>A12,1,0,1,0,,21,46</v>
      </c>
      <c r="D45" t="s">
        <v>45</v>
      </c>
    </row>
    <row r="46" spans="1:4" x14ac:dyDescent="0.2">
      <c r="A46" s="71">
        <f t="shared" si="0"/>
        <v>3</v>
      </c>
      <c r="B46" t="str">
        <f t="shared" si="1"/>
        <v>3,447</v>
      </c>
      <c r="C46" t="str">
        <f t="shared" si="2"/>
        <v>A12,1,1,1,0,,3,447</v>
      </c>
      <c r="D46" t="s">
        <v>46</v>
      </c>
    </row>
    <row r="47" spans="1:4" x14ac:dyDescent="0.2">
      <c r="A47" s="71">
        <f t="shared" si="0"/>
        <v>38</v>
      </c>
      <c r="B47" t="str">
        <f t="shared" si="1"/>
        <v>38,43</v>
      </c>
      <c r="C47" t="str">
        <f t="shared" si="2"/>
        <v>A12,0,0,0,1,,38,43</v>
      </c>
      <c r="D47" t="s">
        <v>47</v>
      </c>
    </row>
    <row r="48" spans="1:4" x14ac:dyDescent="0.2">
      <c r="A48" s="71">
        <f t="shared" si="0"/>
        <v>6</v>
      </c>
      <c r="B48" t="str">
        <f t="shared" si="1"/>
        <v>6,456</v>
      </c>
      <c r="C48" t="str">
        <f t="shared" si="2"/>
        <v>A12,1,0,0,1,,6,456</v>
      </c>
      <c r="D48" t="s">
        <v>48</v>
      </c>
    </row>
    <row r="49" spans="1:4" x14ac:dyDescent="0.2">
      <c r="A49" s="71">
        <f t="shared" si="0"/>
        <v>10</v>
      </c>
      <c r="B49" t="str">
        <f t="shared" si="1"/>
        <v>10,48</v>
      </c>
      <c r="C49" t="str">
        <f t="shared" si="2"/>
        <v>A12,0,1,0,1,,10,48</v>
      </c>
      <c r="D49" t="s">
        <v>49</v>
      </c>
    </row>
    <row r="50" spans="1:4" x14ac:dyDescent="0.2">
      <c r="A50" s="71">
        <f t="shared" si="0"/>
        <v>4</v>
      </c>
      <c r="B50" t="str">
        <f t="shared" si="1"/>
        <v>4,454</v>
      </c>
      <c r="C50" t="str">
        <f t="shared" si="2"/>
        <v>A12,1,1,0,1,,4,454</v>
      </c>
      <c r="D50" t="s">
        <v>50</v>
      </c>
    </row>
    <row r="51" spans="1:4" x14ac:dyDescent="0.2">
      <c r="A51" s="71">
        <f t="shared" si="0"/>
        <v>2</v>
      </c>
      <c r="B51" t="str">
        <f t="shared" si="1"/>
        <v>2,455</v>
      </c>
      <c r="C51" t="str">
        <f t="shared" si="2"/>
        <v>A12,0,0,1,1,,2,455</v>
      </c>
      <c r="D51" t="s">
        <v>51</v>
      </c>
    </row>
    <row r="52" spans="1:4" x14ac:dyDescent="0.2">
      <c r="A52" s="71">
        <f t="shared" si="0"/>
        <v>45</v>
      </c>
      <c r="B52" t="str">
        <f t="shared" si="1"/>
        <v>45,45</v>
      </c>
      <c r="C52" t="str">
        <f t="shared" si="2"/>
        <v>A12,1,0,1,1,,45,45</v>
      </c>
      <c r="D52" t="s">
        <v>52</v>
      </c>
    </row>
    <row r="53" spans="1:4" x14ac:dyDescent="0.2">
      <c r="A53" s="71">
        <f t="shared" si="0"/>
        <v>85</v>
      </c>
      <c r="B53" t="str">
        <f t="shared" si="1"/>
        <v>85,45</v>
      </c>
      <c r="C53" t="str">
        <f t="shared" si="2"/>
        <v>A12,1,1,1,1,,85,45</v>
      </c>
      <c r="D53" t="s">
        <v>53</v>
      </c>
    </row>
    <row r="54" spans="1:4" x14ac:dyDescent="0.2">
      <c r="A54" s="71">
        <f t="shared" si="0"/>
        <v>15466</v>
      </c>
      <c r="B54" t="str">
        <f t="shared" si="1"/>
        <v>15466</v>
      </c>
      <c r="C54" t="str">
        <f t="shared" si="2"/>
        <v>B09,0,0,0,0,,15466</v>
      </c>
      <c r="D54" t="s">
        <v>54</v>
      </c>
    </row>
    <row r="55" spans="1:4" x14ac:dyDescent="0.2">
      <c r="A55" s="71">
        <f t="shared" si="0"/>
        <v>1</v>
      </c>
      <c r="B55" t="str">
        <f t="shared" si="1"/>
        <v>1,356</v>
      </c>
      <c r="C55" t="str">
        <f t="shared" si="2"/>
        <v>B09,1,0,0,0,,1,356</v>
      </c>
      <c r="D55" t="s">
        <v>55</v>
      </c>
    </row>
    <row r="56" spans="1:4" x14ac:dyDescent="0.2">
      <c r="A56" s="71">
        <f t="shared" si="0"/>
        <v>18</v>
      </c>
      <c r="B56" t="str">
        <f t="shared" si="1"/>
        <v>18,86</v>
      </c>
      <c r="C56" t="str">
        <f t="shared" si="2"/>
        <v>B09,0,1,0,0,,18,86</v>
      </c>
      <c r="D56" t="s">
        <v>56</v>
      </c>
    </row>
    <row r="57" spans="1:4" x14ac:dyDescent="0.2">
      <c r="A57" s="71">
        <f t="shared" si="0"/>
        <v>7</v>
      </c>
      <c r="B57" t="str">
        <f t="shared" si="1"/>
        <v>7,898</v>
      </c>
      <c r="C57" t="str">
        <f t="shared" si="2"/>
        <v>B09,0,0,1,0,,7,898</v>
      </c>
      <c r="D57" t="s">
        <v>57</v>
      </c>
    </row>
    <row r="58" spans="1:4" x14ac:dyDescent="0.2">
      <c r="A58" s="71">
        <f t="shared" si="0"/>
        <v>1</v>
      </c>
      <c r="B58" t="str">
        <f t="shared" si="1"/>
        <v>1,488</v>
      </c>
      <c r="C58" t="str">
        <f t="shared" si="2"/>
        <v>B09,1,0,1,0,,1,488</v>
      </c>
      <c r="D58" t="s">
        <v>58</v>
      </c>
    </row>
    <row r="59" spans="1:4" x14ac:dyDescent="0.2">
      <c r="A59" s="71">
        <f t="shared" si="0"/>
        <v>1</v>
      </c>
      <c r="B59" t="str">
        <f t="shared" si="1"/>
        <v>1,326</v>
      </c>
      <c r="C59" t="str">
        <f t="shared" si="2"/>
        <v>B09,1,1,1,0,,1,326</v>
      </c>
      <c r="D59" t="s">
        <v>59</v>
      </c>
    </row>
    <row r="60" spans="1:4" x14ac:dyDescent="0.2">
      <c r="A60">
        <f t="shared" si="0"/>
        <v>3</v>
      </c>
      <c r="B60" t="str">
        <f t="shared" si="1"/>
        <v>3,781</v>
      </c>
      <c r="C60" t="str">
        <f t="shared" si="2"/>
        <v>B09,0,0,0,1,,3,781</v>
      </c>
      <c r="D60" t="s">
        <v>60</v>
      </c>
    </row>
    <row r="61" spans="1:4" x14ac:dyDescent="0.2">
      <c r="A61">
        <f t="shared" si="0"/>
        <v>1</v>
      </c>
      <c r="B61" t="str">
        <f t="shared" si="1"/>
        <v>1,326</v>
      </c>
      <c r="C61" t="str">
        <f t="shared" si="2"/>
        <v>B09,1,0,0,1,,1,326</v>
      </c>
      <c r="D61" t="s">
        <v>61</v>
      </c>
    </row>
    <row r="62" spans="1:4" x14ac:dyDescent="0.2">
      <c r="A62">
        <f t="shared" si="0"/>
        <v>4</v>
      </c>
      <c r="B62" t="str">
        <f t="shared" si="1"/>
        <v>4,878</v>
      </c>
      <c r="C62" t="str">
        <f t="shared" si="2"/>
        <v>B09,0,1,0,1,,4,878</v>
      </c>
      <c r="D62" t="s">
        <v>62</v>
      </c>
    </row>
    <row r="63" spans="1:4" x14ac:dyDescent="0.2">
      <c r="A63">
        <f t="shared" si="0"/>
        <v>4</v>
      </c>
      <c r="B63" t="str">
        <f t="shared" si="1"/>
        <v>4,508</v>
      </c>
      <c r="C63" t="str">
        <f t="shared" si="2"/>
        <v>B09,1,1,0,1,,4,508</v>
      </c>
      <c r="D63" t="s">
        <v>63</v>
      </c>
    </row>
    <row r="64" spans="1:4" x14ac:dyDescent="0.2">
      <c r="A64">
        <f t="shared" si="0"/>
        <v>1</v>
      </c>
      <c r="B64" t="str">
        <f t="shared" si="1"/>
        <v>1,734</v>
      </c>
      <c r="C64" t="str">
        <f t="shared" si="2"/>
        <v>B09,0,0,1,1,,1,734</v>
      </c>
      <c r="D64" t="s">
        <v>64</v>
      </c>
    </row>
    <row r="65" spans="1:4" x14ac:dyDescent="0.2">
      <c r="A65">
        <f t="shared" si="0"/>
        <v>2</v>
      </c>
      <c r="B65" t="str">
        <f t="shared" si="1"/>
        <v>2,604</v>
      </c>
      <c r="C65" t="str">
        <f t="shared" si="2"/>
        <v>B09,1,0,1,1,,2,604</v>
      </c>
      <c r="D65" t="s">
        <v>65</v>
      </c>
    </row>
    <row r="66" spans="1:4" x14ac:dyDescent="0.2">
      <c r="A66">
        <f t="shared" si="0"/>
        <v>3</v>
      </c>
      <c r="B66" t="str">
        <f t="shared" si="1"/>
        <v>3,549</v>
      </c>
      <c r="C66" t="str">
        <f t="shared" si="2"/>
        <v>B09,1,1,1,1,,3,549</v>
      </c>
      <c r="D66" t="s">
        <v>66</v>
      </c>
    </row>
    <row r="67" spans="1:4" x14ac:dyDescent="0.2">
      <c r="A67">
        <f t="shared" si="0"/>
        <v>13290</v>
      </c>
      <c r="B67" t="str">
        <f t="shared" si="1"/>
        <v>13290</v>
      </c>
      <c r="C67" t="str">
        <f t="shared" si="2"/>
        <v>B10,0,0,0,0,,13290</v>
      </c>
      <c r="D67" t="s">
        <v>67</v>
      </c>
    </row>
    <row r="68" spans="1:4" x14ac:dyDescent="0.2">
      <c r="A68">
        <f t="shared" si="0"/>
        <v>12</v>
      </c>
      <c r="B68" t="str">
        <f t="shared" si="1"/>
        <v>12,30</v>
      </c>
      <c r="C68" t="str">
        <f t="shared" si="2"/>
        <v>B10,1,0,0,0,,12,30</v>
      </c>
      <c r="D68" t="s">
        <v>68</v>
      </c>
    </row>
    <row r="69" spans="1:4" x14ac:dyDescent="0.2">
      <c r="A69">
        <f t="shared" si="0"/>
        <v>5</v>
      </c>
      <c r="B69" t="str">
        <f t="shared" si="1"/>
        <v>5,307</v>
      </c>
      <c r="C69" t="str">
        <f t="shared" si="2"/>
        <v>B10,0,1,0,0,,5,307</v>
      </c>
      <c r="D69" t="s">
        <v>69</v>
      </c>
    </row>
    <row r="70" spans="1:4" x14ac:dyDescent="0.2">
      <c r="A70">
        <f t="shared" si="0"/>
        <v>1</v>
      </c>
      <c r="B70" t="str">
        <f t="shared" si="1"/>
        <v>1,503</v>
      </c>
      <c r="C70" t="str">
        <f t="shared" si="2"/>
        <v>B10,1,1,0,0,,1,503</v>
      </c>
      <c r="D70" t="s">
        <v>70</v>
      </c>
    </row>
    <row r="71" spans="1:4" x14ac:dyDescent="0.2">
      <c r="A71">
        <f t="shared" ref="A71:A134" si="3">INT(B71)</f>
        <v>1</v>
      </c>
      <c r="B71" t="str">
        <f t="shared" ref="B71:B134" si="4">RIGHT(C71,5)</f>
        <v>1,271</v>
      </c>
      <c r="C71" t="str">
        <f t="shared" ref="C71:C134" si="5">LEFT(D71,18)</f>
        <v>B10,0,0,1,0,,1,271</v>
      </c>
      <c r="D71" t="s">
        <v>71</v>
      </c>
    </row>
    <row r="72" spans="1:4" x14ac:dyDescent="0.2">
      <c r="A72">
        <f t="shared" si="3"/>
        <v>1</v>
      </c>
      <c r="B72" t="str">
        <f t="shared" si="4"/>
        <v>1,380</v>
      </c>
      <c r="C72" t="str">
        <f t="shared" si="5"/>
        <v>B10,1,1,1,0,,1,380</v>
      </c>
      <c r="D72" t="s">
        <v>72</v>
      </c>
    </row>
    <row r="73" spans="1:4" x14ac:dyDescent="0.2">
      <c r="A73">
        <f t="shared" si="3"/>
        <v>3</v>
      </c>
      <c r="B73" t="str">
        <f t="shared" si="4"/>
        <v>3,324</v>
      </c>
      <c r="C73" t="str">
        <f t="shared" si="5"/>
        <v>B10,0,0,0,1,,3,324</v>
      </c>
      <c r="D73" t="s">
        <v>73</v>
      </c>
    </row>
    <row r="74" spans="1:4" x14ac:dyDescent="0.2">
      <c r="A74">
        <f t="shared" si="3"/>
        <v>1</v>
      </c>
      <c r="B74" t="str">
        <f t="shared" si="4"/>
        <v>1,274</v>
      </c>
      <c r="C74" t="str">
        <f t="shared" si="5"/>
        <v>B10,0,1,0,1,,1,274</v>
      </c>
      <c r="D74" t="s">
        <v>74</v>
      </c>
    </row>
    <row r="75" spans="1:4" x14ac:dyDescent="0.2">
      <c r="A75">
        <f t="shared" si="3"/>
        <v>1</v>
      </c>
      <c r="B75" t="str">
        <f t="shared" si="4"/>
        <v>1,179</v>
      </c>
      <c r="C75" t="str">
        <f t="shared" si="5"/>
        <v>B10,1,1,0,1,,1,179</v>
      </c>
      <c r="D75" t="s">
        <v>75</v>
      </c>
    </row>
    <row r="76" spans="1:4" x14ac:dyDescent="0.2">
      <c r="A76">
        <f t="shared" si="3"/>
        <v>2</v>
      </c>
      <c r="B76" t="str">
        <f t="shared" si="4"/>
        <v>2,297</v>
      </c>
      <c r="C76" t="str">
        <f t="shared" si="5"/>
        <v>B10,1,0,1,1,,2,297</v>
      </c>
      <c r="D76" t="s">
        <v>76</v>
      </c>
    </row>
    <row r="77" spans="1:4" x14ac:dyDescent="0.2">
      <c r="A77">
        <v>4</v>
      </c>
      <c r="B77" t="str">
        <f t="shared" si="4"/>
        <v>5,302</v>
      </c>
      <c r="C77" t="str">
        <f t="shared" si="5"/>
        <v>B10,1,1,1,1,,5,302</v>
      </c>
      <c r="D77" t="s">
        <v>77</v>
      </c>
    </row>
    <row r="78" spans="1:4" x14ac:dyDescent="0.2">
      <c r="A78">
        <f t="shared" si="3"/>
        <v>14124</v>
      </c>
      <c r="B78" t="str">
        <f t="shared" si="4"/>
        <v>14124</v>
      </c>
      <c r="C78" t="str">
        <f t="shared" si="5"/>
        <v>B11,0,0,0,0,,14124</v>
      </c>
      <c r="D78" t="s">
        <v>78</v>
      </c>
    </row>
    <row r="79" spans="1:4" x14ac:dyDescent="0.2">
      <c r="A79">
        <f t="shared" si="3"/>
        <v>17</v>
      </c>
      <c r="B79" t="str">
        <f t="shared" si="4"/>
        <v>17,84</v>
      </c>
      <c r="C79" t="str">
        <f t="shared" si="5"/>
        <v>B11,1,0,0,0,,17,84</v>
      </c>
      <c r="D79" t="s">
        <v>79</v>
      </c>
    </row>
    <row r="80" spans="1:4" x14ac:dyDescent="0.2">
      <c r="A80">
        <f t="shared" si="3"/>
        <v>80</v>
      </c>
      <c r="B80" t="str">
        <f t="shared" si="4"/>
        <v>80,95</v>
      </c>
      <c r="C80" t="str">
        <f t="shared" si="5"/>
        <v>B11,0,1,0,0,,80,95</v>
      </c>
      <c r="D80" t="s">
        <v>80</v>
      </c>
    </row>
    <row r="81" spans="1:4" x14ac:dyDescent="0.2">
      <c r="A81">
        <f t="shared" si="3"/>
        <v>3</v>
      </c>
      <c r="B81" t="str">
        <f t="shared" si="4"/>
        <v>3,788</v>
      </c>
      <c r="C81" t="str">
        <f t="shared" si="5"/>
        <v>B11,1,1,0,0,,3,788</v>
      </c>
      <c r="D81" t="s">
        <v>81</v>
      </c>
    </row>
    <row r="82" spans="1:4" x14ac:dyDescent="0.2">
      <c r="A82">
        <f t="shared" si="3"/>
        <v>32</v>
      </c>
      <c r="B82" t="str">
        <f t="shared" si="4"/>
        <v>32,86</v>
      </c>
      <c r="C82" t="str">
        <f t="shared" si="5"/>
        <v>B11,0,0,1,0,,32,86</v>
      </c>
      <c r="D82" t="s">
        <v>82</v>
      </c>
    </row>
    <row r="83" spans="1:4" x14ac:dyDescent="0.2">
      <c r="A83">
        <f t="shared" si="3"/>
        <v>19</v>
      </c>
      <c r="B83" t="str">
        <f t="shared" si="4"/>
        <v>19,78</v>
      </c>
      <c r="C83" t="str">
        <f t="shared" si="5"/>
        <v>B11,1,0,1,0,,19,78</v>
      </c>
      <c r="D83" t="s">
        <v>83</v>
      </c>
    </row>
    <row r="84" spans="1:4" x14ac:dyDescent="0.2">
      <c r="A84">
        <f t="shared" si="3"/>
        <v>37</v>
      </c>
      <c r="B84" t="str">
        <f t="shared" si="4"/>
        <v>37,88</v>
      </c>
      <c r="C84" t="str">
        <f t="shared" si="5"/>
        <v>B11,0,0,0,1,,37,88</v>
      </c>
      <c r="D84" t="s">
        <v>84</v>
      </c>
    </row>
    <row r="85" spans="1:4" x14ac:dyDescent="0.2">
      <c r="A85">
        <f t="shared" si="3"/>
        <v>4</v>
      </c>
      <c r="B85" t="str">
        <f t="shared" si="4"/>
        <v>4,871</v>
      </c>
      <c r="C85" t="str">
        <f t="shared" si="5"/>
        <v>B11,1,0,0,1,,4,871</v>
      </c>
      <c r="D85" t="s">
        <v>85</v>
      </c>
    </row>
    <row r="86" spans="1:4" x14ac:dyDescent="0.2">
      <c r="A86">
        <f t="shared" si="3"/>
        <v>12</v>
      </c>
      <c r="B86" t="str">
        <f t="shared" si="4"/>
        <v>12,91</v>
      </c>
      <c r="C86" t="str">
        <f t="shared" si="5"/>
        <v>B11,0,1,0,1,,12,91</v>
      </c>
      <c r="D86" t="s">
        <v>86</v>
      </c>
    </row>
    <row r="87" spans="1:4" x14ac:dyDescent="0.2">
      <c r="A87">
        <f t="shared" si="3"/>
        <v>5</v>
      </c>
      <c r="B87" t="str">
        <f t="shared" si="4"/>
        <v>5,768</v>
      </c>
      <c r="C87" t="str">
        <f t="shared" si="5"/>
        <v>B11,1,1,0,1,,5,768</v>
      </c>
      <c r="D87" t="s">
        <v>87</v>
      </c>
    </row>
    <row r="88" spans="1:4" x14ac:dyDescent="0.2">
      <c r="A88">
        <f t="shared" si="3"/>
        <v>2</v>
      </c>
      <c r="B88" t="str">
        <f t="shared" si="4"/>
        <v>2,835</v>
      </c>
      <c r="C88" t="str">
        <f t="shared" si="5"/>
        <v>B11,0,0,1,1,,2,835</v>
      </c>
      <c r="D88" t="s">
        <v>88</v>
      </c>
    </row>
    <row r="89" spans="1:4" x14ac:dyDescent="0.2">
      <c r="A89">
        <f t="shared" si="3"/>
        <v>46</v>
      </c>
      <c r="B89" t="str">
        <f t="shared" si="4"/>
        <v>46,78</v>
      </c>
      <c r="C89" t="str">
        <f t="shared" si="5"/>
        <v>B11,1,0,1,1,,46,78</v>
      </c>
      <c r="D89" t="s">
        <v>89</v>
      </c>
    </row>
    <row r="90" spans="1:4" x14ac:dyDescent="0.2">
      <c r="A90">
        <f t="shared" si="3"/>
        <v>102</v>
      </c>
      <c r="B90" t="str">
        <f t="shared" si="4"/>
        <v>102,7</v>
      </c>
      <c r="C90" t="str">
        <f t="shared" si="5"/>
        <v>B11,1,1,1,1,,102,7</v>
      </c>
      <c r="D90" t="s">
        <v>90</v>
      </c>
    </row>
    <row r="91" spans="1:4" x14ac:dyDescent="0.2">
      <c r="A91">
        <f t="shared" si="3"/>
        <v>15240</v>
      </c>
      <c r="B91" t="str">
        <f t="shared" si="4"/>
        <v>15240</v>
      </c>
      <c r="C91" t="str">
        <f t="shared" si="5"/>
        <v>B12,0,0,0,0,,15240</v>
      </c>
      <c r="D91" t="s">
        <v>91</v>
      </c>
    </row>
    <row r="92" spans="1:4" x14ac:dyDescent="0.2">
      <c r="A92">
        <f t="shared" si="3"/>
        <v>26</v>
      </c>
      <c r="B92" t="str">
        <f t="shared" si="4"/>
        <v>26,46</v>
      </c>
      <c r="C92" t="str">
        <f t="shared" si="5"/>
        <v>B12,1,0,0,0,,26,46</v>
      </c>
      <c r="D92" t="s">
        <v>92</v>
      </c>
    </row>
    <row r="93" spans="1:4" x14ac:dyDescent="0.2">
      <c r="A93">
        <f t="shared" si="3"/>
        <v>141</v>
      </c>
      <c r="B93" t="str">
        <f t="shared" si="4"/>
        <v>141,5</v>
      </c>
      <c r="C93" t="str">
        <f t="shared" si="5"/>
        <v>B12,0,1,0,0,,141,5</v>
      </c>
      <c r="D93" t="s">
        <v>93</v>
      </c>
    </row>
    <row r="94" spans="1:4" x14ac:dyDescent="0.2">
      <c r="A94">
        <f t="shared" si="3"/>
        <v>2</v>
      </c>
      <c r="B94" t="str">
        <f t="shared" si="4"/>
        <v>2,480</v>
      </c>
      <c r="C94" t="str">
        <f t="shared" si="5"/>
        <v>B12,1,1,0,0,,2,480</v>
      </c>
      <c r="D94" t="s">
        <v>94</v>
      </c>
    </row>
    <row r="95" spans="1:4" x14ac:dyDescent="0.2">
      <c r="A95">
        <f t="shared" si="3"/>
        <v>39</v>
      </c>
      <c r="B95" t="str">
        <f t="shared" si="4"/>
        <v>39,45</v>
      </c>
      <c r="C95" t="str">
        <f t="shared" si="5"/>
        <v>B12,0,0,1,0,,39,45</v>
      </c>
      <c r="D95" t="s">
        <v>95</v>
      </c>
    </row>
    <row r="96" spans="1:4" x14ac:dyDescent="0.2">
      <c r="A96">
        <f t="shared" si="3"/>
        <v>34</v>
      </c>
      <c r="B96" t="str">
        <f t="shared" si="4"/>
        <v>34,48</v>
      </c>
      <c r="C96" t="str">
        <f t="shared" si="5"/>
        <v>B12,1,0,1,0,,34,48</v>
      </c>
      <c r="D96" t="s">
        <v>96</v>
      </c>
    </row>
    <row r="97" spans="1:4" x14ac:dyDescent="0.2">
      <c r="A97">
        <f t="shared" si="3"/>
        <v>3</v>
      </c>
      <c r="B97" t="str">
        <f t="shared" si="4"/>
        <v>3,416</v>
      </c>
      <c r="C97" t="str">
        <f t="shared" si="5"/>
        <v>B12,1,1,1,0,,3,416</v>
      </c>
      <c r="D97" t="s">
        <v>97</v>
      </c>
    </row>
    <row r="98" spans="1:4" x14ac:dyDescent="0.2">
      <c r="A98">
        <f t="shared" si="3"/>
        <v>53</v>
      </c>
      <c r="B98" t="str">
        <f t="shared" si="4"/>
        <v>53,46</v>
      </c>
      <c r="C98" t="str">
        <f t="shared" si="5"/>
        <v>B12,0,0,0,1,,53,46</v>
      </c>
      <c r="D98" t="s">
        <v>98</v>
      </c>
    </row>
    <row r="99" spans="1:4" x14ac:dyDescent="0.2">
      <c r="A99">
        <f t="shared" si="3"/>
        <v>8</v>
      </c>
      <c r="B99" t="str">
        <f t="shared" si="4"/>
        <v>8,497</v>
      </c>
      <c r="C99" t="str">
        <f t="shared" si="5"/>
        <v>B12,1,0,0,1,,8,497</v>
      </c>
      <c r="D99" t="s">
        <v>99</v>
      </c>
    </row>
    <row r="100" spans="1:4" x14ac:dyDescent="0.2">
      <c r="A100">
        <f t="shared" si="3"/>
        <v>10</v>
      </c>
      <c r="B100" t="str">
        <f t="shared" si="4"/>
        <v>10,50</v>
      </c>
      <c r="C100" t="str">
        <f t="shared" si="5"/>
        <v>B12,0,1,0,1,,10,50</v>
      </c>
      <c r="D100" t="s">
        <v>100</v>
      </c>
    </row>
    <row r="101" spans="1:4" x14ac:dyDescent="0.2">
      <c r="A101">
        <f t="shared" si="3"/>
        <v>7</v>
      </c>
      <c r="B101" t="str">
        <f t="shared" si="4"/>
        <v>7,474</v>
      </c>
      <c r="C101" t="str">
        <f t="shared" si="5"/>
        <v>B12,1,1,0,1,,7,474</v>
      </c>
      <c r="D101" t="s">
        <v>101</v>
      </c>
    </row>
    <row r="102" spans="1:4" x14ac:dyDescent="0.2">
      <c r="A102">
        <f t="shared" si="3"/>
        <v>3</v>
      </c>
      <c r="B102" t="str">
        <f t="shared" si="4"/>
        <v>3,518</v>
      </c>
      <c r="C102" t="str">
        <f t="shared" si="5"/>
        <v>B12,0,0,1,1,,3,518</v>
      </c>
      <c r="D102" t="s">
        <v>102</v>
      </c>
    </row>
    <row r="103" spans="1:4" x14ac:dyDescent="0.2">
      <c r="A103">
        <f t="shared" si="3"/>
        <v>57</v>
      </c>
      <c r="B103" t="str">
        <f t="shared" si="4"/>
        <v>57,47</v>
      </c>
      <c r="C103" t="str">
        <f t="shared" si="5"/>
        <v>B12,1,0,1,1,,57,47</v>
      </c>
      <c r="D103" t="s">
        <v>103</v>
      </c>
    </row>
    <row r="104" spans="1:4" x14ac:dyDescent="0.2">
      <c r="A104">
        <f t="shared" si="3"/>
        <v>1</v>
      </c>
      <c r="B104" t="str">
        <f t="shared" si="4"/>
        <v>1,474</v>
      </c>
      <c r="C104" t="str">
        <f t="shared" si="5"/>
        <v>B12,0,1,1,1,,1,474</v>
      </c>
      <c r="D104" t="s">
        <v>104</v>
      </c>
    </row>
    <row r="105" spans="1:4" x14ac:dyDescent="0.2">
      <c r="A105">
        <f t="shared" si="3"/>
        <v>139</v>
      </c>
      <c r="B105" t="str">
        <f t="shared" si="4"/>
        <v>139,4</v>
      </c>
      <c r="C105" t="str">
        <f t="shared" si="5"/>
        <v>B12,1,1,1,1,,139,4</v>
      </c>
      <c r="D105" t="s">
        <v>105</v>
      </c>
    </row>
    <row r="106" spans="1:4" x14ac:dyDescent="0.2">
      <c r="A106">
        <f t="shared" si="3"/>
        <v>14275</v>
      </c>
      <c r="B106" t="str">
        <f t="shared" si="4"/>
        <v>14275</v>
      </c>
      <c r="C106" t="str">
        <f t="shared" si="5"/>
        <v>C09,0,0,0,0,,14275</v>
      </c>
      <c r="D106" t="s">
        <v>106</v>
      </c>
    </row>
    <row r="107" spans="1:4" x14ac:dyDescent="0.2">
      <c r="A107">
        <f t="shared" si="3"/>
        <v>1</v>
      </c>
      <c r="B107" t="str">
        <f t="shared" si="4"/>
        <v>1,195</v>
      </c>
      <c r="C107" t="str">
        <f t="shared" si="5"/>
        <v>C09,1,0,0,0,,1,195</v>
      </c>
      <c r="D107" t="s">
        <v>107</v>
      </c>
    </row>
    <row r="108" spans="1:4" x14ac:dyDescent="0.2">
      <c r="A108">
        <f t="shared" si="3"/>
        <v>13</v>
      </c>
      <c r="B108" t="str">
        <f t="shared" si="4"/>
        <v>13,95</v>
      </c>
      <c r="C108" t="str">
        <f t="shared" si="5"/>
        <v>C09,0,1,0,0,,13,95</v>
      </c>
      <c r="D108" t="s">
        <v>108</v>
      </c>
    </row>
    <row r="109" spans="1:4" x14ac:dyDescent="0.2">
      <c r="A109">
        <f t="shared" si="3"/>
        <v>8</v>
      </c>
      <c r="B109" t="str">
        <f t="shared" si="4"/>
        <v>8,748</v>
      </c>
      <c r="C109" t="str">
        <f t="shared" si="5"/>
        <v>C09,0,0,1,0,,8,748</v>
      </c>
      <c r="D109" t="s">
        <v>109</v>
      </c>
    </row>
    <row r="110" spans="1:4" x14ac:dyDescent="0.2">
      <c r="A110">
        <f t="shared" si="3"/>
        <v>2</v>
      </c>
      <c r="B110" t="str">
        <f t="shared" si="4"/>
        <v>2,657</v>
      </c>
      <c r="C110" t="str">
        <f t="shared" si="5"/>
        <v>C09,1,0,1,0,,2,657</v>
      </c>
      <c r="D110" t="s">
        <v>110</v>
      </c>
    </row>
    <row r="111" spans="1:4" x14ac:dyDescent="0.2">
      <c r="A111">
        <f t="shared" si="3"/>
        <v>1</v>
      </c>
      <c r="B111" t="str">
        <f t="shared" si="4"/>
        <v>1,701</v>
      </c>
      <c r="C111" t="str">
        <f t="shared" si="5"/>
        <v>C09,0,0,0,1,,1,701</v>
      </c>
      <c r="D111" t="s">
        <v>111</v>
      </c>
    </row>
    <row r="112" spans="1:4" x14ac:dyDescent="0.2">
      <c r="A112">
        <f t="shared" si="3"/>
        <v>3</v>
      </c>
      <c r="B112" t="str">
        <f t="shared" si="4"/>
        <v>3,911</v>
      </c>
      <c r="C112" t="str">
        <f t="shared" si="5"/>
        <v>C09,0,1,0,1,,3,911</v>
      </c>
      <c r="D112" t="s">
        <v>112</v>
      </c>
    </row>
    <row r="113" spans="1:4" x14ac:dyDescent="0.2">
      <c r="A113">
        <f t="shared" si="3"/>
        <v>2</v>
      </c>
      <c r="B113" t="str">
        <f t="shared" si="4"/>
        <v>2,127</v>
      </c>
      <c r="C113" t="str">
        <f t="shared" si="5"/>
        <v>C09,0,0,1,1,,2,127</v>
      </c>
      <c r="D113" t="s">
        <v>113</v>
      </c>
    </row>
    <row r="114" spans="1:4" x14ac:dyDescent="0.2">
      <c r="A114">
        <f t="shared" si="3"/>
        <v>3</v>
      </c>
      <c r="B114" t="str">
        <f t="shared" si="4"/>
        <v>3,689</v>
      </c>
      <c r="C114" t="str">
        <f t="shared" si="5"/>
        <v>C09,1,0,1,1,,3,689</v>
      </c>
      <c r="D114" t="s">
        <v>114</v>
      </c>
    </row>
    <row r="115" spans="1:4" x14ac:dyDescent="0.2">
      <c r="A115">
        <f t="shared" si="3"/>
        <v>3</v>
      </c>
      <c r="B115" t="str">
        <f t="shared" si="4"/>
        <v>3,421</v>
      </c>
      <c r="C115" t="str">
        <f t="shared" si="5"/>
        <v>C09,1,1,1,1,,3,421</v>
      </c>
      <c r="D115" t="s">
        <v>115</v>
      </c>
    </row>
    <row r="116" spans="1:4" x14ac:dyDescent="0.2">
      <c r="A116">
        <f t="shared" si="3"/>
        <v>11338</v>
      </c>
      <c r="B116" t="str">
        <f t="shared" si="4"/>
        <v>11338</v>
      </c>
      <c r="C116" t="str">
        <f t="shared" si="5"/>
        <v>C10,0,0,0,0,,11338</v>
      </c>
      <c r="D116" t="s">
        <v>116</v>
      </c>
    </row>
    <row r="117" spans="1:4" x14ac:dyDescent="0.2">
      <c r="A117">
        <f t="shared" si="3"/>
        <v>3</v>
      </c>
      <c r="B117" t="str">
        <f t="shared" si="4"/>
        <v>3,345</v>
      </c>
      <c r="C117" t="str">
        <f t="shared" si="5"/>
        <v>C10,1,0,0,0,,3,345</v>
      </c>
      <c r="D117" t="s">
        <v>117</v>
      </c>
    </row>
    <row r="118" spans="1:4" x14ac:dyDescent="0.2">
      <c r="A118">
        <f t="shared" si="3"/>
        <v>10</v>
      </c>
      <c r="B118" t="str">
        <f t="shared" si="4"/>
        <v>10,35</v>
      </c>
      <c r="C118" t="str">
        <f t="shared" si="5"/>
        <v>C10,0,1,0,0,,10,35</v>
      </c>
      <c r="D118" t="s">
        <v>118</v>
      </c>
    </row>
    <row r="119" spans="1:4" x14ac:dyDescent="0.2">
      <c r="A119">
        <f t="shared" si="3"/>
        <v>1</v>
      </c>
      <c r="B119" t="str">
        <f t="shared" si="4"/>
        <v>1,347</v>
      </c>
      <c r="C119" t="str">
        <f t="shared" si="5"/>
        <v>C10,1,0,1,0,,1,347</v>
      </c>
      <c r="D119" t="s">
        <v>119</v>
      </c>
    </row>
    <row r="120" spans="1:4" x14ac:dyDescent="0.2">
      <c r="A120">
        <f t="shared" si="3"/>
        <v>5</v>
      </c>
      <c r="B120" t="str">
        <f t="shared" si="4"/>
        <v>5,346</v>
      </c>
      <c r="C120" t="str">
        <f t="shared" si="5"/>
        <v>C10,0,0,0,1,,5,346</v>
      </c>
      <c r="D120" t="s">
        <v>120</v>
      </c>
    </row>
    <row r="121" spans="1:4" x14ac:dyDescent="0.2">
      <c r="A121">
        <f t="shared" si="3"/>
        <v>2</v>
      </c>
      <c r="B121" t="str">
        <f t="shared" si="4"/>
        <v>2,295</v>
      </c>
      <c r="C121" t="str">
        <f t="shared" si="5"/>
        <v>C10,0,1,0,1,,2,295</v>
      </c>
      <c r="D121" t="s">
        <v>121</v>
      </c>
    </row>
    <row r="122" spans="1:4" x14ac:dyDescent="0.2">
      <c r="A122">
        <f t="shared" si="3"/>
        <v>3</v>
      </c>
      <c r="B122" t="str">
        <f t="shared" si="4"/>
        <v>3,309</v>
      </c>
      <c r="C122" t="str">
        <f t="shared" si="5"/>
        <v>C10,1,0,1,1,,3,309</v>
      </c>
      <c r="D122" t="s">
        <v>122</v>
      </c>
    </row>
    <row r="123" spans="1:4" x14ac:dyDescent="0.2">
      <c r="A123">
        <f t="shared" si="3"/>
        <v>5</v>
      </c>
      <c r="B123" t="str">
        <f t="shared" si="4"/>
        <v>5,277</v>
      </c>
      <c r="C123" t="str">
        <f t="shared" si="5"/>
        <v>C10,1,1,1,1,,5,277</v>
      </c>
      <c r="D123" t="s">
        <v>123</v>
      </c>
    </row>
    <row r="124" spans="1:4" x14ac:dyDescent="0.2">
      <c r="A124">
        <f t="shared" si="3"/>
        <v>14303</v>
      </c>
      <c r="B124" t="str">
        <f t="shared" si="4"/>
        <v>14303</v>
      </c>
      <c r="C124" t="str">
        <f t="shared" si="5"/>
        <v>C11,0,0,0,0,,14303</v>
      </c>
      <c r="D124" t="s">
        <v>124</v>
      </c>
    </row>
    <row r="125" spans="1:4" x14ac:dyDescent="0.2">
      <c r="A125">
        <f t="shared" si="3"/>
        <v>34</v>
      </c>
      <c r="B125" t="str">
        <f t="shared" si="4"/>
        <v>34,51</v>
      </c>
      <c r="C125" t="str">
        <f t="shared" si="5"/>
        <v>C11,1,0,0,0,,34,51</v>
      </c>
      <c r="D125" t="s">
        <v>125</v>
      </c>
    </row>
    <row r="126" spans="1:4" x14ac:dyDescent="0.2">
      <c r="A126">
        <f t="shared" si="3"/>
        <v>91</v>
      </c>
      <c r="B126" t="str">
        <f t="shared" si="4"/>
        <v>91,32</v>
      </c>
      <c r="C126" t="str">
        <f t="shared" si="5"/>
        <v>C11,0,1,0,0,,91,32</v>
      </c>
      <c r="D126" t="s">
        <v>126</v>
      </c>
    </row>
    <row r="127" spans="1:4" x14ac:dyDescent="0.2">
      <c r="A127">
        <f t="shared" si="3"/>
        <v>1</v>
      </c>
      <c r="B127" t="str">
        <f t="shared" si="4"/>
        <v>1,529</v>
      </c>
      <c r="C127" t="str">
        <f t="shared" si="5"/>
        <v>C11,1,1,0,0,,1,529</v>
      </c>
      <c r="D127" t="s">
        <v>127</v>
      </c>
    </row>
    <row r="128" spans="1:4" x14ac:dyDescent="0.2">
      <c r="A128">
        <f t="shared" si="3"/>
        <v>18</v>
      </c>
      <c r="B128" t="str">
        <f t="shared" si="4"/>
        <v>18,34</v>
      </c>
      <c r="C128" t="str">
        <f t="shared" si="5"/>
        <v>C11,0,0,1,0,,18,34</v>
      </c>
      <c r="D128" t="s">
        <v>128</v>
      </c>
    </row>
    <row r="129" spans="1:4" x14ac:dyDescent="0.2">
      <c r="A129">
        <f t="shared" si="3"/>
        <v>28</v>
      </c>
      <c r="B129" t="str">
        <f t="shared" si="4"/>
        <v>28,45</v>
      </c>
      <c r="C129" t="str">
        <f t="shared" si="5"/>
        <v>C11,1,0,1,0,,28,45</v>
      </c>
      <c r="D129" t="s">
        <v>129</v>
      </c>
    </row>
    <row r="130" spans="1:4" x14ac:dyDescent="0.2">
      <c r="A130">
        <f t="shared" si="3"/>
        <v>2</v>
      </c>
      <c r="B130" t="str">
        <f t="shared" si="4"/>
        <v>2,468</v>
      </c>
      <c r="C130" t="str">
        <f t="shared" si="5"/>
        <v>C11,1,1,1,0,,2,468</v>
      </c>
      <c r="D130" t="s">
        <v>130</v>
      </c>
    </row>
    <row r="131" spans="1:4" x14ac:dyDescent="0.2">
      <c r="A131">
        <f t="shared" si="3"/>
        <v>41</v>
      </c>
      <c r="B131" t="str">
        <f t="shared" si="4"/>
        <v>41,34</v>
      </c>
      <c r="C131" t="str">
        <f t="shared" si="5"/>
        <v>C11,0,0,0,1,,41,34</v>
      </c>
      <c r="D131" t="s">
        <v>131</v>
      </c>
    </row>
    <row r="132" spans="1:4" x14ac:dyDescent="0.2">
      <c r="A132">
        <f t="shared" si="3"/>
        <v>9</v>
      </c>
      <c r="B132" t="str">
        <f t="shared" si="4"/>
        <v>9,354</v>
      </c>
      <c r="C132" t="str">
        <f t="shared" si="5"/>
        <v>C11,0,1,0,1,,9,354</v>
      </c>
      <c r="D132" t="s">
        <v>132</v>
      </c>
    </row>
    <row r="133" spans="1:4" x14ac:dyDescent="0.2">
      <c r="A133">
        <f t="shared" si="3"/>
        <v>9</v>
      </c>
      <c r="B133" t="str">
        <f t="shared" si="4"/>
        <v>9,339</v>
      </c>
      <c r="C133" t="str">
        <f t="shared" si="5"/>
        <v>C11,0,0,1,1,,9,339</v>
      </c>
      <c r="D133" t="s">
        <v>133</v>
      </c>
    </row>
    <row r="134" spans="1:4" x14ac:dyDescent="0.2">
      <c r="A134">
        <f t="shared" si="3"/>
        <v>51</v>
      </c>
      <c r="B134" t="str">
        <f t="shared" si="4"/>
        <v>51,46</v>
      </c>
      <c r="C134" t="str">
        <f t="shared" si="5"/>
        <v>C11,1,0,1,1,,51,46</v>
      </c>
      <c r="D134" t="s">
        <v>134</v>
      </c>
    </row>
    <row r="135" spans="1:4" x14ac:dyDescent="0.2">
      <c r="A135">
        <f t="shared" ref="A135:A198" si="6">INT(B135)</f>
        <v>2</v>
      </c>
      <c r="B135" t="str">
        <f t="shared" ref="B135:B136" si="7">RIGHT(C135,5)</f>
        <v>2,336</v>
      </c>
      <c r="C135" t="str">
        <f t="shared" ref="C135:C136" si="8">LEFT(D135,18)</f>
        <v>C11,0,1,1,1,,2,336</v>
      </c>
      <c r="D135" t="s">
        <v>135</v>
      </c>
    </row>
    <row r="136" spans="1:4" x14ac:dyDescent="0.2">
      <c r="A136">
        <f t="shared" si="6"/>
        <v>113</v>
      </c>
      <c r="B136" t="str">
        <f t="shared" si="7"/>
        <v>113,4</v>
      </c>
      <c r="C136" t="str">
        <f t="shared" si="8"/>
        <v>C11,1,1,1,1,,113,4</v>
      </c>
      <c r="D136" t="s">
        <v>136</v>
      </c>
    </row>
    <row r="137" spans="1:4" x14ac:dyDescent="0.2">
      <c r="A137">
        <f t="shared" si="6"/>
        <v>15531</v>
      </c>
      <c r="B137" t="str">
        <f>RIGHT(C137,5)</f>
        <v>15531</v>
      </c>
      <c r="C137" t="str">
        <f>LEFT(D137,19)</f>
        <v>C12,0,0,0,0,0,15531</v>
      </c>
      <c r="D137" t="s">
        <v>137</v>
      </c>
    </row>
    <row r="138" spans="1:4" x14ac:dyDescent="0.2">
      <c r="A138">
        <f t="shared" si="6"/>
        <v>20</v>
      </c>
      <c r="B138" t="str">
        <f t="shared" ref="B138:B143" si="9">RIGHT(C138,5)</f>
        <v>20,58</v>
      </c>
      <c r="C138" t="str">
        <f t="shared" ref="C138:C158" si="10">LEFT(D138,19)</f>
        <v>C12,1,0,0,0,0,20,58</v>
      </c>
      <c r="D138" t="s">
        <v>138</v>
      </c>
    </row>
    <row r="139" spans="1:4" x14ac:dyDescent="0.2">
      <c r="A139">
        <f t="shared" si="6"/>
        <v>153</v>
      </c>
      <c r="B139" t="str">
        <f t="shared" si="9"/>
        <v>153,6</v>
      </c>
      <c r="C139" t="str">
        <f t="shared" si="10"/>
        <v>C12,0,1,0,0,0,153,6</v>
      </c>
      <c r="D139" t="s">
        <v>139</v>
      </c>
    </row>
    <row r="140" spans="1:4" x14ac:dyDescent="0.2">
      <c r="A140">
        <f t="shared" si="6"/>
        <v>2</v>
      </c>
      <c r="B140" t="str">
        <f t="shared" si="9"/>
        <v>2,563</v>
      </c>
      <c r="C140" t="str">
        <f t="shared" si="10"/>
        <v>C12,1,1,0,0,0,2,563</v>
      </c>
      <c r="D140" t="s">
        <v>140</v>
      </c>
    </row>
    <row r="141" spans="1:4" x14ac:dyDescent="0.2">
      <c r="A141">
        <f t="shared" si="6"/>
        <v>12</v>
      </c>
      <c r="B141" t="str">
        <f t="shared" si="9"/>
        <v>12,58</v>
      </c>
      <c r="C141" t="str">
        <f t="shared" si="10"/>
        <v>C12,0,0,1,0,0,12,58</v>
      </c>
      <c r="D141" t="s">
        <v>141</v>
      </c>
    </row>
    <row r="142" spans="1:4" x14ac:dyDescent="0.2">
      <c r="A142">
        <f t="shared" si="6"/>
        <v>5</v>
      </c>
      <c r="B142" t="str">
        <f t="shared" si="9"/>
        <v>5,580</v>
      </c>
      <c r="C142" t="str">
        <f t="shared" si="10"/>
        <v>C12,1,0,1,0,0,5,580</v>
      </c>
      <c r="D142" t="s">
        <v>142</v>
      </c>
    </row>
    <row r="143" spans="1:4" x14ac:dyDescent="0.2">
      <c r="A143">
        <f t="shared" si="6"/>
        <v>19</v>
      </c>
      <c r="B143" t="str">
        <f t="shared" si="9"/>
        <v>19,61</v>
      </c>
      <c r="C143" t="str">
        <f t="shared" si="10"/>
        <v>C12,0,0,0,1,0,19,61</v>
      </c>
      <c r="D143" t="s">
        <v>143</v>
      </c>
    </row>
    <row r="144" spans="1:4" x14ac:dyDescent="0.2">
      <c r="A144">
        <f t="shared" si="6"/>
        <v>1</v>
      </c>
      <c r="B144" t="str">
        <f t="shared" ref="B144:B161" si="11">RIGHT(C144,5)</f>
        <v>1,599</v>
      </c>
      <c r="C144" t="str">
        <f t="shared" si="10"/>
        <v>C12,0,1,0,1,0,1,599</v>
      </c>
      <c r="D144" t="s">
        <v>144</v>
      </c>
    </row>
    <row r="145" spans="1:4" x14ac:dyDescent="0.2">
      <c r="A145">
        <f t="shared" si="6"/>
        <v>42</v>
      </c>
      <c r="B145" t="str">
        <f t="shared" si="11"/>
        <v>42,59</v>
      </c>
      <c r="C145" t="str">
        <f t="shared" si="10"/>
        <v>C12,0,0,1,1,0,42,59</v>
      </c>
      <c r="D145" t="s">
        <v>145</v>
      </c>
    </row>
    <row r="146" spans="1:4" x14ac:dyDescent="0.2">
      <c r="A146">
        <f t="shared" si="6"/>
        <v>37</v>
      </c>
      <c r="B146" t="str">
        <f t="shared" si="11"/>
        <v>37,57</v>
      </c>
      <c r="C146" t="str">
        <f t="shared" si="10"/>
        <v>C12,1,0,1,1,0,37,57</v>
      </c>
      <c r="D146" t="s">
        <v>146</v>
      </c>
    </row>
    <row r="147" spans="1:4" x14ac:dyDescent="0.2">
      <c r="A147">
        <f t="shared" si="6"/>
        <v>4</v>
      </c>
      <c r="B147" t="str">
        <f t="shared" si="11"/>
        <v>4,568</v>
      </c>
      <c r="C147" t="str">
        <f t="shared" si="10"/>
        <v>C12,1,1,1,1,0,4,568</v>
      </c>
      <c r="D147" t="s">
        <v>147</v>
      </c>
    </row>
    <row r="148" spans="1:4" x14ac:dyDescent="0.2">
      <c r="A148">
        <f t="shared" si="6"/>
        <v>52</v>
      </c>
      <c r="B148" t="str">
        <f t="shared" si="11"/>
        <v>52,59</v>
      </c>
      <c r="C148" t="str">
        <f t="shared" si="10"/>
        <v>C12,0,0,0,0,1,52,59</v>
      </c>
      <c r="D148" t="s">
        <v>148</v>
      </c>
    </row>
    <row r="149" spans="1:4" x14ac:dyDescent="0.2">
      <c r="A149">
        <f t="shared" si="6"/>
        <v>12</v>
      </c>
      <c r="B149" t="str">
        <f t="shared" si="11"/>
        <v>12,58</v>
      </c>
      <c r="C149" t="str">
        <f t="shared" si="10"/>
        <v>C12,1,0,0,0,1,12,58</v>
      </c>
      <c r="D149" t="s">
        <v>149</v>
      </c>
    </row>
    <row r="150" spans="1:4" x14ac:dyDescent="0.2">
      <c r="A150">
        <f t="shared" si="6"/>
        <v>16</v>
      </c>
      <c r="B150" t="str">
        <f t="shared" si="11"/>
        <v>16,63</v>
      </c>
      <c r="C150" t="str">
        <f t="shared" si="10"/>
        <v>C12,0,1,0,0,1,16,63</v>
      </c>
      <c r="D150" t="s">
        <v>150</v>
      </c>
    </row>
    <row r="151" spans="1:4" x14ac:dyDescent="0.2">
      <c r="A151">
        <f t="shared" si="6"/>
        <v>6</v>
      </c>
      <c r="B151" t="str">
        <f t="shared" si="11"/>
        <v>6,606</v>
      </c>
      <c r="C151" t="str">
        <f t="shared" si="10"/>
        <v>C12,1,1,0,0,1,6,606</v>
      </c>
      <c r="D151" t="s">
        <v>151</v>
      </c>
    </row>
    <row r="152" spans="1:4" x14ac:dyDescent="0.2">
      <c r="A152">
        <f t="shared" si="6"/>
        <v>5</v>
      </c>
      <c r="B152" t="str">
        <f t="shared" si="11"/>
        <v>5,568</v>
      </c>
      <c r="C152" t="str">
        <f t="shared" si="10"/>
        <v>C12,1,0,1,0,1,5,568</v>
      </c>
      <c r="D152" t="s">
        <v>152</v>
      </c>
    </row>
    <row r="153" spans="1:4" x14ac:dyDescent="0.2">
      <c r="A153">
        <f t="shared" si="6"/>
        <v>3</v>
      </c>
      <c r="B153" t="str">
        <f t="shared" si="11"/>
        <v>3,557</v>
      </c>
      <c r="C153" t="str">
        <f t="shared" si="10"/>
        <v>C12,1,1,1,0,1,3,557</v>
      </c>
      <c r="D153" t="s">
        <v>153</v>
      </c>
    </row>
    <row r="154" spans="1:4" x14ac:dyDescent="0.2">
      <c r="A154">
        <f t="shared" si="6"/>
        <v>1</v>
      </c>
      <c r="B154" t="str">
        <f t="shared" si="11"/>
        <v>1,522</v>
      </c>
      <c r="C154" t="str">
        <f t="shared" si="10"/>
        <v>C12,1,0,0,1,1,1,522</v>
      </c>
      <c r="D154" t="s">
        <v>154</v>
      </c>
    </row>
    <row r="155" spans="1:4" x14ac:dyDescent="0.2">
      <c r="A155">
        <f t="shared" si="6"/>
        <v>4</v>
      </c>
      <c r="B155" t="str">
        <f t="shared" si="11"/>
        <v>4,577</v>
      </c>
      <c r="C155" t="str">
        <f t="shared" si="10"/>
        <v>C12,1,1,0,1,1,4,577</v>
      </c>
      <c r="D155" t="s">
        <v>155</v>
      </c>
    </row>
    <row r="156" spans="1:4" x14ac:dyDescent="0.2">
      <c r="A156">
        <f t="shared" si="6"/>
        <v>1</v>
      </c>
      <c r="B156" t="str">
        <f t="shared" si="11"/>
        <v>1,640</v>
      </c>
      <c r="C156" t="str">
        <f t="shared" si="10"/>
        <v>C12,0,0,1,1,1,1,640</v>
      </c>
      <c r="D156" t="s">
        <v>156</v>
      </c>
    </row>
    <row r="157" spans="1:4" x14ac:dyDescent="0.2">
      <c r="A157">
        <f t="shared" si="6"/>
        <v>83</v>
      </c>
      <c r="B157" t="str">
        <f t="shared" si="11"/>
        <v>83,57</v>
      </c>
      <c r="C157" t="str">
        <f t="shared" si="10"/>
        <v>C12,1,0,1,1,1,83,57</v>
      </c>
      <c r="D157" t="s">
        <v>157</v>
      </c>
    </row>
    <row r="158" spans="1:4" x14ac:dyDescent="0.2">
      <c r="A158">
        <f t="shared" si="6"/>
        <v>180</v>
      </c>
      <c r="B158" t="str">
        <f t="shared" si="11"/>
        <v>180,5</v>
      </c>
      <c r="C158" t="str">
        <f t="shared" si="10"/>
        <v>C12,1,1,1,1,1,180,5</v>
      </c>
      <c r="D158" t="s">
        <v>158</v>
      </c>
    </row>
    <row r="159" spans="1:4" x14ac:dyDescent="0.2">
      <c r="A159">
        <f t="shared" si="6"/>
        <v>7506</v>
      </c>
      <c r="B159" t="str">
        <f t="shared" si="11"/>
        <v>7506,</v>
      </c>
      <c r="C159" t="str">
        <f>LEFT(D159,18)</f>
        <v>D09,0,0,0,0,,7506,</v>
      </c>
      <c r="D159" t="s">
        <v>159</v>
      </c>
    </row>
    <row r="160" spans="1:4" x14ac:dyDescent="0.2">
      <c r="A160">
        <f t="shared" si="6"/>
        <v>1</v>
      </c>
      <c r="B160" t="str">
        <f t="shared" si="11"/>
        <v>1,548</v>
      </c>
      <c r="C160" t="str">
        <f t="shared" ref="C160:C189" si="12">LEFT(D160,18)</f>
        <v>D09,1,0,0,0,,1,548</v>
      </c>
      <c r="D160" t="s">
        <v>160</v>
      </c>
    </row>
    <row r="161" spans="1:4" x14ac:dyDescent="0.2">
      <c r="A161">
        <f t="shared" si="6"/>
        <v>4</v>
      </c>
      <c r="B161" t="str">
        <f t="shared" si="11"/>
        <v>4,863</v>
      </c>
      <c r="C161" t="str">
        <f t="shared" si="12"/>
        <v>D09,0,1,0,0,,4,863</v>
      </c>
      <c r="D161" t="s">
        <v>161</v>
      </c>
    </row>
    <row r="162" spans="1:4" x14ac:dyDescent="0.2">
      <c r="A162">
        <f t="shared" si="6"/>
        <v>3</v>
      </c>
      <c r="B162" t="str">
        <f t="shared" ref="B162:B189" si="13">RIGHT(C162,5)</f>
        <v>3,895</v>
      </c>
      <c r="C162" t="str">
        <f t="shared" si="12"/>
        <v>D09,0,0,1,0,,3,895</v>
      </c>
      <c r="D162" t="s">
        <v>162</v>
      </c>
    </row>
    <row r="163" spans="1:4" x14ac:dyDescent="0.2">
      <c r="A163">
        <f t="shared" si="6"/>
        <v>1</v>
      </c>
      <c r="B163" t="str">
        <f t="shared" si="13"/>
        <v>1,803</v>
      </c>
      <c r="C163" t="str">
        <f t="shared" si="12"/>
        <v>D09,0,1,1,0,,1,803</v>
      </c>
      <c r="D163" t="s">
        <v>163</v>
      </c>
    </row>
    <row r="164" spans="1:4" x14ac:dyDescent="0.2">
      <c r="A164">
        <f t="shared" si="6"/>
        <v>1</v>
      </c>
      <c r="B164" t="str">
        <f t="shared" si="13"/>
        <v>1,370</v>
      </c>
      <c r="C164" t="str">
        <f t="shared" si="12"/>
        <v>D09,1,1,1,0,,1,370</v>
      </c>
      <c r="D164" t="s">
        <v>164</v>
      </c>
    </row>
    <row r="165" spans="1:4" x14ac:dyDescent="0.2">
      <c r="A165">
        <f t="shared" si="6"/>
        <v>2</v>
      </c>
      <c r="B165" t="str">
        <f t="shared" si="13"/>
        <v>2,877</v>
      </c>
      <c r="C165" t="str">
        <f t="shared" si="12"/>
        <v>D09,0,0,0,1,,2,877</v>
      </c>
      <c r="D165" t="s">
        <v>165</v>
      </c>
    </row>
    <row r="166" spans="1:4" x14ac:dyDescent="0.2">
      <c r="A166">
        <f t="shared" si="6"/>
        <v>1</v>
      </c>
      <c r="B166" t="str">
        <f t="shared" si="13"/>
        <v>1,981</v>
      </c>
      <c r="C166" t="str">
        <f t="shared" si="12"/>
        <v>D09,0,0,1,1,,1,981</v>
      </c>
      <c r="D166" t="s">
        <v>166</v>
      </c>
    </row>
    <row r="167" spans="1:4" x14ac:dyDescent="0.2">
      <c r="A167">
        <f t="shared" si="6"/>
        <v>2</v>
      </c>
      <c r="B167" t="str">
        <f t="shared" si="13"/>
        <v>2,576</v>
      </c>
      <c r="C167" t="str">
        <f t="shared" si="12"/>
        <v>D09,1,0,1,1,,2,576</v>
      </c>
      <c r="D167" t="s">
        <v>167</v>
      </c>
    </row>
    <row r="168" spans="1:4" x14ac:dyDescent="0.2">
      <c r="A168">
        <f t="shared" si="6"/>
        <v>2</v>
      </c>
      <c r="B168" t="str">
        <f t="shared" si="13"/>
        <v>2,537</v>
      </c>
      <c r="C168" t="str">
        <f t="shared" si="12"/>
        <v>D09,1,1,1,1,,2,537</v>
      </c>
      <c r="D168" t="s">
        <v>168</v>
      </c>
    </row>
    <row r="169" spans="1:4" x14ac:dyDescent="0.2">
      <c r="A169">
        <f t="shared" si="6"/>
        <v>12009</v>
      </c>
      <c r="B169" t="str">
        <f t="shared" si="13"/>
        <v>12009</v>
      </c>
      <c r="C169" t="str">
        <f t="shared" si="12"/>
        <v>D10,0,0,0,0,,12009</v>
      </c>
      <c r="D169" t="s">
        <v>169</v>
      </c>
    </row>
    <row r="170" spans="1:4" x14ac:dyDescent="0.2">
      <c r="A170">
        <f t="shared" si="6"/>
        <v>8</v>
      </c>
      <c r="B170" t="str">
        <f t="shared" si="13"/>
        <v>8,355</v>
      </c>
      <c r="C170" t="str">
        <f t="shared" si="12"/>
        <v>D10,1,0,0,0,,8,355</v>
      </c>
      <c r="D170" t="s">
        <v>170</v>
      </c>
    </row>
    <row r="171" spans="1:4" x14ac:dyDescent="0.2">
      <c r="A171">
        <f t="shared" si="6"/>
        <v>7</v>
      </c>
      <c r="B171" t="str">
        <f t="shared" si="13"/>
        <v>7,278</v>
      </c>
      <c r="C171" t="str">
        <f t="shared" si="12"/>
        <v>D10,0,1,0,0,,7,278</v>
      </c>
      <c r="D171" t="s">
        <v>171</v>
      </c>
    </row>
    <row r="172" spans="1:4" x14ac:dyDescent="0.2">
      <c r="A172">
        <f t="shared" si="6"/>
        <v>3</v>
      </c>
      <c r="B172" t="str">
        <f t="shared" si="13"/>
        <v>3,265</v>
      </c>
      <c r="C172" t="str">
        <f t="shared" si="12"/>
        <v>D10,0,0,0,1,,3,265</v>
      </c>
      <c r="D172" t="s">
        <v>172</v>
      </c>
    </row>
    <row r="173" spans="1:4" x14ac:dyDescent="0.2">
      <c r="A173">
        <f t="shared" si="6"/>
        <v>8</v>
      </c>
      <c r="B173" t="str">
        <f t="shared" si="13"/>
        <v>8,281</v>
      </c>
      <c r="C173" t="str">
        <f t="shared" si="12"/>
        <v>D10,1,0,0,1,,8,281</v>
      </c>
      <c r="D173" t="s">
        <v>173</v>
      </c>
    </row>
    <row r="174" spans="1:4" x14ac:dyDescent="0.2">
      <c r="A174">
        <f t="shared" si="6"/>
        <v>1</v>
      </c>
      <c r="B174" t="str">
        <f t="shared" si="13"/>
        <v>1,408</v>
      </c>
      <c r="C174" t="str">
        <f t="shared" si="12"/>
        <v>D10,0,1,0,1,,1,408</v>
      </c>
      <c r="D174" t="s">
        <v>174</v>
      </c>
    </row>
    <row r="175" spans="1:4" x14ac:dyDescent="0.2">
      <c r="A175">
        <f t="shared" si="6"/>
        <v>5</v>
      </c>
      <c r="B175" t="str">
        <f t="shared" si="13"/>
        <v>5,325</v>
      </c>
      <c r="C175" t="str">
        <f t="shared" si="12"/>
        <v>D10,1,0,1,1,,5,325</v>
      </c>
      <c r="D175" t="s">
        <v>175</v>
      </c>
    </row>
    <row r="176" spans="1:4" x14ac:dyDescent="0.2">
      <c r="A176">
        <f t="shared" si="6"/>
        <v>4</v>
      </c>
      <c r="B176" t="str">
        <f t="shared" si="13"/>
        <v>4,332</v>
      </c>
      <c r="C176" t="str">
        <f t="shared" si="12"/>
        <v>D10,1,1,1,1,,4,332</v>
      </c>
      <c r="D176" t="s">
        <v>176</v>
      </c>
    </row>
    <row r="177" spans="1:4" x14ac:dyDescent="0.2">
      <c r="A177">
        <f t="shared" si="6"/>
        <v>9703</v>
      </c>
      <c r="B177" t="str">
        <f t="shared" si="13"/>
        <v>9703,</v>
      </c>
      <c r="C177" t="str">
        <f t="shared" si="12"/>
        <v>D11,0,0,0,0,,9703,</v>
      </c>
      <c r="D177" t="s">
        <v>177</v>
      </c>
    </row>
    <row r="178" spans="1:4" x14ac:dyDescent="0.2">
      <c r="A178">
        <f t="shared" si="6"/>
        <v>7</v>
      </c>
      <c r="B178" t="str">
        <f t="shared" si="13"/>
        <v>7,574</v>
      </c>
      <c r="C178" t="str">
        <f t="shared" si="12"/>
        <v>D11,1,0,0,0,,7,574</v>
      </c>
      <c r="D178" t="s">
        <v>178</v>
      </c>
    </row>
    <row r="179" spans="1:4" x14ac:dyDescent="0.2">
      <c r="A179">
        <f t="shared" si="6"/>
        <v>34</v>
      </c>
      <c r="B179" t="str">
        <f t="shared" si="13"/>
        <v>34,34</v>
      </c>
      <c r="C179" t="str">
        <f t="shared" si="12"/>
        <v>D11,0,1,0,0,,34,34</v>
      </c>
      <c r="D179" t="s">
        <v>179</v>
      </c>
    </row>
    <row r="180" spans="1:4" x14ac:dyDescent="0.2">
      <c r="A180">
        <f t="shared" si="6"/>
        <v>1</v>
      </c>
      <c r="B180" t="str">
        <f t="shared" si="13"/>
        <v>1,501</v>
      </c>
      <c r="C180" t="str">
        <f t="shared" si="12"/>
        <v>D11,1,1,0,0,,1,501</v>
      </c>
      <c r="D180" t="s">
        <v>180</v>
      </c>
    </row>
    <row r="181" spans="1:4" x14ac:dyDescent="0.2">
      <c r="A181">
        <f t="shared" si="6"/>
        <v>15</v>
      </c>
      <c r="B181" t="str">
        <f t="shared" si="13"/>
        <v>15,37</v>
      </c>
      <c r="C181" t="str">
        <f t="shared" si="12"/>
        <v>D11,0,0,1,0,,15,37</v>
      </c>
      <c r="D181" t="s">
        <v>181</v>
      </c>
    </row>
    <row r="182" spans="1:4" x14ac:dyDescent="0.2">
      <c r="A182">
        <f t="shared" si="6"/>
        <v>13</v>
      </c>
      <c r="B182" t="str">
        <f t="shared" si="13"/>
        <v>13,53</v>
      </c>
      <c r="C182" t="str">
        <f t="shared" si="12"/>
        <v>D11,1,0,1,0,,13,53</v>
      </c>
      <c r="D182" t="s">
        <v>182</v>
      </c>
    </row>
    <row r="183" spans="1:4" x14ac:dyDescent="0.2">
      <c r="A183">
        <f t="shared" si="6"/>
        <v>16</v>
      </c>
      <c r="B183" t="str">
        <f t="shared" si="13"/>
        <v>16,37</v>
      </c>
      <c r="C183" t="str">
        <f t="shared" si="12"/>
        <v>D11,0,0,0,1,,16,37</v>
      </c>
      <c r="D183" t="s">
        <v>183</v>
      </c>
    </row>
    <row r="184" spans="1:4" x14ac:dyDescent="0.2">
      <c r="A184">
        <f t="shared" si="6"/>
        <v>1</v>
      </c>
      <c r="B184" t="str">
        <f t="shared" si="13"/>
        <v>1,545</v>
      </c>
      <c r="C184" t="str">
        <f t="shared" si="12"/>
        <v>D11,1,0,0,1,,1,545</v>
      </c>
      <c r="D184" t="s">
        <v>184</v>
      </c>
    </row>
    <row r="185" spans="1:4" x14ac:dyDescent="0.2">
      <c r="A185">
        <f t="shared" si="6"/>
        <v>5</v>
      </c>
      <c r="B185" t="str">
        <f t="shared" si="13"/>
        <v>5,408</v>
      </c>
      <c r="C185" t="str">
        <f t="shared" si="12"/>
        <v>D11,0,1,0,1,,5,408</v>
      </c>
      <c r="D185" t="s">
        <v>185</v>
      </c>
    </row>
    <row r="186" spans="1:4" x14ac:dyDescent="0.2">
      <c r="A186">
        <f t="shared" si="6"/>
        <v>5</v>
      </c>
      <c r="B186" t="str">
        <f t="shared" si="13"/>
        <v>5,370</v>
      </c>
      <c r="C186" t="str">
        <f t="shared" si="12"/>
        <v>D11,0,0,1,1,,5,370</v>
      </c>
      <c r="D186" t="s">
        <v>186</v>
      </c>
    </row>
    <row r="187" spans="1:4" x14ac:dyDescent="0.2">
      <c r="A187">
        <f t="shared" si="6"/>
        <v>25</v>
      </c>
      <c r="B187" t="str">
        <f t="shared" si="13"/>
        <v>25,51</v>
      </c>
      <c r="C187" t="str">
        <f t="shared" si="12"/>
        <v>D11,1,0,1,1,,25,51</v>
      </c>
      <c r="D187" t="s">
        <v>187</v>
      </c>
    </row>
    <row r="188" spans="1:4" x14ac:dyDescent="0.2">
      <c r="A188">
        <f t="shared" si="6"/>
        <v>4</v>
      </c>
      <c r="B188" t="str">
        <f t="shared" si="13"/>
        <v>4,375</v>
      </c>
      <c r="C188" t="str">
        <f t="shared" si="12"/>
        <v>D11,0,1,1,1,,4,375</v>
      </c>
      <c r="D188" t="s">
        <v>188</v>
      </c>
    </row>
    <row r="189" spans="1:4" x14ac:dyDescent="0.2">
      <c r="A189">
        <f t="shared" si="6"/>
        <v>57</v>
      </c>
      <c r="B189" t="str">
        <f t="shared" si="13"/>
        <v>57,49</v>
      </c>
      <c r="C189" t="str">
        <f t="shared" si="12"/>
        <v>D11,1,1,1,1,,57,49</v>
      </c>
      <c r="D189" t="s">
        <v>189</v>
      </c>
    </row>
    <row r="190" spans="1:4" x14ac:dyDescent="0.2">
      <c r="A190">
        <f t="shared" si="6"/>
        <v>14577</v>
      </c>
      <c r="B190" t="str">
        <f t="shared" ref="B190:B253" si="14">RIGHT(C190,5)</f>
        <v>14577</v>
      </c>
      <c r="C190" t="str">
        <f t="shared" ref="C190:C212" si="15">LEFT(D190,19)</f>
        <v>D12,0,0,0,0,0,14577</v>
      </c>
      <c r="D190" t="s">
        <v>190</v>
      </c>
    </row>
    <row r="191" spans="1:4" x14ac:dyDescent="0.2">
      <c r="A191">
        <f t="shared" si="6"/>
        <v>20</v>
      </c>
      <c r="B191" t="str">
        <f t="shared" si="14"/>
        <v>20,50</v>
      </c>
      <c r="C191" t="str">
        <f t="shared" si="15"/>
        <v>D12,1,0,0,0,0,20,50</v>
      </c>
      <c r="D191" t="s">
        <v>191</v>
      </c>
    </row>
    <row r="192" spans="1:4" x14ac:dyDescent="0.2">
      <c r="A192">
        <f t="shared" si="6"/>
        <v>94</v>
      </c>
      <c r="B192" t="str">
        <f t="shared" si="14"/>
        <v>94,55</v>
      </c>
      <c r="C192" t="str">
        <f t="shared" si="15"/>
        <v>D12,0,1,0,0,0,94,55</v>
      </c>
      <c r="D192" t="s">
        <v>192</v>
      </c>
    </row>
    <row r="193" spans="1:4" x14ac:dyDescent="0.2">
      <c r="A193">
        <f t="shared" si="6"/>
        <v>1</v>
      </c>
      <c r="B193" t="str">
        <f t="shared" si="14"/>
        <v>1,476</v>
      </c>
      <c r="C193" t="str">
        <f t="shared" si="15"/>
        <v>D12,1,1,0,0,0,1,476</v>
      </c>
      <c r="D193" t="s">
        <v>193</v>
      </c>
    </row>
    <row r="194" spans="1:4" x14ac:dyDescent="0.2">
      <c r="A194">
        <f t="shared" si="6"/>
        <v>14</v>
      </c>
      <c r="B194" t="str">
        <f t="shared" si="14"/>
        <v>14,49</v>
      </c>
      <c r="C194" t="str">
        <f t="shared" si="15"/>
        <v>D12,0,0,1,0,0,14,49</v>
      </c>
      <c r="D194" t="s">
        <v>194</v>
      </c>
    </row>
    <row r="195" spans="1:4" x14ac:dyDescent="0.2">
      <c r="A195">
        <f t="shared" si="6"/>
        <v>2</v>
      </c>
      <c r="B195" t="str">
        <f t="shared" si="14"/>
        <v>2,563</v>
      </c>
      <c r="C195" t="str">
        <f t="shared" si="15"/>
        <v>D12,1,0,1,0,0,2,563</v>
      </c>
      <c r="D195" t="s">
        <v>195</v>
      </c>
    </row>
    <row r="196" spans="1:4" x14ac:dyDescent="0.2">
      <c r="A196">
        <f t="shared" si="6"/>
        <v>1</v>
      </c>
      <c r="B196" t="str">
        <f t="shared" si="14"/>
        <v>1,521</v>
      </c>
      <c r="C196" t="str">
        <f t="shared" si="15"/>
        <v>D12,0,1,1,0,0,1,521</v>
      </c>
      <c r="D196" t="s">
        <v>196</v>
      </c>
    </row>
    <row r="197" spans="1:4" x14ac:dyDescent="0.2">
      <c r="A197">
        <f t="shared" si="6"/>
        <v>7</v>
      </c>
      <c r="B197" t="str">
        <f t="shared" si="14"/>
        <v>7,549</v>
      </c>
      <c r="C197" t="str">
        <f t="shared" si="15"/>
        <v>D12,0,0,0,1,0,7,549</v>
      </c>
      <c r="D197" t="s">
        <v>197</v>
      </c>
    </row>
    <row r="198" spans="1:4" x14ac:dyDescent="0.2">
      <c r="A198">
        <f t="shared" si="6"/>
        <v>15</v>
      </c>
      <c r="B198" t="str">
        <f t="shared" si="14"/>
        <v>15,51</v>
      </c>
      <c r="C198" t="str">
        <f t="shared" si="15"/>
        <v>D12,0,0,1,1,0,15,51</v>
      </c>
      <c r="D198" t="s">
        <v>198</v>
      </c>
    </row>
    <row r="199" spans="1:4" x14ac:dyDescent="0.2">
      <c r="A199">
        <f t="shared" ref="A199:A262" si="16">INT(B199)</f>
        <v>22</v>
      </c>
      <c r="B199" t="str">
        <f t="shared" si="14"/>
        <v>22,51</v>
      </c>
      <c r="C199" t="str">
        <f t="shared" si="15"/>
        <v>D12,1,0,1,1,0,22,51</v>
      </c>
      <c r="D199" t="s">
        <v>199</v>
      </c>
    </row>
    <row r="200" spans="1:4" x14ac:dyDescent="0.2">
      <c r="A200">
        <f t="shared" si="16"/>
        <v>1</v>
      </c>
      <c r="B200" t="str">
        <f t="shared" si="14"/>
        <v>1,482</v>
      </c>
      <c r="C200" t="str">
        <f t="shared" si="15"/>
        <v>D12,1,1,1,1,0,1,482</v>
      </c>
      <c r="D200" t="s">
        <v>200</v>
      </c>
    </row>
    <row r="201" spans="1:4" x14ac:dyDescent="0.2">
      <c r="A201">
        <f t="shared" si="16"/>
        <v>44</v>
      </c>
      <c r="B201" t="str">
        <f t="shared" si="14"/>
        <v>44,50</v>
      </c>
      <c r="C201" t="str">
        <f t="shared" si="15"/>
        <v>D12,0,0,0,0,1,44,50</v>
      </c>
      <c r="D201" t="s">
        <v>201</v>
      </c>
    </row>
    <row r="202" spans="1:4" x14ac:dyDescent="0.2">
      <c r="A202">
        <f t="shared" si="16"/>
        <v>7</v>
      </c>
      <c r="B202" t="str">
        <f t="shared" si="14"/>
        <v>7,520</v>
      </c>
      <c r="C202" t="str">
        <f t="shared" si="15"/>
        <v>D12,1,0,0,0,1,7,520</v>
      </c>
      <c r="D202" t="s">
        <v>202</v>
      </c>
    </row>
    <row r="203" spans="1:4" x14ac:dyDescent="0.2">
      <c r="A203">
        <f t="shared" si="16"/>
        <v>6</v>
      </c>
      <c r="B203" t="str">
        <f t="shared" si="14"/>
        <v>6,528</v>
      </c>
      <c r="C203" t="str">
        <f t="shared" si="15"/>
        <v>D12,0,1,0,0,1,6,528</v>
      </c>
      <c r="D203" t="s">
        <v>203</v>
      </c>
    </row>
    <row r="204" spans="1:4" x14ac:dyDescent="0.2">
      <c r="A204">
        <f t="shared" si="16"/>
        <v>3</v>
      </c>
      <c r="B204" t="str">
        <f t="shared" si="14"/>
        <v>3,514</v>
      </c>
      <c r="C204" t="str">
        <f t="shared" si="15"/>
        <v>D12,1,1,0,0,1,3,514</v>
      </c>
      <c r="D204" t="s">
        <v>204</v>
      </c>
    </row>
    <row r="205" spans="1:4" x14ac:dyDescent="0.2">
      <c r="A205">
        <f t="shared" si="16"/>
        <v>1</v>
      </c>
      <c r="B205" t="str">
        <f t="shared" si="14"/>
        <v>1,531</v>
      </c>
      <c r="C205" t="str">
        <f t="shared" si="15"/>
        <v>D12,0,0,1,0,1,1,531</v>
      </c>
      <c r="D205" t="s">
        <v>205</v>
      </c>
    </row>
    <row r="206" spans="1:4" x14ac:dyDescent="0.2">
      <c r="A206">
        <f t="shared" si="16"/>
        <v>4</v>
      </c>
      <c r="B206" t="str">
        <f t="shared" si="14"/>
        <v>4,531</v>
      </c>
      <c r="C206" t="str">
        <f t="shared" si="15"/>
        <v>D12,1,0,1,0,1,4,531</v>
      </c>
      <c r="D206" t="s">
        <v>206</v>
      </c>
    </row>
    <row r="207" spans="1:4" x14ac:dyDescent="0.2">
      <c r="A207">
        <f t="shared" si="16"/>
        <v>2</v>
      </c>
      <c r="B207" t="str">
        <f t="shared" si="14"/>
        <v>2,535</v>
      </c>
      <c r="C207" t="str">
        <f t="shared" si="15"/>
        <v>D12,1,1,1,0,1,2,535</v>
      </c>
      <c r="D207" t="s">
        <v>207</v>
      </c>
    </row>
    <row r="208" spans="1:4" x14ac:dyDescent="0.2">
      <c r="A208">
        <f t="shared" si="16"/>
        <v>1</v>
      </c>
      <c r="B208" t="str">
        <f t="shared" si="14"/>
        <v>1,550</v>
      </c>
      <c r="C208" t="str">
        <f t="shared" si="15"/>
        <v>D12,1,0,0,1,1,1,550</v>
      </c>
      <c r="D208" t="s">
        <v>208</v>
      </c>
    </row>
    <row r="209" spans="1:4" x14ac:dyDescent="0.2">
      <c r="A209">
        <f t="shared" si="16"/>
        <v>1</v>
      </c>
      <c r="B209" t="str">
        <f t="shared" si="14"/>
        <v>1,460</v>
      </c>
      <c r="C209" t="str">
        <f t="shared" si="15"/>
        <v>D12,1,1,0,1,1,1,460</v>
      </c>
      <c r="D209" t="s">
        <v>209</v>
      </c>
    </row>
    <row r="210" spans="1:4" x14ac:dyDescent="0.2">
      <c r="A210">
        <f t="shared" si="16"/>
        <v>2</v>
      </c>
      <c r="B210" t="str">
        <f t="shared" si="14"/>
        <v>2,538</v>
      </c>
      <c r="C210" t="str">
        <f t="shared" si="15"/>
        <v>D12,0,0,1,1,1,2,538</v>
      </c>
      <c r="D210" t="s">
        <v>210</v>
      </c>
    </row>
    <row r="211" spans="1:4" x14ac:dyDescent="0.2">
      <c r="A211">
        <f t="shared" si="16"/>
        <v>49</v>
      </c>
      <c r="B211" t="str">
        <f t="shared" si="14"/>
        <v>49,52</v>
      </c>
      <c r="C211" t="str">
        <f t="shared" si="15"/>
        <v>D12,1,0,1,1,1,49,52</v>
      </c>
      <c r="D211" t="s">
        <v>211</v>
      </c>
    </row>
    <row r="212" spans="1:4" x14ac:dyDescent="0.2">
      <c r="A212">
        <f t="shared" si="16"/>
        <v>98</v>
      </c>
      <c r="B212" t="str">
        <f t="shared" si="14"/>
        <v>98,51</v>
      </c>
      <c r="C212" t="str">
        <f t="shared" si="15"/>
        <v>D12,1,1,1,1,1,98,51</v>
      </c>
      <c r="D212" t="s">
        <v>212</v>
      </c>
    </row>
    <row r="213" spans="1:4" x14ac:dyDescent="0.2">
      <c r="A213">
        <f t="shared" si="16"/>
        <v>87</v>
      </c>
      <c r="B213" t="str">
        <f t="shared" si="14"/>
        <v>87,15</v>
      </c>
      <c r="C213" t="str">
        <f t="shared" ref="C213:C276" si="17">LEFT(D213,19)</f>
        <v>E09,0,0,,,,12787,15</v>
      </c>
      <c r="D213" t="s">
        <v>213</v>
      </c>
    </row>
    <row r="214" spans="1:4" x14ac:dyDescent="0.2">
      <c r="A214">
        <f t="shared" si="16"/>
        <v>0</v>
      </c>
      <c r="B214" t="str">
        <f t="shared" si="14"/>
        <v>,5969</v>
      </c>
      <c r="C214" t="str">
        <f t="shared" si="17"/>
        <v>E09,1,0,,,,308,5969</v>
      </c>
      <c r="D214" t="s">
        <v>214</v>
      </c>
    </row>
    <row r="215" spans="1:4" x14ac:dyDescent="0.2">
      <c r="A215" t="e">
        <f t="shared" si="16"/>
        <v>#VALUE!</v>
      </c>
      <c r="B215" t="str">
        <f t="shared" si="14"/>
        <v>,650.</v>
      </c>
      <c r="C215" t="str">
        <f t="shared" si="17"/>
        <v>E09,0,1,,,,282,650.</v>
      </c>
      <c r="D215" t="s">
        <v>215</v>
      </c>
    </row>
    <row r="216" spans="1:4" x14ac:dyDescent="0.2">
      <c r="A216">
        <f t="shared" si="16"/>
        <v>0</v>
      </c>
      <c r="B216" t="str">
        <f t="shared" si="14"/>
        <v>,6102</v>
      </c>
      <c r="C216" t="str">
        <f t="shared" si="17"/>
        <v>E09,1,1,,,,503,6102</v>
      </c>
      <c r="D216" t="s">
        <v>216</v>
      </c>
    </row>
    <row r="217" spans="1:4" x14ac:dyDescent="0.2">
      <c r="A217">
        <f t="shared" si="16"/>
        <v>14473</v>
      </c>
      <c r="B217" t="str">
        <f t="shared" si="14"/>
        <v>14473</v>
      </c>
      <c r="C217" t="str">
        <f t="shared" si="17"/>
        <v>E10,0,0,0,0,0,14473</v>
      </c>
      <c r="D217" t="s">
        <v>217</v>
      </c>
    </row>
    <row r="218" spans="1:4" x14ac:dyDescent="0.2">
      <c r="A218">
        <f t="shared" si="16"/>
        <v>19</v>
      </c>
      <c r="B218" t="str">
        <f t="shared" si="14"/>
        <v>19,78</v>
      </c>
      <c r="C218" t="str">
        <f t="shared" si="17"/>
        <v>E10,1,0,0,0,0,19,78</v>
      </c>
      <c r="D218" t="s">
        <v>218</v>
      </c>
    </row>
    <row r="219" spans="1:4" x14ac:dyDescent="0.2">
      <c r="A219">
        <f t="shared" si="16"/>
        <v>117</v>
      </c>
      <c r="B219" t="str">
        <f t="shared" si="14"/>
        <v>117,9</v>
      </c>
      <c r="C219" t="str">
        <f t="shared" si="17"/>
        <v>E10,0,1,0,0,0,117,9</v>
      </c>
      <c r="D219" t="s">
        <v>219</v>
      </c>
    </row>
    <row r="220" spans="1:4" x14ac:dyDescent="0.2">
      <c r="A220">
        <f t="shared" si="16"/>
        <v>1</v>
      </c>
      <c r="B220" t="str">
        <f t="shared" si="14"/>
        <v>1,102</v>
      </c>
      <c r="C220" t="str">
        <f t="shared" si="17"/>
        <v>E10,1,1,0,0,0,1,102</v>
      </c>
      <c r="D220" t="s">
        <v>220</v>
      </c>
    </row>
    <row r="221" spans="1:4" x14ac:dyDescent="0.2">
      <c r="A221">
        <f t="shared" si="16"/>
        <v>40</v>
      </c>
      <c r="B221" t="str">
        <f t="shared" si="14"/>
        <v>40,81</v>
      </c>
      <c r="C221" t="str">
        <f t="shared" si="17"/>
        <v>E10,0,0,1,0,0,40,81</v>
      </c>
      <c r="D221" t="s">
        <v>221</v>
      </c>
    </row>
    <row r="222" spans="1:4" x14ac:dyDescent="0.2">
      <c r="A222">
        <f t="shared" si="16"/>
        <v>37</v>
      </c>
      <c r="B222" t="str">
        <f t="shared" si="14"/>
        <v>37,79</v>
      </c>
      <c r="C222" t="str">
        <f t="shared" si="17"/>
        <v>E10,1,0,1,0,0,37,79</v>
      </c>
      <c r="D222" t="s">
        <v>222</v>
      </c>
    </row>
    <row r="223" spans="1:4" x14ac:dyDescent="0.2">
      <c r="A223">
        <f t="shared" si="16"/>
        <v>4</v>
      </c>
      <c r="B223" t="str">
        <f t="shared" si="14"/>
        <v>4,721</v>
      </c>
      <c r="C223" t="str">
        <f t="shared" si="17"/>
        <v>E10,1,1,1,0,0,4,721</v>
      </c>
      <c r="D223" t="s">
        <v>223</v>
      </c>
    </row>
    <row r="224" spans="1:4" x14ac:dyDescent="0.2">
      <c r="A224">
        <f t="shared" si="16"/>
        <v>56</v>
      </c>
      <c r="B224" t="str">
        <f t="shared" si="14"/>
        <v>56,83</v>
      </c>
      <c r="C224" t="str">
        <f t="shared" si="17"/>
        <v>E10,0,0,0,0,1,56,83</v>
      </c>
      <c r="D224" t="s">
        <v>224</v>
      </c>
    </row>
    <row r="225" spans="1:4" x14ac:dyDescent="0.2">
      <c r="A225">
        <f t="shared" si="16"/>
        <v>5</v>
      </c>
      <c r="B225" t="str">
        <f t="shared" si="14"/>
        <v>5,780</v>
      </c>
      <c r="C225" t="str">
        <f t="shared" si="17"/>
        <v>E10,1,0,0,0,1,5,780</v>
      </c>
      <c r="D225" t="s">
        <v>225</v>
      </c>
    </row>
    <row r="226" spans="1:4" x14ac:dyDescent="0.2">
      <c r="A226">
        <f t="shared" si="16"/>
        <v>13</v>
      </c>
      <c r="B226" t="str">
        <f t="shared" si="14"/>
        <v>13,96</v>
      </c>
      <c r="C226" t="str">
        <f t="shared" si="17"/>
        <v>E10,0,1,0,0,1,13,96</v>
      </c>
      <c r="D226" t="s">
        <v>226</v>
      </c>
    </row>
    <row r="227" spans="1:4" x14ac:dyDescent="0.2">
      <c r="A227">
        <f t="shared" si="16"/>
        <v>7</v>
      </c>
      <c r="B227" t="str">
        <f t="shared" si="14"/>
        <v>7,762</v>
      </c>
      <c r="C227" t="str">
        <f t="shared" si="17"/>
        <v>E10,1,1,0,0,1,7,762</v>
      </c>
      <c r="D227" t="s">
        <v>227</v>
      </c>
    </row>
    <row r="228" spans="1:4" x14ac:dyDescent="0.2">
      <c r="A228">
        <f t="shared" si="16"/>
        <v>65</v>
      </c>
      <c r="B228" t="str">
        <f t="shared" si="14"/>
        <v>65,76</v>
      </c>
      <c r="C228" t="str">
        <f t="shared" si="17"/>
        <v>E10,1,0,1,0,1,65,76</v>
      </c>
      <c r="D228" t="s">
        <v>228</v>
      </c>
    </row>
    <row r="229" spans="1:4" x14ac:dyDescent="0.2">
      <c r="A229">
        <f t="shared" si="16"/>
        <v>125</v>
      </c>
      <c r="B229" t="str">
        <f t="shared" si="14"/>
        <v>125,7</v>
      </c>
      <c r="C229" t="str">
        <f t="shared" si="17"/>
        <v>E10,1,1,1,0,1,125,7</v>
      </c>
      <c r="D229" t="s">
        <v>229</v>
      </c>
    </row>
    <row r="230" spans="1:4" x14ac:dyDescent="0.2">
      <c r="A230">
        <f t="shared" si="16"/>
        <v>93</v>
      </c>
      <c r="B230" t="str">
        <f t="shared" si="14"/>
        <v>93,16</v>
      </c>
      <c r="C230" t="str">
        <f t="shared" si="17"/>
        <v>E11,0,0,,,,15393,16</v>
      </c>
      <c r="D230" t="s">
        <v>230</v>
      </c>
    </row>
    <row r="231" spans="1:4" x14ac:dyDescent="0.2">
      <c r="A231">
        <f t="shared" si="16"/>
        <v>0</v>
      </c>
      <c r="B231" t="str">
        <f t="shared" si="14"/>
        <v>,5964</v>
      </c>
      <c r="C231" t="str">
        <f t="shared" si="17"/>
        <v>E11,1,0,,,,206,5964</v>
      </c>
      <c r="D231" t="s">
        <v>231</v>
      </c>
    </row>
    <row r="232" spans="1:4" x14ac:dyDescent="0.2">
      <c r="A232" t="e">
        <f t="shared" si="16"/>
        <v>#VALUE!</v>
      </c>
      <c r="B232" t="str">
        <f t="shared" si="14"/>
        <v>,656.</v>
      </c>
      <c r="C232" t="str">
        <f t="shared" si="17"/>
        <v>E11,0,1,,,,189,656.</v>
      </c>
      <c r="D232" t="s">
        <v>232</v>
      </c>
    </row>
    <row r="233" spans="1:4" x14ac:dyDescent="0.2">
      <c r="A233">
        <f t="shared" si="16"/>
        <v>0</v>
      </c>
      <c r="B233" t="str">
        <f t="shared" si="14"/>
        <v>,6150</v>
      </c>
      <c r="C233" t="str">
        <f t="shared" si="17"/>
        <v>E11,1,1,,,,229,6150</v>
      </c>
      <c r="D233" t="s">
        <v>233</v>
      </c>
    </row>
    <row r="234" spans="1:4" x14ac:dyDescent="0.2">
      <c r="A234">
        <f t="shared" si="16"/>
        <v>15173</v>
      </c>
      <c r="B234" t="str">
        <f t="shared" si="14"/>
        <v>15173</v>
      </c>
      <c r="C234" t="str">
        <f t="shared" si="17"/>
        <v>E12,0,0,0,0,0,15173</v>
      </c>
      <c r="D234" t="s">
        <v>234</v>
      </c>
    </row>
    <row r="235" spans="1:4" x14ac:dyDescent="0.2">
      <c r="A235">
        <f t="shared" si="16"/>
        <v>18</v>
      </c>
      <c r="B235" t="str">
        <f t="shared" si="14"/>
        <v>18,41</v>
      </c>
      <c r="C235" t="str">
        <f t="shared" si="17"/>
        <v>E12,1,0,0,0,0,18,41</v>
      </c>
      <c r="D235" t="s">
        <v>235</v>
      </c>
    </row>
    <row r="236" spans="1:4" x14ac:dyDescent="0.2">
      <c r="A236">
        <f t="shared" si="16"/>
        <v>139</v>
      </c>
      <c r="B236" t="str">
        <f t="shared" si="14"/>
        <v>139,3</v>
      </c>
      <c r="C236" t="str">
        <f t="shared" si="17"/>
        <v>E12,0,1,0,0,0,139,3</v>
      </c>
      <c r="D236" t="s">
        <v>236</v>
      </c>
    </row>
    <row r="237" spans="1:4" x14ac:dyDescent="0.2">
      <c r="A237">
        <f t="shared" si="16"/>
        <v>4</v>
      </c>
      <c r="B237" t="str">
        <f t="shared" si="14"/>
        <v>4,377</v>
      </c>
      <c r="C237" t="str">
        <f t="shared" si="17"/>
        <v>E12,1,1,0,0,0,4,377</v>
      </c>
      <c r="D237" t="s">
        <v>237</v>
      </c>
    </row>
    <row r="238" spans="1:4" x14ac:dyDescent="0.2">
      <c r="A238">
        <f t="shared" si="16"/>
        <v>31</v>
      </c>
      <c r="B238" t="str">
        <f t="shared" si="14"/>
        <v>31,22</v>
      </c>
      <c r="C238" t="str">
        <f t="shared" si="17"/>
        <v>E12,0,0,1,0,0,31,22</v>
      </c>
      <c r="D238" t="s">
        <v>238</v>
      </c>
    </row>
    <row r="239" spans="1:4" x14ac:dyDescent="0.2">
      <c r="A239">
        <f t="shared" si="16"/>
        <v>5</v>
      </c>
      <c r="B239" t="str">
        <f t="shared" si="14"/>
        <v>5,405</v>
      </c>
      <c r="C239" t="str">
        <f t="shared" si="17"/>
        <v>E12,1,0,1,0,0,5,405</v>
      </c>
      <c r="D239" t="s">
        <v>239</v>
      </c>
    </row>
    <row r="240" spans="1:4" x14ac:dyDescent="0.2">
      <c r="A240">
        <f t="shared" si="16"/>
        <v>9</v>
      </c>
      <c r="B240" t="str">
        <f t="shared" si="14"/>
        <v>9,329</v>
      </c>
      <c r="C240" t="str">
        <f t="shared" si="17"/>
        <v>E12,0,0,0,1,0,9,329</v>
      </c>
      <c r="D240" t="s">
        <v>240</v>
      </c>
    </row>
    <row r="241" spans="1:4" x14ac:dyDescent="0.2">
      <c r="A241">
        <f t="shared" si="16"/>
        <v>30</v>
      </c>
      <c r="B241" t="str">
        <f t="shared" si="14"/>
        <v>30,40</v>
      </c>
      <c r="C241" t="str">
        <f t="shared" si="17"/>
        <v>E12,1,0,0,1,0,30,40</v>
      </c>
      <c r="D241" t="s">
        <v>241</v>
      </c>
    </row>
    <row r="242" spans="1:4" x14ac:dyDescent="0.2">
      <c r="A242">
        <f t="shared" si="16"/>
        <v>1</v>
      </c>
      <c r="B242" t="str">
        <f t="shared" si="14"/>
        <v>1,398</v>
      </c>
      <c r="C242" t="str">
        <f t="shared" si="17"/>
        <v>E12,1,1,0,1,0,1,398</v>
      </c>
      <c r="D242" t="s">
        <v>242</v>
      </c>
    </row>
    <row r="243" spans="1:4" x14ac:dyDescent="0.2">
      <c r="A243">
        <f t="shared" si="16"/>
        <v>2</v>
      </c>
      <c r="B243" t="str">
        <f t="shared" si="14"/>
        <v>2,277</v>
      </c>
      <c r="C243" t="str">
        <f t="shared" si="17"/>
        <v>E12,0,0,1,1,0,2,277</v>
      </c>
      <c r="D243" t="s">
        <v>243</v>
      </c>
    </row>
    <row r="244" spans="1:4" x14ac:dyDescent="0.2">
      <c r="A244">
        <f t="shared" si="16"/>
        <v>38</v>
      </c>
      <c r="B244" t="str">
        <f t="shared" si="14"/>
        <v>38,37</v>
      </c>
      <c r="C244" t="str">
        <f t="shared" si="17"/>
        <v>E12,1,0,1,1,0,38,37</v>
      </c>
      <c r="D244" t="s">
        <v>244</v>
      </c>
    </row>
    <row r="245" spans="1:4" x14ac:dyDescent="0.2">
      <c r="A245">
        <f t="shared" si="16"/>
        <v>2</v>
      </c>
      <c r="B245" t="str">
        <f t="shared" si="14"/>
        <v>2,338</v>
      </c>
      <c r="C245" t="str">
        <f t="shared" si="17"/>
        <v>E12,1,1,1,1,0,2,338</v>
      </c>
      <c r="D245" t="s">
        <v>245</v>
      </c>
    </row>
    <row r="246" spans="1:4" x14ac:dyDescent="0.2">
      <c r="A246">
        <f t="shared" si="16"/>
        <v>45</v>
      </c>
      <c r="B246" t="str">
        <f t="shared" si="14"/>
        <v>45,23</v>
      </c>
      <c r="C246" t="str">
        <f t="shared" si="17"/>
        <v>E12,0,0,0,0,1,45,23</v>
      </c>
      <c r="D246" t="s">
        <v>246</v>
      </c>
    </row>
    <row r="247" spans="1:4" x14ac:dyDescent="0.2">
      <c r="A247">
        <f t="shared" si="16"/>
        <v>14</v>
      </c>
      <c r="B247" t="str">
        <f t="shared" si="14"/>
        <v>14,39</v>
      </c>
      <c r="C247" t="str">
        <f t="shared" si="17"/>
        <v>E12,0,1,0,0,1,14,39</v>
      </c>
      <c r="D247" t="s">
        <v>247</v>
      </c>
    </row>
    <row r="248" spans="1:4" x14ac:dyDescent="0.2">
      <c r="A248">
        <f t="shared" si="16"/>
        <v>14</v>
      </c>
      <c r="B248" t="str">
        <f t="shared" si="14"/>
        <v>14,23</v>
      </c>
      <c r="C248" t="str">
        <f t="shared" si="17"/>
        <v>E12,0,0,1,0,1,14,23</v>
      </c>
      <c r="D248" t="s">
        <v>248</v>
      </c>
    </row>
    <row r="249" spans="1:4" x14ac:dyDescent="0.2">
      <c r="A249">
        <f t="shared" si="16"/>
        <v>3</v>
      </c>
      <c r="B249" t="str">
        <f t="shared" si="14"/>
        <v>3,373</v>
      </c>
      <c r="C249" t="str">
        <f t="shared" si="17"/>
        <v>E12,1,0,1,0,1,3,373</v>
      </c>
      <c r="D249" t="s">
        <v>249</v>
      </c>
    </row>
    <row r="250" spans="1:4" x14ac:dyDescent="0.2">
      <c r="A250">
        <f t="shared" si="16"/>
        <v>6</v>
      </c>
      <c r="B250" t="str">
        <f t="shared" si="14"/>
        <v>6,379</v>
      </c>
      <c r="C250" t="str">
        <f t="shared" si="17"/>
        <v>E12,0,1,1,0,1,6,379</v>
      </c>
      <c r="D250" t="s">
        <v>250</v>
      </c>
    </row>
    <row r="251" spans="1:4" x14ac:dyDescent="0.2">
      <c r="A251">
        <f t="shared" si="16"/>
        <v>5</v>
      </c>
      <c r="B251" t="str">
        <f t="shared" si="14"/>
        <v>5,374</v>
      </c>
      <c r="C251" t="str">
        <f t="shared" si="17"/>
        <v>E12,1,1,1,0,1,5,374</v>
      </c>
      <c r="D251" t="s">
        <v>251</v>
      </c>
    </row>
    <row r="252" spans="1:4" x14ac:dyDescent="0.2">
      <c r="A252">
        <f t="shared" si="16"/>
        <v>1</v>
      </c>
      <c r="B252" t="str">
        <f t="shared" si="14"/>
        <v>1,330</v>
      </c>
      <c r="C252" t="str">
        <f t="shared" si="17"/>
        <v>E12,1,0,0,1,1,1,330</v>
      </c>
      <c r="D252" t="s">
        <v>252</v>
      </c>
    </row>
    <row r="253" spans="1:4" x14ac:dyDescent="0.2">
      <c r="A253">
        <f t="shared" si="16"/>
        <v>1</v>
      </c>
      <c r="B253" t="str">
        <f t="shared" si="14"/>
        <v>1,274</v>
      </c>
      <c r="C253" t="str">
        <f t="shared" si="17"/>
        <v>E12,0,0,1,1,1,1,274</v>
      </c>
      <c r="D253" t="s">
        <v>253</v>
      </c>
    </row>
    <row r="254" spans="1:4" x14ac:dyDescent="0.2">
      <c r="A254">
        <f t="shared" si="16"/>
        <v>84</v>
      </c>
      <c r="B254" t="str">
        <f t="shared" ref="B254:B317" si="18">RIGHT(C254,5)</f>
        <v>84,38</v>
      </c>
      <c r="C254" t="str">
        <f t="shared" si="17"/>
        <v>E12,1,0,1,1,1,84,38</v>
      </c>
      <c r="D254" t="s">
        <v>254</v>
      </c>
    </row>
    <row r="255" spans="1:4" x14ac:dyDescent="0.2">
      <c r="A255">
        <f t="shared" si="16"/>
        <v>168</v>
      </c>
      <c r="B255" t="str">
        <f t="shared" si="18"/>
        <v>168,3</v>
      </c>
      <c r="C255" t="str">
        <f t="shared" si="17"/>
        <v>E12,1,1,1,1,1,168,3</v>
      </c>
      <c r="D255" t="s">
        <v>255</v>
      </c>
    </row>
    <row r="256" spans="1:4" x14ac:dyDescent="0.2">
      <c r="A256">
        <f t="shared" si="16"/>
        <v>47</v>
      </c>
      <c r="B256" t="str">
        <f t="shared" si="18"/>
        <v>47,16</v>
      </c>
      <c r="C256" t="str">
        <f t="shared" si="17"/>
        <v>F09,0,0,,,,15347,16</v>
      </c>
      <c r="D256" t="s">
        <v>256</v>
      </c>
    </row>
    <row r="257" spans="1:4" x14ac:dyDescent="0.2">
      <c r="A257">
        <f t="shared" si="16"/>
        <v>0</v>
      </c>
      <c r="B257" t="str">
        <f t="shared" si="18"/>
        <v>,6136</v>
      </c>
      <c r="C257" t="str">
        <f t="shared" si="17"/>
        <v>F09,1,0,,,,342,6136</v>
      </c>
      <c r="D257" t="s">
        <v>257</v>
      </c>
    </row>
    <row r="258" spans="1:4" x14ac:dyDescent="0.2">
      <c r="A258" t="e">
        <f t="shared" si="16"/>
        <v>#VALUE!</v>
      </c>
      <c r="B258" t="str">
        <f t="shared" si="18"/>
        <v>,685.</v>
      </c>
      <c r="C258" t="str">
        <f t="shared" si="17"/>
        <v>F09,0,1,,,,330,685.</v>
      </c>
      <c r="D258" t="s">
        <v>258</v>
      </c>
    </row>
    <row r="259" spans="1:4" x14ac:dyDescent="0.2">
      <c r="A259">
        <f t="shared" si="16"/>
        <v>0</v>
      </c>
      <c r="B259" t="str">
        <f t="shared" si="18"/>
        <v>,6168</v>
      </c>
      <c r="C259" t="str">
        <f t="shared" si="17"/>
        <v>F09,1,1,,,,580,6168</v>
      </c>
      <c r="D259" t="s">
        <v>259</v>
      </c>
    </row>
    <row r="260" spans="1:4" x14ac:dyDescent="0.2">
      <c r="A260">
        <f t="shared" si="16"/>
        <v>11976</v>
      </c>
      <c r="B260" t="str">
        <f t="shared" si="18"/>
        <v>11976</v>
      </c>
      <c r="C260" t="str">
        <f t="shared" si="17"/>
        <v>F10,0,0,0,0,0,11976</v>
      </c>
      <c r="D260" t="s">
        <v>260</v>
      </c>
    </row>
    <row r="261" spans="1:4" x14ac:dyDescent="0.2">
      <c r="A261">
        <f t="shared" si="16"/>
        <v>17</v>
      </c>
      <c r="B261" t="str">
        <f t="shared" si="18"/>
        <v>17,82</v>
      </c>
      <c r="C261" t="str">
        <f t="shared" si="17"/>
        <v>F10,1,0,0,0,0,17,82</v>
      </c>
      <c r="D261" t="s">
        <v>261</v>
      </c>
    </row>
    <row r="262" spans="1:4" x14ac:dyDescent="0.2">
      <c r="A262">
        <f t="shared" si="16"/>
        <v>117</v>
      </c>
      <c r="B262" t="str">
        <f t="shared" si="18"/>
        <v>117,9</v>
      </c>
      <c r="C262" t="str">
        <f t="shared" si="17"/>
        <v>F10,0,1,0,0,0,117,9</v>
      </c>
      <c r="D262" t="s">
        <v>262</v>
      </c>
    </row>
    <row r="263" spans="1:4" x14ac:dyDescent="0.2">
      <c r="A263">
        <f t="shared" ref="A263:A280" si="19">INT(B263)</f>
        <v>2</v>
      </c>
      <c r="B263" t="str">
        <f t="shared" si="18"/>
        <v>2,767</v>
      </c>
      <c r="C263" t="str">
        <f t="shared" si="17"/>
        <v>F10,1,1,0,0,0,2,767</v>
      </c>
      <c r="D263" t="s">
        <v>263</v>
      </c>
    </row>
    <row r="264" spans="1:4" x14ac:dyDescent="0.2">
      <c r="A264">
        <f t="shared" si="19"/>
        <v>6</v>
      </c>
      <c r="B264" t="str">
        <f t="shared" si="18"/>
        <v>6,797</v>
      </c>
      <c r="C264" t="str">
        <f t="shared" si="17"/>
        <v>F10,0,0,1,0,0,6,797</v>
      </c>
      <c r="D264" t="s">
        <v>264</v>
      </c>
    </row>
    <row r="265" spans="1:4" x14ac:dyDescent="0.2">
      <c r="A265">
        <f t="shared" si="19"/>
        <v>5</v>
      </c>
      <c r="B265" t="str">
        <f t="shared" si="18"/>
        <v>5,828</v>
      </c>
      <c r="C265" t="str">
        <f t="shared" si="17"/>
        <v>F10,1,0,1,0,0,5,828</v>
      </c>
      <c r="D265" t="s">
        <v>265</v>
      </c>
    </row>
    <row r="266" spans="1:4" x14ac:dyDescent="0.2">
      <c r="A266">
        <f t="shared" si="19"/>
        <v>1</v>
      </c>
      <c r="B266" t="str">
        <f t="shared" si="18"/>
        <v>1,876</v>
      </c>
      <c r="C266" t="str">
        <f t="shared" si="17"/>
        <v>F10,0,1,1,0,0,1,876</v>
      </c>
      <c r="D266" t="s">
        <v>266</v>
      </c>
    </row>
    <row r="267" spans="1:4" x14ac:dyDescent="0.2">
      <c r="A267">
        <f t="shared" si="19"/>
        <v>14</v>
      </c>
      <c r="B267" t="str">
        <f t="shared" si="18"/>
        <v>14,87</v>
      </c>
      <c r="C267" t="str">
        <f t="shared" si="17"/>
        <v>F10,0,0,0,1,0,14,87</v>
      </c>
      <c r="D267" t="s">
        <v>267</v>
      </c>
    </row>
    <row r="268" spans="1:4" x14ac:dyDescent="0.2">
      <c r="A268">
        <f t="shared" si="19"/>
        <v>21</v>
      </c>
      <c r="B268" t="str">
        <f t="shared" si="18"/>
        <v>21,84</v>
      </c>
      <c r="C268" t="str">
        <f t="shared" si="17"/>
        <v>F10,0,0,1,1,0,21,84</v>
      </c>
      <c r="D268" t="s">
        <v>268</v>
      </c>
    </row>
    <row r="269" spans="1:4" x14ac:dyDescent="0.2">
      <c r="A269">
        <f t="shared" si="19"/>
        <v>25</v>
      </c>
      <c r="B269" t="str">
        <f t="shared" si="18"/>
        <v>25,77</v>
      </c>
      <c r="C269" t="str">
        <f t="shared" si="17"/>
        <v>F10,1,0,1,1,0,25,77</v>
      </c>
      <c r="D269" t="s">
        <v>269</v>
      </c>
    </row>
    <row r="270" spans="1:4" x14ac:dyDescent="0.2">
      <c r="A270">
        <f t="shared" si="19"/>
        <v>51</v>
      </c>
      <c r="B270" t="str">
        <f t="shared" si="18"/>
        <v>51,86</v>
      </c>
      <c r="C270" t="str">
        <f t="shared" si="17"/>
        <v>F10,0,0,0,0,1,51,86</v>
      </c>
      <c r="D270" t="s">
        <v>270</v>
      </c>
    </row>
    <row r="271" spans="1:4" x14ac:dyDescent="0.2">
      <c r="A271">
        <f t="shared" si="19"/>
        <v>13</v>
      </c>
      <c r="B271" t="str">
        <f t="shared" si="18"/>
        <v>13,80</v>
      </c>
      <c r="C271" t="str">
        <f t="shared" si="17"/>
        <v>F10,1,0,0,0,1,13,80</v>
      </c>
      <c r="D271" t="s">
        <v>271</v>
      </c>
    </row>
    <row r="272" spans="1:4" x14ac:dyDescent="0.2">
      <c r="A272">
        <f t="shared" si="19"/>
        <v>7</v>
      </c>
      <c r="B272" t="str">
        <f t="shared" si="18"/>
        <v>7,104</v>
      </c>
      <c r="C272" t="str">
        <f t="shared" si="17"/>
        <v>F10,0,1,0,0,1,7,104</v>
      </c>
      <c r="D272" t="s">
        <v>272</v>
      </c>
    </row>
    <row r="273" spans="1:4" x14ac:dyDescent="0.2">
      <c r="A273">
        <f t="shared" si="19"/>
        <v>2</v>
      </c>
      <c r="B273" t="str">
        <f t="shared" si="18"/>
        <v>2,787</v>
      </c>
      <c r="C273" t="str">
        <f t="shared" si="17"/>
        <v>F10,1,1,0,0,1,2,787</v>
      </c>
      <c r="D273" t="s">
        <v>273</v>
      </c>
    </row>
    <row r="274" spans="1:4" x14ac:dyDescent="0.2">
      <c r="A274">
        <f t="shared" si="19"/>
        <v>6</v>
      </c>
      <c r="B274" t="str">
        <f t="shared" si="18"/>
        <v>6,741</v>
      </c>
      <c r="C274" t="str">
        <f t="shared" si="17"/>
        <v>F10,1,0,1,0,1,6,741</v>
      </c>
      <c r="D274" t="s">
        <v>274</v>
      </c>
    </row>
    <row r="275" spans="1:4" x14ac:dyDescent="0.2">
      <c r="A275">
        <f t="shared" si="19"/>
        <v>2</v>
      </c>
      <c r="B275" t="str">
        <f t="shared" si="18"/>
        <v>2,929</v>
      </c>
      <c r="C275" t="str">
        <f t="shared" si="17"/>
        <v>F10,0,0,0,1,1,2,929</v>
      </c>
      <c r="D275" t="s">
        <v>275</v>
      </c>
    </row>
    <row r="276" spans="1:4" x14ac:dyDescent="0.2">
      <c r="A276">
        <f t="shared" si="19"/>
        <v>1</v>
      </c>
      <c r="B276" t="str">
        <f t="shared" si="18"/>
        <v>1,792</v>
      </c>
      <c r="C276" t="str">
        <f t="shared" si="17"/>
        <v>F10,1,0,0,1,1,1,792</v>
      </c>
      <c r="D276" t="s">
        <v>276</v>
      </c>
    </row>
    <row r="277" spans="1:4" x14ac:dyDescent="0.2">
      <c r="A277">
        <f t="shared" si="19"/>
        <v>1</v>
      </c>
      <c r="B277" t="str">
        <f t="shared" si="18"/>
        <v>1,733</v>
      </c>
      <c r="C277" t="str">
        <f t="shared" ref="C277:C340" si="20">LEFT(D277,19)</f>
        <v>F10,1,1,0,1,1,1,733</v>
      </c>
      <c r="D277" t="s">
        <v>277</v>
      </c>
    </row>
    <row r="278" spans="1:4" x14ac:dyDescent="0.2">
      <c r="A278">
        <f t="shared" si="19"/>
        <v>3</v>
      </c>
      <c r="B278" t="str">
        <f t="shared" si="18"/>
        <v>3,100</v>
      </c>
      <c r="C278" t="str">
        <f t="shared" si="20"/>
        <v>F10,0,0,1,1,1,3,100</v>
      </c>
      <c r="D278" t="s">
        <v>278</v>
      </c>
    </row>
    <row r="279" spans="1:4" x14ac:dyDescent="0.2">
      <c r="A279">
        <f t="shared" si="19"/>
        <v>59</v>
      </c>
      <c r="B279" t="str">
        <f t="shared" si="18"/>
        <v>59,78</v>
      </c>
      <c r="C279" t="str">
        <f t="shared" si="20"/>
        <v>F10,1,0,1,1,1,59,78</v>
      </c>
      <c r="D279" t="s">
        <v>279</v>
      </c>
    </row>
    <row r="280" spans="1:4" x14ac:dyDescent="0.2">
      <c r="A280">
        <f t="shared" si="19"/>
        <v>119</v>
      </c>
      <c r="B280" t="str">
        <f t="shared" si="18"/>
        <v>119,7</v>
      </c>
      <c r="C280" t="str">
        <f t="shared" si="20"/>
        <v>F10,1,1,1,1,1,119,7</v>
      </c>
      <c r="D280" t="s">
        <v>280</v>
      </c>
    </row>
    <row r="281" spans="1:4" x14ac:dyDescent="0.2">
      <c r="A281">
        <f t="shared" ref="A281:A282" si="21">INT(B281)</f>
        <v>63</v>
      </c>
      <c r="B281" t="str">
        <f t="shared" si="18"/>
        <v>63,15</v>
      </c>
      <c r="C281" t="str">
        <f t="shared" si="20"/>
        <v>F11,0,0,,,,15463,15</v>
      </c>
      <c r="D281" t="s">
        <v>281</v>
      </c>
    </row>
    <row r="282" spans="1:4" x14ac:dyDescent="0.2">
      <c r="A282">
        <f t="shared" si="21"/>
        <v>0</v>
      </c>
      <c r="B282" t="str">
        <f t="shared" si="18"/>
        <v>,5936</v>
      </c>
      <c r="C282" t="str">
        <f t="shared" si="20"/>
        <v>F11,1,0,,,,317,5936</v>
      </c>
      <c r="D282" t="s">
        <v>282</v>
      </c>
    </row>
    <row r="283" spans="1:4" x14ac:dyDescent="0.2">
      <c r="A283" t="e">
        <f t="shared" ref="A283:A326" si="22">INT(B283)</f>
        <v>#VALUE!</v>
      </c>
      <c r="B283" t="str">
        <f t="shared" si="18"/>
        <v>,636.</v>
      </c>
      <c r="C283" t="str">
        <f t="shared" si="20"/>
        <v>F11,0,1,,,,328,636.</v>
      </c>
      <c r="D283" t="s">
        <v>283</v>
      </c>
    </row>
    <row r="284" spans="1:4" x14ac:dyDescent="0.2">
      <c r="A284">
        <f t="shared" si="22"/>
        <v>0</v>
      </c>
      <c r="B284" t="str">
        <f t="shared" si="18"/>
        <v>,5949</v>
      </c>
      <c r="C284" t="str">
        <f t="shared" si="20"/>
        <v>F11,1,1,,,,387,5949</v>
      </c>
      <c r="D284" t="s">
        <v>284</v>
      </c>
    </row>
    <row r="285" spans="1:4" x14ac:dyDescent="0.2">
      <c r="A285">
        <f t="shared" si="22"/>
        <v>14918</v>
      </c>
      <c r="B285" t="str">
        <f t="shared" si="18"/>
        <v>14918</v>
      </c>
      <c r="C285" t="str">
        <f t="shared" si="20"/>
        <v>F12,0,0,0,0,0,14918</v>
      </c>
      <c r="D285" t="s">
        <v>285</v>
      </c>
    </row>
    <row r="286" spans="1:4" x14ac:dyDescent="0.2">
      <c r="A286">
        <f t="shared" si="22"/>
        <v>4</v>
      </c>
      <c r="B286" t="str">
        <f t="shared" si="18"/>
        <v>4,438</v>
      </c>
      <c r="C286" t="str">
        <f t="shared" si="20"/>
        <v>F12,1,0,0,0,0,4,438</v>
      </c>
      <c r="D286" t="s">
        <v>286</v>
      </c>
    </row>
    <row r="287" spans="1:4" x14ac:dyDescent="0.2">
      <c r="A287">
        <f t="shared" si="22"/>
        <v>116</v>
      </c>
      <c r="B287" t="str">
        <f t="shared" si="18"/>
        <v>116,3</v>
      </c>
      <c r="C287" t="str">
        <f t="shared" si="20"/>
        <v>F12,0,1,0,0,0,116,3</v>
      </c>
      <c r="D287" t="s">
        <v>287</v>
      </c>
    </row>
    <row r="288" spans="1:4" x14ac:dyDescent="0.2">
      <c r="A288">
        <f t="shared" si="22"/>
        <v>1</v>
      </c>
      <c r="B288" t="str">
        <f t="shared" si="18"/>
        <v>1,381</v>
      </c>
      <c r="C288" t="str">
        <f t="shared" si="20"/>
        <v>F12,1,1,0,0,0,1,381</v>
      </c>
      <c r="D288" t="s">
        <v>288</v>
      </c>
    </row>
    <row r="289" spans="1:4" x14ac:dyDescent="0.2">
      <c r="A289">
        <f t="shared" si="22"/>
        <v>19</v>
      </c>
      <c r="B289" t="str">
        <f t="shared" si="18"/>
        <v>19,23</v>
      </c>
      <c r="C289" t="str">
        <f t="shared" si="20"/>
        <v>F12,0,0,1,0,0,19,23</v>
      </c>
      <c r="D289" t="s">
        <v>289</v>
      </c>
    </row>
    <row r="290" spans="1:4" x14ac:dyDescent="0.2">
      <c r="A290">
        <f t="shared" si="22"/>
        <v>4</v>
      </c>
      <c r="B290" t="str">
        <f t="shared" si="18"/>
        <v>4,396</v>
      </c>
      <c r="C290" t="str">
        <f t="shared" si="20"/>
        <v>F12,1,0,1,0,0,4,396</v>
      </c>
      <c r="D290" t="s">
        <v>290</v>
      </c>
    </row>
    <row r="291" spans="1:4" x14ac:dyDescent="0.2">
      <c r="A291">
        <f t="shared" si="22"/>
        <v>1</v>
      </c>
      <c r="B291" t="str">
        <f t="shared" si="18"/>
        <v>1,464</v>
      </c>
      <c r="C291" t="str">
        <f t="shared" si="20"/>
        <v>F12,1,1,1,0,0,1,464</v>
      </c>
      <c r="D291" t="s">
        <v>291</v>
      </c>
    </row>
    <row r="292" spans="1:4" x14ac:dyDescent="0.2">
      <c r="A292">
        <f t="shared" si="22"/>
        <v>7</v>
      </c>
      <c r="B292" t="str">
        <f t="shared" si="18"/>
        <v>7,287</v>
      </c>
      <c r="C292" t="str">
        <f t="shared" si="20"/>
        <v>F12,0,0,0,1,0,7,287</v>
      </c>
      <c r="D292" t="s">
        <v>292</v>
      </c>
    </row>
    <row r="293" spans="1:4" x14ac:dyDescent="0.2">
      <c r="A293">
        <f t="shared" si="22"/>
        <v>19</v>
      </c>
      <c r="B293" t="str">
        <f t="shared" si="18"/>
        <v>19,39</v>
      </c>
      <c r="C293" t="str">
        <f t="shared" si="20"/>
        <v>F12,1,0,0,1,0,19,39</v>
      </c>
      <c r="D293" t="s">
        <v>293</v>
      </c>
    </row>
    <row r="294" spans="1:4" x14ac:dyDescent="0.2">
      <c r="A294">
        <f t="shared" si="22"/>
        <v>32</v>
      </c>
      <c r="B294" t="str">
        <f t="shared" si="18"/>
        <v>32,39</v>
      </c>
      <c r="C294" t="str">
        <f t="shared" si="20"/>
        <v>F12,1,0,1,1,0,32,39</v>
      </c>
      <c r="D294" t="s">
        <v>294</v>
      </c>
    </row>
    <row r="295" spans="1:4" x14ac:dyDescent="0.2">
      <c r="A295">
        <f t="shared" si="22"/>
        <v>1</v>
      </c>
      <c r="B295" t="str">
        <f t="shared" si="18"/>
        <v>1,401</v>
      </c>
      <c r="C295" t="str">
        <f t="shared" si="20"/>
        <v>F12,1,1,1,1,0,1,401</v>
      </c>
      <c r="D295" t="s">
        <v>295</v>
      </c>
    </row>
    <row r="296" spans="1:4" x14ac:dyDescent="0.2">
      <c r="A296">
        <f t="shared" si="22"/>
        <v>43</v>
      </c>
      <c r="B296" t="str">
        <f t="shared" si="18"/>
        <v>43,24</v>
      </c>
      <c r="C296" t="str">
        <f t="shared" si="20"/>
        <v>F12,0,0,0,0,1,43,24</v>
      </c>
      <c r="D296" t="s">
        <v>296</v>
      </c>
    </row>
    <row r="297" spans="1:4" x14ac:dyDescent="0.2">
      <c r="A297">
        <f t="shared" si="22"/>
        <v>7</v>
      </c>
      <c r="B297" t="str">
        <f t="shared" si="18"/>
        <v>7,343</v>
      </c>
      <c r="C297" t="str">
        <f t="shared" si="20"/>
        <v>F12,0,1,0,0,1,7,343</v>
      </c>
      <c r="D297" t="s">
        <v>297</v>
      </c>
    </row>
    <row r="298" spans="1:4" x14ac:dyDescent="0.2">
      <c r="A298">
        <f t="shared" si="22"/>
        <v>8</v>
      </c>
      <c r="B298" t="str">
        <f t="shared" si="18"/>
        <v>8,241</v>
      </c>
      <c r="C298" t="str">
        <f t="shared" si="20"/>
        <v>F12,0,0,1,0,1,8,241</v>
      </c>
      <c r="D298" t="s">
        <v>298</v>
      </c>
    </row>
    <row r="299" spans="1:4" x14ac:dyDescent="0.2">
      <c r="A299">
        <f t="shared" si="22"/>
        <v>2</v>
      </c>
      <c r="B299" t="str">
        <f t="shared" si="18"/>
        <v>2,458</v>
      </c>
      <c r="C299" t="str">
        <f t="shared" si="20"/>
        <v>F12,1,0,1,0,1,2,458</v>
      </c>
      <c r="D299" t="s">
        <v>299</v>
      </c>
    </row>
    <row r="300" spans="1:4" x14ac:dyDescent="0.2">
      <c r="A300">
        <f t="shared" si="22"/>
        <v>3</v>
      </c>
      <c r="B300" t="str">
        <f t="shared" si="18"/>
        <v>3,372</v>
      </c>
      <c r="C300" t="str">
        <f t="shared" si="20"/>
        <v>F12,0,1,1,0,1,3,372</v>
      </c>
      <c r="D300" t="s">
        <v>300</v>
      </c>
    </row>
    <row r="301" spans="1:4" x14ac:dyDescent="0.2">
      <c r="A301">
        <f t="shared" si="22"/>
        <v>3</v>
      </c>
      <c r="B301" t="str">
        <f t="shared" si="18"/>
        <v>3,391</v>
      </c>
      <c r="C301" t="str">
        <f t="shared" si="20"/>
        <v>F12,1,1,1,0,1,3,391</v>
      </c>
      <c r="D301" t="s">
        <v>301</v>
      </c>
    </row>
    <row r="302" spans="1:4" x14ac:dyDescent="0.2">
      <c r="A302">
        <f t="shared" si="22"/>
        <v>1</v>
      </c>
      <c r="B302" t="str">
        <f t="shared" si="18"/>
        <v>1,357</v>
      </c>
      <c r="C302" t="str">
        <f t="shared" si="20"/>
        <v>F12,0,0,0,1,1,1,357</v>
      </c>
      <c r="D302" t="s">
        <v>302</v>
      </c>
    </row>
    <row r="303" spans="1:4" x14ac:dyDescent="0.2">
      <c r="A303">
        <f t="shared" si="22"/>
        <v>1</v>
      </c>
      <c r="B303" t="str">
        <f t="shared" si="18"/>
        <v>1,299</v>
      </c>
      <c r="C303" t="str">
        <f t="shared" si="20"/>
        <v>F12,0,0,1,1,1,1,299</v>
      </c>
      <c r="D303" t="s">
        <v>303</v>
      </c>
    </row>
    <row r="304" spans="1:4" x14ac:dyDescent="0.2">
      <c r="A304">
        <f t="shared" si="22"/>
        <v>57</v>
      </c>
      <c r="B304" t="str">
        <f t="shared" si="18"/>
        <v>57,39</v>
      </c>
      <c r="C304" t="str">
        <f t="shared" si="20"/>
        <v>F12,1,0,1,1,1,57,39</v>
      </c>
      <c r="D304" t="s">
        <v>304</v>
      </c>
    </row>
    <row r="305" spans="1:4" x14ac:dyDescent="0.2">
      <c r="A305">
        <f t="shared" si="22"/>
        <v>135</v>
      </c>
      <c r="B305" t="str">
        <f t="shared" si="18"/>
        <v>135,3</v>
      </c>
      <c r="C305" t="str">
        <f t="shared" si="20"/>
        <v>F12,1,1,1,1,1,135,3</v>
      </c>
      <c r="D305" t="s">
        <v>305</v>
      </c>
    </row>
    <row r="306" spans="1:4" x14ac:dyDescent="0.2">
      <c r="A306">
        <f t="shared" si="22"/>
        <v>59</v>
      </c>
      <c r="B306" t="str">
        <f t="shared" si="18"/>
        <v>59,16</v>
      </c>
      <c r="C306" t="str">
        <f t="shared" si="20"/>
        <v>G09,0,0,,,,15659,16</v>
      </c>
      <c r="D306" t="s">
        <v>306</v>
      </c>
    </row>
    <row r="307" spans="1:4" x14ac:dyDescent="0.2">
      <c r="A307">
        <f t="shared" si="22"/>
        <v>0</v>
      </c>
      <c r="B307" t="str">
        <f t="shared" si="18"/>
        <v>,6373</v>
      </c>
      <c r="C307" t="str">
        <f t="shared" si="20"/>
        <v>G09,1,0,,,,385,6373</v>
      </c>
      <c r="D307" t="s">
        <v>307</v>
      </c>
    </row>
    <row r="308" spans="1:4" x14ac:dyDescent="0.2">
      <c r="A308" t="e">
        <f t="shared" si="22"/>
        <v>#VALUE!</v>
      </c>
      <c r="B308" t="str">
        <f t="shared" si="18"/>
        <v>,685.</v>
      </c>
      <c r="C308" t="str">
        <f t="shared" si="20"/>
        <v>G09,0,1,,,,339,685.</v>
      </c>
      <c r="D308" t="s">
        <v>308</v>
      </c>
    </row>
    <row r="309" spans="1:4" x14ac:dyDescent="0.2">
      <c r="A309">
        <f t="shared" si="22"/>
        <v>0</v>
      </c>
      <c r="B309" t="str">
        <f t="shared" si="18"/>
        <v>,6365</v>
      </c>
      <c r="C309" t="str">
        <f t="shared" si="20"/>
        <v>G09,1,1,,,,579,6365</v>
      </c>
      <c r="D309" t="s">
        <v>309</v>
      </c>
    </row>
    <row r="310" spans="1:4" x14ac:dyDescent="0.2">
      <c r="A310">
        <f t="shared" si="22"/>
        <v>11765</v>
      </c>
      <c r="B310" t="str">
        <f t="shared" si="18"/>
        <v>11765</v>
      </c>
      <c r="C310" t="str">
        <f t="shared" si="20"/>
        <v>G10,0,0,0,0,0,11765</v>
      </c>
      <c r="D310" t="s">
        <v>310</v>
      </c>
    </row>
    <row r="311" spans="1:4" x14ac:dyDescent="0.2">
      <c r="A311">
        <f t="shared" si="22"/>
        <v>16</v>
      </c>
      <c r="B311" t="str">
        <f t="shared" si="18"/>
        <v>16,55</v>
      </c>
      <c r="C311" t="str">
        <f t="shared" si="20"/>
        <v>G10,1,0,0,0,0,16,55</v>
      </c>
      <c r="D311" t="s">
        <v>311</v>
      </c>
    </row>
    <row r="312" spans="1:4" x14ac:dyDescent="0.2">
      <c r="A312">
        <f t="shared" si="22"/>
        <v>78</v>
      </c>
      <c r="B312" t="str">
        <f t="shared" si="18"/>
        <v>78,61</v>
      </c>
      <c r="C312" t="str">
        <f t="shared" si="20"/>
        <v>G10,0,1,0,0,0,78,61</v>
      </c>
      <c r="D312" t="s">
        <v>312</v>
      </c>
    </row>
    <row r="313" spans="1:4" x14ac:dyDescent="0.2">
      <c r="A313">
        <f t="shared" si="22"/>
        <v>1</v>
      </c>
      <c r="B313" t="str">
        <f t="shared" si="18"/>
        <v>1,525</v>
      </c>
      <c r="C313" t="str">
        <f t="shared" si="20"/>
        <v>G10,1,1,0,0,0,1,525</v>
      </c>
      <c r="D313" t="s">
        <v>313</v>
      </c>
    </row>
    <row r="314" spans="1:4" x14ac:dyDescent="0.2">
      <c r="A314">
        <f t="shared" si="22"/>
        <v>9</v>
      </c>
      <c r="B314" t="str">
        <f t="shared" si="18"/>
        <v>9,534</v>
      </c>
      <c r="C314" t="str">
        <f t="shared" si="20"/>
        <v>G10,0,0,1,0,0,9,534</v>
      </c>
      <c r="D314" t="s">
        <v>314</v>
      </c>
    </row>
    <row r="315" spans="1:4" x14ac:dyDescent="0.2">
      <c r="A315">
        <f t="shared" si="22"/>
        <v>3</v>
      </c>
      <c r="B315" t="str">
        <f t="shared" si="18"/>
        <v>3,558</v>
      </c>
      <c r="C315" t="str">
        <f t="shared" si="20"/>
        <v>G10,1,0,1,0,0,3,558</v>
      </c>
      <c r="D315" t="s">
        <v>315</v>
      </c>
    </row>
    <row r="316" spans="1:4" x14ac:dyDescent="0.2">
      <c r="A316">
        <f t="shared" si="22"/>
        <v>9</v>
      </c>
      <c r="B316" t="str">
        <f t="shared" si="18"/>
        <v>9,592</v>
      </c>
      <c r="C316" t="str">
        <f t="shared" si="20"/>
        <v>G10,0,0,0,1,0,9,592</v>
      </c>
      <c r="D316" t="s">
        <v>316</v>
      </c>
    </row>
    <row r="317" spans="1:4" x14ac:dyDescent="0.2">
      <c r="A317">
        <f t="shared" si="22"/>
        <v>16</v>
      </c>
      <c r="B317" t="str">
        <f t="shared" si="18"/>
        <v>16,55</v>
      </c>
      <c r="C317" t="str">
        <f t="shared" si="20"/>
        <v>G10,0,0,1,1,0,16,55</v>
      </c>
      <c r="D317" t="s">
        <v>317</v>
      </c>
    </row>
    <row r="318" spans="1:4" x14ac:dyDescent="0.2">
      <c r="A318">
        <f t="shared" si="22"/>
        <v>22</v>
      </c>
      <c r="B318" t="str">
        <f t="shared" ref="B318:B381" si="23">RIGHT(C318,5)</f>
        <v>22,55</v>
      </c>
      <c r="C318" t="str">
        <f t="shared" si="20"/>
        <v>G10,1,0,1,1,0,22,55</v>
      </c>
      <c r="D318" t="s">
        <v>318</v>
      </c>
    </row>
    <row r="319" spans="1:4" x14ac:dyDescent="0.2">
      <c r="A319">
        <f t="shared" si="22"/>
        <v>39</v>
      </c>
      <c r="B319" t="str">
        <f t="shared" si="23"/>
        <v>39,55</v>
      </c>
      <c r="C319" t="str">
        <f t="shared" si="20"/>
        <v>G10,0,0,0,0,1,39,55</v>
      </c>
      <c r="D319" t="s">
        <v>319</v>
      </c>
    </row>
    <row r="320" spans="1:4" x14ac:dyDescent="0.2">
      <c r="A320">
        <f t="shared" si="22"/>
        <v>8</v>
      </c>
      <c r="B320" t="str">
        <f t="shared" si="23"/>
        <v>8,533</v>
      </c>
      <c r="C320" t="str">
        <f t="shared" si="20"/>
        <v>G10,1,0,0,0,1,8,533</v>
      </c>
      <c r="D320" t="s">
        <v>320</v>
      </c>
    </row>
    <row r="321" spans="1:4" x14ac:dyDescent="0.2">
      <c r="A321">
        <f t="shared" si="22"/>
        <v>6</v>
      </c>
      <c r="B321" t="str">
        <f t="shared" si="23"/>
        <v>6,633</v>
      </c>
      <c r="C321" t="str">
        <f t="shared" si="20"/>
        <v>G10,0,1,0,0,1,6,633</v>
      </c>
      <c r="D321" t="s">
        <v>321</v>
      </c>
    </row>
    <row r="322" spans="1:4" x14ac:dyDescent="0.2">
      <c r="A322">
        <f t="shared" si="22"/>
        <v>4</v>
      </c>
      <c r="B322" t="str">
        <f t="shared" si="23"/>
        <v>4,631</v>
      </c>
      <c r="C322" t="str">
        <f t="shared" si="20"/>
        <v>G10,1,1,0,0,1,4,631</v>
      </c>
      <c r="D322" t="s">
        <v>322</v>
      </c>
    </row>
    <row r="323" spans="1:4" x14ac:dyDescent="0.2">
      <c r="A323">
        <f t="shared" si="22"/>
        <v>3</v>
      </c>
      <c r="B323" t="str">
        <f t="shared" si="23"/>
        <v>3,600</v>
      </c>
      <c r="C323" t="str">
        <f t="shared" si="20"/>
        <v>G10,1,0,1,0,1,3,600</v>
      </c>
      <c r="D323" t="s">
        <v>323</v>
      </c>
    </row>
    <row r="324" spans="1:4" x14ac:dyDescent="0.2">
      <c r="A324">
        <f t="shared" si="22"/>
        <v>2</v>
      </c>
      <c r="B324" t="str">
        <f t="shared" si="23"/>
        <v>2,497</v>
      </c>
      <c r="C324" t="str">
        <f t="shared" si="20"/>
        <v>G10,1,1,1,0,1,2,497</v>
      </c>
      <c r="D324" t="s">
        <v>324</v>
      </c>
    </row>
    <row r="325" spans="1:4" x14ac:dyDescent="0.2">
      <c r="A325">
        <f t="shared" si="22"/>
        <v>4</v>
      </c>
      <c r="B325" t="str">
        <f t="shared" si="23"/>
        <v>4,526</v>
      </c>
      <c r="C325" t="str">
        <f t="shared" si="20"/>
        <v>G10,1,1,0,1,1,4,526</v>
      </c>
      <c r="D325" t="s">
        <v>325</v>
      </c>
    </row>
    <row r="326" spans="1:4" x14ac:dyDescent="0.2">
      <c r="A326">
        <f t="shared" si="22"/>
        <v>2</v>
      </c>
      <c r="B326" t="str">
        <f t="shared" si="23"/>
        <v>2,528</v>
      </c>
      <c r="C326" t="str">
        <f t="shared" si="20"/>
        <v>G10,0,0,1,1,1,2,528</v>
      </c>
      <c r="D326" t="s">
        <v>326</v>
      </c>
    </row>
    <row r="327" spans="1:4" x14ac:dyDescent="0.2">
      <c r="A327">
        <f t="shared" ref="A327:A390" si="24">INT(B327)</f>
        <v>33</v>
      </c>
      <c r="B327" t="str">
        <f t="shared" si="23"/>
        <v>33,56</v>
      </c>
      <c r="C327" t="str">
        <f t="shared" si="20"/>
        <v>G10,1,0,1,1,1,33,56</v>
      </c>
      <c r="D327" t="s">
        <v>327</v>
      </c>
    </row>
    <row r="328" spans="1:4" x14ac:dyDescent="0.2">
      <c r="A328">
        <f t="shared" si="24"/>
        <v>94</v>
      </c>
      <c r="B328" t="str">
        <f t="shared" si="23"/>
        <v>94,55</v>
      </c>
      <c r="C328" t="str">
        <f t="shared" si="20"/>
        <v>G10,1,1,1,1,1,94,55</v>
      </c>
      <c r="D328" t="s">
        <v>328</v>
      </c>
    </row>
    <row r="329" spans="1:4" x14ac:dyDescent="0.2">
      <c r="A329">
        <f t="shared" si="24"/>
        <v>43</v>
      </c>
      <c r="B329" t="str">
        <f t="shared" si="23"/>
        <v>43,15</v>
      </c>
      <c r="C329" t="str">
        <f t="shared" si="20"/>
        <v>G11,0,0,,,,14243,15</v>
      </c>
      <c r="D329" t="s">
        <v>329</v>
      </c>
    </row>
    <row r="330" spans="1:4" x14ac:dyDescent="0.2">
      <c r="A330">
        <f t="shared" si="24"/>
        <v>0</v>
      </c>
      <c r="B330" t="str">
        <f t="shared" si="23"/>
        <v>,6086</v>
      </c>
      <c r="C330" t="str">
        <f t="shared" si="20"/>
        <v>G11,1,0,,,,288,6086</v>
      </c>
      <c r="D330" t="s">
        <v>330</v>
      </c>
    </row>
    <row r="331" spans="1:4" x14ac:dyDescent="0.2">
      <c r="A331" t="e">
        <f t="shared" si="24"/>
        <v>#VALUE!</v>
      </c>
      <c r="B331" t="str">
        <f t="shared" si="23"/>
        <v>,656.</v>
      </c>
      <c r="C331" t="str">
        <f t="shared" si="20"/>
        <v>G11,0,1,,,,253,656.</v>
      </c>
      <c r="D331" t="s">
        <v>331</v>
      </c>
    </row>
    <row r="332" spans="1:4" x14ac:dyDescent="0.2">
      <c r="A332">
        <f t="shared" si="24"/>
        <v>0</v>
      </c>
      <c r="B332" t="str">
        <f t="shared" si="23"/>
        <v>,6106</v>
      </c>
      <c r="C332" t="str">
        <f t="shared" si="20"/>
        <v>G11,1,1,,,,361,6106</v>
      </c>
      <c r="D332" t="s">
        <v>332</v>
      </c>
    </row>
    <row r="333" spans="1:4" x14ac:dyDescent="0.2">
      <c r="A333">
        <f t="shared" si="24"/>
        <v>15730</v>
      </c>
      <c r="B333" t="str">
        <f t="shared" si="23"/>
        <v>15730</v>
      </c>
      <c r="C333" t="str">
        <f t="shared" si="20"/>
        <v>G12,0,0,0,0,0,15730</v>
      </c>
      <c r="D333" t="s">
        <v>333</v>
      </c>
    </row>
    <row r="334" spans="1:4" x14ac:dyDescent="0.2">
      <c r="A334">
        <f t="shared" si="24"/>
        <v>2</v>
      </c>
      <c r="B334" t="str">
        <f t="shared" si="23"/>
        <v>2,425</v>
      </c>
      <c r="C334" t="str">
        <f t="shared" si="20"/>
        <v>G12,1,0,0,0,0,2,425</v>
      </c>
      <c r="D334" t="s">
        <v>334</v>
      </c>
    </row>
    <row r="335" spans="1:4" x14ac:dyDescent="0.2">
      <c r="A335">
        <f t="shared" si="24"/>
        <v>147</v>
      </c>
      <c r="B335" t="str">
        <f t="shared" si="23"/>
        <v>147,2</v>
      </c>
      <c r="C335" t="str">
        <f t="shared" si="20"/>
        <v>G12,0,1,0,0,0,147,2</v>
      </c>
      <c r="D335" t="s">
        <v>335</v>
      </c>
    </row>
    <row r="336" spans="1:4" x14ac:dyDescent="0.2">
      <c r="A336">
        <f t="shared" si="24"/>
        <v>24</v>
      </c>
      <c r="B336" t="str">
        <f t="shared" si="23"/>
        <v>24,25</v>
      </c>
      <c r="C336" t="str">
        <f t="shared" si="20"/>
        <v>G12,0,0,1,0,0,24,25</v>
      </c>
      <c r="D336" t="s">
        <v>336</v>
      </c>
    </row>
    <row r="337" spans="1:4" x14ac:dyDescent="0.2">
      <c r="A337">
        <f t="shared" si="24"/>
        <v>5</v>
      </c>
      <c r="B337" t="str">
        <f t="shared" si="23"/>
        <v>5,381</v>
      </c>
      <c r="C337" t="str">
        <f t="shared" si="20"/>
        <v>G12,1,0,1,0,0,5,381</v>
      </c>
      <c r="D337" t="s">
        <v>337</v>
      </c>
    </row>
    <row r="338" spans="1:4" x14ac:dyDescent="0.2">
      <c r="A338">
        <f t="shared" si="24"/>
        <v>9</v>
      </c>
      <c r="B338" t="str">
        <f t="shared" si="23"/>
        <v>9,313</v>
      </c>
      <c r="C338" t="str">
        <f t="shared" si="20"/>
        <v>G12,0,0,0,1,0,9,313</v>
      </c>
      <c r="D338" t="s">
        <v>338</v>
      </c>
    </row>
    <row r="339" spans="1:4" x14ac:dyDescent="0.2">
      <c r="A339">
        <f t="shared" si="24"/>
        <v>26</v>
      </c>
      <c r="B339" t="str">
        <f t="shared" si="23"/>
        <v>26,38</v>
      </c>
      <c r="C339" t="str">
        <f t="shared" si="20"/>
        <v>G12,1,0,0,1,0,26,38</v>
      </c>
      <c r="D339" t="s">
        <v>339</v>
      </c>
    </row>
    <row r="340" spans="1:4" x14ac:dyDescent="0.2">
      <c r="A340">
        <f t="shared" si="24"/>
        <v>36</v>
      </c>
      <c r="B340" t="str">
        <f t="shared" si="23"/>
        <v>36,35</v>
      </c>
      <c r="C340" t="str">
        <f t="shared" si="20"/>
        <v>G12,1,0,1,1,0,36,35</v>
      </c>
      <c r="D340" t="s">
        <v>340</v>
      </c>
    </row>
    <row r="341" spans="1:4" x14ac:dyDescent="0.2">
      <c r="A341">
        <f t="shared" si="24"/>
        <v>8</v>
      </c>
      <c r="B341" t="str">
        <f t="shared" si="23"/>
        <v>8,332</v>
      </c>
      <c r="C341" t="str">
        <f t="shared" ref="C341:C360" si="25">LEFT(D341,19)</f>
        <v>G12,1,1,1,1,0,8,332</v>
      </c>
      <c r="D341" t="s">
        <v>341</v>
      </c>
    </row>
    <row r="342" spans="1:4" x14ac:dyDescent="0.2">
      <c r="A342">
        <f t="shared" si="24"/>
        <v>52</v>
      </c>
      <c r="B342" t="str">
        <f t="shared" si="23"/>
        <v>52,25</v>
      </c>
      <c r="C342" t="str">
        <f t="shared" si="25"/>
        <v>G12,0,0,0,0,1,52,25</v>
      </c>
      <c r="D342" t="s">
        <v>342</v>
      </c>
    </row>
    <row r="343" spans="1:4" x14ac:dyDescent="0.2">
      <c r="A343">
        <f t="shared" si="24"/>
        <v>19</v>
      </c>
      <c r="B343" t="str">
        <f t="shared" si="23"/>
        <v>19,27</v>
      </c>
      <c r="C343" t="str">
        <f t="shared" si="25"/>
        <v>G12,0,1,0,0,1,19,27</v>
      </c>
      <c r="D343" t="s">
        <v>343</v>
      </c>
    </row>
    <row r="344" spans="1:4" x14ac:dyDescent="0.2">
      <c r="A344">
        <f t="shared" si="24"/>
        <v>14</v>
      </c>
      <c r="B344" t="str">
        <f t="shared" si="23"/>
        <v>14,24</v>
      </c>
      <c r="C344" t="str">
        <f t="shared" si="25"/>
        <v>G12,0,0,1,0,1,14,24</v>
      </c>
      <c r="D344" t="s">
        <v>344</v>
      </c>
    </row>
    <row r="345" spans="1:4" x14ac:dyDescent="0.2">
      <c r="A345">
        <f t="shared" si="24"/>
        <v>5</v>
      </c>
      <c r="B345" t="str">
        <f t="shared" si="23"/>
        <v>5,352</v>
      </c>
      <c r="C345" t="str">
        <f t="shared" si="25"/>
        <v>G12,1,0,1,0,1,5,352</v>
      </c>
      <c r="D345" t="s">
        <v>345</v>
      </c>
    </row>
    <row r="346" spans="1:4" x14ac:dyDescent="0.2">
      <c r="A346">
        <f t="shared" si="24"/>
        <v>8</v>
      </c>
      <c r="B346" t="str">
        <f t="shared" si="23"/>
        <v>8,292</v>
      </c>
      <c r="C346" t="str">
        <f t="shared" si="25"/>
        <v>G12,0,1,1,0,1,8,292</v>
      </c>
      <c r="D346" t="s">
        <v>346</v>
      </c>
    </row>
    <row r="347" spans="1:4" x14ac:dyDescent="0.2">
      <c r="A347">
        <f t="shared" si="24"/>
        <v>4</v>
      </c>
      <c r="B347" t="str">
        <f t="shared" si="23"/>
        <v>4,355</v>
      </c>
      <c r="C347" t="str">
        <f t="shared" si="25"/>
        <v>G12,1,1,1,0,1,4,355</v>
      </c>
      <c r="D347" t="s">
        <v>347</v>
      </c>
    </row>
    <row r="348" spans="1:4" x14ac:dyDescent="0.2">
      <c r="A348">
        <f t="shared" si="24"/>
        <v>2</v>
      </c>
      <c r="B348" t="str">
        <f t="shared" si="23"/>
        <v>2,410</v>
      </c>
      <c r="C348" t="str">
        <f t="shared" si="25"/>
        <v>G12,1,0,0,1,1,2,410</v>
      </c>
      <c r="D348" t="s">
        <v>348</v>
      </c>
    </row>
    <row r="349" spans="1:4" x14ac:dyDescent="0.2">
      <c r="A349">
        <f t="shared" si="24"/>
        <v>1</v>
      </c>
      <c r="B349" t="str">
        <f t="shared" si="23"/>
        <v>1,288</v>
      </c>
      <c r="C349" t="str">
        <f t="shared" si="25"/>
        <v>G12,0,0,1,1,1,1,288</v>
      </c>
      <c r="D349" t="s">
        <v>349</v>
      </c>
    </row>
    <row r="350" spans="1:4" x14ac:dyDescent="0.2">
      <c r="A350">
        <f t="shared" si="24"/>
        <v>64</v>
      </c>
      <c r="B350" t="str">
        <f t="shared" si="23"/>
        <v>64,36</v>
      </c>
      <c r="C350" t="str">
        <f t="shared" si="25"/>
        <v>G12,1,0,1,1,1,64,36</v>
      </c>
      <c r="D350" t="s">
        <v>350</v>
      </c>
    </row>
    <row r="351" spans="1:4" x14ac:dyDescent="0.2">
      <c r="A351">
        <f t="shared" si="24"/>
        <v>180</v>
      </c>
      <c r="B351" t="str">
        <f t="shared" si="23"/>
        <v>180,3</v>
      </c>
      <c r="C351" t="str">
        <f t="shared" si="25"/>
        <v>G12,1,1,1,1,1,180,3</v>
      </c>
      <c r="D351" t="s">
        <v>351</v>
      </c>
    </row>
    <row r="352" spans="1:4" x14ac:dyDescent="0.2">
      <c r="A352">
        <f t="shared" si="24"/>
        <v>6</v>
      </c>
      <c r="B352" t="str">
        <f t="shared" si="23"/>
        <v>06,16</v>
      </c>
      <c r="C352" t="str">
        <f t="shared" si="25"/>
        <v>H09,0,0,,,,16106,16</v>
      </c>
      <c r="D352" t="s">
        <v>352</v>
      </c>
    </row>
    <row r="353" spans="1:4" x14ac:dyDescent="0.2">
      <c r="A353">
        <f t="shared" si="24"/>
        <v>0</v>
      </c>
      <c r="B353" t="str">
        <f t="shared" si="23"/>
        <v>,6344</v>
      </c>
      <c r="C353" t="str">
        <f t="shared" si="25"/>
        <v>H09,1,0,,,,346,6344</v>
      </c>
      <c r="D353" t="s">
        <v>353</v>
      </c>
    </row>
    <row r="354" spans="1:4" x14ac:dyDescent="0.2">
      <c r="A354" t="e">
        <f t="shared" si="24"/>
        <v>#VALUE!</v>
      </c>
      <c r="B354" t="str">
        <f t="shared" si="23"/>
        <v>,680.</v>
      </c>
      <c r="C354" t="str">
        <f t="shared" si="25"/>
        <v>H09,0,1,,,,307,680.</v>
      </c>
      <c r="D354" t="s">
        <v>354</v>
      </c>
    </row>
    <row r="355" spans="1:4" x14ac:dyDescent="0.2">
      <c r="A355">
        <f t="shared" si="24"/>
        <v>0</v>
      </c>
      <c r="B355" t="str">
        <f t="shared" si="23"/>
        <v>,6363</v>
      </c>
      <c r="C355" t="str">
        <f t="shared" si="25"/>
        <v>H09,1,1,,,,557,6363</v>
      </c>
      <c r="D355" t="s">
        <v>355</v>
      </c>
    </row>
    <row r="356" spans="1:4" x14ac:dyDescent="0.2">
      <c r="A356">
        <f t="shared" si="24"/>
        <v>12941</v>
      </c>
      <c r="B356" t="str">
        <f t="shared" si="23"/>
        <v>12941</v>
      </c>
      <c r="C356" t="str">
        <f t="shared" si="25"/>
        <v>H10,0,0,0,0,0,12941</v>
      </c>
      <c r="D356" t="s">
        <v>356</v>
      </c>
    </row>
    <row r="357" spans="1:4" x14ac:dyDescent="0.2">
      <c r="A357">
        <f t="shared" si="24"/>
        <v>18</v>
      </c>
      <c r="B357" t="str">
        <f t="shared" si="23"/>
        <v>18,61</v>
      </c>
      <c r="C357" t="str">
        <f t="shared" si="25"/>
        <v>H10,1,0,0,0,0,18,61</v>
      </c>
      <c r="D357" t="s">
        <v>357</v>
      </c>
    </row>
    <row r="358" spans="1:4" x14ac:dyDescent="0.2">
      <c r="A358">
        <f t="shared" si="24"/>
        <v>90</v>
      </c>
      <c r="B358" t="str">
        <f t="shared" si="23"/>
        <v>90,64</v>
      </c>
      <c r="C358" t="str">
        <f t="shared" si="25"/>
        <v>H10,0,1,0,0,0,90,64</v>
      </c>
      <c r="D358" t="s">
        <v>358</v>
      </c>
    </row>
    <row r="359" spans="1:4" x14ac:dyDescent="0.2">
      <c r="A359">
        <f t="shared" si="24"/>
        <v>1</v>
      </c>
      <c r="B359" t="str">
        <f t="shared" si="23"/>
        <v>1,624</v>
      </c>
      <c r="C359" t="str">
        <f t="shared" si="25"/>
        <v>H10,1,1,0,0,0,1,624</v>
      </c>
      <c r="D359" t="s">
        <v>359</v>
      </c>
    </row>
    <row r="360" spans="1:4" x14ac:dyDescent="0.2">
      <c r="A360">
        <f t="shared" si="24"/>
        <v>8</v>
      </c>
      <c r="B360" t="str">
        <f t="shared" si="23"/>
        <v>8,616</v>
      </c>
      <c r="C360" t="str">
        <f t="shared" si="25"/>
        <v>H10,0,0,1,0,0,8,616</v>
      </c>
      <c r="D360" t="s">
        <v>360</v>
      </c>
    </row>
    <row r="361" spans="1:4" x14ac:dyDescent="0.2">
      <c r="A361">
        <f t="shared" si="24"/>
        <v>3</v>
      </c>
      <c r="B361" t="str">
        <f t="shared" si="23"/>
        <v>3,620</v>
      </c>
      <c r="C361" t="str">
        <f t="shared" ref="C361:C404" si="26">LEFT(D361,19)</f>
        <v>H10,1,0,1,0,0,3,620</v>
      </c>
      <c r="D361" t="s">
        <v>361</v>
      </c>
    </row>
    <row r="362" spans="1:4" x14ac:dyDescent="0.2">
      <c r="A362">
        <f t="shared" si="24"/>
        <v>2</v>
      </c>
      <c r="B362" t="str">
        <f t="shared" si="23"/>
        <v>2,574</v>
      </c>
      <c r="C362" t="str">
        <f t="shared" si="26"/>
        <v>H10,1,1,1,0,0,2,574</v>
      </c>
      <c r="D362" t="s">
        <v>362</v>
      </c>
    </row>
    <row r="363" spans="1:4" x14ac:dyDescent="0.2">
      <c r="A363">
        <f t="shared" si="24"/>
        <v>15</v>
      </c>
      <c r="B363" t="str">
        <f t="shared" si="23"/>
        <v>15,63</v>
      </c>
      <c r="C363" t="str">
        <f t="shared" si="26"/>
        <v>H10,0,0,0,1,0,15,63</v>
      </c>
      <c r="D363" t="s">
        <v>363</v>
      </c>
    </row>
    <row r="364" spans="1:4" x14ac:dyDescent="0.2">
      <c r="A364">
        <f t="shared" si="24"/>
        <v>18</v>
      </c>
      <c r="B364" t="str">
        <f t="shared" si="23"/>
        <v>18,59</v>
      </c>
      <c r="C364" t="str">
        <f t="shared" si="26"/>
        <v>H10,0,0,1,1,0,18,59</v>
      </c>
      <c r="D364" t="s">
        <v>364</v>
      </c>
    </row>
    <row r="365" spans="1:4" x14ac:dyDescent="0.2">
      <c r="A365">
        <f t="shared" si="24"/>
        <v>21</v>
      </c>
      <c r="B365" t="str">
        <f t="shared" si="23"/>
        <v>21,59</v>
      </c>
      <c r="C365" t="str">
        <f t="shared" si="26"/>
        <v>H10,1,0,1,1,0,21,59</v>
      </c>
      <c r="D365" t="s">
        <v>365</v>
      </c>
    </row>
    <row r="366" spans="1:4" x14ac:dyDescent="0.2">
      <c r="A366">
        <f t="shared" si="24"/>
        <v>1</v>
      </c>
      <c r="B366" t="str">
        <f t="shared" si="23"/>
        <v>1,519</v>
      </c>
      <c r="C366" t="str">
        <f t="shared" si="26"/>
        <v>H10,1,1,1,1,0,1,519</v>
      </c>
      <c r="D366" t="s">
        <v>366</v>
      </c>
    </row>
    <row r="367" spans="1:4" x14ac:dyDescent="0.2">
      <c r="A367">
        <f t="shared" si="24"/>
        <v>43</v>
      </c>
      <c r="B367" t="str">
        <f t="shared" si="23"/>
        <v>43,59</v>
      </c>
      <c r="C367" t="str">
        <f t="shared" si="26"/>
        <v>H10,0,0,0,0,1,43,59</v>
      </c>
      <c r="D367" t="s">
        <v>367</v>
      </c>
    </row>
    <row r="368" spans="1:4" x14ac:dyDescent="0.2">
      <c r="A368">
        <f t="shared" si="24"/>
        <v>6</v>
      </c>
      <c r="B368" t="str">
        <f t="shared" si="23"/>
        <v>6,587</v>
      </c>
      <c r="C368" t="str">
        <f t="shared" si="26"/>
        <v>H10,1,0,0,0,1,6,587</v>
      </c>
      <c r="D368" t="s">
        <v>368</v>
      </c>
    </row>
    <row r="369" spans="1:4" x14ac:dyDescent="0.2">
      <c r="A369">
        <f t="shared" si="24"/>
        <v>9</v>
      </c>
      <c r="B369" t="str">
        <f t="shared" si="23"/>
        <v>9,672</v>
      </c>
      <c r="C369" t="str">
        <f t="shared" si="26"/>
        <v>H10,0,1,0,0,1,9,672</v>
      </c>
      <c r="D369" t="s">
        <v>369</v>
      </c>
    </row>
    <row r="370" spans="1:4" x14ac:dyDescent="0.2">
      <c r="A370">
        <f t="shared" si="24"/>
        <v>1</v>
      </c>
      <c r="B370" t="str">
        <f t="shared" si="23"/>
        <v>1,645</v>
      </c>
      <c r="C370" t="str">
        <f t="shared" si="26"/>
        <v>H10,1,0,1,0,1,1,645</v>
      </c>
      <c r="D370" t="s">
        <v>370</v>
      </c>
    </row>
    <row r="371" spans="1:4" x14ac:dyDescent="0.2">
      <c r="A371">
        <f t="shared" si="24"/>
        <v>1</v>
      </c>
      <c r="B371" t="str">
        <f t="shared" si="23"/>
        <v>1,515</v>
      </c>
      <c r="C371" t="str">
        <f t="shared" si="26"/>
        <v>H10,1,1,1,0,1,1,515</v>
      </c>
      <c r="D371" t="s">
        <v>371</v>
      </c>
    </row>
    <row r="372" spans="1:4" x14ac:dyDescent="0.2">
      <c r="A372">
        <f t="shared" si="24"/>
        <v>2</v>
      </c>
      <c r="B372" t="str">
        <f t="shared" si="23"/>
        <v>2,658</v>
      </c>
      <c r="C372" t="str">
        <f t="shared" si="26"/>
        <v>H10,0,0,0,1,1,2,658</v>
      </c>
      <c r="D372" t="s">
        <v>372</v>
      </c>
    </row>
    <row r="373" spans="1:4" x14ac:dyDescent="0.2">
      <c r="A373">
        <f t="shared" si="24"/>
        <v>35</v>
      </c>
      <c r="B373" t="str">
        <f t="shared" si="23"/>
        <v>35,57</v>
      </c>
      <c r="C373" t="str">
        <f t="shared" si="26"/>
        <v>H10,1,0,1,1,1,35,57</v>
      </c>
      <c r="D373" t="s">
        <v>373</v>
      </c>
    </row>
    <row r="374" spans="1:4" x14ac:dyDescent="0.2">
      <c r="A374">
        <f t="shared" si="24"/>
        <v>94</v>
      </c>
      <c r="B374" t="str">
        <f t="shared" si="23"/>
        <v>94,58</v>
      </c>
      <c r="C374" t="str">
        <f t="shared" si="26"/>
        <v>H10,1,1,1,1,1,94,58</v>
      </c>
      <c r="D374" t="s">
        <v>374</v>
      </c>
    </row>
    <row r="375" spans="1:4" x14ac:dyDescent="0.2">
      <c r="A375">
        <f t="shared" si="24"/>
        <v>0</v>
      </c>
      <c r="B375" t="str">
        <f t="shared" si="23"/>
        <v>0,170</v>
      </c>
      <c r="C375" t="str">
        <f t="shared" si="26"/>
        <v>H11,0,0,,,,9040,170</v>
      </c>
      <c r="D375" t="s">
        <v>375</v>
      </c>
    </row>
    <row r="376" spans="1:4" x14ac:dyDescent="0.2">
      <c r="A376">
        <f t="shared" si="24"/>
        <v>0</v>
      </c>
      <c r="B376" t="str">
        <f t="shared" si="23"/>
        <v>,6541</v>
      </c>
      <c r="C376" t="str">
        <f t="shared" si="26"/>
        <v>H11,1,0,,,,168,6541</v>
      </c>
      <c r="D376" t="s">
        <v>376</v>
      </c>
    </row>
    <row r="377" spans="1:4" x14ac:dyDescent="0.2">
      <c r="A377" t="e">
        <f t="shared" si="24"/>
        <v>#VALUE!</v>
      </c>
      <c r="B377" t="str">
        <f t="shared" si="23"/>
        <v>,687.</v>
      </c>
      <c r="C377" t="str">
        <f t="shared" si="26"/>
        <v>H11,0,1,,,,135,687.</v>
      </c>
      <c r="D377" t="s">
        <v>377</v>
      </c>
    </row>
    <row r="378" spans="1:4" x14ac:dyDescent="0.2">
      <c r="A378">
        <f t="shared" si="24"/>
        <v>0</v>
      </c>
      <c r="B378" t="str">
        <f t="shared" si="23"/>
        <v>,6553</v>
      </c>
      <c r="C378" t="str">
        <f t="shared" si="26"/>
        <v>H11,1,1,,,,173,6553</v>
      </c>
      <c r="D378" t="s">
        <v>378</v>
      </c>
    </row>
    <row r="379" spans="1:4" x14ac:dyDescent="0.2">
      <c r="A379">
        <f t="shared" si="24"/>
        <v>17238</v>
      </c>
      <c r="B379" t="str">
        <f t="shared" si="23"/>
        <v>17238</v>
      </c>
      <c r="C379" t="str">
        <f t="shared" si="26"/>
        <v>H12,0,0,0,0,0,17238</v>
      </c>
      <c r="D379" t="s">
        <v>379</v>
      </c>
    </row>
    <row r="380" spans="1:4" x14ac:dyDescent="0.2">
      <c r="A380">
        <f t="shared" si="24"/>
        <v>12</v>
      </c>
      <c r="B380" t="str">
        <f t="shared" si="23"/>
        <v>12,46</v>
      </c>
      <c r="C380" t="str">
        <f t="shared" si="26"/>
        <v>H12,1,0,0,0,0,12,46</v>
      </c>
      <c r="D380" t="s">
        <v>380</v>
      </c>
    </row>
    <row r="381" spans="1:4" x14ac:dyDescent="0.2">
      <c r="A381">
        <f t="shared" si="24"/>
        <v>96</v>
      </c>
      <c r="B381" t="str">
        <f t="shared" si="23"/>
        <v>96,29</v>
      </c>
      <c r="C381" t="str">
        <f t="shared" si="26"/>
        <v>H12,0,1,0,0,0,96,29</v>
      </c>
      <c r="D381" t="s">
        <v>381</v>
      </c>
    </row>
    <row r="382" spans="1:4" x14ac:dyDescent="0.2">
      <c r="A382">
        <f t="shared" si="24"/>
        <v>12</v>
      </c>
      <c r="B382" t="str">
        <f t="shared" ref="B382:B445" si="27">RIGHT(C382,5)</f>
        <v>12,29</v>
      </c>
      <c r="C382" t="str">
        <f t="shared" si="26"/>
        <v>H12,0,0,1,0,0,12,29</v>
      </c>
      <c r="D382" t="s">
        <v>382</v>
      </c>
    </row>
    <row r="383" spans="1:4" x14ac:dyDescent="0.2">
      <c r="A383">
        <f t="shared" si="24"/>
        <v>7</v>
      </c>
      <c r="B383" t="str">
        <f t="shared" si="27"/>
        <v>7,381</v>
      </c>
      <c r="C383" t="str">
        <f t="shared" si="26"/>
        <v>H12,1,0,1,0,0,7,381</v>
      </c>
      <c r="D383" t="s">
        <v>383</v>
      </c>
    </row>
    <row r="384" spans="1:4" x14ac:dyDescent="0.2">
      <c r="A384">
        <f t="shared" si="24"/>
        <v>1</v>
      </c>
      <c r="B384" t="str">
        <f t="shared" si="27"/>
        <v>1,319</v>
      </c>
      <c r="C384" t="str">
        <f t="shared" si="26"/>
        <v>H12,1,1,1,0,0,1,319</v>
      </c>
      <c r="D384" t="s">
        <v>384</v>
      </c>
    </row>
    <row r="385" spans="1:4" x14ac:dyDescent="0.2">
      <c r="A385">
        <f t="shared" si="24"/>
        <v>5</v>
      </c>
      <c r="B385" t="str">
        <f t="shared" si="27"/>
        <v>5,327</v>
      </c>
      <c r="C385" t="str">
        <f t="shared" si="26"/>
        <v>H12,0,0,0,1,0,5,327</v>
      </c>
      <c r="D385" t="s">
        <v>385</v>
      </c>
    </row>
    <row r="386" spans="1:4" x14ac:dyDescent="0.2">
      <c r="A386">
        <f t="shared" si="24"/>
        <v>23</v>
      </c>
      <c r="B386" t="str">
        <f t="shared" si="27"/>
        <v>23,40</v>
      </c>
      <c r="C386" t="str">
        <f t="shared" si="26"/>
        <v>H12,1,0,0,1,0,23,40</v>
      </c>
      <c r="D386" t="s">
        <v>386</v>
      </c>
    </row>
    <row r="387" spans="1:4" x14ac:dyDescent="0.2">
      <c r="A387">
        <f t="shared" si="24"/>
        <v>1</v>
      </c>
      <c r="B387" t="str">
        <f t="shared" si="27"/>
        <v>1,365</v>
      </c>
      <c r="C387" t="str">
        <f t="shared" si="26"/>
        <v>H12,0,0,1,1,0,1,365</v>
      </c>
      <c r="D387" t="s">
        <v>387</v>
      </c>
    </row>
    <row r="388" spans="1:4" x14ac:dyDescent="0.2">
      <c r="A388">
        <f t="shared" si="24"/>
        <v>22</v>
      </c>
      <c r="B388" t="str">
        <f t="shared" si="27"/>
        <v>22,39</v>
      </c>
      <c r="C388" t="str">
        <f t="shared" si="26"/>
        <v>H12,1,0,1,1,0,22,39</v>
      </c>
      <c r="D388" t="s">
        <v>388</v>
      </c>
    </row>
    <row r="389" spans="1:4" x14ac:dyDescent="0.2">
      <c r="A389">
        <f t="shared" si="24"/>
        <v>3</v>
      </c>
      <c r="B389" t="str">
        <f t="shared" si="27"/>
        <v>3,334</v>
      </c>
      <c r="C389" t="str">
        <f t="shared" si="26"/>
        <v>H12,1,1,1,1,0,3,334</v>
      </c>
      <c r="D389" t="s">
        <v>389</v>
      </c>
    </row>
    <row r="390" spans="1:4" x14ac:dyDescent="0.2">
      <c r="A390">
        <f t="shared" si="24"/>
        <v>34</v>
      </c>
      <c r="B390" t="str">
        <f t="shared" si="27"/>
        <v>34,30</v>
      </c>
      <c r="C390" t="str">
        <f t="shared" si="26"/>
        <v>H12,0,0,0,0,1,34,30</v>
      </c>
      <c r="D390" t="s">
        <v>390</v>
      </c>
    </row>
    <row r="391" spans="1:4" x14ac:dyDescent="0.2">
      <c r="A391">
        <f t="shared" ref="A391:A454" si="28">INT(B391)</f>
        <v>8</v>
      </c>
      <c r="B391" t="str">
        <f t="shared" si="27"/>
        <v>8,310</v>
      </c>
      <c r="C391" t="str">
        <f t="shared" si="26"/>
        <v>H12,0,1,0,0,1,8,310</v>
      </c>
      <c r="D391" t="s">
        <v>391</v>
      </c>
    </row>
    <row r="392" spans="1:4" x14ac:dyDescent="0.2">
      <c r="A392">
        <f t="shared" si="28"/>
        <v>4</v>
      </c>
      <c r="B392" t="str">
        <f t="shared" si="27"/>
        <v>4,314</v>
      </c>
      <c r="C392" t="str">
        <f t="shared" si="26"/>
        <v>H12,0,0,1,0,1,4,314</v>
      </c>
      <c r="D392" t="s">
        <v>392</v>
      </c>
    </row>
    <row r="393" spans="1:4" x14ac:dyDescent="0.2">
      <c r="A393">
        <f t="shared" si="28"/>
        <v>7</v>
      </c>
      <c r="B393" t="str">
        <f t="shared" si="27"/>
        <v>7,394</v>
      </c>
      <c r="C393" t="str">
        <f t="shared" si="26"/>
        <v>H12,1,0,1,0,1,7,394</v>
      </c>
      <c r="D393" t="s">
        <v>393</v>
      </c>
    </row>
    <row r="394" spans="1:4" x14ac:dyDescent="0.2">
      <c r="A394">
        <f t="shared" si="28"/>
        <v>4</v>
      </c>
      <c r="B394" t="str">
        <f t="shared" si="27"/>
        <v>4,320</v>
      </c>
      <c r="C394" t="str">
        <f t="shared" si="26"/>
        <v>H12,0,1,1,0,1,4,320</v>
      </c>
      <c r="D394" t="s">
        <v>394</v>
      </c>
    </row>
    <row r="395" spans="1:4" x14ac:dyDescent="0.2">
      <c r="A395">
        <f t="shared" si="28"/>
        <v>3</v>
      </c>
      <c r="B395" t="str">
        <f t="shared" si="27"/>
        <v>3,364</v>
      </c>
      <c r="C395" t="str">
        <f t="shared" si="26"/>
        <v>H12,1,1,1,0,1,3,364</v>
      </c>
      <c r="D395" t="s">
        <v>395</v>
      </c>
    </row>
    <row r="396" spans="1:4" x14ac:dyDescent="0.2">
      <c r="A396">
        <f t="shared" si="28"/>
        <v>1</v>
      </c>
      <c r="B396" t="str">
        <f t="shared" si="27"/>
        <v>1,331</v>
      </c>
      <c r="C396" t="str">
        <f t="shared" si="26"/>
        <v>H12,0,0,0,1,1,1,331</v>
      </c>
      <c r="D396" t="s">
        <v>396</v>
      </c>
    </row>
    <row r="397" spans="1:4" x14ac:dyDescent="0.2">
      <c r="A397">
        <f t="shared" si="28"/>
        <v>1</v>
      </c>
      <c r="B397" t="str">
        <f t="shared" si="27"/>
        <v>1,427</v>
      </c>
      <c r="C397" t="str">
        <f t="shared" si="26"/>
        <v>H12,1,1,0,1,1,1,427</v>
      </c>
      <c r="D397" t="s">
        <v>397</v>
      </c>
    </row>
    <row r="398" spans="1:4" x14ac:dyDescent="0.2">
      <c r="A398">
        <f t="shared" si="28"/>
        <v>2</v>
      </c>
      <c r="B398" t="str">
        <f t="shared" si="27"/>
        <v>2,728</v>
      </c>
      <c r="C398" t="str">
        <f t="shared" si="26"/>
        <v>H12,0,0,1,1,1,2,728</v>
      </c>
      <c r="D398" t="s">
        <v>398</v>
      </c>
    </row>
    <row r="399" spans="1:4" x14ac:dyDescent="0.2">
      <c r="A399">
        <f t="shared" si="28"/>
        <v>33</v>
      </c>
      <c r="B399" t="str">
        <f t="shared" si="27"/>
        <v>33,39</v>
      </c>
      <c r="C399" t="str">
        <f t="shared" si="26"/>
        <v>H12,1,0,1,1,1,33,39</v>
      </c>
      <c r="D399" t="s">
        <v>399</v>
      </c>
    </row>
    <row r="400" spans="1:4" x14ac:dyDescent="0.2">
      <c r="A400">
        <f t="shared" si="28"/>
        <v>98</v>
      </c>
      <c r="B400" t="str">
        <f t="shared" si="27"/>
        <v>98,37</v>
      </c>
      <c r="C400" t="str">
        <f t="shared" si="26"/>
        <v>H12,1,1,1,1,1,98,37</v>
      </c>
      <c r="D400" t="s">
        <v>400</v>
      </c>
    </row>
    <row r="401" spans="1:4" x14ac:dyDescent="0.2">
      <c r="A401" t="e">
        <f t="shared" si="28"/>
        <v>#VALUE!</v>
      </c>
      <c r="B401" t="str">
        <f t="shared" si="27"/>
        <v>N,94.</v>
      </c>
      <c r="C401" t="str">
        <f t="shared" si="26"/>
        <v>A12,PNNNN,NNNPN,94.</v>
      </c>
      <c r="D401" t="s">
        <v>401</v>
      </c>
    </row>
    <row r="402" spans="1:4" x14ac:dyDescent="0.2">
      <c r="A402" t="e">
        <f t="shared" si="28"/>
        <v>#VALUE!</v>
      </c>
      <c r="B402" t="str">
        <f t="shared" si="27"/>
        <v>N,0.2</v>
      </c>
      <c r="C402" t="str">
        <f t="shared" si="26"/>
        <v>A12,PNNNN,PNNPN,0.2</v>
      </c>
      <c r="D402" t="s">
        <v>402</v>
      </c>
    </row>
    <row r="403" spans="1:4" x14ac:dyDescent="0.2">
      <c r="A403" t="e">
        <f t="shared" si="28"/>
        <v>#VALUE!</v>
      </c>
      <c r="B403" t="str">
        <f t="shared" si="27"/>
        <v>N,102</v>
      </c>
      <c r="C403" t="str">
        <f t="shared" si="26"/>
        <v>A12,PNNNN,NNPPN,102</v>
      </c>
      <c r="D403" t="s">
        <v>403</v>
      </c>
    </row>
    <row r="404" spans="1:4" x14ac:dyDescent="0.2">
      <c r="A404" t="e">
        <f t="shared" si="28"/>
        <v>#VALUE!</v>
      </c>
      <c r="B404" t="str">
        <f t="shared" si="27"/>
        <v>N,0.4</v>
      </c>
      <c r="C404" t="str">
        <f t="shared" si="26"/>
        <v>A12,PNNNN,PNPPN,0.4</v>
      </c>
      <c r="D404" t="s">
        <v>404</v>
      </c>
    </row>
    <row r="405" spans="1:4" x14ac:dyDescent="0.2">
      <c r="A405" t="e">
        <f t="shared" si="28"/>
        <v>#VALUE!</v>
      </c>
      <c r="B405" t="str">
        <f t="shared" si="27"/>
        <v>N,79.</v>
      </c>
      <c r="C405" t="str">
        <f t="shared" ref="C405:C446" si="29">LEFT(D405,19)</f>
        <v>A12,PNNNN,NPPPN,79.</v>
      </c>
      <c r="D405" t="s">
        <v>405</v>
      </c>
    </row>
    <row r="406" spans="1:4" x14ac:dyDescent="0.2">
      <c r="A406" t="e">
        <f t="shared" si="28"/>
        <v>#VALUE!</v>
      </c>
      <c r="B406" t="str">
        <f t="shared" si="27"/>
        <v>N,10.</v>
      </c>
      <c r="C406" t="str">
        <f t="shared" si="29"/>
        <v>A12,PNNNN,PPPPN,10.</v>
      </c>
      <c r="D406" t="s">
        <v>406</v>
      </c>
    </row>
    <row r="407" spans="1:4" x14ac:dyDescent="0.2">
      <c r="A407" t="e">
        <f t="shared" si="28"/>
        <v>#VALUE!</v>
      </c>
      <c r="B407" t="str">
        <f t="shared" si="27"/>
        <v>P,84.</v>
      </c>
      <c r="C407" t="str">
        <f t="shared" si="29"/>
        <v>A12,PNNNN,NNNNP,84.</v>
      </c>
      <c r="D407" t="s">
        <v>407</v>
      </c>
    </row>
    <row r="408" spans="1:4" x14ac:dyDescent="0.2">
      <c r="A408" t="e">
        <f t="shared" si="28"/>
        <v>#VALUE!</v>
      </c>
      <c r="B408" t="str">
        <f t="shared" si="27"/>
        <v>P,0.3</v>
      </c>
      <c r="C408" t="str">
        <f t="shared" si="29"/>
        <v>A12,PNNNN,PNNNP,0.3</v>
      </c>
      <c r="D408" t="s">
        <v>408</v>
      </c>
    </row>
    <row r="409" spans="1:4" x14ac:dyDescent="0.2">
      <c r="A409" t="e">
        <f t="shared" si="28"/>
        <v>#VALUE!</v>
      </c>
      <c r="B409" t="str">
        <f t="shared" si="27"/>
        <v>P,87.</v>
      </c>
      <c r="C409" t="str">
        <f t="shared" si="29"/>
        <v>A12,PNNNN,NPNNP,87.</v>
      </c>
      <c r="D409" t="s">
        <v>409</v>
      </c>
    </row>
    <row r="410" spans="1:4" x14ac:dyDescent="0.2">
      <c r="A410" t="e">
        <f t="shared" si="28"/>
        <v>#VALUE!</v>
      </c>
      <c r="B410" t="str">
        <f t="shared" si="27"/>
        <v>P,11.</v>
      </c>
      <c r="C410" t="str">
        <f t="shared" si="29"/>
        <v>A12,PNNNN,PPNNP,11.</v>
      </c>
      <c r="D410" t="s">
        <v>410</v>
      </c>
    </row>
    <row r="411" spans="1:4" x14ac:dyDescent="0.2">
      <c r="A411" t="e">
        <f t="shared" si="28"/>
        <v>#VALUE!</v>
      </c>
      <c r="B411" t="str">
        <f t="shared" si="27"/>
        <v>P,0.5</v>
      </c>
      <c r="C411" t="str">
        <f t="shared" si="29"/>
        <v>A12,PNNNN,PNPNP,0.5</v>
      </c>
      <c r="D411" t="s">
        <v>411</v>
      </c>
    </row>
    <row r="412" spans="1:4" x14ac:dyDescent="0.2">
      <c r="A412" t="e">
        <f t="shared" si="28"/>
        <v>#VALUE!</v>
      </c>
      <c r="B412" t="str">
        <f t="shared" si="27"/>
        <v>P,10.</v>
      </c>
      <c r="C412" t="str">
        <f t="shared" si="29"/>
        <v>A12,PNNNN,PPPNP,10.</v>
      </c>
      <c r="D412" t="s">
        <v>412</v>
      </c>
    </row>
    <row r="413" spans="1:4" x14ac:dyDescent="0.2">
      <c r="A413" t="e">
        <f t="shared" si="28"/>
        <v>#VALUE!</v>
      </c>
      <c r="B413" t="str">
        <f t="shared" si="27"/>
        <v>P,77.</v>
      </c>
      <c r="C413" t="str">
        <f t="shared" si="29"/>
        <v>A12,PNNNN,NNNPP,77.</v>
      </c>
      <c r="D413" t="s">
        <v>413</v>
      </c>
    </row>
    <row r="414" spans="1:4" x14ac:dyDescent="0.2">
      <c r="A414" t="e">
        <f t="shared" si="28"/>
        <v>#VALUE!</v>
      </c>
      <c r="B414" t="str">
        <f t="shared" si="27"/>
        <v>P,0.1</v>
      </c>
      <c r="C414" t="str">
        <f t="shared" si="29"/>
        <v>A12,PNNNN,PNNPP,0.1</v>
      </c>
      <c r="D414" t="s">
        <v>414</v>
      </c>
    </row>
    <row r="415" spans="1:4" x14ac:dyDescent="0.2">
      <c r="A415" t="e">
        <f t="shared" si="28"/>
        <v>#VALUE!</v>
      </c>
      <c r="B415" t="str">
        <f t="shared" si="27"/>
        <v>P,10.</v>
      </c>
      <c r="C415" t="str">
        <f t="shared" si="29"/>
        <v>A12,PNNNN,PPNPP,10.</v>
      </c>
      <c r="D415" t="s">
        <v>415</v>
      </c>
    </row>
    <row r="416" spans="1:4" x14ac:dyDescent="0.2">
      <c r="A416" t="e">
        <f t="shared" si="28"/>
        <v>#VALUE!</v>
      </c>
      <c r="B416" t="str">
        <f t="shared" si="27"/>
        <v>P,37.</v>
      </c>
      <c r="C416" t="str">
        <f t="shared" si="29"/>
        <v>A12,PNNNN,NNPPP,37.</v>
      </c>
      <c r="D416" t="s">
        <v>416</v>
      </c>
    </row>
    <row r="417" spans="1:4" x14ac:dyDescent="0.2">
      <c r="A417" t="e">
        <f t="shared" si="28"/>
        <v>#VALUE!</v>
      </c>
      <c r="B417" t="str">
        <f t="shared" si="27"/>
        <v>P,0.2</v>
      </c>
      <c r="C417" t="str">
        <f t="shared" si="29"/>
        <v>A12,PNNNN,PNPPP,0.2</v>
      </c>
      <c r="D417" t="s">
        <v>417</v>
      </c>
    </row>
    <row r="418" spans="1:4" x14ac:dyDescent="0.2">
      <c r="A418" t="e">
        <f t="shared" si="28"/>
        <v>#VALUE!</v>
      </c>
      <c r="B418" t="str">
        <f t="shared" si="27"/>
        <v>P,10.</v>
      </c>
      <c r="C418" t="str">
        <f t="shared" si="29"/>
        <v>A12,PNNNN,PPPPP,10.</v>
      </c>
      <c r="D418" t="s">
        <v>418</v>
      </c>
    </row>
    <row r="419" spans="1:4" x14ac:dyDescent="0.2">
      <c r="A419" t="e">
        <f t="shared" si="28"/>
        <v>#VALUE!</v>
      </c>
      <c r="B419" t="str">
        <f t="shared" si="27"/>
        <v>N,76.</v>
      </c>
      <c r="C419" t="str">
        <f t="shared" si="29"/>
        <v>A12,NPNNN,PPNNN,76.</v>
      </c>
      <c r="D419" t="s">
        <v>419</v>
      </c>
    </row>
    <row r="420" spans="1:4" x14ac:dyDescent="0.2">
      <c r="A420" t="e">
        <f t="shared" si="28"/>
        <v>#VALUE!</v>
      </c>
      <c r="B420" t="str">
        <f t="shared" si="27"/>
        <v>N,132</v>
      </c>
      <c r="C420" t="str">
        <f t="shared" si="29"/>
        <v>A12,NPNNN,NNPNN,132</v>
      </c>
      <c r="D420" t="s">
        <v>420</v>
      </c>
    </row>
    <row r="421" spans="1:4" x14ac:dyDescent="0.2">
      <c r="A421" t="e">
        <f t="shared" si="28"/>
        <v>#VALUE!</v>
      </c>
      <c r="B421" t="str">
        <f t="shared" si="27"/>
        <v>N,85.</v>
      </c>
      <c r="C421" t="str">
        <f t="shared" si="29"/>
        <v>A12,NPNNN,PNPNN,85.</v>
      </c>
      <c r="D421" t="s">
        <v>421</v>
      </c>
    </row>
    <row r="422" spans="1:4" x14ac:dyDescent="0.2">
      <c r="A422" t="e">
        <f t="shared" si="28"/>
        <v>#VALUE!</v>
      </c>
      <c r="B422" t="str">
        <f t="shared" si="27"/>
        <v>N,76.</v>
      </c>
      <c r="C422" t="str">
        <f t="shared" si="29"/>
        <v>A12,NPNNN,PPPNN,76.</v>
      </c>
      <c r="D422" t="s">
        <v>422</v>
      </c>
    </row>
    <row r="423" spans="1:4" x14ac:dyDescent="0.2">
      <c r="A423" t="e">
        <f t="shared" si="28"/>
        <v>#VALUE!</v>
      </c>
      <c r="B423" t="str">
        <f t="shared" si="27"/>
        <v>N,179</v>
      </c>
      <c r="C423" t="str">
        <f t="shared" si="29"/>
        <v>A12,NPNNN,NNNPN,179</v>
      </c>
      <c r="D423" t="s">
        <v>423</v>
      </c>
    </row>
    <row r="424" spans="1:4" x14ac:dyDescent="0.2">
      <c r="A424" t="e">
        <f t="shared" si="28"/>
        <v>#VALUE!</v>
      </c>
      <c r="B424" t="str">
        <f t="shared" si="27"/>
        <v>N,86.</v>
      </c>
      <c r="C424" t="str">
        <f t="shared" si="29"/>
        <v>A12,NPNNN,PNNPN,86.</v>
      </c>
      <c r="D424" t="s">
        <v>424</v>
      </c>
    </row>
    <row r="425" spans="1:4" x14ac:dyDescent="0.2">
      <c r="A425" t="e">
        <f t="shared" si="28"/>
        <v>#VALUE!</v>
      </c>
      <c r="B425" t="str">
        <f t="shared" si="27"/>
        <v>N,171</v>
      </c>
      <c r="C425" t="str">
        <f t="shared" si="29"/>
        <v>A12,NPNNN,NNPPN,171</v>
      </c>
      <c r="D425" t="s">
        <v>425</v>
      </c>
    </row>
    <row r="426" spans="1:4" x14ac:dyDescent="0.2">
      <c r="A426" t="e">
        <f t="shared" si="28"/>
        <v>#VALUE!</v>
      </c>
      <c r="B426" t="str">
        <f t="shared" si="27"/>
        <v>N,86.</v>
      </c>
      <c r="C426" t="str">
        <f t="shared" si="29"/>
        <v>A12,NPNNN,PNPPN,86.</v>
      </c>
      <c r="D426" t="s">
        <v>426</v>
      </c>
    </row>
    <row r="427" spans="1:4" x14ac:dyDescent="0.2">
      <c r="A427" t="e">
        <f t="shared" si="28"/>
        <v>#VALUE!</v>
      </c>
      <c r="B427" t="str">
        <f t="shared" si="27"/>
        <v>N,6.9</v>
      </c>
      <c r="C427" t="str">
        <f t="shared" si="29"/>
        <v>A12,NPNNN,NPPPN,6.9</v>
      </c>
      <c r="D427" t="s">
        <v>427</v>
      </c>
    </row>
    <row r="428" spans="1:4" x14ac:dyDescent="0.2">
      <c r="A428" t="e">
        <f t="shared" si="28"/>
        <v>#VALUE!</v>
      </c>
      <c r="B428" t="str">
        <f t="shared" si="27"/>
        <v>N,75.</v>
      </c>
      <c r="C428" t="str">
        <f t="shared" si="29"/>
        <v>A12,NPNNN,PPPPN,75.</v>
      </c>
      <c r="D428" t="s">
        <v>428</v>
      </c>
    </row>
    <row r="429" spans="1:4" x14ac:dyDescent="0.2">
      <c r="A429" t="e">
        <f t="shared" si="28"/>
        <v>#VALUE!</v>
      </c>
      <c r="B429" t="str">
        <f t="shared" si="27"/>
        <v>P,171</v>
      </c>
      <c r="C429" t="str">
        <f t="shared" si="29"/>
        <v>A12,NPNNN,NNNNP,171</v>
      </c>
      <c r="D429" t="s">
        <v>429</v>
      </c>
    </row>
    <row r="430" spans="1:4" x14ac:dyDescent="0.2">
      <c r="A430" t="e">
        <f t="shared" si="28"/>
        <v>#VALUE!</v>
      </c>
      <c r="B430" t="str">
        <f t="shared" si="27"/>
        <v>P,86.</v>
      </c>
      <c r="C430" t="str">
        <f t="shared" si="29"/>
        <v>A12,NPNNN,PNNNP,86.</v>
      </c>
      <c r="D430" t="s">
        <v>430</v>
      </c>
    </row>
    <row r="431" spans="1:4" x14ac:dyDescent="0.2">
      <c r="A431" t="e">
        <f t="shared" si="28"/>
        <v>#VALUE!</v>
      </c>
      <c r="B431" t="str">
        <f t="shared" si="27"/>
        <v>P,0.9</v>
      </c>
      <c r="C431" t="str">
        <f t="shared" si="29"/>
        <v>A12,NPNNN,NPNNP,0.9</v>
      </c>
      <c r="D431" t="s">
        <v>431</v>
      </c>
    </row>
    <row r="432" spans="1:4" x14ac:dyDescent="0.2">
      <c r="A432" t="e">
        <f t="shared" si="28"/>
        <v>#VALUE!</v>
      </c>
      <c r="B432" t="str">
        <f t="shared" si="27"/>
        <v>P,74.</v>
      </c>
      <c r="C432" t="str">
        <f t="shared" si="29"/>
        <v>A12,NPNNN,PPNNP,74.</v>
      </c>
      <c r="D432" t="s">
        <v>432</v>
      </c>
    </row>
    <row r="433" spans="1:4" x14ac:dyDescent="0.2">
      <c r="A433" t="e">
        <f t="shared" si="28"/>
        <v>#VALUE!</v>
      </c>
      <c r="B433" t="str">
        <f t="shared" si="27"/>
        <v>P,85.</v>
      </c>
      <c r="C433" t="str">
        <f t="shared" si="29"/>
        <v>A12,NPNNN,PNPNP,85.</v>
      </c>
      <c r="D433" t="s">
        <v>433</v>
      </c>
    </row>
    <row r="434" spans="1:4" x14ac:dyDescent="0.2">
      <c r="A434" t="e">
        <f t="shared" si="28"/>
        <v>#VALUE!</v>
      </c>
      <c r="B434" t="str">
        <f t="shared" si="27"/>
        <v>P,75.</v>
      </c>
      <c r="C434" t="str">
        <f t="shared" si="29"/>
        <v>A12,NPNNN,PPPNP,75.</v>
      </c>
      <c r="D434" t="s">
        <v>434</v>
      </c>
    </row>
    <row r="435" spans="1:4" x14ac:dyDescent="0.2">
      <c r="A435" t="e">
        <f t="shared" si="28"/>
        <v>#VALUE!</v>
      </c>
      <c r="B435" t="str">
        <f t="shared" si="27"/>
        <v>P,163</v>
      </c>
      <c r="C435" t="str">
        <f t="shared" si="29"/>
        <v>A12,NPNNN,NNNPP,163</v>
      </c>
      <c r="D435" t="s">
        <v>435</v>
      </c>
    </row>
    <row r="436" spans="1:4" x14ac:dyDescent="0.2">
      <c r="A436" t="e">
        <f t="shared" si="28"/>
        <v>#VALUE!</v>
      </c>
      <c r="B436" t="str">
        <f t="shared" si="27"/>
        <v>P,86.</v>
      </c>
      <c r="C436" t="str">
        <f t="shared" si="29"/>
        <v>A12,NPNNN,PNNPP,86.</v>
      </c>
      <c r="D436" t="s">
        <v>436</v>
      </c>
    </row>
    <row r="437" spans="1:4" x14ac:dyDescent="0.2">
      <c r="A437" t="e">
        <f t="shared" si="28"/>
        <v>#VALUE!</v>
      </c>
      <c r="B437" t="str">
        <f t="shared" si="27"/>
        <v>P,75.</v>
      </c>
      <c r="C437" t="str">
        <f t="shared" si="29"/>
        <v>A12,NPNNN,PPNPP,75.</v>
      </c>
      <c r="D437" t="s">
        <v>437</v>
      </c>
    </row>
    <row r="438" spans="1:4" x14ac:dyDescent="0.2">
      <c r="A438" t="e">
        <f t="shared" si="28"/>
        <v>#VALUE!</v>
      </c>
      <c r="B438" t="str">
        <f t="shared" si="27"/>
        <v>P,123</v>
      </c>
      <c r="C438" t="str">
        <f t="shared" si="29"/>
        <v>A12,NPNNN,NNPPP,123</v>
      </c>
      <c r="D438" t="s">
        <v>438</v>
      </c>
    </row>
    <row r="439" spans="1:4" x14ac:dyDescent="0.2">
      <c r="A439" t="e">
        <f t="shared" si="28"/>
        <v>#VALUE!</v>
      </c>
      <c r="B439" t="str">
        <f t="shared" si="27"/>
        <v>P,86.</v>
      </c>
      <c r="C439" t="str">
        <f t="shared" si="29"/>
        <v>A12,NPNNN,PNPPP,86.</v>
      </c>
      <c r="D439" t="s">
        <v>439</v>
      </c>
    </row>
    <row r="440" spans="1:4" x14ac:dyDescent="0.2">
      <c r="A440" t="e">
        <f t="shared" si="28"/>
        <v>#VALUE!</v>
      </c>
      <c r="B440" t="str">
        <f t="shared" si="27"/>
        <v>P,75.</v>
      </c>
      <c r="C440" t="str">
        <f t="shared" si="29"/>
        <v>A12,NPNNN,PPPPP,75.</v>
      </c>
      <c r="D440" t="s">
        <v>440</v>
      </c>
    </row>
    <row r="441" spans="1:4" x14ac:dyDescent="0.2">
      <c r="A441" t="e">
        <f t="shared" si="28"/>
        <v>#VALUE!</v>
      </c>
      <c r="B441" t="str">
        <f t="shared" si="27"/>
        <v>N,150</v>
      </c>
      <c r="C441" t="str">
        <f t="shared" si="29"/>
        <v>A12,PPNNN,NNPNN,150</v>
      </c>
      <c r="D441" t="s">
        <v>441</v>
      </c>
    </row>
    <row r="442" spans="1:4" x14ac:dyDescent="0.2">
      <c r="A442" t="e">
        <f t="shared" si="28"/>
        <v>#VALUE!</v>
      </c>
      <c r="B442" t="str">
        <f t="shared" si="27"/>
        <v>N,8.7</v>
      </c>
      <c r="C442" t="str">
        <f t="shared" si="29"/>
        <v>A12,PPNNN,PNPNN,8.7</v>
      </c>
      <c r="D442" t="s">
        <v>442</v>
      </c>
    </row>
    <row r="443" spans="1:4" x14ac:dyDescent="0.2">
      <c r="A443" t="e">
        <f t="shared" si="28"/>
        <v>#VALUE!</v>
      </c>
      <c r="B443" t="str">
        <f t="shared" si="27"/>
        <v>N,0.3</v>
      </c>
      <c r="C443" t="str">
        <f t="shared" si="29"/>
        <v>A12,PPNNN,PPPNN,0.3</v>
      </c>
      <c r="D443" t="s">
        <v>443</v>
      </c>
    </row>
    <row r="444" spans="1:4" x14ac:dyDescent="0.2">
      <c r="A444" t="e">
        <f t="shared" si="28"/>
        <v>#VALUE!</v>
      </c>
      <c r="B444" t="str">
        <f t="shared" si="27"/>
        <v>N,103</v>
      </c>
      <c r="C444" t="str">
        <f t="shared" si="29"/>
        <v>A12,PPNNN,NNNPN,103</v>
      </c>
      <c r="D444" t="s">
        <v>444</v>
      </c>
    </row>
    <row r="445" spans="1:4" x14ac:dyDescent="0.2">
      <c r="A445" t="e">
        <f t="shared" si="28"/>
        <v>#VALUE!</v>
      </c>
      <c r="B445" t="str">
        <f t="shared" si="27"/>
        <v>N,9.8</v>
      </c>
      <c r="C445" t="str">
        <f t="shared" si="29"/>
        <v>A12,PPNNN,PNNPN,9.8</v>
      </c>
      <c r="D445" t="s">
        <v>445</v>
      </c>
    </row>
    <row r="446" spans="1:4" x14ac:dyDescent="0.2">
      <c r="A446" t="e">
        <f t="shared" si="28"/>
        <v>#VALUE!</v>
      </c>
      <c r="B446" t="str">
        <f t="shared" ref="B446:B456" si="30">RIGHT(C446,5)</f>
        <v>N,111</v>
      </c>
      <c r="C446" t="str">
        <f t="shared" si="29"/>
        <v>A12,PPNNN,NNPPN,111</v>
      </c>
      <c r="D446" t="s">
        <v>446</v>
      </c>
    </row>
    <row r="447" spans="1:4" x14ac:dyDescent="0.2">
      <c r="A447" t="e">
        <f t="shared" si="28"/>
        <v>#VALUE!</v>
      </c>
      <c r="B447" t="str">
        <f t="shared" si="30"/>
        <v/>
      </c>
      <c r="D447" t="s">
        <v>447</v>
      </c>
    </row>
    <row r="448" spans="1:4" x14ac:dyDescent="0.2">
      <c r="A448" t="e">
        <f t="shared" si="28"/>
        <v>#VALUE!</v>
      </c>
      <c r="B448" t="str">
        <f t="shared" si="30"/>
        <v/>
      </c>
      <c r="D448" t="s">
        <v>448</v>
      </c>
    </row>
    <row r="449" spans="1:4" x14ac:dyDescent="0.2">
      <c r="A449" t="e">
        <f t="shared" si="28"/>
        <v>#VALUE!</v>
      </c>
      <c r="B449" t="str">
        <f t="shared" si="30"/>
        <v/>
      </c>
      <c r="D449" t="s">
        <v>449</v>
      </c>
    </row>
    <row r="450" spans="1:4" x14ac:dyDescent="0.2">
      <c r="A450" t="e">
        <f t="shared" si="28"/>
        <v>#VALUE!</v>
      </c>
      <c r="B450" t="str">
        <f t="shared" si="30"/>
        <v/>
      </c>
      <c r="D450" t="s">
        <v>450</v>
      </c>
    </row>
    <row r="451" spans="1:4" x14ac:dyDescent="0.2">
      <c r="A451" t="e">
        <f t="shared" si="28"/>
        <v>#VALUE!</v>
      </c>
      <c r="B451" t="str">
        <f t="shared" si="30"/>
        <v/>
      </c>
      <c r="D451" t="s">
        <v>451</v>
      </c>
    </row>
    <row r="452" spans="1:4" x14ac:dyDescent="0.2">
      <c r="A452" t="e">
        <f t="shared" si="28"/>
        <v>#VALUE!</v>
      </c>
      <c r="B452" t="str">
        <f t="shared" si="30"/>
        <v/>
      </c>
      <c r="D452" t="s">
        <v>452</v>
      </c>
    </row>
    <row r="453" spans="1:4" x14ac:dyDescent="0.2">
      <c r="A453" t="e">
        <f t="shared" si="28"/>
        <v>#VALUE!</v>
      </c>
      <c r="B453" t="str">
        <f t="shared" si="30"/>
        <v/>
      </c>
      <c r="D453" t="s">
        <v>453</v>
      </c>
    </row>
    <row r="454" spans="1:4" x14ac:dyDescent="0.2">
      <c r="A454" t="e">
        <f t="shared" si="28"/>
        <v>#VALUE!</v>
      </c>
      <c r="B454" t="str">
        <f t="shared" si="30"/>
        <v/>
      </c>
      <c r="D454" t="s">
        <v>454</v>
      </c>
    </row>
    <row r="455" spans="1:4" x14ac:dyDescent="0.2">
      <c r="A455" t="e">
        <f t="shared" ref="A455:A518" si="31">INT(B455)</f>
        <v>#VALUE!</v>
      </c>
      <c r="B455" t="str">
        <f t="shared" si="30"/>
        <v/>
      </c>
      <c r="D455" t="s">
        <v>455</v>
      </c>
    </row>
    <row r="456" spans="1:4" x14ac:dyDescent="0.2">
      <c r="A456" t="e">
        <f t="shared" si="31"/>
        <v>#VALUE!</v>
      </c>
      <c r="B456" t="str">
        <f t="shared" si="30"/>
        <v/>
      </c>
      <c r="D456" t="s">
        <v>456</v>
      </c>
    </row>
    <row r="457" spans="1:4" x14ac:dyDescent="0.2">
      <c r="A457" t="e">
        <f t="shared" si="31"/>
        <v>#VALUE!</v>
      </c>
      <c r="B457" t="str">
        <f t="shared" ref="B457:B459" si="32">RIGHT(C457,6)</f>
        <v/>
      </c>
      <c r="D457" t="s">
        <v>457</v>
      </c>
    </row>
    <row r="458" spans="1:4" x14ac:dyDescent="0.2">
      <c r="A458" t="e">
        <f t="shared" si="31"/>
        <v>#VALUE!</v>
      </c>
      <c r="B458" t="str">
        <f t="shared" si="32"/>
        <v/>
      </c>
      <c r="D458" t="s">
        <v>458</v>
      </c>
    </row>
    <row r="459" spans="1:4" x14ac:dyDescent="0.2">
      <c r="A459" t="e">
        <f t="shared" si="31"/>
        <v>#VALUE!</v>
      </c>
      <c r="B459" t="str">
        <f t="shared" si="32"/>
        <v/>
      </c>
      <c r="D459" t="s">
        <v>459</v>
      </c>
    </row>
    <row r="460" spans="1:4" x14ac:dyDescent="0.2">
      <c r="A460" t="e">
        <f t="shared" si="31"/>
        <v>#VALUE!</v>
      </c>
      <c r="B460" t="str">
        <f t="shared" ref="B460:B518" si="33">RIGHT(C460,5)</f>
        <v/>
      </c>
      <c r="D460" t="s">
        <v>460</v>
      </c>
    </row>
    <row r="461" spans="1:4" x14ac:dyDescent="0.2">
      <c r="A461" t="e">
        <f t="shared" si="31"/>
        <v>#VALUE!</v>
      </c>
      <c r="B461" t="str">
        <f t="shared" si="33"/>
        <v/>
      </c>
      <c r="D461" t="s">
        <v>461</v>
      </c>
    </row>
    <row r="462" spans="1:4" x14ac:dyDescent="0.2">
      <c r="A462" t="e">
        <f t="shared" si="31"/>
        <v>#VALUE!</v>
      </c>
      <c r="B462" t="str">
        <f t="shared" si="33"/>
        <v/>
      </c>
      <c r="D462" t="s">
        <v>462</v>
      </c>
    </row>
    <row r="463" spans="1:4" x14ac:dyDescent="0.2">
      <c r="A463" t="e">
        <f t="shared" si="31"/>
        <v>#VALUE!</v>
      </c>
      <c r="B463" t="str">
        <f t="shared" si="33"/>
        <v/>
      </c>
      <c r="D463" t="s">
        <v>463</v>
      </c>
    </row>
    <row r="464" spans="1:4" x14ac:dyDescent="0.2">
      <c r="A464" t="e">
        <f t="shared" si="31"/>
        <v>#VALUE!</v>
      </c>
      <c r="B464" t="str">
        <f t="shared" si="33"/>
        <v/>
      </c>
      <c r="D464" t="s">
        <v>464</v>
      </c>
    </row>
    <row r="465" spans="1:4" x14ac:dyDescent="0.2">
      <c r="A465" t="e">
        <f t="shared" si="31"/>
        <v>#VALUE!</v>
      </c>
      <c r="B465" t="str">
        <f t="shared" si="33"/>
        <v/>
      </c>
      <c r="D465" t="s">
        <v>465</v>
      </c>
    </row>
    <row r="466" spans="1:4" x14ac:dyDescent="0.2">
      <c r="A466" t="e">
        <f t="shared" si="31"/>
        <v>#VALUE!</v>
      </c>
      <c r="B466" t="str">
        <f t="shared" si="33"/>
        <v/>
      </c>
      <c r="D466" t="s">
        <v>466</v>
      </c>
    </row>
    <row r="467" spans="1:4" x14ac:dyDescent="0.2">
      <c r="A467" t="e">
        <f t="shared" si="31"/>
        <v>#VALUE!</v>
      </c>
      <c r="B467" t="str">
        <f t="shared" si="33"/>
        <v/>
      </c>
      <c r="D467" t="s">
        <v>467</v>
      </c>
    </row>
    <row r="468" spans="1:4" x14ac:dyDescent="0.2">
      <c r="A468" t="e">
        <f t="shared" si="31"/>
        <v>#VALUE!</v>
      </c>
      <c r="B468" t="str">
        <f t="shared" si="33"/>
        <v/>
      </c>
      <c r="D468" t="s">
        <v>468</v>
      </c>
    </row>
    <row r="469" spans="1:4" x14ac:dyDescent="0.2">
      <c r="A469" t="e">
        <f t="shared" si="31"/>
        <v>#VALUE!</v>
      </c>
      <c r="B469" t="str">
        <f t="shared" si="33"/>
        <v/>
      </c>
      <c r="D469" t="s">
        <v>469</v>
      </c>
    </row>
    <row r="470" spans="1:4" x14ac:dyDescent="0.2">
      <c r="A470" t="e">
        <f t="shared" si="31"/>
        <v>#VALUE!</v>
      </c>
      <c r="B470" t="str">
        <f t="shared" si="33"/>
        <v/>
      </c>
      <c r="D470" t="s">
        <v>470</v>
      </c>
    </row>
    <row r="471" spans="1:4" x14ac:dyDescent="0.2">
      <c r="A471" t="e">
        <f t="shared" si="31"/>
        <v>#VALUE!</v>
      </c>
      <c r="B471" t="str">
        <f t="shared" si="33"/>
        <v/>
      </c>
      <c r="D471" t="s">
        <v>471</v>
      </c>
    </row>
    <row r="472" spans="1:4" x14ac:dyDescent="0.2">
      <c r="A472" t="e">
        <f t="shared" si="31"/>
        <v>#VALUE!</v>
      </c>
      <c r="B472" t="str">
        <f t="shared" si="33"/>
        <v/>
      </c>
      <c r="D472" t="s">
        <v>472</v>
      </c>
    </row>
    <row r="473" spans="1:4" x14ac:dyDescent="0.2">
      <c r="A473" t="e">
        <f t="shared" si="31"/>
        <v>#VALUE!</v>
      </c>
      <c r="B473" t="str">
        <f t="shared" si="33"/>
        <v/>
      </c>
      <c r="D473" t="s">
        <v>473</v>
      </c>
    </row>
    <row r="474" spans="1:4" x14ac:dyDescent="0.2">
      <c r="A474" t="e">
        <f t="shared" si="31"/>
        <v>#VALUE!</v>
      </c>
      <c r="B474" t="str">
        <f t="shared" si="33"/>
        <v/>
      </c>
      <c r="D474" t="s">
        <v>474</v>
      </c>
    </row>
    <row r="475" spans="1:4" x14ac:dyDescent="0.2">
      <c r="A475" t="e">
        <f t="shared" si="31"/>
        <v>#VALUE!</v>
      </c>
      <c r="B475" t="str">
        <f t="shared" si="33"/>
        <v/>
      </c>
      <c r="D475" t="s">
        <v>475</v>
      </c>
    </row>
    <row r="476" spans="1:4" x14ac:dyDescent="0.2">
      <c r="A476" t="e">
        <f t="shared" si="31"/>
        <v>#VALUE!</v>
      </c>
      <c r="B476" t="str">
        <f t="shared" si="33"/>
        <v/>
      </c>
      <c r="D476" t="s">
        <v>476</v>
      </c>
    </row>
    <row r="477" spans="1:4" x14ac:dyDescent="0.2">
      <c r="A477" t="e">
        <f t="shared" si="31"/>
        <v>#VALUE!</v>
      </c>
      <c r="B477" t="str">
        <f t="shared" si="33"/>
        <v/>
      </c>
      <c r="D477" t="s">
        <v>477</v>
      </c>
    </row>
    <row r="478" spans="1:4" x14ac:dyDescent="0.2">
      <c r="A478" t="e">
        <f t="shared" si="31"/>
        <v>#VALUE!</v>
      </c>
      <c r="B478" t="str">
        <f t="shared" si="33"/>
        <v/>
      </c>
      <c r="D478" t="s">
        <v>478</v>
      </c>
    </row>
    <row r="479" spans="1:4" x14ac:dyDescent="0.2">
      <c r="A479" t="e">
        <f t="shared" si="31"/>
        <v>#VALUE!</v>
      </c>
      <c r="B479" t="str">
        <f t="shared" si="33"/>
        <v/>
      </c>
      <c r="D479" t="s">
        <v>479</v>
      </c>
    </row>
    <row r="480" spans="1:4" x14ac:dyDescent="0.2">
      <c r="A480" t="e">
        <f t="shared" si="31"/>
        <v>#VALUE!</v>
      </c>
      <c r="B480" t="str">
        <f t="shared" si="33"/>
        <v/>
      </c>
      <c r="D480" t="s">
        <v>480</v>
      </c>
    </row>
    <row r="481" spans="1:4" x14ac:dyDescent="0.2">
      <c r="A481" t="e">
        <f t="shared" si="31"/>
        <v>#VALUE!</v>
      </c>
      <c r="B481" t="str">
        <f t="shared" si="33"/>
        <v/>
      </c>
      <c r="D481" t="s">
        <v>481</v>
      </c>
    </row>
    <row r="482" spans="1:4" x14ac:dyDescent="0.2">
      <c r="A482" t="e">
        <f t="shared" si="31"/>
        <v>#VALUE!</v>
      </c>
      <c r="B482" t="str">
        <f t="shared" si="33"/>
        <v/>
      </c>
      <c r="D482" t="s">
        <v>482</v>
      </c>
    </row>
    <row r="483" spans="1:4" x14ac:dyDescent="0.2">
      <c r="A483" t="e">
        <f t="shared" si="31"/>
        <v>#VALUE!</v>
      </c>
      <c r="B483" t="str">
        <f t="shared" si="33"/>
        <v/>
      </c>
      <c r="D483" t="s">
        <v>483</v>
      </c>
    </row>
    <row r="484" spans="1:4" x14ac:dyDescent="0.2">
      <c r="A484" t="e">
        <f t="shared" si="31"/>
        <v>#VALUE!</v>
      </c>
      <c r="B484" t="str">
        <f t="shared" si="33"/>
        <v/>
      </c>
      <c r="D484" t="s">
        <v>484</v>
      </c>
    </row>
    <row r="485" spans="1:4" x14ac:dyDescent="0.2">
      <c r="A485" t="e">
        <f t="shared" si="31"/>
        <v>#VALUE!</v>
      </c>
      <c r="B485" t="str">
        <f t="shared" si="33"/>
        <v/>
      </c>
      <c r="D485" t="s">
        <v>485</v>
      </c>
    </row>
    <row r="486" spans="1:4" x14ac:dyDescent="0.2">
      <c r="A486" t="e">
        <f t="shared" si="31"/>
        <v>#VALUE!</v>
      </c>
      <c r="B486" t="str">
        <f t="shared" si="33"/>
        <v/>
      </c>
      <c r="D486" t="s">
        <v>486</v>
      </c>
    </row>
    <row r="487" spans="1:4" x14ac:dyDescent="0.2">
      <c r="A487" t="e">
        <f t="shared" si="31"/>
        <v>#VALUE!</v>
      </c>
      <c r="B487" t="str">
        <f t="shared" si="33"/>
        <v/>
      </c>
      <c r="D487" t="s">
        <v>487</v>
      </c>
    </row>
    <row r="488" spans="1:4" x14ac:dyDescent="0.2">
      <c r="A488" t="e">
        <f t="shared" si="31"/>
        <v>#VALUE!</v>
      </c>
      <c r="B488" t="str">
        <f t="shared" si="33"/>
        <v/>
      </c>
      <c r="D488" t="s">
        <v>488</v>
      </c>
    </row>
    <row r="489" spans="1:4" x14ac:dyDescent="0.2">
      <c r="A489" t="e">
        <f t="shared" si="31"/>
        <v>#VALUE!</v>
      </c>
      <c r="B489" t="str">
        <f t="shared" si="33"/>
        <v/>
      </c>
      <c r="D489" t="s">
        <v>489</v>
      </c>
    </row>
    <row r="490" spans="1:4" x14ac:dyDescent="0.2">
      <c r="A490" t="e">
        <f t="shared" si="31"/>
        <v>#VALUE!</v>
      </c>
      <c r="B490" t="str">
        <f t="shared" si="33"/>
        <v/>
      </c>
      <c r="D490" t="s">
        <v>490</v>
      </c>
    </row>
    <row r="491" spans="1:4" x14ac:dyDescent="0.2">
      <c r="A491" t="e">
        <f t="shared" si="31"/>
        <v>#VALUE!</v>
      </c>
      <c r="B491" t="str">
        <f t="shared" si="33"/>
        <v/>
      </c>
      <c r="D491" t="s">
        <v>491</v>
      </c>
    </row>
    <row r="492" spans="1:4" x14ac:dyDescent="0.2">
      <c r="A492" t="e">
        <f t="shared" si="31"/>
        <v>#VALUE!</v>
      </c>
      <c r="B492" t="str">
        <f t="shared" si="33"/>
        <v/>
      </c>
      <c r="D492" t="s">
        <v>492</v>
      </c>
    </row>
    <row r="493" spans="1:4" x14ac:dyDescent="0.2">
      <c r="A493" t="e">
        <f t="shared" si="31"/>
        <v>#VALUE!</v>
      </c>
      <c r="B493" t="str">
        <f t="shared" si="33"/>
        <v/>
      </c>
      <c r="D493" t="s">
        <v>493</v>
      </c>
    </row>
    <row r="494" spans="1:4" x14ac:dyDescent="0.2">
      <c r="A494" t="e">
        <f t="shared" si="31"/>
        <v>#VALUE!</v>
      </c>
      <c r="B494" t="str">
        <f t="shared" si="33"/>
        <v/>
      </c>
      <c r="D494" t="s">
        <v>494</v>
      </c>
    </row>
    <row r="495" spans="1:4" x14ac:dyDescent="0.2">
      <c r="A495" t="e">
        <f t="shared" si="31"/>
        <v>#VALUE!</v>
      </c>
      <c r="B495" t="str">
        <f t="shared" si="33"/>
        <v/>
      </c>
      <c r="D495" t="s">
        <v>495</v>
      </c>
    </row>
    <row r="496" spans="1:4" x14ac:dyDescent="0.2">
      <c r="A496" t="e">
        <f t="shared" si="31"/>
        <v>#VALUE!</v>
      </c>
      <c r="B496" t="str">
        <f t="shared" si="33"/>
        <v/>
      </c>
      <c r="D496" t="s">
        <v>496</v>
      </c>
    </row>
    <row r="497" spans="1:4" x14ac:dyDescent="0.2">
      <c r="A497" t="e">
        <f t="shared" si="31"/>
        <v>#VALUE!</v>
      </c>
      <c r="B497" t="str">
        <f t="shared" si="33"/>
        <v/>
      </c>
      <c r="D497" t="s">
        <v>497</v>
      </c>
    </row>
    <row r="498" spans="1:4" x14ac:dyDescent="0.2">
      <c r="A498" t="e">
        <f t="shared" si="31"/>
        <v>#VALUE!</v>
      </c>
      <c r="B498" t="str">
        <f t="shared" si="33"/>
        <v/>
      </c>
      <c r="D498" t="s">
        <v>498</v>
      </c>
    </row>
    <row r="499" spans="1:4" x14ac:dyDescent="0.2">
      <c r="A499" t="e">
        <f t="shared" si="31"/>
        <v>#VALUE!</v>
      </c>
      <c r="B499" t="str">
        <f t="shared" si="33"/>
        <v/>
      </c>
      <c r="D499" t="s">
        <v>499</v>
      </c>
    </row>
    <row r="500" spans="1:4" x14ac:dyDescent="0.2">
      <c r="A500" t="e">
        <f t="shared" si="31"/>
        <v>#VALUE!</v>
      </c>
      <c r="B500" t="str">
        <f t="shared" si="33"/>
        <v/>
      </c>
      <c r="D500" t="s">
        <v>500</v>
      </c>
    </row>
    <row r="501" spans="1:4" x14ac:dyDescent="0.2">
      <c r="A501" t="e">
        <f t="shared" si="31"/>
        <v>#VALUE!</v>
      </c>
      <c r="B501" t="str">
        <f t="shared" si="33"/>
        <v/>
      </c>
      <c r="D501" t="s">
        <v>501</v>
      </c>
    </row>
    <row r="502" spans="1:4" x14ac:dyDescent="0.2">
      <c r="A502" t="e">
        <f t="shared" si="31"/>
        <v>#VALUE!</v>
      </c>
      <c r="B502" t="str">
        <f t="shared" si="33"/>
        <v/>
      </c>
      <c r="D502" t="s">
        <v>502</v>
      </c>
    </row>
    <row r="503" spans="1:4" x14ac:dyDescent="0.2">
      <c r="A503" t="e">
        <f t="shared" si="31"/>
        <v>#VALUE!</v>
      </c>
      <c r="B503" t="str">
        <f t="shared" si="33"/>
        <v/>
      </c>
      <c r="D503" t="s">
        <v>503</v>
      </c>
    </row>
    <row r="504" spans="1:4" x14ac:dyDescent="0.2">
      <c r="A504" t="e">
        <f t="shared" si="31"/>
        <v>#VALUE!</v>
      </c>
      <c r="B504" t="str">
        <f t="shared" si="33"/>
        <v/>
      </c>
      <c r="D504" t="s">
        <v>504</v>
      </c>
    </row>
    <row r="505" spans="1:4" x14ac:dyDescent="0.2">
      <c r="A505" t="e">
        <f t="shared" si="31"/>
        <v>#VALUE!</v>
      </c>
      <c r="B505" t="str">
        <f t="shared" si="33"/>
        <v/>
      </c>
      <c r="D505" t="s">
        <v>505</v>
      </c>
    </row>
    <row r="506" spans="1:4" x14ac:dyDescent="0.2">
      <c r="A506" t="e">
        <f t="shared" si="31"/>
        <v>#VALUE!</v>
      </c>
      <c r="B506" t="str">
        <f t="shared" si="33"/>
        <v/>
      </c>
      <c r="D506" t="s">
        <v>506</v>
      </c>
    </row>
    <row r="507" spans="1:4" x14ac:dyDescent="0.2">
      <c r="A507" t="e">
        <f t="shared" si="31"/>
        <v>#VALUE!</v>
      </c>
      <c r="B507" t="str">
        <f t="shared" si="33"/>
        <v/>
      </c>
      <c r="D507" t="s">
        <v>507</v>
      </c>
    </row>
    <row r="508" spans="1:4" x14ac:dyDescent="0.2">
      <c r="A508" t="e">
        <f t="shared" si="31"/>
        <v>#VALUE!</v>
      </c>
      <c r="B508" t="str">
        <f t="shared" si="33"/>
        <v/>
      </c>
      <c r="D508" t="s">
        <v>508</v>
      </c>
    </row>
    <row r="509" spans="1:4" x14ac:dyDescent="0.2">
      <c r="A509" t="e">
        <f t="shared" si="31"/>
        <v>#VALUE!</v>
      </c>
      <c r="B509" t="str">
        <f t="shared" si="33"/>
        <v/>
      </c>
      <c r="D509" t="s">
        <v>509</v>
      </c>
    </row>
    <row r="510" spans="1:4" x14ac:dyDescent="0.2">
      <c r="A510" t="e">
        <f t="shared" si="31"/>
        <v>#VALUE!</v>
      </c>
      <c r="B510" t="str">
        <f t="shared" si="33"/>
        <v/>
      </c>
      <c r="D510" t="s">
        <v>510</v>
      </c>
    </row>
    <row r="511" spans="1:4" x14ac:dyDescent="0.2">
      <c r="A511" t="e">
        <f t="shared" si="31"/>
        <v>#VALUE!</v>
      </c>
      <c r="B511" t="str">
        <f t="shared" si="33"/>
        <v/>
      </c>
      <c r="D511" t="s">
        <v>511</v>
      </c>
    </row>
    <row r="512" spans="1:4" x14ac:dyDescent="0.2">
      <c r="A512" t="e">
        <f t="shared" si="31"/>
        <v>#VALUE!</v>
      </c>
      <c r="B512" t="str">
        <f t="shared" si="33"/>
        <v/>
      </c>
      <c r="D512" t="s">
        <v>512</v>
      </c>
    </row>
    <row r="513" spans="1:4" x14ac:dyDescent="0.2">
      <c r="A513" t="e">
        <f t="shared" si="31"/>
        <v>#VALUE!</v>
      </c>
      <c r="B513" t="str">
        <f t="shared" si="33"/>
        <v/>
      </c>
      <c r="D513" t="s">
        <v>513</v>
      </c>
    </row>
    <row r="514" spans="1:4" x14ac:dyDescent="0.2">
      <c r="A514" t="e">
        <f t="shared" si="31"/>
        <v>#VALUE!</v>
      </c>
      <c r="B514" t="str">
        <f t="shared" si="33"/>
        <v/>
      </c>
      <c r="D514" t="s">
        <v>514</v>
      </c>
    </row>
    <row r="515" spans="1:4" x14ac:dyDescent="0.2">
      <c r="A515" t="e">
        <f t="shared" si="31"/>
        <v>#VALUE!</v>
      </c>
      <c r="B515" t="str">
        <f t="shared" si="33"/>
        <v/>
      </c>
      <c r="D515" t="s">
        <v>515</v>
      </c>
    </row>
    <row r="516" spans="1:4" x14ac:dyDescent="0.2">
      <c r="A516" t="e">
        <f t="shared" si="31"/>
        <v>#VALUE!</v>
      </c>
      <c r="B516" t="str">
        <f t="shared" si="33"/>
        <v/>
      </c>
      <c r="D516" t="s">
        <v>516</v>
      </c>
    </row>
    <row r="517" spans="1:4" x14ac:dyDescent="0.2">
      <c r="A517" t="e">
        <f t="shared" si="31"/>
        <v>#VALUE!</v>
      </c>
      <c r="B517" t="str">
        <f t="shared" si="33"/>
        <v/>
      </c>
      <c r="D517" t="s">
        <v>517</v>
      </c>
    </row>
    <row r="518" spans="1:4" x14ac:dyDescent="0.2">
      <c r="A518" t="e">
        <f t="shared" si="31"/>
        <v>#VALUE!</v>
      </c>
      <c r="B518" t="str">
        <f t="shared" si="33"/>
        <v/>
      </c>
      <c r="D518" t="s">
        <v>518</v>
      </c>
    </row>
    <row r="519" spans="1:4" x14ac:dyDescent="0.2">
      <c r="A519" t="e">
        <f t="shared" ref="A519:A582" si="34">INT(B519)</f>
        <v>#VALUE!</v>
      </c>
      <c r="B519" t="str">
        <f t="shared" ref="B519:B582" si="35">RIGHT(C519,5)</f>
        <v/>
      </c>
      <c r="D519" t="s">
        <v>519</v>
      </c>
    </row>
    <row r="520" spans="1:4" x14ac:dyDescent="0.2">
      <c r="A520" t="e">
        <f t="shared" si="34"/>
        <v>#VALUE!</v>
      </c>
      <c r="B520" t="str">
        <f t="shared" si="35"/>
        <v/>
      </c>
      <c r="D520" t="s">
        <v>520</v>
      </c>
    </row>
    <row r="521" spans="1:4" x14ac:dyDescent="0.2">
      <c r="A521" t="e">
        <f t="shared" si="34"/>
        <v>#VALUE!</v>
      </c>
      <c r="B521" t="str">
        <f t="shared" si="35"/>
        <v/>
      </c>
      <c r="D521" t="s">
        <v>521</v>
      </c>
    </row>
    <row r="522" spans="1:4" x14ac:dyDescent="0.2">
      <c r="A522" t="e">
        <f t="shared" si="34"/>
        <v>#VALUE!</v>
      </c>
      <c r="B522" t="str">
        <f t="shared" si="35"/>
        <v/>
      </c>
      <c r="D522" t="s">
        <v>522</v>
      </c>
    </row>
    <row r="523" spans="1:4" x14ac:dyDescent="0.2">
      <c r="A523" t="e">
        <f t="shared" si="34"/>
        <v>#VALUE!</v>
      </c>
      <c r="B523" t="str">
        <f t="shared" si="35"/>
        <v/>
      </c>
      <c r="D523" t="s">
        <v>523</v>
      </c>
    </row>
    <row r="524" spans="1:4" x14ac:dyDescent="0.2">
      <c r="A524" t="e">
        <f t="shared" si="34"/>
        <v>#VALUE!</v>
      </c>
      <c r="B524" t="str">
        <f t="shared" si="35"/>
        <v/>
      </c>
      <c r="D524" t="s">
        <v>524</v>
      </c>
    </row>
    <row r="525" spans="1:4" x14ac:dyDescent="0.2">
      <c r="A525" t="e">
        <f t="shared" si="34"/>
        <v>#VALUE!</v>
      </c>
      <c r="B525" t="str">
        <f t="shared" si="35"/>
        <v/>
      </c>
      <c r="D525" t="s">
        <v>525</v>
      </c>
    </row>
    <row r="526" spans="1:4" x14ac:dyDescent="0.2">
      <c r="A526" t="e">
        <f t="shared" si="34"/>
        <v>#VALUE!</v>
      </c>
      <c r="B526" t="str">
        <f t="shared" si="35"/>
        <v/>
      </c>
      <c r="D526" t="s">
        <v>526</v>
      </c>
    </row>
    <row r="527" spans="1:4" x14ac:dyDescent="0.2">
      <c r="A527" t="e">
        <f t="shared" si="34"/>
        <v>#VALUE!</v>
      </c>
      <c r="B527" t="str">
        <f t="shared" si="35"/>
        <v/>
      </c>
      <c r="D527" t="s">
        <v>527</v>
      </c>
    </row>
    <row r="528" spans="1:4" x14ac:dyDescent="0.2">
      <c r="A528" t="e">
        <f t="shared" si="34"/>
        <v>#VALUE!</v>
      </c>
      <c r="B528" t="str">
        <f t="shared" si="35"/>
        <v/>
      </c>
      <c r="D528" t="s">
        <v>528</v>
      </c>
    </row>
    <row r="529" spans="1:4" x14ac:dyDescent="0.2">
      <c r="A529" t="e">
        <f t="shared" si="34"/>
        <v>#VALUE!</v>
      </c>
      <c r="B529" t="str">
        <f t="shared" si="35"/>
        <v/>
      </c>
      <c r="D529" t="s">
        <v>529</v>
      </c>
    </row>
    <row r="530" spans="1:4" x14ac:dyDescent="0.2">
      <c r="A530" t="e">
        <f t="shared" si="34"/>
        <v>#VALUE!</v>
      </c>
      <c r="B530" t="str">
        <f t="shared" si="35"/>
        <v/>
      </c>
      <c r="D530" t="s">
        <v>530</v>
      </c>
    </row>
    <row r="531" spans="1:4" x14ac:dyDescent="0.2">
      <c r="A531" t="e">
        <f t="shared" si="34"/>
        <v>#VALUE!</v>
      </c>
      <c r="B531" t="str">
        <f t="shared" si="35"/>
        <v/>
      </c>
      <c r="D531" t="s">
        <v>531</v>
      </c>
    </row>
    <row r="532" spans="1:4" x14ac:dyDescent="0.2">
      <c r="A532" t="e">
        <f t="shared" si="34"/>
        <v>#VALUE!</v>
      </c>
      <c r="B532" t="str">
        <f t="shared" si="35"/>
        <v/>
      </c>
      <c r="D532" t="s">
        <v>532</v>
      </c>
    </row>
    <row r="533" spans="1:4" x14ac:dyDescent="0.2">
      <c r="A533" t="e">
        <f t="shared" si="34"/>
        <v>#VALUE!</v>
      </c>
      <c r="B533" t="str">
        <f t="shared" si="35"/>
        <v/>
      </c>
      <c r="D533" t="s">
        <v>533</v>
      </c>
    </row>
    <row r="534" spans="1:4" x14ac:dyDescent="0.2">
      <c r="A534" t="e">
        <f t="shared" si="34"/>
        <v>#VALUE!</v>
      </c>
      <c r="B534" t="str">
        <f t="shared" si="35"/>
        <v/>
      </c>
      <c r="D534" t="s">
        <v>534</v>
      </c>
    </row>
    <row r="535" spans="1:4" x14ac:dyDescent="0.2">
      <c r="A535" t="e">
        <f t="shared" si="34"/>
        <v>#VALUE!</v>
      </c>
      <c r="B535" t="str">
        <f t="shared" si="35"/>
        <v/>
      </c>
      <c r="D535" t="s">
        <v>535</v>
      </c>
    </row>
    <row r="536" spans="1:4" x14ac:dyDescent="0.2">
      <c r="A536" t="e">
        <f t="shared" si="34"/>
        <v>#VALUE!</v>
      </c>
      <c r="B536" t="str">
        <f t="shared" si="35"/>
        <v/>
      </c>
      <c r="D536" t="s">
        <v>536</v>
      </c>
    </row>
    <row r="537" spans="1:4" x14ac:dyDescent="0.2">
      <c r="A537" t="e">
        <f t="shared" si="34"/>
        <v>#VALUE!</v>
      </c>
      <c r="B537" t="str">
        <f t="shared" si="35"/>
        <v/>
      </c>
      <c r="D537" t="s">
        <v>537</v>
      </c>
    </row>
    <row r="538" spans="1:4" x14ac:dyDescent="0.2">
      <c r="A538" t="e">
        <f t="shared" si="34"/>
        <v>#VALUE!</v>
      </c>
      <c r="B538" t="str">
        <f t="shared" si="35"/>
        <v/>
      </c>
      <c r="D538" t="s">
        <v>538</v>
      </c>
    </row>
    <row r="539" spans="1:4" x14ac:dyDescent="0.2">
      <c r="A539" t="e">
        <f t="shared" si="34"/>
        <v>#VALUE!</v>
      </c>
      <c r="B539" t="str">
        <f t="shared" si="35"/>
        <v/>
      </c>
      <c r="D539" t="s">
        <v>539</v>
      </c>
    </row>
    <row r="540" spans="1:4" x14ac:dyDescent="0.2">
      <c r="A540" t="e">
        <f t="shared" si="34"/>
        <v>#VALUE!</v>
      </c>
      <c r="B540" t="str">
        <f t="shared" si="35"/>
        <v/>
      </c>
      <c r="D540" t="s">
        <v>540</v>
      </c>
    </row>
    <row r="541" spans="1:4" x14ac:dyDescent="0.2">
      <c r="A541" t="e">
        <f t="shared" si="34"/>
        <v>#VALUE!</v>
      </c>
      <c r="B541" t="str">
        <f t="shared" si="35"/>
        <v/>
      </c>
      <c r="D541" t="s">
        <v>541</v>
      </c>
    </row>
    <row r="542" spans="1:4" x14ac:dyDescent="0.2">
      <c r="A542" t="e">
        <f t="shared" si="34"/>
        <v>#VALUE!</v>
      </c>
      <c r="B542" t="str">
        <f t="shared" si="35"/>
        <v/>
      </c>
      <c r="D542" t="s">
        <v>542</v>
      </c>
    </row>
    <row r="543" spans="1:4" x14ac:dyDescent="0.2">
      <c r="A543" t="e">
        <f t="shared" si="34"/>
        <v>#VALUE!</v>
      </c>
      <c r="B543" t="str">
        <f t="shared" si="35"/>
        <v/>
      </c>
      <c r="D543" t="s">
        <v>543</v>
      </c>
    </row>
    <row r="544" spans="1:4" x14ac:dyDescent="0.2">
      <c r="A544" t="e">
        <f t="shared" si="34"/>
        <v>#VALUE!</v>
      </c>
      <c r="B544" t="str">
        <f t="shared" si="35"/>
        <v/>
      </c>
      <c r="D544" t="s">
        <v>544</v>
      </c>
    </row>
    <row r="545" spans="1:4" x14ac:dyDescent="0.2">
      <c r="A545" t="e">
        <f t="shared" si="34"/>
        <v>#VALUE!</v>
      </c>
      <c r="B545" t="str">
        <f t="shared" si="35"/>
        <v/>
      </c>
      <c r="D545" t="s">
        <v>545</v>
      </c>
    </row>
    <row r="546" spans="1:4" x14ac:dyDescent="0.2">
      <c r="A546" t="e">
        <f t="shared" si="34"/>
        <v>#VALUE!</v>
      </c>
      <c r="B546" t="str">
        <f t="shared" si="35"/>
        <v/>
      </c>
      <c r="D546" t="s">
        <v>546</v>
      </c>
    </row>
    <row r="547" spans="1:4" x14ac:dyDescent="0.2">
      <c r="A547" t="e">
        <f t="shared" si="34"/>
        <v>#VALUE!</v>
      </c>
      <c r="B547" t="str">
        <f t="shared" si="35"/>
        <v/>
      </c>
      <c r="D547" t="s">
        <v>547</v>
      </c>
    </row>
    <row r="548" spans="1:4" x14ac:dyDescent="0.2">
      <c r="A548" t="e">
        <f t="shared" si="34"/>
        <v>#VALUE!</v>
      </c>
      <c r="B548" t="str">
        <f t="shared" si="35"/>
        <v/>
      </c>
      <c r="D548" t="s">
        <v>548</v>
      </c>
    </row>
    <row r="549" spans="1:4" x14ac:dyDescent="0.2">
      <c r="A549" t="e">
        <f t="shared" si="34"/>
        <v>#VALUE!</v>
      </c>
      <c r="B549" t="str">
        <f t="shared" si="35"/>
        <v/>
      </c>
      <c r="D549" t="s">
        <v>549</v>
      </c>
    </row>
    <row r="550" spans="1:4" x14ac:dyDescent="0.2">
      <c r="A550" t="e">
        <f t="shared" si="34"/>
        <v>#VALUE!</v>
      </c>
      <c r="B550" t="str">
        <f t="shared" si="35"/>
        <v/>
      </c>
      <c r="D550" t="s">
        <v>550</v>
      </c>
    </row>
    <row r="551" spans="1:4" x14ac:dyDescent="0.2">
      <c r="A551" t="e">
        <f t="shared" si="34"/>
        <v>#VALUE!</v>
      </c>
      <c r="B551" t="str">
        <f t="shared" si="35"/>
        <v/>
      </c>
      <c r="D551" t="s">
        <v>551</v>
      </c>
    </row>
    <row r="552" spans="1:4" x14ac:dyDescent="0.2">
      <c r="A552" t="e">
        <f t="shared" si="34"/>
        <v>#VALUE!</v>
      </c>
      <c r="B552" t="str">
        <f t="shared" si="35"/>
        <v/>
      </c>
      <c r="D552" t="s">
        <v>552</v>
      </c>
    </row>
    <row r="553" spans="1:4" x14ac:dyDescent="0.2">
      <c r="A553" t="e">
        <f t="shared" si="34"/>
        <v>#VALUE!</v>
      </c>
      <c r="B553" t="str">
        <f t="shared" si="35"/>
        <v/>
      </c>
      <c r="D553" t="s">
        <v>553</v>
      </c>
    </row>
    <row r="554" spans="1:4" x14ac:dyDescent="0.2">
      <c r="A554" t="e">
        <f t="shared" si="34"/>
        <v>#VALUE!</v>
      </c>
      <c r="B554" t="str">
        <f t="shared" si="35"/>
        <v/>
      </c>
      <c r="D554" t="s">
        <v>554</v>
      </c>
    </row>
    <row r="555" spans="1:4" x14ac:dyDescent="0.2">
      <c r="A555" t="e">
        <f t="shared" si="34"/>
        <v>#VALUE!</v>
      </c>
      <c r="B555" t="str">
        <f t="shared" si="35"/>
        <v/>
      </c>
      <c r="D555" t="s">
        <v>555</v>
      </c>
    </row>
    <row r="556" spans="1:4" x14ac:dyDescent="0.2">
      <c r="A556" t="e">
        <f t="shared" si="34"/>
        <v>#VALUE!</v>
      </c>
      <c r="B556" t="str">
        <f t="shared" si="35"/>
        <v/>
      </c>
      <c r="D556" t="s">
        <v>556</v>
      </c>
    </row>
    <row r="557" spans="1:4" x14ac:dyDescent="0.2">
      <c r="A557" t="e">
        <f t="shared" si="34"/>
        <v>#VALUE!</v>
      </c>
      <c r="B557" t="str">
        <f t="shared" si="35"/>
        <v/>
      </c>
      <c r="D557" t="s">
        <v>557</v>
      </c>
    </row>
    <row r="558" spans="1:4" x14ac:dyDescent="0.2">
      <c r="A558" t="e">
        <f t="shared" si="34"/>
        <v>#VALUE!</v>
      </c>
      <c r="B558" t="str">
        <f t="shared" si="35"/>
        <v/>
      </c>
      <c r="D558" t="s">
        <v>558</v>
      </c>
    </row>
    <row r="559" spans="1:4" x14ac:dyDescent="0.2">
      <c r="A559" t="e">
        <f t="shared" si="34"/>
        <v>#VALUE!</v>
      </c>
      <c r="B559" t="str">
        <f t="shared" si="35"/>
        <v/>
      </c>
      <c r="D559" t="s">
        <v>559</v>
      </c>
    </row>
    <row r="560" spans="1:4" x14ac:dyDescent="0.2">
      <c r="A560" t="e">
        <f t="shared" si="34"/>
        <v>#VALUE!</v>
      </c>
      <c r="B560" t="str">
        <f t="shared" si="35"/>
        <v/>
      </c>
      <c r="D560" t="s">
        <v>560</v>
      </c>
    </row>
    <row r="561" spans="1:4" x14ac:dyDescent="0.2">
      <c r="A561" t="e">
        <f t="shared" si="34"/>
        <v>#VALUE!</v>
      </c>
      <c r="B561" t="str">
        <f t="shared" si="35"/>
        <v/>
      </c>
      <c r="D561" t="s">
        <v>561</v>
      </c>
    </row>
    <row r="562" spans="1:4" x14ac:dyDescent="0.2">
      <c r="A562" t="e">
        <f t="shared" si="34"/>
        <v>#VALUE!</v>
      </c>
      <c r="B562" t="str">
        <f t="shared" si="35"/>
        <v/>
      </c>
      <c r="D562" t="s">
        <v>562</v>
      </c>
    </row>
    <row r="563" spans="1:4" x14ac:dyDescent="0.2">
      <c r="A563" t="e">
        <f t="shared" si="34"/>
        <v>#VALUE!</v>
      </c>
      <c r="B563" t="str">
        <f t="shared" si="35"/>
        <v/>
      </c>
      <c r="D563" t="s">
        <v>563</v>
      </c>
    </row>
    <row r="564" spans="1:4" x14ac:dyDescent="0.2">
      <c r="A564" t="e">
        <f t="shared" si="34"/>
        <v>#VALUE!</v>
      </c>
      <c r="B564" t="str">
        <f t="shared" si="35"/>
        <v/>
      </c>
      <c r="D564" t="s">
        <v>564</v>
      </c>
    </row>
    <row r="565" spans="1:4" x14ac:dyDescent="0.2">
      <c r="A565" t="e">
        <f t="shared" si="34"/>
        <v>#VALUE!</v>
      </c>
      <c r="B565" t="str">
        <f t="shared" si="35"/>
        <v/>
      </c>
      <c r="D565" t="s">
        <v>565</v>
      </c>
    </row>
    <row r="566" spans="1:4" x14ac:dyDescent="0.2">
      <c r="A566" t="e">
        <f t="shared" si="34"/>
        <v>#VALUE!</v>
      </c>
      <c r="B566" t="str">
        <f t="shared" si="35"/>
        <v/>
      </c>
      <c r="D566" t="s">
        <v>566</v>
      </c>
    </row>
    <row r="567" spans="1:4" x14ac:dyDescent="0.2">
      <c r="A567" t="e">
        <f t="shared" si="34"/>
        <v>#VALUE!</v>
      </c>
      <c r="B567" t="str">
        <f t="shared" si="35"/>
        <v/>
      </c>
      <c r="D567" t="s">
        <v>567</v>
      </c>
    </row>
    <row r="568" spans="1:4" x14ac:dyDescent="0.2">
      <c r="A568" t="e">
        <f t="shared" si="34"/>
        <v>#VALUE!</v>
      </c>
      <c r="B568" t="str">
        <f t="shared" si="35"/>
        <v/>
      </c>
      <c r="D568" t="s">
        <v>568</v>
      </c>
    </row>
    <row r="569" spans="1:4" x14ac:dyDescent="0.2">
      <c r="A569" t="e">
        <f t="shared" si="34"/>
        <v>#VALUE!</v>
      </c>
      <c r="B569" t="str">
        <f t="shared" si="35"/>
        <v/>
      </c>
      <c r="D569" t="s">
        <v>569</v>
      </c>
    </row>
    <row r="570" spans="1:4" x14ac:dyDescent="0.2">
      <c r="A570" t="e">
        <f t="shared" si="34"/>
        <v>#VALUE!</v>
      </c>
      <c r="B570" t="str">
        <f t="shared" si="35"/>
        <v/>
      </c>
      <c r="D570" t="s">
        <v>570</v>
      </c>
    </row>
    <row r="571" spans="1:4" x14ac:dyDescent="0.2">
      <c r="A571" t="e">
        <f t="shared" si="34"/>
        <v>#VALUE!</v>
      </c>
      <c r="B571" t="str">
        <f t="shared" si="35"/>
        <v/>
      </c>
      <c r="D571" t="s">
        <v>571</v>
      </c>
    </row>
    <row r="572" spans="1:4" x14ac:dyDescent="0.2">
      <c r="A572" t="e">
        <f t="shared" si="34"/>
        <v>#VALUE!</v>
      </c>
      <c r="B572" t="str">
        <f t="shared" si="35"/>
        <v/>
      </c>
      <c r="D572" t="s">
        <v>572</v>
      </c>
    </row>
    <row r="573" spans="1:4" x14ac:dyDescent="0.2">
      <c r="A573" t="e">
        <f t="shared" si="34"/>
        <v>#VALUE!</v>
      </c>
      <c r="B573" t="str">
        <f t="shared" si="35"/>
        <v/>
      </c>
      <c r="D573" t="s">
        <v>573</v>
      </c>
    </row>
    <row r="574" spans="1:4" x14ac:dyDescent="0.2">
      <c r="A574" t="e">
        <f t="shared" si="34"/>
        <v>#VALUE!</v>
      </c>
      <c r="B574" t="str">
        <f t="shared" si="35"/>
        <v/>
      </c>
      <c r="D574" t="s">
        <v>574</v>
      </c>
    </row>
    <row r="575" spans="1:4" x14ac:dyDescent="0.2">
      <c r="A575" t="e">
        <f t="shared" si="34"/>
        <v>#VALUE!</v>
      </c>
      <c r="B575" t="str">
        <f t="shared" si="35"/>
        <v/>
      </c>
      <c r="D575" t="s">
        <v>575</v>
      </c>
    </row>
    <row r="576" spans="1:4" x14ac:dyDescent="0.2">
      <c r="A576" t="e">
        <f t="shared" si="34"/>
        <v>#VALUE!</v>
      </c>
      <c r="B576" t="str">
        <f t="shared" si="35"/>
        <v/>
      </c>
      <c r="D576" t="s">
        <v>576</v>
      </c>
    </row>
    <row r="577" spans="1:4" x14ac:dyDescent="0.2">
      <c r="A577" t="e">
        <f t="shared" si="34"/>
        <v>#VALUE!</v>
      </c>
      <c r="B577" t="str">
        <f t="shared" si="35"/>
        <v/>
      </c>
      <c r="D577" t="s">
        <v>577</v>
      </c>
    </row>
    <row r="578" spans="1:4" x14ac:dyDescent="0.2">
      <c r="A578" t="e">
        <f t="shared" si="34"/>
        <v>#VALUE!</v>
      </c>
      <c r="B578" t="str">
        <f t="shared" si="35"/>
        <v/>
      </c>
      <c r="D578" t="s">
        <v>578</v>
      </c>
    </row>
    <row r="579" spans="1:4" x14ac:dyDescent="0.2">
      <c r="A579" t="e">
        <f t="shared" si="34"/>
        <v>#VALUE!</v>
      </c>
      <c r="B579" t="str">
        <f t="shared" si="35"/>
        <v/>
      </c>
      <c r="D579" t="s">
        <v>579</v>
      </c>
    </row>
    <row r="580" spans="1:4" x14ac:dyDescent="0.2">
      <c r="A580" t="e">
        <f t="shared" si="34"/>
        <v>#VALUE!</v>
      </c>
      <c r="B580" t="str">
        <f t="shared" si="35"/>
        <v/>
      </c>
      <c r="D580" t="s">
        <v>580</v>
      </c>
    </row>
    <row r="581" spans="1:4" x14ac:dyDescent="0.2">
      <c r="A581" t="e">
        <f t="shared" si="34"/>
        <v>#VALUE!</v>
      </c>
      <c r="B581" t="str">
        <f t="shared" si="35"/>
        <v/>
      </c>
      <c r="D581" t="s">
        <v>581</v>
      </c>
    </row>
    <row r="582" spans="1:4" x14ac:dyDescent="0.2">
      <c r="A582" t="e">
        <f t="shared" si="34"/>
        <v>#VALUE!</v>
      </c>
      <c r="B582" t="str">
        <f t="shared" si="35"/>
        <v/>
      </c>
      <c r="D582" t="s">
        <v>582</v>
      </c>
    </row>
    <row r="583" spans="1:4" x14ac:dyDescent="0.2">
      <c r="A583" t="e">
        <f t="shared" ref="A583:A603" si="36">INT(B583)</f>
        <v>#VALUE!</v>
      </c>
      <c r="B583" t="str">
        <f t="shared" ref="B583:B602" si="37">RIGHT(C583,5)</f>
        <v/>
      </c>
      <c r="D583" t="s">
        <v>583</v>
      </c>
    </row>
    <row r="584" spans="1:4" x14ac:dyDescent="0.2">
      <c r="A584" t="e">
        <f t="shared" si="36"/>
        <v>#VALUE!</v>
      </c>
      <c r="B584" t="str">
        <f t="shared" si="37"/>
        <v/>
      </c>
      <c r="D584" t="s">
        <v>584</v>
      </c>
    </row>
    <row r="585" spans="1:4" x14ac:dyDescent="0.2">
      <c r="A585" t="e">
        <f t="shared" si="36"/>
        <v>#VALUE!</v>
      </c>
      <c r="B585" t="str">
        <f t="shared" si="37"/>
        <v/>
      </c>
      <c r="D585" t="s">
        <v>585</v>
      </c>
    </row>
    <row r="586" spans="1:4" x14ac:dyDescent="0.2">
      <c r="A586" t="e">
        <f t="shared" si="36"/>
        <v>#VALUE!</v>
      </c>
      <c r="B586" t="str">
        <f t="shared" si="37"/>
        <v/>
      </c>
      <c r="D586" t="s">
        <v>586</v>
      </c>
    </row>
    <row r="587" spans="1:4" x14ac:dyDescent="0.2">
      <c r="A587" t="e">
        <f t="shared" si="36"/>
        <v>#VALUE!</v>
      </c>
      <c r="B587" t="str">
        <f t="shared" si="37"/>
        <v/>
      </c>
      <c r="D587" t="s">
        <v>587</v>
      </c>
    </row>
    <row r="588" spans="1:4" x14ac:dyDescent="0.2">
      <c r="A588" t="e">
        <f t="shared" si="36"/>
        <v>#VALUE!</v>
      </c>
      <c r="B588" t="str">
        <f t="shared" si="37"/>
        <v/>
      </c>
      <c r="D588" t="s">
        <v>588</v>
      </c>
    </row>
    <row r="589" spans="1:4" x14ac:dyDescent="0.2">
      <c r="A589" t="e">
        <f t="shared" si="36"/>
        <v>#VALUE!</v>
      </c>
      <c r="B589" t="str">
        <f t="shared" si="37"/>
        <v/>
      </c>
      <c r="D589" t="s">
        <v>589</v>
      </c>
    </row>
    <row r="590" spans="1:4" x14ac:dyDescent="0.2">
      <c r="A590" t="e">
        <f t="shared" si="36"/>
        <v>#VALUE!</v>
      </c>
      <c r="B590" t="str">
        <f t="shared" si="37"/>
        <v/>
      </c>
      <c r="D590" t="s">
        <v>590</v>
      </c>
    </row>
    <row r="591" spans="1:4" x14ac:dyDescent="0.2">
      <c r="A591" t="e">
        <f t="shared" si="36"/>
        <v>#VALUE!</v>
      </c>
      <c r="B591" t="str">
        <f t="shared" si="37"/>
        <v/>
      </c>
      <c r="D591" t="s">
        <v>591</v>
      </c>
    </row>
    <row r="592" spans="1:4" x14ac:dyDescent="0.2">
      <c r="A592" t="e">
        <f t="shared" si="36"/>
        <v>#VALUE!</v>
      </c>
      <c r="B592" t="str">
        <f t="shared" si="37"/>
        <v/>
      </c>
      <c r="D592" t="s">
        <v>592</v>
      </c>
    </row>
    <row r="593" spans="1:4" x14ac:dyDescent="0.2">
      <c r="A593" t="e">
        <f t="shared" si="36"/>
        <v>#VALUE!</v>
      </c>
      <c r="B593" t="str">
        <f t="shared" si="37"/>
        <v/>
      </c>
      <c r="D593" t="s">
        <v>593</v>
      </c>
    </row>
    <row r="594" spans="1:4" x14ac:dyDescent="0.2">
      <c r="A594" t="e">
        <f t="shared" si="36"/>
        <v>#VALUE!</v>
      </c>
      <c r="B594" t="str">
        <f t="shared" si="37"/>
        <v/>
      </c>
      <c r="D594" t="s">
        <v>594</v>
      </c>
    </row>
    <row r="595" spans="1:4" x14ac:dyDescent="0.2">
      <c r="A595" t="e">
        <f t="shared" si="36"/>
        <v>#VALUE!</v>
      </c>
      <c r="B595" t="str">
        <f t="shared" si="37"/>
        <v/>
      </c>
      <c r="D595" t="s">
        <v>595</v>
      </c>
    </row>
    <row r="596" spans="1:4" x14ac:dyDescent="0.2">
      <c r="A596" t="e">
        <f t="shared" si="36"/>
        <v>#VALUE!</v>
      </c>
      <c r="B596" t="str">
        <f t="shared" si="37"/>
        <v/>
      </c>
      <c r="D596" t="s">
        <v>596</v>
      </c>
    </row>
    <row r="597" spans="1:4" x14ac:dyDescent="0.2">
      <c r="A597" t="e">
        <f t="shared" si="36"/>
        <v>#VALUE!</v>
      </c>
      <c r="B597" t="str">
        <f t="shared" si="37"/>
        <v/>
      </c>
      <c r="D597" t="s">
        <v>597</v>
      </c>
    </row>
    <row r="598" spans="1:4" x14ac:dyDescent="0.2">
      <c r="A598" t="e">
        <f t="shared" si="36"/>
        <v>#VALUE!</v>
      </c>
      <c r="B598" t="str">
        <f t="shared" si="37"/>
        <v/>
      </c>
      <c r="D598" t="s">
        <v>598</v>
      </c>
    </row>
    <row r="599" spans="1:4" x14ac:dyDescent="0.2">
      <c r="A599" t="e">
        <f t="shared" si="36"/>
        <v>#VALUE!</v>
      </c>
      <c r="B599" t="str">
        <f t="shared" si="37"/>
        <v/>
      </c>
      <c r="D599" t="s">
        <v>599</v>
      </c>
    </row>
    <row r="600" spans="1:4" x14ac:dyDescent="0.2">
      <c r="A600" t="e">
        <f t="shared" si="36"/>
        <v>#VALUE!</v>
      </c>
      <c r="B600" t="str">
        <f t="shared" si="37"/>
        <v/>
      </c>
      <c r="D600" t="s">
        <v>600</v>
      </c>
    </row>
    <row r="601" spans="1:4" x14ac:dyDescent="0.2">
      <c r="A601" t="e">
        <f t="shared" si="36"/>
        <v>#VALUE!</v>
      </c>
      <c r="B601" t="str">
        <f t="shared" si="37"/>
        <v/>
      </c>
      <c r="D601" t="s">
        <v>601</v>
      </c>
    </row>
    <row r="602" spans="1:4" x14ac:dyDescent="0.2">
      <c r="A602" t="e">
        <f t="shared" si="36"/>
        <v>#VALUE!</v>
      </c>
      <c r="B602" t="str">
        <f t="shared" si="37"/>
        <v/>
      </c>
      <c r="D602" t="s">
        <v>602</v>
      </c>
    </row>
    <row r="603" spans="1:4" x14ac:dyDescent="0.2">
      <c r="A603">
        <f t="shared" si="36"/>
        <v>0</v>
      </c>
      <c r="D603" t="s">
        <v>603</v>
      </c>
    </row>
    <row r="604" spans="1:4" x14ac:dyDescent="0.2">
      <c r="D604" t="s">
        <v>604</v>
      </c>
    </row>
    <row r="605" spans="1:4" x14ac:dyDescent="0.2">
      <c r="D605" t="s">
        <v>605</v>
      </c>
    </row>
    <row r="606" spans="1:4" x14ac:dyDescent="0.2">
      <c r="D606" t="s">
        <v>606</v>
      </c>
    </row>
    <row r="607" spans="1:4" x14ac:dyDescent="0.2">
      <c r="D607" t="s">
        <v>607</v>
      </c>
    </row>
    <row r="608" spans="1:4" x14ac:dyDescent="0.2">
      <c r="D608" t="s">
        <v>608</v>
      </c>
    </row>
    <row r="609" spans="4:4" x14ac:dyDescent="0.2">
      <c r="D609" t="s">
        <v>609</v>
      </c>
    </row>
    <row r="610" spans="4:4" x14ac:dyDescent="0.2">
      <c r="D610" t="s">
        <v>610</v>
      </c>
    </row>
    <row r="611" spans="4:4" x14ac:dyDescent="0.2">
      <c r="D611" t="s">
        <v>611</v>
      </c>
    </row>
    <row r="612" spans="4:4" x14ac:dyDescent="0.2">
      <c r="D612" t="s">
        <v>612</v>
      </c>
    </row>
    <row r="613" spans="4:4" x14ac:dyDescent="0.2">
      <c r="D613" t="s">
        <v>613</v>
      </c>
    </row>
    <row r="614" spans="4:4" x14ac:dyDescent="0.2">
      <c r="D614" t="s">
        <v>614</v>
      </c>
    </row>
    <row r="615" spans="4:4" x14ac:dyDescent="0.2">
      <c r="D615" t="s">
        <v>615</v>
      </c>
    </row>
    <row r="616" spans="4:4" x14ac:dyDescent="0.2">
      <c r="D616" t="s">
        <v>616</v>
      </c>
    </row>
    <row r="617" spans="4:4" x14ac:dyDescent="0.2">
      <c r="D617" t="s">
        <v>617</v>
      </c>
    </row>
    <row r="618" spans="4:4" x14ac:dyDescent="0.2">
      <c r="D618" t="s">
        <v>618</v>
      </c>
    </row>
    <row r="619" spans="4:4" x14ac:dyDescent="0.2">
      <c r="D619" t="s">
        <v>619</v>
      </c>
    </row>
    <row r="620" spans="4:4" x14ac:dyDescent="0.2">
      <c r="D620" t="s">
        <v>620</v>
      </c>
    </row>
    <row r="621" spans="4:4" x14ac:dyDescent="0.2">
      <c r="D621" t="s">
        <v>621</v>
      </c>
    </row>
    <row r="622" spans="4:4" x14ac:dyDescent="0.2">
      <c r="D622" t="s">
        <v>622</v>
      </c>
    </row>
    <row r="623" spans="4:4" x14ac:dyDescent="0.2">
      <c r="D623" t="s">
        <v>623</v>
      </c>
    </row>
    <row r="624" spans="4:4" x14ac:dyDescent="0.2">
      <c r="D624" t="s">
        <v>624</v>
      </c>
    </row>
    <row r="625" spans="4:4" x14ac:dyDescent="0.2">
      <c r="D625" t="s">
        <v>625</v>
      </c>
    </row>
    <row r="626" spans="4:4" x14ac:dyDescent="0.2">
      <c r="D626" t="s">
        <v>626</v>
      </c>
    </row>
    <row r="627" spans="4:4" x14ac:dyDescent="0.2">
      <c r="D627" t="s">
        <v>627</v>
      </c>
    </row>
    <row r="628" spans="4:4" x14ac:dyDescent="0.2">
      <c r="D628" t="s">
        <v>628</v>
      </c>
    </row>
    <row r="629" spans="4:4" x14ac:dyDescent="0.2">
      <c r="D629" t="s">
        <v>629</v>
      </c>
    </row>
    <row r="630" spans="4:4" x14ac:dyDescent="0.2">
      <c r="D630" t="s">
        <v>630</v>
      </c>
    </row>
    <row r="631" spans="4:4" x14ac:dyDescent="0.2">
      <c r="D631" t="s">
        <v>631</v>
      </c>
    </row>
    <row r="632" spans="4:4" x14ac:dyDescent="0.2">
      <c r="D632" t="s">
        <v>632</v>
      </c>
    </row>
    <row r="633" spans="4:4" x14ac:dyDescent="0.2">
      <c r="D633" t="s">
        <v>633</v>
      </c>
    </row>
    <row r="634" spans="4:4" x14ac:dyDescent="0.2">
      <c r="D634" t="s">
        <v>634</v>
      </c>
    </row>
    <row r="635" spans="4:4" x14ac:dyDescent="0.2">
      <c r="D635" t="s">
        <v>635</v>
      </c>
    </row>
    <row r="636" spans="4:4" x14ac:dyDescent="0.2">
      <c r="D636" t="s">
        <v>636</v>
      </c>
    </row>
    <row r="637" spans="4:4" x14ac:dyDescent="0.2">
      <c r="D637" t="s">
        <v>637</v>
      </c>
    </row>
    <row r="638" spans="4:4" x14ac:dyDescent="0.2">
      <c r="D638" t="s">
        <v>638</v>
      </c>
    </row>
    <row r="639" spans="4:4" x14ac:dyDescent="0.2">
      <c r="D639" t="s">
        <v>639</v>
      </c>
    </row>
    <row r="640" spans="4:4" x14ac:dyDescent="0.2">
      <c r="D640" t="s">
        <v>640</v>
      </c>
    </row>
    <row r="641" spans="4:4" x14ac:dyDescent="0.2">
      <c r="D641" t="s">
        <v>641</v>
      </c>
    </row>
    <row r="642" spans="4:4" x14ac:dyDescent="0.2">
      <c r="D642" t="s">
        <v>642</v>
      </c>
    </row>
    <row r="643" spans="4:4" x14ac:dyDescent="0.2">
      <c r="D643" t="s">
        <v>643</v>
      </c>
    </row>
    <row r="644" spans="4:4" x14ac:dyDescent="0.2">
      <c r="D644" t="s">
        <v>644</v>
      </c>
    </row>
    <row r="645" spans="4:4" x14ac:dyDescent="0.2">
      <c r="D645" t="s">
        <v>645</v>
      </c>
    </row>
    <row r="646" spans="4:4" x14ac:dyDescent="0.2">
      <c r="D646" t="s">
        <v>646</v>
      </c>
    </row>
    <row r="647" spans="4:4" x14ac:dyDescent="0.2">
      <c r="D647" t="s">
        <v>647</v>
      </c>
    </row>
    <row r="648" spans="4:4" x14ac:dyDescent="0.2">
      <c r="D648" t="s">
        <v>648</v>
      </c>
    </row>
    <row r="649" spans="4:4" x14ac:dyDescent="0.2">
      <c r="D649" t="s">
        <v>649</v>
      </c>
    </row>
    <row r="650" spans="4:4" x14ac:dyDescent="0.2">
      <c r="D650" t="s">
        <v>650</v>
      </c>
    </row>
    <row r="651" spans="4:4" x14ac:dyDescent="0.2">
      <c r="D651" t="s">
        <v>651</v>
      </c>
    </row>
    <row r="652" spans="4:4" x14ac:dyDescent="0.2">
      <c r="D652" t="s">
        <v>652</v>
      </c>
    </row>
    <row r="653" spans="4:4" x14ac:dyDescent="0.2">
      <c r="D653" t="s">
        <v>653</v>
      </c>
    </row>
    <row r="654" spans="4:4" x14ac:dyDescent="0.2">
      <c r="D654" t="s">
        <v>654</v>
      </c>
    </row>
    <row r="655" spans="4:4" x14ac:dyDescent="0.2">
      <c r="D655" t="s">
        <v>655</v>
      </c>
    </row>
    <row r="656" spans="4:4" x14ac:dyDescent="0.2">
      <c r="D656" t="s">
        <v>656</v>
      </c>
    </row>
    <row r="657" spans="4:4" x14ac:dyDescent="0.2">
      <c r="D657" t="s">
        <v>657</v>
      </c>
    </row>
    <row r="658" spans="4:4" x14ac:dyDescent="0.2">
      <c r="D658" t="s">
        <v>658</v>
      </c>
    </row>
    <row r="659" spans="4:4" x14ac:dyDescent="0.2">
      <c r="D659" t="s">
        <v>659</v>
      </c>
    </row>
    <row r="660" spans="4:4" x14ac:dyDescent="0.2">
      <c r="D660" t="s">
        <v>660</v>
      </c>
    </row>
    <row r="661" spans="4:4" x14ac:dyDescent="0.2">
      <c r="D661" t="s">
        <v>661</v>
      </c>
    </row>
    <row r="662" spans="4:4" x14ac:dyDescent="0.2">
      <c r="D662" t="s">
        <v>662</v>
      </c>
    </row>
    <row r="663" spans="4:4" x14ac:dyDescent="0.2">
      <c r="D663" t="s">
        <v>663</v>
      </c>
    </row>
    <row r="664" spans="4:4" x14ac:dyDescent="0.2">
      <c r="D664" t="s">
        <v>664</v>
      </c>
    </row>
    <row r="665" spans="4:4" x14ac:dyDescent="0.2">
      <c r="D665" t="s">
        <v>665</v>
      </c>
    </row>
    <row r="666" spans="4:4" x14ac:dyDescent="0.2">
      <c r="D666" t="s">
        <v>666</v>
      </c>
    </row>
    <row r="667" spans="4:4" x14ac:dyDescent="0.2">
      <c r="D667" t="s">
        <v>667</v>
      </c>
    </row>
    <row r="668" spans="4:4" x14ac:dyDescent="0.2">
      <c r="D668" t="s">
        <v>668</v>
      </c>
    </row>
    <row r="669" spans="4:4" x14ac:dyDescent="0.2">
      <c r="D669" t="s">
        <v>669</v>
      </c>
    </row>
    <row r="670" spans="4:4" x14ac:dyDescent="0.2">
      <c r="D670" t="s">
        <v>670</v>
      </c>
    </row>
    <row r="671" spans="4:4" x14ac:dyDescent="0.2">
      <c r="D671" t="s">
        <v>671</v>
      </c>
    </row>
    <row r="672" spans="4:4" x14ac:dyDescent="0.2">
      <c r="D672" t="s">
        <v>672</v>
      </c>
    </row>
    <row r="673" spans="4:4" x14ac:dyDescent="0.2">
      <c r="D673" t="s">
        <v>673</v>
      </c>
    </row>
    <row r="674" spans="4:4" x14ac:dyDescent="0.2">
      <c r="D674" t="s">
        <v>674</v>
      </c>
    </row>
    <row r="675" spans="4:4" x14ac:dyDescent="0.2">
      <c r="D675" t="s">
        <v>675</v>
      </c>
    </row>
    <row r="676" spans="4:4" x14ac:dyDescent="0.2">
      <c r="D676" t="s">
        <v>676</v>
      </c>
    </row>
    <row r="677" spans="4:4" x14ac:dyDescent="0.2">
      <c r="D677" t="s">
        <v>677</v>
      </c>
    </row>
    <row r="678" spans="4:4" x14ac:dyDescent="0.2">
      <c r="D678" t="s">
        <v>678</v>
      </c>
    </row>
    <row r="679" spans="4:4" x14ac:dyDescent="0.2">
      <c r="D679" t="s">
        <v>679</v>
      </c>
    </row>
    <row r="680" spans="4:4" x14ac:dyDescent="0.2">
      <c r="D680" t="s">
        <v>680</v>
      </c>
    </row>
    <row r="681" spans="4:4" x14ac:dyDescent="0.2">
      <c r="D681" t="s">
        <v>681</v>
      </c>
    </row>
    <row r="682" spans="4:4" x14ac:dyDescent="0.2">
      <c r="D682" t="s">
        <v>682</v>
      </c>
    </row>
    <row r="683" spans="4:4" x14ac:dyDescent="0.2">
      <c r="D683" t="s">
        <v>683</v>
      </c>
    </row>
    <row r="684" spans="4:4" x14ac:dyDescent="0.2">
      <c r="D684" t="s">
        <v>684</v>
      </c>
    </row>
    <row r="685" spans="4:4" x14ac:dyDescent="0.2">
      <c r="D685" t="s">
        <v>685</v>
      </c>
    </row>
    <row r="686" spans="4:4" x14ac:dyDescent="0.2">
      <c r="D686" t="s">
        <v>686</v>
      </c>
    </row>
    <row r="687" spans="4:4" x14ac:dyDescent="0.2">
      <c r="D687" t="s">
        <v>687</v>
      </c>
    </row>
    <row r="688" spans="4:4" x14ac:dyDescent="0.2">
      <c r="D688" t="s">
        <v>688</v>
      </c>
    </row>
    <row r="689" spans="4:4" x14ac:dyDescent="0.2">
      <c r="D689" t="s">
        <v>689</v>
      </c>
    </row>
    <row r="690" spans="4:4" x14ac:dyDescent="0.2">
      <c r="D690" t="s">
        <v>690</v>
      </c>
    </row>
    <row r="691" spans="4:4" x14ac:dyDescent="0.2">
      <c r="D691" t="s">
        <v>691</v>
      </c>
    </row>
    <row r="692" spans="4:4" x14ac:dyDescent="0.2">
      <c r="D692" t="s">
        <v>692</v>
      </c>
    </row>
    <row r="693" spans="4:4" x14ac:dyDescent="0.2">
      <c r="D693" t="s">
        <v>693</v>
      </c>
    </row>
    <row r="694" spans="4:4" x14ac:dyDescent="0.2">
      <c r="D694" t="s">
        <v>694</v>
      </c>
    </row>
    <row r="695" spans="4:4" x14ac:dyDescent="0.2">
      <c r="D695" t="s">
        <v>695</v>
      </c>
    </row>
    <row r="696" spans="4:4" x14ac:dyDescent="0.2">
      <c r="D696" t="s">
        <v>696</v>
      </c>
    </row>
    <row r="697" spans="4:4" x14ac:dyDescent="0.2">
      <c r="D697" t="s">
        <v>697</v>
      </c>
    </row>
    <row r="698" spans="4:4" x14ac:dyDescent="0.2">
      <c r="D698" t="s">
        <v>698</v>
      </c>
    </row>
    <row r="699" spans="4:4" x14ac:dyDescent="0.2">
      <c r="D699" t="s">
        <v>699</v>
      </c>
    </row>
    <row r="700" spans="4:4" x14ac:dyDescent="0.2">
      <c r="D700" t="s">
        <v>700</v>
      </c>
    </row>
    <row r="701" spans="4:4" x14ac:dyDescent="0.2">
      <c r="D701" t="s">
        <v>701</v>
      </c>
    </row>
    <row r="702" spans="4:4" x14ac:dyDescent="0.2">
      <c r="D702" t="s">
        <v>702</v>
      </c>
    </row>
    <row r="703" spans="4:4" x14ac:dyDescent="0.2">
      <c r="D703" t="s">
        <v>703</v>
      </c>
    </row>
    <row r="704" spans="4:4" x14ac:dyDescent="0.2">
      <c r="D704" t="s">
        <v>704</v>
      </c>
    </row>
    <row r="705" spans="4:4" x14ac:dyDescent="0.2">
      <c r="D705" t="s">
        <v>705</v>
      </c>
    </row>
    <row r="706" spans="4:4" x14ac:dyDescent="0.2">
      <c r="D706" t="s">
        <v>706</v>
      </c>
    </row>
    <row r="707" spans="4:4" x14ac:dyDescent="0.2">
      <c r="D707" t="s">
        <v>707</v>
      </c>
    </row>
    <row r="708" spans="4:4" x14ac:dyDescent="0.2">
      <c r="D708" t="s">
        <v>708</v>
      </c>
    </row>
    <row r="709" spans="4:4" x14ac:dyDescent="0.2">
      <c r="D709" t="s">
        <v>709</v>
      </c>
    </row>
    <row r="710" spans="4:4" x14ac:dyDescent="0.2">
      <c r="D710" t="s">
        <v>710</v>
      </c>
    </row>
    <row r="711" spans="4:4" x14ac:dyDescent="0.2">
      <c r="D711" t="s">
        <v>711</v>
      </c>
    </row>
    <row r="712" spans="4:4" x14ac:dyDescent="0.2">
      <c r="D712" t="s">
        <v>712</v>
      </c>
    </row>
    <row r="713" spans="4:4" x14ac:dyDescent="0.2">
      <c r="D713" t="s">
        <v>713</v>
      </c>
    </row>
    <row r="714" spans="4:4" x14ac:dyDescent="0.2">
      <c r="D714" t="s">
        <v>714</v>
      </c>
    </row>
    <row r="715" spans="4:4" x14ac:dyDescent="0.2">
      <c r="D715" t="s">
        <v>715</v>
      </c>
    </row>
    <row r="716" spans="4:4" x14ac:dyDescent="0.2">
      <c r="D716" t="s">
        <v>716</v>
      </c>
    </row>
    <row r="717" spans="4:4" x14ac:dyDescent="0.2">
      <c r="D717" t="s">
        <v>717</v>
      </c>
    </row>
    <row r="718" spans="4:4" x14ac:dyDescent="0.2">
      <c r="D718" t="s">
        <v>718</v>
      </c>
    </row>
    <row r="719" spans="4:4" x14ac:dyDescent="0.2">
      <c r="D719" t="s">
        <v>719</v>
      </c>
    </row>
    <row r="720" spans="4:4" x14ac:dyDescent="0.2">
      <c r="D720" t="s">
        <v>720</v>
      </c>
    </row>
    <row r="721" spans="4:4" x14ac:dyDescent="0.2">
      <c r="D721" t="s">
        <v>721</v>
      </c>
    </row>
    <row r="722" spans="4:4" x14ac:dyDescent="0.2">
      <c r="D722" t="s">
        <v>722</v>
      </c>
    </row>
    <row r="723" spans="4:4" x14ac:dyDescent="0.2">
      <c r="D723" t="s">
        <v>723</v>
      </c>
    </row>
    <row r="724" spans="4:4" x14ac:dyDescent="0.2">
      <c r="D724" t="s">
        <v>724</v>
      </c>
    </row>
    <row r="725" spans="4:4" x14ac:dyDescent="0.2">
      <c r="D725" t="s">
        <v>725</v>
      </c>
    </row>
    <row r="726" spans="4:4" x14ac:dyDescent="0.2">
      <c r="D726" t="s">
        <v>726</v>
      </c>
    </row>
    <row r="727" spans="4:4" x14ac:dyDescent="0.2">
      <c r="D727" t="s">
        <v>727</v>
      </c>
    </row>
    <row r="728" spans="4:4" x14ac:dyDescent="0.2">
      <c r="D728" t="s">
        <v>728</v>
      </c>
    </row>
    <row r="729" spans="4:4" x14ac:dyDescent="0.2">
      <c r="D729" t="s">
        <v>729</v>
      </c>
    </row>
    <row r="730" spans="4:4" x14ac:dyDescent="0.2">
      <c r="D730" t="s">
        <v>730</v>
      </c>
    </row>
    <row r="731" spans="4:4" x14ac:dyDescent="0.2">
      <c r="D731" t="s">
        <v>731</v>
      </c>
    </row>
    <row r="732" spans="4:4" x14ac:dyDescent="0.2">
      <c r="D732" t="s">
        <v>732</v>
      </c>
    </row>
    <row r="733" spans="4:4" x14ac:dyDescent="0.2">
      <c r="D733" t="s">
        <v>733</v>
      </c>
    </row>
    <row r="734" spans="4:4" x14ac:dyDescent="0.2">
      <c r="D734" t="s">
        <v>734</v>
      </c>
    </row>
    <row r="735" spans="4:4" x14ac:dyDescent="0.2">
      <c r="D735" t="s">
        <v>735</v>
      </c>
    </row>
    <row r="736" spans="4:4" x14ac:dyDescent="0.2">
      <c r="D736" t="s">
        <v>736</v>
      </c>
    </row>
    <row r="737" spans="4:4" x14ac:dyDescent="0.2">
      <c r="D737" t="s">
        <v>737</v>
      </c>
    </row>
    <row r="738" spans="4:4" x14ac:dyDescent="0.2">
      <c r="D738" t="s">
        <v>738</v>
      </c>
    </row>
    <row r="739" spans="4:4" x14ac:dyDescent="0.2">
      <c r="D739" t="s">
        <v>739</v>
      </c>
    </row>
    <row r="740" spans="4:4" x14ac:dyDescent="0.2">
      <c r="D740" t="s">
        <v>740</v>
      </c>
    </row>
    <row r="741" spans="4:4" x14ac:dyDescent="0.2">
      <c r="D741" t="s">
        <v>741</v>
      </c>
    </row>
    <row r="742" spans="4:4" x14ac:dyDescent="0.2">
      <c r="D742" t="s">
        <v>742</v>
      </c>
    </row>
    <row r="743" spans="4:4" x14ac:dyDescent="0.2">
      <c r="D743" t="s">
        <v>743</v>
      </c>
    </row>
    <row r="744" spans="4:4" x14ac:dyDescent="0.2">
      <c r="D744" t="s">
        <v>744</v>
      </c>
    </row>
    <row r="745" spans="4:4" x14ac:dyDescent="0.2">
      <c r="D745" t="s">
        <v>745</v>
      </c>
    </row>
    <row r="746" spans="4:4" x14ac:dyDescent="0.2">
      <c r="D746" t="s">
        <v>746</v>
      </c>
    </row>
    <row r="747" spans="4:4" x14ac:dyDescent="0.2">
      <c r="D747" t="s">
        <v>747</v>
      </c>
    </row>
    <row r="748" spans="4:4" x14ac:dyDescent="0.2">
      <c r="D748" t="s">
        <v>748</v>
      </c>
    </row>
    <row r="749" spans="4:4" x14ac:dyDescent="0.2">
      <c r="D749" t="s">
        <v>749</v>
      </c>
    </row>
    <row r="750" spans="4:4" x14ac:dyDescent="0.2">
      <c r="D750" t="s">
        <v>750</v>
      </c>
    </row>
    <row r="751" spans="4:4" x14ac:dyDescent="0.2">
      <c r="D751" t="s">
        <v>751</v>
      </c>
    </row>
    <row r="752" spans="4:4" x14ac:dyDescent="0.2">
      <c r="D752" t="s">
        <v>752</v>
      </c>
    </row>
    <row r="753" spans="4:4" x14ac:dyDescent="0.2">
      <c r="D753" t="s">
        <v>753</v>
      </c>
    </row>
    <row r="754" spans="4:4" x14ac:dyDescent="0.2">
      <c r="D754" t="s">
        <v>754</v>
      </c>
    </row>
    <row r="755" spans="4:4" x14ac:dyDescent="0.2">
      <c r="D755" t="s">
        <v>755</v>
      </c>
    </row>
    <row r="756" spans="4:4" x14ac:dyDescent="0.2">
      <c r="D756" t="s">
        <v>756</v>
      </c>
    </row>
    <row r="757" spans="4:4" x14ac:dyDescent="0.2">
      <c r="D757" t="s">
        <v>757</v>
      </c>
    </row>
    <row r="758" spans="4:4" x14ac:dyDescent="0.2">
      <c r="D758" t="s">
        <v>758</v>
      </c>
    </row>
    <row r="759" spans="4:4" x14ac:dyDescent="0.2">
      <c r="D759" t="s">
        <v>759</v>
      </c>
    </row>
    <row r="760" spans="4:4" x14ac:dyDescent="0.2">
      <c r="D760" t="s">
        <v>760</v>
      </c>
    </row>
    <row r="761" spans="4:4" x14ac:dyDescent="0.2">
      <c r="D761" t="s">
        <v>761</v>
      </c>
    </row>
    <row r="762" spans="4:4" x14ac:dyDescent="0.2">
      <c r="D762" t="s">
        <v>762</v>
      </c>
    </row>
    <row r="763" spans="4:4" x14ac:dyDescent="0.2">
      <c r="D763" t="s">
        <v>763</v>
      </c>
    </row>
    <row r="764" spans="4:4" x14ac:dyDescent="0.2">
      <c r="D764" t="s">
        <v>764</v>
      </c>
    </row>
    <row r="765" spans="4:4" x14ac:dyDescent="0.2">
      <c r="D765" t="s">
        <v>765</v>
      </c>
    </row>
    <row r="766" spans="4:4" x14ac:dyDescent="0.2">
      <c r="D766" t="s">
        <v>766</v>
      </c>
    </row>
    <row r="767" spans="4:4" x14ac:dyDescent="0.2">
      <c r="D767" t="s">
        <v>767</v>
      </c>
    </row>
    <row r="768" spans="4:4" x14ac:dyDescent="0.2">
      <c r="D768" t="s">
        <v>768</v>
      </c>
    </row>
    <row r="769" spans="4:4" x14ac:dyDescent="0.2">
      <c r="D769" t="s">
        <v>769</v>
      </c>
    </row>
    <row r="770" spans="4:4" x14ac:dyDescent="0.2">
      <c r="D770" t="s">
        <v>770</v>
      </c>
    </row>
    <row r="771" spans="4:4" x14ac:dyDescent="0.2">
      <c r="D771" t="s">
        <v>771</v>
      </c>
    </row>
    <row r="772" spans="4:4" x14ac:dyDescent="0.2">
      <c r="D772" t="s">
        <v>772</v>
      </c>
    </row>
    <row r="773" spans="4:4" x14ac:dyDescent="0.2">
      <c r="D773" t="s">
        <v>773</v>
      </c>
    </row>
    <row r="774" spans="4:4" x14ac:dyDescent="0.2">
      <c r="D774" t="s">
        <v>774</v>
      </c>
    </row>
    <row r="775" spans="4:4" x14ac:dyDescent="0.2">
      <c r="D775" t="s">
        <v>775</v>
      </c>
    </row>
    <row r="776" spans="4:4" x14ac:dyDescent="0.2">
      <c r="D776" t="s">
        <v>776</v>
      </c>
    </row>
    <row r="777" spans="4:4" x14ac:dyDescent="0.2">
      <c r="D777" t="s">
        <v>777</v>
      </c>
    </row>
    <row r="778" spans="4:4" x14ac:dyDescent="0.2">
      <c r="D778" t="s">
        <v>778</v>
      </c>
    </row>
    <row r="779" spans="4:4" x14ac:dyDescent="0.2">
      <c r="D779" t="s">
        <v>779</v>
      </c>
    </row>
    <row r="780" spans="4:4" x14ac:dyDescent="0.2">
      <c r="D780" t="s">
        <v>780</v>
      </c>
    </row>
    <row r="781" spans="4:4" x14ac:dyDescent="0.2">
      <c r="D781" t="s">
        <v>781</v>
      </c>
    </row>
    <row r="782" spans="4:4" x14ac:dyDescent="0.2">
      <c r="D782" t="s">
        <v>782</v>
      </c>
    </row>
    <row r="783" spans="4:4" x14ac:dyDescent="0.2">
      <c r="D783" t="s">
        <v>783</v>
      </c>
    </row>
    <row r="784" spans="4:4" x14ac:dyDescent="0.2">
      <c r="D784" t="s">
        <v>784</v>
      </c>
    </row>
    <row r="785" spans="4:4" x14ac:dyDescent="0.2">
      <c r="D785" t="s">
        <v>785</v>
      </c>
    </row>
    <row r="786" spans="4:4" x14ac:dyDescent="0.2">
      <c r="D786" t="s">
        <v>786</v>
      </c>
    </row>
    <row r="787" spans="4:4" x14ac:dyDescent="0.2">
      <c r="D787" t="s">
        <v>787</v>
      </c>
    </row>
    <row r="788" spans="4:4" x14ac:dyDescent="0.2">
      <c r="D788" t="s">
        <v>788</v>
      </c>
    </row>
    <row r="789" spans="4:4" x14ac:dyDescent="0.2">
      <c r="D789" t="s">
        <v>789</v>
      </c>
    </row>
    <row r="790" spans="4:4" x14ac:dyDescent="0.2">
      <c r="D790" t="s">
        <v>790</v>
      </c>
    </row>
    <row r="791" spans="4:4" x14ac:dyDescent="0.2">
      <c r="D791" t="s">
        <v>791</v>
      </c>
    </row>
    <row r="792" spans="4:4" x14ac:dyDescent="0.2">
      <c r="D792" t="s">
        <v>792</v>
      </c>
    </row>
    <row r="793" spans="4:4" x14ac:dyDescent="0.2">
      <c r="D793" t="s">
        <v>793</v>
      </c>
    </row>
    <row r="794" spans="4:4" x14ac:dyDescent="0.2">
      <c r="D794" t="s">
        <v>794</v>
      </c>
    </row>
    <row r="795" spans="4:4" x14ac:dyDescent="0.2">
      <c r="D795" t="s">
        <v>795</v>
      </c>
    </row>
    <row r="796" spans="4:4" x14ac:dyDescent="0.2">
      <c r="D796" t="s">
        <v>796</v>
      </c>
    </row>
    <row r="797" spans="4:4" x14ac:dyDescent="0.2">
      <c r="D797" t="s">
        <v>797</v>
      </c>
    </row>
    <row r="798" spans="4:4" x14ac:dyDescent="0.2">
      <c r="D798" t="s">
        <v>798</v>
      </c>
    </row>
    <row r="799" spans="4:4" x14ac:dyDescent="0.2">
      <c r="D799" t="s">
        <v>799</v>
      </c>
    </row>
    <row r="800" spans="4:4" x14ac:dyDescent="0.2">
      <c r="D800" t="s">
        <v>800</v>
      </c>
    </row>
    <row r="801" spans="4:4" x14ac:dyDescent="0.2">
      <c r="D801" t="s">
        <v>801</v>
      </c>
    </row>
    <row r="802" spans="4:4" x14ac:dyDescent="0.2">
      <c r="D802" t="s">
        <v>802</v>
      </c>
    </row>
    <row r="803" spans="4:4" x14ac:dyDescent="0.2">
      <c r="D803" t="s">
        <v>803</v>
      </c>
    </row>
    <row r="804" spans="4:4" x14ac:dyDescent="0.2">
      <c r="D804" t="s">
        <v>804</v>
      </c>
    </row>
    <row r="805" spans="4:4" x14ac:dyDescent="0.2">
      <c r="D805" t="s">
        <v>805</v>
      </c>
    </row>
    <row r="806" spans="4:4" x14ac:dyDescent="0.2">
      <c r="D806" t="s">
        <v>806</v>
      </c>
    </row>
    <row r="807" spans="4:4" x14ac:dyDescent="0.2">
      <c r="D807" t="s">
        <v>807</v>
      </c>
    </row>
    <row r="808" spans="4:4" x14ac:dyDescent="0.2">
      <c r="D808" t="s">
        <v>808</v>
      </c>
    </row>
    <row r="809" spans="4:4" x14ac:dyDescent="0.2">
      <c r="D809" t="s">
        <v>809</v>
      </c>
    </row>
    <row r="810" spans="4:4" x14ac:dyDescent="0.2">
      <c r="D810" t="s">
        <v>810</v>
      </c>
    </row>
    <row r="811" spans="4:4" x14ac:dyDescent="0.2">
      <c r="D811" t="s">
        <v>811</v>
      </c>
    </row>
    <row r="812" spans="4:4" x14ac:dyDescent="0.2">
      <c r="D812" t="s">
        <v>812</v>
      </c>
    </row>
    <row r="813" spans="4:4" x14ac:dyDescent="0.2">
      <c r="D813" t="s">
        <v>813</v>
      </c>
    </row>
    <row r="814" spans="4:4" x14ac:dyDescent="0.2">
      <c r="D814" t="s">
        <v>814</v>
      </c>
    </row>
    <row r="815" spans="4:4" x14ac:dyDescent="0.2">
      <c r="D815" t="s">
        <v>815</v>
      </c>
    </row>
    <row r="816" spans="4:4" x14ac:dyDescent="0.2">
      <c r="D816" t="s">
        <v>816</v>
      </c>
    </row>
    <row r="817" spans="4:4" x14ac:dyDescent="0.2">
      <c r="D817" t="s">
        <v>817</v>
      </c>
    </row>
    <row r="818" spans="4:4" x14ac:dyDescent="0.2">
      <c r="D818" t="s">
        <v>818</v>
      </c>
    </row>
    <row r="819" spans="4:4" x14ac:dyDescent="0.2">
      <c r="D819" t="s">
        <v>819</v>
      </c>
    </row>
    <row r="820" spans="4:4" x14ac:dyDescent="0.2">
      <c r="D820" t="s">
        <v>820</v>
      </c>
    </row>
    <row r="821" spans="4:4" x14ac:dyDescent="0.2">
      <c r="D821" t="s">
        <v>821</v>
      </c>
    </row>
    <row r="822" spans="4:4" x14ac:dyDescent="0.2">
      <c r="D822" t="s">
        <v>822</v>
      </c>
    </row>
    <row r="823" spans="4:4" x14ac:dyDescent="0.2">
      <c r="D823" t="s">
        <v>823</v>
      </c>
    </row>
    <row r="824" spans="4:4" x14ac:dyDescent="0.2">
      <c r="D824" t="s">
        <v>824</v>
      </c>
    </row>
    <row r="825" spans="4:4" x14ac:dyDescent="0.2">
      <c r="D825" t="s">
        <v>825</v>
      </c>
    </row>
    <row r="826" spans="4:4" x14ac:dyDescent="0.2">
      <c r="D826" t="s">
        <v>826</v>
      </c>
    </row>
    <row r="827" spans="4:4" x14ac:dyDescent="0.2">
      <c r="D827" t="s">
        <v>827</v>
      </c>
    </row>
    <row r="828" spans="4:4" x14ac:dyDescent="0.2">
      <c r="D828" t="s">
        <v>828</v>
      </c>
    </row>
    <row r="829" spans="4:4" x14ac:dyDescent="0.2">
      <c r="D829" t="s">
        <v>829</v>
      </c>
    </row>
    <row r="830" spans="4:4" x14ac:dyDescent="0.2">
      <c r="D830" t="s">
        <v>830</v>
      </c>
    </row>
    <row r="831" spans="4:4" x14ac:dyDescent="0.2">
      <c r="D831" t="s">
        <v>831</v>
      </c>
    </row>
    <row r="832" spans="4:4" x14ac:dyDescent="0.2">
      <c r="D832" t="s">
        <v>832</v>
      </c>
    </row>
    <row r="833" spans="4:4" x14ac:dyDescent="0.2">
      <c r="D833" t="s">
        <v>833</v>
      </c>
    </row>
    <row r="834" spans="4:4" x14ac:dyDescent="0.2">
      <c r="D834" t="s">
        <v>834</v>
      </c>
    </row>
    <row r="835" spans="4:4" x14ac:dyDescent="0.2">
      <c r="D835" t="s">
        <v>835</v>
      </c>
    </row>
    <row r="836" spans="4:4" x14ac:dyDescent="0.2">
      <c r="D836" t="s">
        <v>836</v>
      </c>
    </row>
    <row r="837" spans="4:4" x14ac:dyDescent="0.2">
      <c r="D837" t="s">
        <v>837</v>
      </c>
    </row>
    <row r="838" spans="4:4" x14ac:dyDescent="0.2">
      <c r="D838" t="s">
        <v>838</v>
      </c>
    </row>
    <row r="839" spans="4:4" x14ac:dyDescent="0.2">
      <c r="D839" t="s">
        <v>839</v>
      </c>
    </row>
    <row r="840" spans="4:4" x14ac:dyDescent="0.2">
      <c r="D840" t="s">
        <v>840</v>
      </c>
    </row>
    <row r="841" spans="4:4" x14ac:dyDescent="0.2">
      <c r="D841" t="s">
        <v>841</v>
      </c>
    </row>
    <row r="842" spans="4:4" x14ac:dyDescent="0.2">
      <c r="D842" t="s">
        <v>842</v>
      </c>
    </row>
    <row r="843" spans="4:4" x14ac:dyDescent="0.2">
      <c r="D843" t="s">
        <v>843</v>
      </c>
    </row>
    <row r="844" spans="4:4" x14ac:dyDescent="0.2">
      <c r="D844" t="s">
        <v>844</v>
      </c>
    </row>
    <row r="845" spans="4:4" x14ac:dyDescent="0.2">
      <c r="D845" t="s">
        <v>845</v>
      </c>
    </row>
    <row r="846" spans="4:4" x14ac:dyDescent="0.2">
      <c r="D846" t="s">
        <v>846</v>
      </c>
    </row>
    <row r="847" spans="4:4" x14ac:dyDescent="0.2">
      <c r="D847" t="s">
        <v>847</v>
      </c>
    </row>
    <row r="848" spans="4:4" x14ac:dyDescent="0.2">
      <c r="D848" t="s">
        <v>848</v>
      </c>
    </row>
    <row r="849" spans="4:4" x14ac:dyDescent="0.2">
      <c r="D849" t="s">
        <v>849</v>
      </c>
    </row>
    <row r="850" spans="4:4" x14ac:dyDescent="0.2">
      <c r="D850" t="s">
        <v>850</v>
      </c>
    </row>
    <row r="851" spans="4:4" x14ac:dyDescent="0.2">
      <c r="D851" t="s">
        <v>851</v>
      </c>
    </row>
    <row r="852" spans="4:4" x14ac:dyDescent="0.2">
      <c r="D852" t="s">
        <v>852</v>
      </c>
    </row>
    <row r="853" spans="4:4" x14ac:dyDescent="0.2">
      <c r="D853" t="s">
        <v>853</v>
      </c>
    </row>
    <row r="854" spans="4:4" x14ac:dyDescent="0.2">
      <c r="D854" t="s">
        <v>854</v>
      </c>
    </row>
    <row r="855" spans="4:4" x14ac:dyDescent="0.2">
      <c r="D855" t="s">
        <v>855</v>
      </c>
    </row>
    <row r="856" spans="4:4" x14ac:dyDescent="0.2">
      <c r="D856" t="s">
        <v>856</v>
      </c>
    </row>
    <row r="857" spans="4:4" x14ac:dyDescent="0.2">
      <c r="D857" t="s">
        <v>857</v>
      </c>
    </row>
    <row r="858" spans="4:4" x14ac:dyDescent="0.2">
      <c r="D858" t="s">
        <v>858</v>
      </c>
    </row>
    <row r="859" spans="4:4" x14ac:dyDescent="0.2">
      <c r="D859" t="s">
        <v>859</v>
      </c>
    </row>
    <row r="860" spans="4:4" x14ac:dyDescent="0.2">
      <c r="D860" t="s">
        <v>860</v>
      </c>
    </row>
    <row r="861" spans="4:4" x14ac:dyDescent="0.2">
      <c r="D861" t="s">
        <v>861</v>
      </c>
    </row>
    <row r="862" spans="4:4" x14ac:dyDescent="0.2">
      <c r="D862" t="s">
        <v>862</v>
      </c>
    </row>
    <row r="863" spans="4:4" x14ac:dyDescent="0.2">
      <c r="D863" t="s">
        <v>863</v>
      </c>
    </row>
    <row r="864" spans="4:4" x14ac:dyDescent="0.2">
      <c r="D864" t="s">
        <v>864</v>
      </c>
    </row>
    <row r="865" spans="4:4" x14ac:dyDescent="0.2">
      <c r="D865" t="s">
        <v>865</v>
      </c>
    </row>
    <row r="866" spans="4:4" x14ac:dyDescent="0.2">
      <c r="D866" t="s">
        <v>866</v>
      </c>
    </row>
    <row r="867" spans="4:4" x14ac:dyDescent="0.2">
      <c r="D867" t="s">
        <v>867</v>
      </c>
    </row>
    <row r="868" spans="4:4" x14ac:dyDescent="0.2">
      <c r="D868" t="s">
        <v>868</v>
      </c>
    </row>
    <row r="869" spans="4:4" x14ac:dyDescent="0.2">
      <c r="D869" t="s">
        <v>869</v>
      </c>
    </row>
    <row r="870" spans="4:4" x14ac:dyDescent="0.2">
      <c r="D870" t="s">
        <v>870</v>
      </c>
    </row>
    <row r="871" spans="4:4" x14ac:dyDescent="0.2">
      <c r="D871" t="s">
        <v>871</v>
      </c>
    </row>
    <row r="872" spans="4:4" x14ac:dyDescent="0.2">
      <c r="D872" t="s">
        <v>872</v>
      </c>
    </row>
    <row r="873" spans="4:4" x14ac:dyDescent="0.2">
      <c r="D873" t="s">
        <v>873</v>
      </c>
    </row>
    <row r="874" spans="4:4" x14ac:dyDescent="0.2">
      <c r="D874" t="s">
        <v>874</v>
      </c>
    </row>
    <row r="875" spans="4:4" x14ac:dyDescent="0.2">
      <c r="D875" t="s">
        <v>875</v>
      </c>
    </row>
    <row r="876" spans="4:4" x14ac:dyDescent="0.2">
      <c r="D876" t="s">
        <v>876</v>
      </c>
    </row>
    <row r="877" spans="4:4" x14ac:dyDescent="0.2">
      <c r="D877" t="s">
        <v>877</v>
      </c>
    </row>
    <row r="878" spans="4:4" x14ac:dyDescent="0.2">
      <c r="D878" t="s">
        <v>878</v>
      </c>
    </row>
    <row r="879" spans="4:4" x14ac:dyDescent="0.2">
      <c r="D879" t="s">
        <v>879</v>
      </c>
    </row>
    <row r="880" spans="4:4" x14ac:dyDescent="0.2">
      <c r="D880" t="s">
        <v>880</v>
      </c>
    </row>
    <row r="881" spans="4:4" x14ac:dyDescent="0.2">
      <c r="D881" t="s">
        <v>881</v>
      </c>
    </row>
    <row r="882" spans="4:4" x14ac:dyDescent="0.2">
      <c r="D882" t="s">
        <v>882</v>
      </c>
    </row>
    <row r="883" spans="4:4" x14ac:dyDescent="0.2">
      <c r="D883" t="s">
        <v>883</v>
      </c>
    </row>
    <row r="884" spans="4:4" x14ac:dyDescent="0.2">
      <c r="D884" t="s">
        <v>884</v>
      </c>
    </row>
    <row r="885" spans="4:4" x14ac:dyDescent="0.2">
      <c r="D885" t="s">
        <v>885</v>
      </c>
    </row>
    <row r="886" spans="4:4" x14ac:dyDescent="0.2">
      <c r="D886" t="s">
        <v>886</v>
      </c>
    </row>
    <row r="887" spans="4:4" x14ac:dyDescent="0.2">
      <c r="D887" t="s">
        <v>887</v>
      </c>
    </row>
    <row r="888" spans="4:4" x14ac:dyDescent="0.2">
      <c r="D888" t="s">
        <v>888</v>
      </c>
    </row>
    <row r="889" spans="4:4" x14ac:dyDescent="0.2">
      <c r="D889" t="s">
        <v>889</v>
      </c>
    </row>
    <row r="890" spans="4:4" x14ac:dyDescent="0.2">
      <c r="D890" t="s">
        <v>890</v>
      </c>
    </row>
    <row r="891" spans="4:4" x14ac:dyDescent="0.2">
      <c r="D891" t="s">
        <v>891</v>
      </c>
    </row>
    <row r="892" spans="4:4" x14ac:dyDescent="0.2">
      <c r="D892" t="s">
        <v>892</v>
      </c>
    </row>
    <row r="893" spans="4:4" x14ac:dyDescent="0.2">
      <c r="D893" t="s">
        <v>893</v>
      </c>
    </row>
    <row r="894" spans="4:4" x14ac:dyDescent="0.2">
      <c r="D894" t="s">
        <v>894</v>
      </c>
    </row>
    <row r="895" spans="4:4" x14ac:dyDescent="0.2">
      <c r="D895" t="s">
        <v>895</v>
      </c>
    </row>
    <row r="896" spans="4:4" x14ac:dyDescent="0.2">
      <c r="D896" t="s">
        <v>896</v>
      </c>
    </row>
    <row r="897" spans="4:4" x14ac:dyDescent="0.2">
      <c r="D897" t="s">
        <v>897</v>
      </c>
    </row>
    <row r="898" spans="4:4" x14ac:dyDescent="0.2">
      <c r="D898" t="s">
        <v>898</v>
      </c>
    </row>
    <row r="899" spans="4:4" x14ac:dyDescent="0.2">
      <c r="D899" t="s">
        <v>899</v>
      </c>
    </row>
    <row r="900" spans="4:4" x14ac:dyDescent="0.2">
      <c r="D900" t="s">
        <v>900</v>
      </c>
    </row>
    <row r="901" spans="4:4" x14ac:dyDescent="0.2">
      <c r="D901" t="s">
        <v>901</v>
      </c>
    </row>
    <row r="902" spans="4:4" x14ac:dyDescent="0.2">
      <c r="D902" t="s">
        <v>902</v>
      </c>
    </row>
    <row r="903" spans="4:4" x14ac:dyDescent="0.2">
      <c r="D903" t="s">
        <v>903</v>
      </c>
    </row>
    <row r="904" spans="4:4" x14ac:dyDescent="0.2">
      <c r="D904" t="s">
        <v>904</v>
      </c>
    </row>
    <row r="905" spans="4:4" x14ac:dyDescent="0.2">
      <c r="D905" t="s">
        <v>905</v>
      </c>
    </row>
    <row r="906" spans="4:4" x14ac:dyDescent="0.2">
      <c r="D906" t="s">
        <v>906</v>
      </c>
    </row>
    <row r="907" spans="4:4" x14ac:dyDescent="0.2">
      <c r="D907" t="s">
        <v>907</v>
      </c>
    </row>
    <row r="908" spans="4:4" x14ac:dyDescent="0.2">
      <c r="D908" t="s">
        <v>908</v>
      </c>
    </row>
    <row r="909" spans="4:4" x14ac:dyDescent="0.2">
      <c r="D909" t="s">
        <v>909</v>
      </c>
    </row>
    <row r="910" spans="4:4" x14ac:dyDescent="0.2">
      <c r="D910" t="s">
        <v>910</v>
      </c>
    </row>
    <row r="911" spans="4:4" x14ac:dyDescent="0.2">
      <c r="D911" t="s">
        <v>911</v>
      </c>
    </row>
    <row r="912" spans="4:4" x14ac:dyDescent="0.2">
      <c r="D912" t="s">
        <v>912</v>
      </c>
    </row>
    <row r="913" spans="4:4" x14ac:dyDescent="0.2">
      <c r="D913" t="s">
        <v>913</v>
      </c>
    </row>
    <row r="914" spans="4:4" x14ac:dyDescent="0.2">
      <c r="D914" t="s">
        <v>914</v>
      </c>
    </row>
    <row r="915" spans="4:4" x14ac:dyDescent="0.2">
      <c r="D915" t="s">
        <v>915</v>
      </c>
    </row>
    <row r="916" spans="4:4" x14ac:dyDescent="0.2">
      <c r="D916" t="s">
        <v>916</v>
      </c>
    </row>
    <row r="917" spans="4:4" x14ac:dyDescent="0.2">
      <c r="D917" t="s">
        <v>917</v>
      </c>
    </row>
    <row r="918" spans="4:4" x14ac:dyDescent="0.2">
      <c r="D918" t="s">
        <v>918</v>
      </c>
    </row>
    <row r="919" spans="4:4" x14ac:dyDescent="0.2">
      <c r="D919" t="s">
        <v>919</v>
      </c>
    </row>
    <row r="920" spans="4:4" x14ac:dyDescent="0.2">
      <c r="D920" t="s">
        <v>920</v>
      </c>
    </row>
    <row r="921" spans="4:4" x14ac:dyDescent="0.2">
      <c r="D921" t="s">
        <v>921</v>
      </c>
    </row>
    <row r="922" spans="4:4" x14ac:dyDescent="0.2">
      <c r="D922" t="s">
        <v>922</v>
      </c>
    </row>
    <row r="923" spans="4:4" x14ac:dyDescent="0.2">
      <c r="D923" t="s">
        <v>923</v>
      </c>
    </row>
    <row r="924" spans="4:4" x14ac:dyDescent="0.2">
      <c r="D924" t="s">
        <v>924</v>
      </c>
    </row>
    <row r="925" spans="4:4" x14ac:dyDescent="0.2">
      <c r="D925" t="s">
        <v>925</v>
      </c>
    </row>
    <row r="926" spans="4:4" x14ac:dyDescent="0.2">
      <c r="D926" t="s">
        <v>926</v>
      </c>
    </row>
    <row r="927" spans="4:4" x14ac:dyDescent="0.2">
      <c r="D927" t="s">
        <v>927</v>
      </c>
    </row>
    <row r="928" spans="4:4" x14ac:dyDescent="0.2">
      <c r="D928" t="s">
        <v>928</v>
      </c>
    </row>
    <row r="929" spans="4:4" x14ac:dyDescent="0.2">
      <c r="D929" t="s">
        <v>929</v>
      </c>
    </row>
    <row r="930" spans="4:4" x14ac:dyDescent="0.2">
      <c r="D930" t="s">
        <v>930</v>
      </c>
    </row>
    <row r="931" spans="4:4" x14ac:dyDescent="0.2">
      <c r="D931" t="s">
        <v>931</v>
      </c>
    </row>
    <row r="932" spans="4:4" x14ac:dyDescent="0.2">
      <c r="D932" t="s">
        <v>932</v>
      </c>
    </row>
    <row r="933" spans="4:4" x14ac:dyDescent="0.2">
      <c r="D933" t="s">
        <v>933</v>
      </c>
    </row>
    <row r="934" spans="4:4" x14ac:dyDescent="0.2">
      <c r="D934" t="s">
        <v>934</v>
      </c>
    </row>
    <row r="935" spans="4:4" x14ac:dyDescent="0.2">
      <c r="D935" t="s">
        <v>935</v>
      </c>
    </row>
    <row r="936" spans="4:4" x14ac:dyDescent="0.2">
      <c r="D936" t="s">
        <v>936</v>
      </c>
    </row>
    <row r="937" spans="4:4" x14ac:dyDescent="0.2">
      <c r="D937" t="s">
        <v>937</v>
      </c>
    </row>
    <row r="938" spans="4:4" x14ac:dyDescent="0.2">
      <c r="D938" t="s">
        <v>938</v>
      </c>
    </row>
    <row r="939" spans="4:4" x14ac:dyDescent="0.2">
      <c r="D939" t="s">
        <v>939</v>
      </c>
    </row>
    <row r="940" spans="4:4" x14ac:dyDescent="0.2">
      <c r="D940" t="s">
        <v>940</v>
      </c>
    </row>
    <row r="941" spans="4:4" x14ac:dyDescent="0.2">
      <c r="D941" t="s">
        <v>941</v>
      </c>
    </row>
    <row r="942" spans="4:4" x14ac:dyDescent="0.2">
      <c r="D942" t="s">
        <v>942</v>
      </c>
    </row>
    <row r="943" spans="4:4" x14ac:dyDescent="0.2">
      <c r="D943" t="s">
        <v>943</v>
      </c>
    </row>
    <row r="944" spans="4:4" x14ac:dyDescent="0.2">
      <c r="D944" t="s">
        <v>944</v>
      </c>
    </row>
    <row r="945" spans="4:4" x14ac:dyDescent="0.2">
      <c r="D945" t="s">
        <v>945</v>
      </c>
    </row>
    <row r="946" spans="4:4" x14ac:dyDescent="0.2">
      <c r="D946" t="s">
        <v>946</v>
      </c>
    </row>
    <row r="947" spans="4:4" x14ac:dyDescent="0.2">
      <c r="D947" t="s">
        <v>947</v>
      </c>
    </row>
    <row r="948" spans="4:4" x14ac:dyDescent="0.2">
      <c r="D948" t="s">
        <v>948</v>
      </c>
    </row>
    <row r="949" spans="4:4" x14ac:dyDescent="0.2">
      <c r="D949" t="s">
        <v>949</v>
      </c>
    </row>
    <row r="950" spans="4:4" x14ac:dyDescent="0.2">
      <c r="D950" t="s">
        <v>950</v>
      </c>
    </row>
    <row r="951" spans="4:4" x14ac:dyDescent="0.2">
      <c r="D951" t="s">
        <v>951</v>
      </c>
    </row>
    <row r="952" spans="4:4" x14ac:dyDescent="0.2">
      <c r="D952" t="s">
        <v>952</v>
      </c>
    </row>
    <row r="953" spans="4:4" x14ac:dyDescent="0.2">
      <c r="D953" t="s">
        <v>953</v>
      </c>
    </row>
    <row r="954" spans="4:4" x14ac:dyDescent="0.2">
      <c r="D954" t="s">
        <v>954</v>
      </c>
    </row>
    <row r="955" spans="4:4" x14ac:dyDescent="0.2">
      <c r="D955" t="s">
        <v>955</v>
      </c>
    </row>
    <row r="956" spans="4:4" x14ac:dyDescent="0.2">
      <c r="D956" t="s">
        <v>956</v>
      </c>
    </row>
    <row r="957" spans="4:4" x14ac:dyDescent="0.2">
      <c r="D957" t="s">
        <v>957</v>
      </c>
    </row>
    <row r="958" spans="4:4" x14ac:dyDescent="0.2">
      <c r="D958" t="s">
        <v>958</v>
      </c>
    </row>
    <row r="959" spans="4:4" x14ac:dyDescent="0.2">
      <c r="D959" t="s">
        <v>959</v>
      </c>
    </row>
    <row r="960" spans="4:4" x14ac:dyDescent="0.2">
      <c r="D960" t="s">
        <v>960</v>
      </c>
    </row>
    <row r="961" spans="4:4" x14ac:dyDescent="0.2">
      <c r="D961" t="s">
        <v>961</v>
      </c>
    </row>
    <row r="962" spans="4:4" x14ac:dyDescent="0.2">
      <c r="D962" t="s">
        <v>962</v>
      </c>
    </row>
    <row r="963" spans="4:4" x14ac:dyDescent="0.2">
      <c r="D963" t="s">
        <v>963</v>
      </c>
    </row>
    <row r="964" spans="4:4" x14ac:dyDescent="0.2">
      <c r="D964" t="s">
        <v>964</v>
      </c>
    </row>
    <row r="965" spans="4:4" x14ac:dyDescent="0.2">
      <c r="D965" t="s">
        <v>965</v>
      </c>
    </row>
    <row r="966" spans="4:4" x14ac:dyDescent="0.2">
      <c r="D966" t="s">
        <v>966</v>
      </c>
    </row>
    <row r="967" spans="4:4" x14ac:dyDescent="0.2">
      <c r="D967" t="s">
        <v>967</v>
      </c>
    </row>
    <row r="968" spans="4:4" x14ac:dyDescent="0.2">
      <c r="D968" t="s">
        <v>968</v>
      </c>
    </row>
    <row r="969" spans="4:4" x14ac:dyDescent="0.2">
      <c r="D969" t="s">
        <v>969</v>
      </c>
    </row>
    <row r="970" spans="4:4" x14ac:dyDescent="0.2">
      <c r="D970" t="s">
        <v>970</v>
      </c>
    </row>
    <row r="971" spans="4:4" x14ac:dyDescent="0.2">
      <c r="D971" t="s">
        <v>971</v>
      </c>
    </row>
    <row r="972" spans="4:4" x14ac:dyDescent="0.2">
      <c r="D972" t="s">
        <v>972</v>
      </c>
    </row>
    <row r="973" spans="4:4" x14ac:dyDescent="0.2">
      <c r="D973" t="s">
        <v>973</v>
      </c>
    </row>
    <row r="974" spans="4:4" x14ac:dyDescent="0.2">
      <c r="D974" t="s">
        <v>974</v>
      </c>
    </row>
    <row r="975" spans="4:4" x14ac:dyDescent="0.2">
      <c r="D975" t="s">
        <v>975</v>
      </c>
    </row>
    <row r="976" spans="4:4" x14ac:dyDescent="0.2">
      <c r="D976" t="s">
        <v>976</v>
      </c>
    </row>
    <row r="977" spans="4:4" x14ac:dyDescent="0.2">
      <c r="D977" t="s">
        <v>977</v>
      </c>
    </row>
    <row r="978" spans="4:4" x14ac:dyDescent="0.2">
      <c r="D978" t="s">
        <v>978</v>
      </c>
    </row>
    <row r="979" spans="4:4" x14ac:dyDescent="0.2">
      <c r="D979" t="s">
        <v>979</v>
      </c>
    </row>
    <row r="980" spans="4:4" x14ac:dyDescent="0.2">
      <c r="D980" t="s">
        <v>980</v>
      </c>
    </row>
    <row r="981" spans="4:4" x14ac:dyDescent="0.2">
      <c r="D981" t="s">
        <v>981</v>
      </c>
    </row>
    <row r="982" spans="4:4" x14ac:dyDescent="0.2">
      <c r="D982" t="s">
        <v>982</v>
      </c>
    </row>
    <row r="983" spans="4:4" x14ac:dyDescent="0.2">
      <c r="D983" t="s">
        <v>983</v>
      </c>
    </row>
    <row r="984" spans="4:4" x14ac:dyDescent="0.2">
      <c r="D984" t="s">
        <v>984</v>
      </c>
    </row>
    <row r="985" spans="4:4" x14ac:dyDescent="0.2">
      <c r="D985" t="s">
        <v>985</v>
      </c>
    </row>
    <row r="986" spans="4:4" x14ac:dyDescent="0.2">
      <c r="D986" t="s">
        <v>986</v>
      </c>
    </row>
    <row r="987" spans="4:4" x14ac:dyDescent="0.2">
      <c r="D987" t="s">
        <v>987</v>
      </c>
    </row>
    <row r="988" spans="4:4" x14ac:dyDescent="0.2">
      <c r="D988" t="s">
        <v>988</v>
      </c>
    </row>
    <row r="989" spans="4:4" x14ac:dyDescent="0.2">
      <c r="D989" t="s">
        <v>989</v>
      </c>
    </row>
    <row r="990" spans="4:4" x14ac:dyDescent="0.2">
      <c r="D990" t="s">
        <v>990</v>
      </c>
    </row>
    <row r="991" spans="4:4" x14ac:dyDescent="0.2">
      <c r="D991" t="s">
        <v>991</v>
      </c>
    </row>
    <row r="992" spans="4:4" x14ac:dyDescent="0.2">
      <c r="D992" t="s">
        <v>992</v>
      </c>
    </row>
    <row r="993" spans="4:4" x14ac:dyDescent="0.2">
      <c r="D993" t="s">
        <v>993</v>
      </c>
    </row>
    <row r="994" spans="4:4" x14ac:dyDescent="0.2">
      <c r="D994" t="s">
        <v>994</v>
      </c>
    </row>
    <row r="995" spans="4:4" x14ac:dyDescent="0.2">
      <c r="D995" t="s">
        <v>995</v>
      </c>
    </row>
    <row r="996" spans="4:4" x14ac:dyDescent="0.2">
      <c r="D996" t="s">
        <v>996</v>
      </c>
    </row>
    <row r="997" spans="4:4" x14ac:dyDescent="0.2">
      <c r="D997" t="s">
        <v>997</v>
      </c>
    </row>
    <row r="998" spans="4:4" x14ac:dyDescent="0.2">
      <c r="D998" t="s">
        <v>998</v>
      </c>
    </row>
    <row r="999" spans="4:4" x14ac:dyDescent="0.2">
      <c r="D999" t="s">
        <v>999</v>
      </c>
    </row>
    <row r="1000" spans="4:4" x14ac:dyDescent="0.2">
      <c r="D1000" t="s">
        <v>1000</v>
      </c>
    </row>
    <row r="1001" spans="4:4" x14ac:dyDescent="0.2">
      <c r="D1001" t="s">
        <v>1001</v>
      </c>
    </row>
    <row r="1002" spans="4:4" x14ac:dyDescent="0.2">
      <c r="D1002" t="s">
        <v>1002</v>
      </c>
    </row>
    <row r="1003" spans="4:4" x14ac:dyDescent="0.2">
      <c r="D1003" t="s">
        <v>1003</v>
      </c>
    </row>
    <row r="1004" spans="4:4" x14ac:dyDescent="0.2">
      <c r="D1004" t="s">
        <v>1004</v>
      </c>
    </row>
    <row r="1005" spans="4:4" x14ac:dyDescent="0.2">
      <c r="D1005" t="s">
        <v>1005</v>
      </c>
    </row>
    <row r="1006" spans="4:4" x14ac:dyDescent="0.2">
      <c r="D1006" t="s">
        <v>1006</v>
      </c>
    </row>
    <row r="1007" spans="4:4" x14ac:dyDescent="0.2">
      <c r="D1007" t="s">
        <v>1007</v>
      </c>
    </row>
    <row r="1008" spans="4:4" x14ac:dyDescent="0.2">
      <c r="D1008" t="s">
        <v>1008</v>
      </c>
    </row>
    <row r="1009" spans="4:4" x14ac:dyDescent="0.2">
      <c r="D1009" t="s">
        <v>1009</v>
      </c>
    </row>
    <row r="1010" spans="4:4" x14ac:dyDescent="0.2">
      <c r="D1010" t="s">
        <v>1010</v>
      </c>
    </row>
    <row r="1011" spans="4:4" x14ac:dyDescent="0.2">
      <c r="D1011" t="s">
        <v>1011</v>
      </c>
    </row>
    <row r="1012" spans="4:4" x14ac:dyDescent="0.2">
      <c r="D1012" t="s">
        <v>1012</v>
      </c>
    </row>
    <row r="1013" spans="4:4" x14ac:dyDescent="0.2">
      <c r="D1013" t="s">
        <v>1013</v>
      </c>
    </row>
    <row r="1014" spans="4:4" x14ac:dyDescent="0.2">
      <c r="D1014" t="s">
        <v>1014</v>
      </c>
    </row>
    <row r="1015" spans="4:4" x14ac:dyDescent="0.2">
      <c r="D1015" t="s">
        <v>1015</v>
      </c>
    </row>
    <row r="1016" spans="4:4" x14ac:dyDescent="0.2">
      <c r="D1016" t="s">
        <v>1016</v>
      </c>
    </row>
    <row r="1017" spans="4:4" x14ac:dyDescent="0.2">
      <c r="D1017" t="s">
        <v>1017</v>
      </c>
    </row>
    <row r="1018" spans="4:4" x14ac:dyDescent="0.2">
      <c r="D1018" t="s">
        <v>1018</v>
      </c>
    </row>
    <row r="1019" spans="4:4" x14ac:dyDescent="0.2">
      <c r="D1019" t="s">
        <v>1019</v>
      </c>
    </row>
    <row r="1020" spans="4:4" x14ac:dyDescent="0.2">
      <c r="D1020" t="s">
        <v>1020</v>
      </c>
    </row>
    <row r="1021" spans="4:4" x14ac:dyDescent="0.2">
      <c r="D1021" t="s">
        <v>1021</v>
      </c>
    </row>
    <row r="1022" spans="4:4" x14ac:dyDescent="0.2">
      <c r="D1022" t="s">
        <v>1022</v>
      </c>
    </row>
    <row r="1023" spans="4:4" x14ac:dyDescent="0.2">
      <c r="D1023" t="s">
        <v>1023</v>
      </c>
    </row>
    <row r="1024" spans="4:4" x14ac:dyDescent="0.2">
      <c r="D1024" t="s">
        <v>1024</v>
      </c>
    </row>
    <row r="1025" spans="4:4" x14ac:dyDescent="0.2">
      <c r="D1025" t="s">
        <v>1025</v>
      </c>
    </row>
    <row r="1026" spans="4:4" x14ac:dyDescent="0.2">
      <c r="D1026" t="s">
        <v>1026</v>
      </c>
    </row>
    <row r="1027" spans="4:4" x14ac:dyDescent="0.2">
      <c r="D1027" t="s">
        <v>1027</v>
      </c>
    </row>
    <row r="1028" spans="4:4" x14ac:dyDescent="0.2">
      <c r="D1028" t="s">
        <v>1028</v>
      </c>
    </row>
    <row r="1029" spans="4:4" x14ac:dyDescent="0.2">
      <c r="D1029" t="s">
        <v>1029</v>
      </c>
    </row>
    <row r="1030" spans="4:4" x14ac:dyDescent="0.2">
      <c r="D1030" t="s">
        <v>1030</v>
      </c>
    </row>
    <row r="1031" spans="4:4" x14ac:dyDescent="0.2">
      <c r="D1031" t="s">
        <v>1031</v>
      </c>
    </row>
    <row r="1032" spans="4:4" x14ac:dyDescent="0.2">
      <c r="D1032" t="s">
        <v>1032</v>
      </c>
    </row>
    <row r="1033" spans="4:4" x14ac:dyDescent="0.2">
      <c r="D1033" t="s">
        <v>1033</v>
      </c>
    </row>
    <row r="1034" spans="4:4" x14ac:dyDescent="0.2">
      <c r="D1034" t="s">
        <v>1034</v>
      </c>
    </row>
    <row r="1035" spans="4:4" x14ac:dyDescent="0.2">
      <c r="D1035" t="s">
        <v>1035</v>
      </c>
    </row>
    <row r="1036" spans="4:4" x14ac:dyDescent="0.2">
      <c r="D1036" t="s">
        <v>1036</v>
      </c>
    </row>
    <row r="1037" spans="4:4" x14ac:dyDescent="0.2">
      <c r="D1037" t="s">
        <v>1037</v>
      </c>
    </row>
    <row r="1038" spans="4:4" x14ac:dyDescent="0.2">
      <c r="D1038" t="s">
        <v>1038</v>
      </c>
    </row>
    <row r="1039" spans="4:4" x14ac:dyDescent="0.2">
      <c r="D1039" t="s">
        <v>1039</v>
      </c>
    </row>
    <row r="1040" spans="4:4" x14ac:dyDescent="0.2">
      <c r="D1040" t="s">
        <v>1040</v>
      </c>
    </row>
    <row r="1041" spans="4:4" x14ac:dyDescent="0.2">
      <c r="D1041" t="s">
        <v>1041</v>
      </c>
    </row>
    <row r="1042" spans="4:4" x14ac:dyDescent="0.2">
      <c r="D1042" t="s">
        <v>1042</v>
      </c>
    </row>
    <row r="1043" spans="4:4" x14ac:dyDescent="0.2">
      <c r="D1043" t="s">
        <v>1043</v>
      </c>
    </row>
    <row r="1044" spans="4:4" x14ac:dyDescent="0.2">
      <c r="D1044" t="s">
        <v>1044</v>
      </c>
    </row>
    <row r="1045" spans="4:4" x14ac:dyDescent="0.2">
      <c r="D1045" t="s">
        <v>1045</v>
      </c>
    </row>
    <row r="1046" spans="4:4" x14ac:dyDescent="0.2">
      <c r="D1046" t="s">
        <v>1046</v>
      </c>
    </row>
    <row r="1047" spans="4:4" x14ac:dyDescent="0.2">
      <c r="D1047" t="s">
        <v>1047</v>
      </c>
    </row>
    <row r="1048" spans="4:4" x14ac:dyDescent="0.2">
      <c r="D1048" t="s">
        <v>1048</v>
      </c>
    </row>
    <row r="1049" spans="4:4" x14ac:dyDescent="0.2">
      <c r="D1049" t="s">
        <v>1049</v>
      </c>
    </row>
    <row r="1050" spans="4:4" x14ac:dyDescent="0.2">
      <c r="D1050" t="s">
        <v>1050</v>
      </c>
    </row>
    <row r="1051" spans="4:4" x14ac:dyDescent="0.2">
      <c r="D1051" t="s">
        <v>1051</v>
      </c>
    </row>
    <row r="1052" spans="4:4" x14ac:dyDescent="0.2">
      <c r="D1052" t="s">
        <v>1052</v>
      </c>
    </row>
    <row r="1053" spans="4:4" x14ac:dyDescent="0.2">
      <c r="D1053" t="s">
        <v>1053</v>
      </c>
    </row>
    <row r="1054" spans="4:4" x14ac:dyDescent="0.2">
      <c r="D1054" t="s">
        <v>1054</v>
      </c>
    </row>
    <row r="1055" spans="4:4" x14ac:dyDescent="0.2">
      <c r="D1055" t="s">
        <v>1055</v>
      </c>
    </row>
    <row r="1056" spans="4:4" x14ac:dyDescent="0.2">
      <c r="D1056" t="s">
        <v>1056</v>
      </c>
    </row>
    <row r="1057" spans="4:4" x14ac:dyDescent="0.2">
      <c r="D1057" t="s">
        <v>1057</v>
      </c>
    </row>
    <row r="1058" spans="4:4" x14ac:dyDescent="0.2">
      <c r="D1058" t="s">
        <v>1058</v>
      </c>
    </row>
    <row r="1059" spans="4:4" x14ac:dyDescent="0.2">
      <c r="D1059" t="s">
        <v>1059</v>
      </c>
    </row>
    <row r="1060" spans="4:4" x14ac:dyDescent="0.2">
      <c r="D1060" t="s">
        <v>1060</v>
      </c>
    </row>
    <row r="1061" spans="4:4" x14ac:dyDescent="0.2">
      <c r="D1061" t="s">
        <v>1061</v>
      </c>
    </row>
    <row r="1062" spans="4:4" x14ac:dyDescent="0.2">
      <c r="D1062" t="s">
        <v>1062</v>
      </c>
    </row>
    <row r="1063" spans="4:4" x14ac:dyDescent="0.2">
      <c r="D1063" t="s">
        <v>1063</v>
      </c>
    </row>
    <row r="1064" spans="4:4" x14ac:dyDescent="0.2">
      <c r="D1064" t="s">
        <v>1064</v>
      </c>
    </row>
    <row r="1065" spans="4:4" x14ac:dyDescent="0.2">
      <c r="D1065" t="s">
        <v>1065</v>
      </c>
    </row>
    <row r="1066" spans="4:4" x14ac:dyDescent="0.2">
      <c r="D1066" t="s">
        <v>1066</v>
      </c>
    </row>
    <row r="1067" spans="4:4" x14ac:dyDescent="0.2">
      <c r="D1067" t="s">
        <v>1067</v>
      </c>
    </row>
    <row r="1068" spans="4:4" x14ac:dyDescent="0.2">
      <c r="D1068" t="s">
        <v>1068</v>
      </c>
    </row>
    <row r="1069" spans="4:4" x14ac:dyDescent="0.2">
      <c r="D1069" t="s">
        <v>1069</v>
      </c>
    </row>
    <row r="1070" spans="4:4" x14ac:dyDescent="0.2">
      <c r="D1070" t="s">
        <v>1070</v>
      </c>
    </row>
    <row r="1071" spans="4:4" x14ac:dyDescent="0.2">
      <c r="D1071" t="s">
        <v>1071</v>
      </c>
    </row>
    <row r="1072" spans="4:4" x14ac:dyDescent="0.2">
      <c r="D1072" t="s">
        <v>1072</v>
      </c>
    </row>
    <row r="1073" spans="4:4" x14ac:dyDescent="0.2">
      <c r="D1073" t="s">
        <v>1073</v>
      </c>
    </row>
    <row r="1074" spans="4:4" x14ac:dyDescent="0.2">
      <c r="D1074" t="s">
        <v>1074</v>
      </c>
    </row>
    <row r="1075" spans="4:4" x14ac:dyDescent="0.2">
      <c r="D1075" t="s">
        <v>1075</v>
      </c>
    </row>
    <row r="1076" spans="4:4" x14ac:dyDescent="0.2">
      <c r="D1076" t="s">
        <v>1076</v>
      </c>
    </row>
    <row r="1077" spans="4:4" x14ac:dyDescent="0.2">
      <c r="D1077" t="s">
        <v>1077</v>
      </c>
    </row>
    <row r="1078" spans="4:4" x14ac:dyDescent="0.2">
      <c r="D1078" t="s">
        <v>1078</v>
      </c>
    </row>
    <row r="1079" spans="4:4" x14ac:dyDescent="0.2">
      <c r="D1079" t="s">
        <v>1079</v>
      </c>
    </row>
    <row r="1080" spans="4:4" x14ac:dyDescent="0.2">
      <c r="D1080" t="s">
        <v>1080</v>
      </c>
    </row>
    <row r="1081" spans="4:4" x14ac:dyDescent="0.2">
      <c r="D1081" t="s">
        <v>1081</v>
      </c>
    </row>
    <row r="1082" spans="4:4" x14ac:dyDescent="0.2">
      <c r="D1082" t="s">
        <v>1082</v>
      </c>
    </row>
    <row r="1083" spans="4:4" x14ac:dyDescent="0.2">
      <c r="D1083" t="s">
        <v>1083</v>
      </c>
    </row>
    <row r="1084" spans="4:4" x14ac:dyDescent="0.2">
      <c r="D1084" t="s">
        <v>1084</v>
      </c>
    </row>
    <row r="1085" spans="4:4" x14ac:dyDescent="0.2">
      <c r="D1085" t="s">
        <v>1085</v>
      </c>
    </row>
    <row r="1086" spans="4:4" x14ac:dyDescent="0.2">
      <c r="D1086" t="s">
        <v>1086</v>
      </c>
    </row>
    <row r="1087" spans="4:4" x14ac:dyDescent="0.2">
      <c r="D1087" t="s">
        <v>1087</v>
      </c>
    </row>
    <row r="1088" spans="4:4" x14ac:dyDescent="0.2">
      <c r="D1088" t="s">
        <v>1088</v>
      </c>
    </row>
    <row r="1089" spans="4:4" x14ac:dyDescent="0.2">
      <c r="D1089" t="s">
        <v>1089</v>
      </c>
    </row>
    <row r="1090" spans="4:4" x14ac:dyDescent="0.2">
      <c r="D1090" t="s">
        <v>1090</v>
      </c>
    </row>
    <row r="1091" spans="4:4" x14ac:dyDescent="0.2">
      <c r="D1091" t="s">
        <v>1091</v>
      </c>
    </row>
    <row r="1092" spans="4:4" x14ac:dyDescent="0.2">
      <c r="D1092" t="s">
        <v>1092</v>
      </c>
    </row>
    <row r="1093" spans="4:4" x14ac:dyDescent="0.2">
      <c r="D1093" t="s">
        <v>1093</v>
      </c>
    </row>
    <row r="1094" spans="4:4" x14ac:dyDescent="0.2">
      <c r="D1094" t="s">
        <v>1094</v>
      </c>
    </row>
    <row r="1095" spans="4:4" x14ac:dyDescent="0.2">
      <c r="D1095" t="s">
        <v>1095</v>
      </c>
    </row>
    <row r="1096" spans="4:4" x14ac:dyDescent="0.2">
      <c r="D1096" t="s">
        <v>1096</v>
      </c>
    </row>
    <row r="1097" spans="4:4" x14ac:dyDescent="0.2">
      <c r="D1097" t="s">
        <v>1097</v>
      </c>
    </row>
    <row r="1098" spans="4:4" x14ac:dyDescent="0.2">
      <c r="D1098" t="s">
        <v>1098</v>
      </c>
    </row>
    <row r="1099" spans="4:4" x14ac:dyDescent="0.2">
      <c r="D1099" t="s">
        <v>1099</v>
      </c>
    </row>
    <row r="1100" spans="4:4" x14ac:dyDescent="0.2">
      <c r="D1100" t="s">
        <v>1100</v>
      </c>
    </row>
    <row r="1101" spans="4:4" x14ac:dyDescent="0.2">
      <c r="D1101" t="s">
        <v>1101</v>
      </c>
    </row>
    <row r="1102" spans="4:4" x14ac:dyDescent="0.2">
      <c r="D1102" t="s">
        <v>1102</v>
      </c>
    </row>
    <row r="1103" spans="4:4" x14ac:dyDescent="0.2">
      <c r="D1103" t="s">
        <v>1103</v>
      </c>
    </row>
    <row r="1104" spans="4:4" x14ac:dyDescent="0.2">
      <c r="D1104" t="s">
        <v>1104</v>
      </c>
    </row>
    <row r="1105" spans="4:4" x14ac:dyDescent="0.2">
      <c r="D1105" t="s">
        <v>1105</v>
      </c>
    </row>
    <row r="1106" spans="4:4" x14ac:dyDescent="0.2">
      <c r="D1106" t="s">
        <v>1106</v>
      </c>
    </row>
    <row r="1107" spans="4:4" x14ac:dyDescent="0.2">
      <c r="D1107" t="s">
        <v>1107</v>
      </c>
    </row>
    <row r="1108" spans="4:4" x14ac:dyDescent="0.2">
      <c r="D1108" t="s">
        <v>1108</v>
      </c>
    </row>
    <row r="1109" spans="4:4" x14ac:dyDescent="0.2">
      <c r="D1109" t="s">
        <v>1109</v>
      </c>
    </row>
    <row r="1110" spans="4:4" x14ac:dyDescent="0.2">
      <c r="D1110" t="s">
        <v>1110</v>
      </c>
    </row>
    <row r="1111" spans="4:4" x14ac:dyDescent="0.2">
      <c r="D1111" t="s">
        <v>1111</v>
      </c>
    </row>
    <row r="1112" spans="4:4" x14ac:dyDescent="0.2">
      <c r="D1112" t="s">
        <v>1112</v>
      </c>
    </row>
    <row r="1113" spans="4:4" x14ac:dyDescent="0.2">
      <c r="D1113" t="s">
        <v>1113</v>
      </c>
    </row>
    <row r="1114" spans="4:4" x14ac:dyDescent="0.2">
      <c r="D1114" t="s">
        <v>1114</v>
      </c>
    </row>
    <row r="1115" spans="4:4" x14ac:dyDescent="0.2">
      <c r="D1115" t="s">
        <v>1115</v>
      </c>
    </row>
    <row r="1116" spans="4:4" x14ac:dyDescent="0.2">
      <c r="D1116" t="s">
        <v>1116</v>
      </c>
    </row>
    <row r="1117" spans="4:4" x14ac:dyDescent="0.2">
      <c r="D1117" t="s">
        <v>1117</v>
      </c>
    </row>
    <row r="1118" spans="4:4" x14ac:dyDescent="0.2">
      <c r="D1118" t="s">
        <v>1118</v>
      </c>
    </row>
    <row r="1119" spans="4:4" x14ac:dyDescent="0.2">
      <c r="D1119" t="s">
        <v>1119</v>
      </c>
    </row>
    <row r="1120" spans="4:4" x14ac:dyDescent="0.2">
      <c r="D1120" t="s">
        <v>1120</v>
      </c>
    </row>
    <row r="1121" spans="4:4" x14ac:dyDescent="0.2">
      <c r="D1121" t="s">
        <v>1121</v>
      </c>
    </row>
    <row r="1122" spans="4:4" x14ac:dyDescent="0.2">
      <c r="D1122" t="s">
        <v>1122</v>
      </c>
    </row>
    <row r="1123" spans="4:4" x14ac:dyDescent="0.2">
      <c r="D1123" t="s">
        <v>1123</v>
      </c>
    </row>
    <row r="1124" spans="4:4" x14ac:dyDescent="0.2">
      <c r="D1124" t="s">
        <v>1124</v>
      </c>
    </row>
    <row r="1125" spans="4:4" x14ac:dyDescent="0.2">
      <c r="D1125" t="s">
        <v>1125</v>
      </c>
    </row>
    <row r="1126" spans="4:4" x14ac:dyDescent="0.2">
      <c r="D1126" t="s">
        <v>1126</v>
      </c>
    </row>
    <row r="1127" spans="4:4" x14ac:dyDescent="0.2">
      <c r="D1127" t="s">
        <v>1127</v>
      </c>
    </row>
    <row r="1128" spans="4:4" x14ac:dyDescent="0.2">
      <c r="D1128" t="s">
        <v>1128</v>
      </c>
    </row>
    <row r="1129" spans="4:4" x14ac:dyDescent="0.2">
      <c r="D1129" t="s">
        <v>1129</v>
      </c>
    </row>
    <row r="1130" spans="4:4" x14ac:dyDescent="0.2">
      <c r="D1130" t="s">
        <v>1130</v>
      </c>
    </row>
    <row r="1131" spans="4:4" x14ac:dyDescent="0.2">
      <c r="D1131" t="s">
        <v>1131</v>
      </c>
    </row>
    <row r="1132" spans="4:4" x14ac:dyDescent="0.2">
      <c r="D1132" t="s">
        <v>1132</v>
      </c>
    </row>
    <row r="1133" spans="4:4" x14ac:dyDescent="0.2">
      <c r="D1133" t="s">
        <v>1133</v>
      </c>
    </row>
    <row r="1134" spans="4:4" x14ac:dyDescent="0.2">
      <c r="D1134" t="s">
        <v>1134</v>
      </c>
    </row>
    <row r="1135" spans="4:4" x14ac:dyDescent="0.2">
      <c r="D1135" t="s">
        <v>1135</v>
      </c>
    </row>
    <row r="1136" spans="4:4" x14ac:dyDescent="0.2">
      <c r="D1136" t="s">
        <v>1136</v>
      </c>
    </row>
    <row r="1137" spans="4:4" x14ac:dyDescent="0.2">
      <c r="D1137" t="s">
        <v>1137</v>
      </c>
    </row>
    <row r="1138" spans="4:4" x14ac:dyDescent="0.2">
      <c r="D1138" t="s">
        <v>1138</v>
      </c>
    </row>
    <row r="1139" spans="4:4" x14ac:dyDescent="0.2">
      <c r="D1139" t="s">
        <v>1139</v>
      </c>
    </row>
    <row r="1140" spans="4:4" x14ac:dyDescent="0.2">
      <c r="D1140" t="s">
        <v>1140</v>
      </c>
    </row>
    <row r="1141" spans="4:4" x14ac:dyDescent="0.2">
      <c r="D1141" t="s">
        <v>1141</v>
      </c>
    </row>
    <row r="1142" spans="4:4" x14ac:dyDescent="0.2">
      <c r="D1142" t="s">
        <v>1142</v>
      </c>
    </row>
    <row r="1143" spans="4:4" x14ac:dyDescent="0.2">
      <c r="D1143" t="s">
        <v>1143</v>
      </c>
    </row>
    <row r="1144" spans="4:4" x14ac:dyDescent="0.2">
      <c r="D1144" t="s">
        <v>1144</v>
      </c>
    </row>
    <row r="1145" spans="4:4" x14ac:dyDescent="0.2">
      <c r="D1145" t="s">
        <v>1145</v>
      </c>
    </row>
    <row r="1146" spans="4:4" x14ac:dyDescent="0.2">
      <c r="D1146" t="s">
        <v>1146</v>
      </c>
    </row>
    <row r="1147" spans="4:4" x14ac:dyDescent="0.2">
      <c r="D1147" t="s">
        <v>1147</v>
      </c>
    </row>
    <row r="1148" spans="4:4" x14ac:dyDescent="0.2">
      <c r="D1148" t="s">
        <v>1148</v>
      </c>
    </row>
    <row r="1149" spans="4:4" x14ac:dyDescent="0.2">
      <c r="D1149" t="s">
        <v>1149</v>
      </c>
    </row>
    <row r="1150" spans="4:4" x14ac:dyDescent="0.2">
      <c r="D1150" t="s">
        <v>1150</v>
      </c>
    </row>
    <row r="1151" spans="4:4" x14ac:dyDescent="0.2">
      <c r="D1151" t="s">
        <v>1151</v>
      </c>
    </row>
    <row r="1152" spans="4:4" x14ac:dyDescent="0.2">
      <c r="D1152" t="s">
        <v>1152</v>
      </c>
    </row>
    <row r="1153" spans="4:4" x14ac:dyDescent="0.2">
      <c r="D1153" t="s">
        <v>1153</v>
      </c>
    </row>
    <row r="1154" spans="4:4" x14ac:dyDescent="0.2">
      <c r="D1154" t="s">
        <v>1154</v>
      </c>
    </row>
    <row r="1155" spans="4:4" x14ac:dyDescent="0.2">
      <c r="D1155" t="s">
        <v>1155</v>
      </c>
    </row>
    <row r="1156" spans="4:4" x14ac:dyDescent="0.2">
      <c r="D1156" t="s">
        <v>1156</v>
      </c>
    </row>
    <row r="1157" spans="4:4" x14ac:dyDescent="0.2">
      <c r="D1157" t="s">
        <v>1157</v>
      </c>
    </row>
    <row r="1158" spans="4:4" x14ac:dyDescent="0.2">
      <c r="D1158" t="s">
        <v>1158</v>
      </c>
    </row>
    <row r="1159" spans="4:4" x14ac:dyDescent="0.2">
      <c r="D1159" t="s">
        <v>1159</v>
      </c>
    </row>
    <row r="1160" spans="4:4" x14ac:dyDescent="0.2">
      <c r="D1160" t="s">
        <v>1160</v>
      </c>
    </row>
    <row r="1161" spans="4:4" x14ac:dyDescent="0.2">
      <c r="D1161" t="s">
        <v>1161</v>
      </c>
    </row>
    <row r="1162" spans="4:4" x14ac:dyDescent="0.2">
      <c r="D1162" t="s">
        <v>1162</v>
      </c>
    </row>
    <row r="1163" spans="4:4" x14ac:dyDescent="0.2">
      <c r="D1163" t="s">
        <v>1163</v>
      </c>
    </row>
    <row r="1164" spans="4:4" x14ac:dyDescent="0.2">
      <c r="D1164" t="s">
        <v>1164</v>
      </c>
    </row>
    <row r="1165" spans="4:4" x14ac:dyDescent="0.2">
      <c r="D1165" t="s">
        <v>1165</v>
      </c>
    </row>
    <row r="1166" spans="4:4" x14ac:dyDescent="0.2">
      <c r="D1166" t="s">
        <v>1166</v>
      </c>
    </row>
    <row r="1167" spans="4:4" x14ac:dyDescent="0.2">
      <c r="D1167" t="s">
        <v>1167</v>
      </c>
    </row>
    <row r="1168" spans="4:4" x14ac:dyDescent="0.2">
      <c r="D1168" t="s">
        <v>1168</v>
      </c>
    </row>
    <row r="1169" spans="4:4" x14ac:dyDescent="0.2">
      <c r="D1169" t="s">
        <v>1169</v>
      </c>
    </row>
    <row r="1170" spans="4:4" x14ac:dyDescent="0.2">
      <c r="D1170" t="s">
        <v>1170</v>
      </c>
    </row>
    <row r="1171" spans="4:4" x14ac:dyDescent="0.2">
      <c r="D1171" t="s">
        <v>1171</v>
      </c>
    </row>
    <row r="1172" spans="4:4" x14ac:dyDescent="0.2">
      <c r="D1172" t="s">
        <v>1172</v>
      </c>
    </row>
    <row r="1173" spans="4:4" x14ac:dyDescent="0.2">
      <c r="D1173" t="s">
        <v>1173</v>
      </c>
    </row>
    <row r="1174" spans="4:4" x14ac:dyDescent="0.2">
      <c r="D1174" t="s">
        <v>1174</v>
      </c>
    </row>
    <row r="1175" spans="4:4" x14ac:dyDescent="0.2">
      <c r="D1175" t="s">
        <v>1175</v>
      </c>
    </row>
    <row r="1176" spans="4:4" x14ac:dyDescent="0.2">
      <c r="D1176" t="s">
        <v>1176</v>
      </c>
    </row>
    <row r="1177" spans="4:4" x14ac:dyDescent="0.2">
      <c r="D1177" t="s">
        <v>1177</v>
      </c>
    </row>
    <row r="1178" spans="4:4" x14ac:dyDescent="0.2">
      <c r="D1178" t="s">
        <v>1178</v>
      </c>
    </row>
    <row r="1179" spans="4:4" x14ac:dyDescent="0.2">
      <c r="D1179" t="s">
        <v>1179</v>
      </c>
    </row>
    <row r="1180" spans="4:4" x14ac:dyDescent="0.2">
      <c r="D1180" t="s">
        <v>1180</v>
      </c>
    </row>
    <row r="1181" spans="4:4" x14ac:dyDescent="0.2">
      <c r="D1181" t="s">
        <v>1181</v>
      </c>
    </row>
    <row r="1182" spans="4:4" x14ac:dyDescent="0.2">
      <c r="D1182" t="s">
        <v>1182</v>
      </c>
    </row>
    <row r="1183" spans="4:4" x14ac:dyDescent="0.2">
      <c r="D1183" t="s">
        <v>1183</v>
      </c>
    </row>
    <row r="1184" spans="4:4" x14ac:dyDescent="0.2">
      <c r="D1184" t="s">
        <v>1184</v>
      </c>
    </row>
    <row r="1185" spans="4:4" x14ac:dyDescent="0.2">
      <c r="D1185" t="s">
        <v>1185</v>
      </c>
    </row>
    <row r="1186" spans="4:4" x14ac:dyDescent="0.2">
      <c r="D1186" t="s">
        <v>1186</v>
      </c>
    </row>
    <row r="1187" spans="4:4" x14ac:dyDescent="0.2">
      <c r="D1187" t="s">
        <v>1187</v>
      </c>
    </row>
    <row r="1188" spans="4:4" x14ac:dyDescent="0.2">
      <c r="D1188" t="s">
        <v>1188</v>
      </c>
    </row>
    <row r="1189" spans="4:4" x14ac:dyDescent="0.2">
      <c r="D1189" t="s">
        <v>1189</v>
      </c>
    </row>
    <row r="1190" spans="4:4" x14ac:dyDescent="0.2">
      <c r="D1190" t="s">
        <v>1190</v>
      </c>
    </row>
    <row r="1191" spans="4:4" x14ac:dyDescent="0.2">
      <c r="D1191" t="s">
        <v>1191</v>
      </c>
    </row>
    <row r="1192" spans="4:4" x14ac:dyDescent="0.2">
      <c r="D1192" t="s">
        <v>1192</v>
      </c>
    </row>
    <row r="1193" spans="4:4" x14ac:dyDescent="0.2">
      <c r="D1193" t="s">
        <v>1193</v>
      </c>
    </row>
    <row r="1194" spans="4:4" x14ac:dyDescent="0.2">
      <c r="D1194" t="s">
        <v>1194</v>
      </c>
    </row>
    <row r="1195" spans="4:4" x14ac:dyDescent="0.2">
      <c r="D1195" t="s">
        <v>1195</v>
      </c>
    </row>
    <row r="1196" spans="4:4" x14ac:dyDescent="0.2">
      <c r="D1196" t="s">
        <v>1196</v>
      </c>
    </row>
    <row r="1197" spans="4:4" x14ac:dyDescent="0.2">
      <c r="D1197" t="s">
        <v>1197</v>
      </c>
    </row>
    <row r="1198" spans="4:4" x14ac:dyDescent="0.2">
      <c r="D1198" t="s">
        <v>1198</v>
      </c>
    </row>
    <row r="1199" spans="4:4" x14ac:dyDescent="0.2">
      <c r="D1199" t="s">
        <v>1199</v>
      </c>
    </row>
    <row r="1200" spans="4:4" x14ac:dyDescent="0.2">
      <c r="D1200" t="s">
        <v>1200</v>
      </c>
    </row>
    <row r="1201" spans="4:4" x14ac:dyDescent="0.2">
      <c r="D1201" t="s">
        <v>1201</v>
      </c>
    </row>
    <row r="1202" spans="4:4" x14ac:dyDescent="0.2">
      <c r="D1202" t="s">
        <v>1202</v>
      </c>
    </row>
    <row r="1203" spans="4:4" x14ac:dyDescent="0.2">
      <c r="D1203" t="s">
        <v>1203</v>
      </c>
    </row>
    <row r="1204" spans="4:4" x14ac:dyDescent="0.2">
      <c r="D1204" t="s">
        <v>1204</v>
      </c>
    </row>
    <row r="1205" spans="4:4" x14ac:dyDescent="0.2">
      <c r="D1205" t="s">
        <v>1205</v>
      </c>
    </row>
    <row r="1206" spans="4:4" x14ac:dyDescent="0.2">
      <c r="D1206" t="s">
        <v>1206</v>
      </c>
    </row>
    <row r="1207" spans="4:4" x14ac:dyDescent="0.2">
      <c r="D1207" t="s">
        <v>1207</v>
      </c>
    </row>
    <row r="1208" spans="4:4" x14ac:dyDescent="0.2">
      <c r="D1208" t="s">
        <v>1208</v>
      </c>
    </row>
    <row r="1209" spans="4:4" x14ac:dyDescent="0.2">
      <c r="D1209" t="s">
        <v>1209</v>
      </c>
    </row>
    <row r="1210" spans="4:4" x14ac:dyDescent="0.2">
      <c r="D1210" t="s">
        <v>1210</v>
      </c>
    </row>
    <row r="1211" spans="4:4" x14ac:dyDescent="0.2">
      <c r="D1211" t="s">
        <v>1211</v>
      </c>
    </row>
    <row r="1212" spans="4:4" x14ac:dyDescent="0.2">
      <c r="D1212" t="s">
        <v>1212</v>
      </c>
    </row>
    <row r="1213" spans="4:4" x14ac:dyDescent="0.2">
      <c r="D1213" t="s">
        <v>1213</v>
      </c>
    </row>
    <row r="1214" spans="4:4" x14ac:dyDescent="0.2">
      <c r="D1214" t="s">
        <v>1214</v>
      </c>
    </row>
    <row r="1215" spans="4:4" x14ac:dyDescent="0.2">
      <c r="D1215" t="s">
        <v>1215</v>
      </c>
    </row>
    <row r="1216" spans="4:4" x14ac:dyDescent="0.2">
      <c r="D1216" t="s">
        <v>1216</v>
      </c>
    </row>
    <row r="1217" spans="4:4" x14ac:dyDescent="0.2">
      <c r="D1217" t="s">
        <v>1217</v>
      </c>
    </row>
    <row r="1218" spans="4:4" x14ac:dyDescent="0.2">
      <c r="D1218" t="s">
        <v>1218</v>
      </c>
    </row>
    <row r="1219" spans="4:4" x14ac:dyDescent="0.2">
      <c r="D1219" t="s">
        <v>1219</v>
      </c>
    </row>
    <row r="1220" spans="4:4" x14ac:dyDescent="0.2">
      <c r="D1220" t="s">
        <v>1220</v>
      </c>
    </row>
    <row r="1221" spans="4:4" x14ac:dyDescent="0.2">
      <c r="D1221" t="s">
        <v>1221</v>
      </c>
    </row>
    <row r="1222" spans="4:4" x14ac:dyDescent="0.2">
      <c r="D1222" t="s">
        <v>1222</v>
      </c>
    </row>
    <row r="1223" spans="4:4" x14ac:dyDescent="0.2">
      <c r="D1223" t="s">
        <v>1223</v>
      </c>
    </row>
    <row r="1224" spans="4:4" x14ac:dyDescent="0.2">
      <c r="D1224" t="s">
        <v>1224</v>
      </c>
    </row>
    <row r="1225" spans="4:4" x14ac:dyDescent="0.2">
      <c r="D1225" t="s">
        <v>1225</v>
      </c>
    </row>
    <row r="1226" spans="4:4" x14ac:dyDescent="0.2">
      <c r="D1226" t="s">
        <v>1226</v>
      </c>
    </row>
    <row r="1227" spans="4:4" x14ac:dyDescent="0.2">
      <c r="D1227" t="s">
        <v>1227</v>
      </c>
    </row>
    <row r="1228" spans="4:4" x14ac:dyDescent="0.2">
      <c r="D1228" t="s">
        <v>1228</v>
      </c>
    </row>
    <row r="1229" spans="4:4" x14ac:dyDescent="0.2">
      <c r="D1229" t="s">
        <v>1229</v>
      </c>
    </row>
    <row r="1230" spans="4:4" x14ac:dyDescent="0.2">
      <c r="D1230" t="s">
        <v>1230</v>
      </c>
    </row>
    <row r="1231" spans="4:4" x14ac:dyDescent="0.2">
      <c r="D1231" t="s">
        <v>1231</v>
      </c>
    </row>
    <row r="1232" spans="4:4" x14ac:dyDescent="0.2">
      <c r="D1232" t="s">
        <v>1232</v>
      </c>
    </row>
    <row r="1233" spans="4:4" x14ac:dyDescent="0.2">
      <c r="D1233" t="s">
        <v>1233</v>
      </c>
    </row>
    <row r="1234" spans="4:4" x14ac:dyDescent="0.2">
      <c r="D1234" t="s">
        <v>1234</v>
      </c>
    </row>
    <row r="1235" spans="4:4" x14ac:dyDescent="0.2">
      <c r="D1235" t="s">
        <v>1235</v>
      </c>
    </row>
    <row r="1236" spans="4:4" x14ac:dyDescent="0.2">
      <c r="D1236" t="s">
        <v>1236</v>
      </c>
    </row>
    <row r="1237" spans="4:4" x14ac:dyDescent="0.2">
      <c r="D1237" t="s">
        <v>1237</v>
      </c>
    </row>
    <row r="1238" spans="4:4" x14ac:dyDescent="0.2">
      <c r="D1238" t="s">
        <v>1238</v>
      </c>
    </row>
    <row r="1239" spans="4:4" x14ac:dyDescent="0.2">
      <c r="D1239" t="s">
        <v>1239</v>
      </c>
    </row>
    <row r="1240" spans="4:4" x14ac:dyDescent="0.2">
      <c r="D1240" t="s">
        <v>1240</v>
      </c>
    </row>
    <row r="1241" spans="4:4" x14ac:dyDescent="0.2">
      <c r="D1241" t="s">
        <v>1241</v>
      </c>
    </row>
    <row r="1242" spans="4:4" x14ac:dyDescent="0.2">
      <c r="D1242" t="s">
        <v>1242</v>
      </c>
    </row>
    <row r="1243" spans="4:4" x14ac:dyDescent="0.2">
      <c r="D1243" t="s">
        <v>1243</v>
      </c>
    </row>
    <row r="1244" spans="4:4" x14ac:dyDescent="0.2">
      <c r="D1244" t="s">
        <v>1244</v>
      </c>
    </row>
    <row r="1245" spans="4:4" x14ac:dyDescent="0.2">
      <c r="D1245" t="s">
        <v>1245</v>
      </c>
    </row>
    <row r="1246" spans="4:4" x14ac:dyDescent="0.2">
      <c r="D1246" t="s">
        <v>1246</v>
      </c>
    </row>
    <row r="1247" spans="4:4" x14ac:dyDescent="0.2">
      <c r="D1247" t="s">
        <v>1247</v>
      </c>
    </row>
    <row r="1248" spans="4:4" x14ac:dyDescent="0.2">
      <c r="D1248" t="s">
        <v>1248</v>
      </c>
    </row>
    <row r="1249" spans="4:4" x14ac:dyDescent="0.2">
      <c r="D1249" t="s">
        <v>1249</v>
      </c>
    </row>
    <row r="1250" spans="4:4" x14ac:dyDescent="0.2">
      <c r="D1250" t="s">
        <v>1250</v>
      </c>
    </row>
    <row r="1251" spans="4:4" x14ac:dyDescent="0.2">
      <c r="D1251" t="s">
        <v>1251</v>
      </c>
    </row>
    <row r="1252" spans="4:4" x14ac:dyDescent="0.2">
      <c r="D1252" t="s">
        <v>1252</v>
      </c>
    </row>
    <row r="1253" spans="4:4" x14ac:dyDescent="0.2">
      <c r="D1253" t="s">
        <v>1253</v>
      </c>
    </row>
    <row r="1254" spans="4:4" x14ac:dyDescent="0.2">
      <c r="D1254" t="s">
        <v>1254</v>
      </c>
    </row>
    <row r="1255" spans="4:4" x14ac:dyDescent="0.2">
      <c r="D1255" t="s">
        <v>1255</v>
      </c>
    </row>
    <row r="1256" spans="4:4" x14ac:dyDescent="0.2">
      <c r="D1256" t="s">
        <v>1256</v>
      </c>
    </row>
    <row r="1257" spans="4:4" x14ac:dyDescent="0.2">
      <c r="D1257" t="s">
        <v>1257</v>
      </c>
    </row>
    <row r="1258" spans="4:4" x14ac:dyDescent="0.2">
      <c r="D1258" t="s">
        <v>1258</v>
      </c>
    </row>
    <row r="1259" spans="4:4" x14ac:dyDescent="0.2">
      <c r="D1259" t="s">
        <v>1259</v>
      </c>
    </row>
    <row r="1260" spans="4:4" x14ac:dyDescent="0.2">
      <c r="D1260" t="s">
        <v>1260</v>
      </c>
    </row>
    <row r="1261" spans="4:4" x14ac:dyDescent="0.2">
      <c r="D1261" t="s">
        <v>1261</v>
      </c>
    </row>
    <row r="1262" spans="4:4" x14ac:dyDescent="0.2">
      <c r="D1262" t="s">
        <v>1262</v>
      </c>
    </row>
    <row r="1263" spans="4:4" x14ac:dyDescent="0.2">
      <c r="D1263" t="s">
        <v>1263</v>
      </c>
    </row>
    <row r="1264" spans="4:4" x14ac:dyDescent="0.2">
      <c r="D1264" t="s">
        <v>1264</v>
      </c>
    </row>
    <row r="1265" spans="4:4" x14ac:dyDescent="0.2">
      <c r="D1265" t="s">
        <v>1265</v>
      </c>
    </row>
    <row r="1266" spans="4:4" x14ac:dyDescent="0.2">
      <c r="D1266" t="s">
        <v>1266</v>
      </c>
    </row>
    <row r="1267" spans="4:4" x14ac:dyDescent="0.2">
      <c r="D1267" t="s">
        <v>1267</v>
      </c>
    </row>
    <row r="1268" spans="4:4" x14ac:dyDescent="0.2">
      <c r="D1268" t="s">
        <v>1268</v>
      </c>
    </row>
    <row r="1269" spans="4:4" x14ac:dyDescent="0.2">
      <c r="D1269" t="s">
        <v>1269</v>
      </c>
    </row>
    <row r="1270" spans="4:4" x14ac:dyDescent="0.2">
      <c r="D1270" t="s">
        <v>1270</v>
      </c>
    </row>
    <row r="1271" spans="4:4" x14ac:dyDescent="0.2">
      <c r="D1271" t="s">
        <v>1271</v>
      </c>
    </row>
    <row r="1272" spans="4:4" x14ac:dyDescent="0.2">
      <c r="D1272" t="s">
        <v>1272</v>
      </c>
    </row>
    <row r="1273" spans="4:4" x14ac:dyDescent="0.2">
      <c r="D1273" t="s">
        <v>1273</v>
      </c>
    </row>
    <row r="1274" spans="4:4" x14ac:dyDescent="0.2">
      <c r="D1274" t="s">
        <v>1274</v>
      </c>
    </row>
    <row r="1275" spans="4:4" x14ac:dyDescent="0.2">
      <c r="D1275" t="s">
        <v>1275</v>
      </c>
    </row>
    <row r="1276" spans="4:4" x14ac:dyDescent="0.2">
      <c r="D1276" t="s">
        <v>1276</v>
      </c>
    </row>
    <row r="1277" spans="4:4" x14ac:dyDescent="0.2">
      <c r="D1277" t="s">
        <v>1277</v>
      </c>
    </row>
    <row r="1278" spans="4:4" x14ac:dyDescent="0.2">
      <c r="D1278" t="s">
        <v>1278</v>
      </c>
    </row>
    <row r="1279" spans="4:4" x14ac:dyDescent="0.2">
      <c r="D1279" t="s">
        <v>1279</v>
      </c>
    </row>
    <row r="1280" spans="4:4" x14ac:dyDescent="0.2">
      <c r="D1280" t="s">
        <v>1280</v>
      </c>
    </row>
    <row r="1281" spans="4:4" x14ac:dyDescent="0.2">
      <c r="D1281" t="s">
        <v>1281</v>
      </c>
    </row>
    <row r="1282" spans="4:4" x14ac:dyDescent="0.2">
      <c r="D1282" t="s">
        <v>1282</v>
      </c>
    </row>
    <row r="1283" spans="4:4" x14ac:dyDescent="0.2">
      <c r="D1283" t="s">
        <v>1283</v>
      </c>
    </row>
    <row r="1284" spans="4:4" x14ac:dyDescent="0.2">
      <c r="D1284" t="s">
        <v>1284</v>
      </c>
    </row>
    <row r="1285" spans="4:4" x14ac:dyDescent="0.2">
      <c r="D1285" t="s">
        <v>1285</v>
      </c>
    </row>
    <row r="1286" spans="4:4" x14ac:dyDescent="0.2">
      <c r="D1286" t="s">
        <v>1286</v>
      </c>
    </row>
    <row r="1287" spans="4:4" x14ac:dyDescent="0.2">
      <c r="D1287" t="s">
        <v>1287</v>
      </c>
    </row>
    <row r="1288" spans="4:4" x14ac:dyDescent="0.2">
      <c r="D1288" t="s">
        <v>1288</v>
      </c>
    </row>
    <row r="1289" spans="4:4" x14ac:dyDescent="0.2">
      <c r="D1289" t="s">
        <v>1289</v>
      </c>
    </row>
    <row r="1290" spans="4:4" x14ac:dyDescent="0.2">
      <c r="D1290" t="s">
        <v>1290</v>
      </c>
    </row>
    <row r="1291" spans="4:4" x14ac:dyDescent="0.2">
      <c r="D1291" t="s">
        <v>1291</v>
      </c>
    </row>
    <row r="1292" spans="4:4" x14ac:dyDescent="0.2">
      <c r="D1292" t="s">
        <v>1292</v>
      </c>
    </row>
    <row r="1293" spans="4:4" x14ac:dyDescent="0.2">
      <c r="D1293" t="s">
        <v>1293</v>
      </c>
    </row>
    <row r="1294" spans="4:4" x14ac:dyDescent="0.2">
      <c r="D1294" t="s">
        <v>1294</v>
      </c>
    </row>
    <row r="1295" spans="4:4" x14ac:dyDescent="0.2">
      <c r="D1295" t="s">
        <v>1295</v>
      </c>
    </row>
    <row r="1296" spans="4:4" x14ac:dyDescent="0.2">
      <c r="D1296" t="s">
        <v>1296</v>
      </c>
    </row>
    <row r="1297" spans="4:4" x14ac:dyDescent="0.2">
      <c r="D1297" t="s">
        <v>1297</v>
      </c>
    </row>
    <row r="1298" spans="4:4" x14ac:dyDescent="0.2">
      <c r="D1298" t="s">
        <v>1298</v>
      </c>
    </row>
    <row r="1299" spans="4:4" x14ac:dyDescent="0.2">
      <c r="D1299" t="s">
        <v>1299</v>
      </c>
    </row>
    <row r="1300" spans="4:4" x14ac:dyDescent="0.2">
      <c r="D1300" t="s">
        <v>1300</v>
      </c>
    </row>
    <row r="1301" spans="4:4" x14ac:dyDescent="0.2">
      <c r="D1301" t="s">
        <v>1301</v>
      </c>
    </row>
    <row r="1302" spans="4:4" x14ac:dyDescent="0.2">
      <c r="D1302" t="s">
        <v>1302</v>
      </c>
    </row>
    <row r="1303" spans="4:4" x14ac:dyDescent="0.2">
      <c r="D1303" t="s">
        <v>1303</v>
      </c>
    </row>
    <row r="1304" spans="4:4" x14ac:dyDescent="0.2">
      <c r="D1304" t="s">
        <v>1304</v>
      </c>
    </row>
    <row r="1305" spans="4:4" x14ac:dyDescent="0.2">
      <c r="D1305" t="s">
        <v>1305</v>
      </c>
    </row>
    <row r="1306" spans="4:4" x14ac:dyDescent="0.2">
      <c r="D1306" t="s">
        <v>1306</v>
      </c>
    </row>
    <row r="1307" spans="4:4" x14ac:dyDescent="0.2">
      <c r="D1307" t="s">
        <v>1307</v>
      </c>
    </row>
    <row r="1308" spans="4:4" x14ac:dyDescent="0.2">
      <c r="D1308" t="s">
        <v>1308</v>
      </c>
    </row>
    <row r="1309" spans="4:4" x14ac:dyDescent="0.2">
      <c r="D1309" t="s">
        <v>1309</v>
      </c>
    </row>
    <row r="1310" spans="4:4" x14ac:dyDescent="0.2">
      <c r="D1310" t="s">
        <v>1310</v>
      </c>
    </row>
    <row r="1311" spans="4:4" x14ac:dyDescent="0.2">
      <c r="D1311" t="s">
        <v>1311</v>
      </c>
    </row>
    <row r="1312" spans="4:4" x14ac:dyDescent="0.2">
      <c r="D1312" t="s">
        <v>1312</v>
      </c>
    </row>
    <row r="1313" spans="4:4" x14ac:dyDescent="0.2">
      <c r="D1313" t="s">
        <v>1313</v>
      </c>
    </row>
    <row r="1314" spans="4:4" x14ac:dyDescent="0.2">
      <c r="D1314" t="s">
        <v>1314</v>
      </c>
    </row>
    <row r="1315" spans="4:4" x14ac:dyDescent="0.2">
      <c r="D1315" t="s">
        <v>1315</v>
      </c>
    </row>
    <row r="1316" spans="4:4" x14ac:dyDescent="0.2">
      <c r="D1316" t="s">
        <v>1316</v>
      </c>
    </row>
    <row r="1317" spans="4:4" x14ac:dyDescent="0.2">
      <c r="D1317" t="s">
        <v>1317</v>
      </c>
    </row>
    <row r="1318" spans="4:4" x14ac:dyDescent="0.2">
      <c r="D1318" t="s">
        <v>1318</v>
      </c>
    </row>
    <row r="1319" spans="4:4" x14ac:dyDescent="0.2">
      <c r="D1319" t="s">
        <v>1319</v>
      </c>
    </row>
    <row r="1320" spans="4:4" x14ac:dyDescent="0.2">
      <c r="D1320" t="s">
        <v>1320</v>
      </c>
    </row>
    <row r="1321" spans="4:4" x14ac:dyDescent="0.2">
      <c r="D1321" t="s">
        <v>1321</v>
      </c>
    </row>
    <row r="1322" spans="4:4" x14ac:dyDescent="0.2">
      <c r="D1322" t="s">
        <v>1322</v>
      </c>
    </row>
    <row r="1323" spans="4:4" x14ac:dyDescent="0.2">
      <c r="D1323" t="s">
        <v>1323</v>
      </c>
    </row>
    <row r="1324" spans="4:4" x14ac:dyDescent="0.2">
      <c r="D1324" t="s">
        <v>1324</v>
      </c>
    </row>
    <row r="1325" spans="4:4" x14ac:dyDescent="0.2">
      <c r="D1325" t="s">
        <v>1325</v>
      </c>
    </row>
    <row r="1326" spans="4:4" x14ac:dyDescent="0.2">
      <c r="D1326" t="s">
        <v>1326</v>
      </c>
    </row>
    <row r="1327" spans="4:4" x14ac:dyDescent="0.2">
      <c r="D1327" t="s">
        <v>1327</v>
      </c>
    </row>
    <row r="1328" spans="4:4" x14ac:dyDescent="0.2">
      <c r="D1328" t="s">
        <v>1328</v>
      </c>
    </row>
    <row r="1329" spans="4:4" x14ac:dyDescent="0.2">
      <c r="D1329" t="s">
        <v>1329</v>
      </c>
    </row>
    <row r="1330" spans="4:4" x14ac:dyDescent="0.2">
      <c r="D1330" t="s">
        <v>1330</v>
      </c>
    </row>
    <row r="1331" spans="4:4" x14ac:dyDescent="0.2">
      <c r="D1331" t="s">
        <v>1331</v>
      </c>
    </row>
    <row r="1332" spans="4:4" x14ac:dyDescent="0.2">
      <c r="D1332" t="s">
        <v>1332</v>
      </c>
    </row>
    <row r="1333" spans="4:4" x14ac:dyDescent="0.2">
      <c r="D1333" t="s">
        <v>1333</v>
      </c>
    </row>
    <row r="1334" spans="4:4" x14ac:dyDescent="0.2">
      <c r="D1334" t="s">
        <v>1334</v>
      </c>
    </row>
    <row r="1335" spans="4:4" x14ac:dyDescent="0.2">
      <c r="D1335" t="s">
        <v>1335</v>
      </c>
    </row>
    <row r="1336" spans="4:4" x14ac:dyDescent="0.2">
      <c r="D1336" t="s">
        <v>1336</v>
      </c>
    </row>
    <row r="1337" spans="4:4" x14ac:dyDescent="0.2">
      <c r="D1337" t="s">
        <v>1337</v>
      </c>
    </row>
    <row r="1338" spans="4:4" x14ac:dyDescent="0.2">
      <c r="D1338" t="s">
        <v>1338</v>
      </c>
    </row>
    <row r="1339" spans="4:4" x14ac:dyDescent="0.2">
      <c r="D1339" t="s">
        <v>1339</v>
      </c>
    </row>
    <row r="1340" spans="4:4" x14ac:dyDescent="0.2">
      <c r="D1340" t="s">
        <v>1340</v>
      </c>
    </row>
    <row r="1341" spans="4:4" x14ac:dyDescent="0.2">
      <c r="D1341" t="s">
        <v>1341</v>
      </c>
    </row>
    <row r="1342" spans="4:4" x14ac:dyDescent="0.2">
      <c r="D1342" t="s">
        <v>1342</v>
      </c>
    </row>
    <row r="1343" spans="4:4" x14ac:dyDescent="0.2">
      <c r="D1343" t="s">
        <v>1343</v>
      </c>
    </row>
    <row r="1344" spans="4:4" x14ac:dyDescent="0.2">
      <c r="D1344" t="s">
        <v>1344</v>
      </c>
    </row>
    <row r="1345" spans="4:4" x14ac:dyDescent="0.2">
      <c r="D1345" t="s">
        <v>1345</v>
      </c>
    </row>
    <row r="1346" spans="4:4" x14ac:dyDescent="0.2">
      <c r="D1346" t="s">
        <v>1346</v>
      </c>
    </row>
    <row r="1347" spans="4:4" x14ac:dyDescent="0.2">
      <c r="D1347" t="s">
        <v>1347</v>
      </c>
    </row>
    <row r="1348" spans="4:4" x14ac:dyDescent="0.2">
      <c r="D1348" t="s">
        <v>1348</v>
      </c>
    </row>
    <row r="1349" spans="4:4" x14ac:dyDescent="0.2">
      <c r="D1349" t="s">
        <v>1349</v>
      </c>
    </row>
    <row r="1350" spans="4:4" x14ac:dyDescent="0.2">
      <c r="D1350" t="s">
        <v>1350</v>
      </c>
    </row>
    <row r="1351" spans="4:4" x14ac:dyDescent="0.2">
      <c r="D1351" t="s">
        <v>1351</v>
      </c>
    </row>
    <row r="1352" spans="4:4" x14ac:dyDescent="0.2">
      <c r="D1352" t="s">
        <v>1352</v>
      </c>
    </row>
    <row r="1353" spans="4:4" x14ac:dyDescent="0.2">
      <c r="D1353" t="s">
        <v>1353</v>
      </c>
    </row>
    <row r="1354" spans="4:4" x14ac:dyDescent="0.2">
      <c r="D1354" t="s">
        <v>1354</v>
      </c>
    </row>
    <row r="1355" spans="4:4" x14ac:dyDescent="0.2">
      <c r="D1355" t="s">
        <v>1355</v>
      </c>
    </row>
    <row r="1356" spans="4:4" x14ac:dyDescent="0.2">
      <c r="D1356" t="s">
        <v>1356</v>
      </c>
    </row>
    <row r="1357" spans="4:4" x14ac:dyDescent="0.2">
      <c r="D1357" t="s">
        <v>1357</v>
      </c>
    </row>
    <row r="1358" spans="4:4" x14ac:dyDescent="0.2">
      <c r="D1358" t="s">
        <v>1358</v>
      </c>
    </row>
    <row r="1359" spans="4:4" x14ac:dyDescent="0.2">
      <c r="D1359" t="s">
        <v>1359</v>
      </c>
    </row>
    <row r="1360" spans="4:4" x14ac:dyDescent="0.2">
      <c r="D1360" t="s">
        <v>1360</v>
      </c>
    </row>
    <row r="1361" spans="4:4" x14ac:dyDescent="0.2">
      <c r="D1361" t="s">
        <v>1361</v>
      </c>
    </row>
    <row r="1362" spans="4:4" x14ac:dyDescent="0.2">
      <c r="D1362" t="s">
        <v>1362</v>
      </c>
    </row>
    <row r="1363" spans="4:4" x14ac:dyDescent="0.2">
      <c r="D1363" t="s">
        <v>1363</v>
      </c>
    </row>
    <row r="1364" spans="4:4" x14ac:dyDescent="0.2">
      <c r="D1364" t="s">
        <v>1364</v>
      </c>
    </row>
    <row r="1365" spans="4:4" x14ac:dyDescent="0.2">
      <c r="D1365" t="s">
        <v>1365</v>
      </c>
    </row>
    <row r="1366" spans="4:4" x14ac:dyDescent="0.2">
      <c r="D1366" t="s">
        <v>1366</v>
      </c>
    </row>
    <row r="1367" spans="4:4" x14ac:dyDescent="0.2">
      <c r="D1367" t="s">
        <v>1367</v>
      </c>
    </row>
    <row r="1368" spans="4:4" x14ac:dyDescent="0.2">
      <c r="D1368" t="s">
        <v>1368</v>
      </c>
    </row>
    <row r="1369" spans="4:4" x14ac:dyDescent="0.2">
      <c r="D1369" t="s">
        <v>1369</v>
      </c>
    </row>
    <row r="1370" spans="4:4" x14ac:dyDescent="0.2">
      <c r="D1370" t="s">
        <v>1370</v>
      </c>
    </row>
    <row r="1371" spans="4:4" x14ac:dyDescent="0.2">
      <c r="D1371" t="s">
        <v>1371</v>
      </c>
    </row>
    <row r="1372" spans="4:4" x14ac:dyDescent="0.2">
      <c r="D1372" t="s">
        <v>1372</v>
      </c>
    </row>
    <row r="1373" spans="4:4" x14ac:dyDescent="0.2">
      <c r="D1373" t="s">
        <v>1373</v>
      </c>
    </row>
    <row r="1374" spans="4:4" x14ac:dyDescent="0.2">
      <c r="D1374" t="s">
        <v>1374</v>
      </c>
    </row>
    <row r="1375" spans="4:4" x14ac:dyDescent="0.2">
      <c r="D1375" t="s">
        <v>1375</v>
      </c>
    </row>
    <row r="1376" spans="4:4" x14ac:dyDescent="0.2">
      <c r="D1376" t="s">
        <v>1376</v>
      </c>
    </row>
    <row r="1377" spans="4:4" x14ac:dyDescent="0.2">
      <c r="D1377" t="s">
        <v>1377</v>
      </c>
    </row>
    <row r="1378" spans="4:4" x14ac:dyDescent="0.2">
      <c r="D1378" t="s">
        <v>1378</v>
      </c>
    </row>
    <row r="1379" spans="4:4" x14ac:dyDescent="0.2">
      <c r="D1379" t="s">
        <v>1379</v>
      </c>
    </row>
    <row r="1380" spans="4:4" x14ac:dyDescent="0.2">
      <c r="D1380" t="s">
        <v>1380</v>
      </c>
    </row>
    <row r="1381" spans="4:4" x14ac:dyDescent="0.2">
      <c r="D1381" t="s">
        <v>1381</v>
      </c>
    </row>
    <row r="1382" spans="4:4" x14ac:dyDescent="0.2">
      <c r="D1382" t="s">
        <v>1382</v>
      </c>
    </row>
    <row r="1383" spans="4:4" x14ac:dyDescent="0.2">
      <c r="D1383" t="s">
        <v>1383</v>
      </c>
    </row>
    <row r="1384" spans="4:4" x14ac:dyDescent="0.2">
      <c r="D1384" t="s">
        <v>1384</v>
      </c>
    </row>
    <row r="1385" spans="4:4" x14ac:dyDescent="0.2">
      <c r="D1385" t="s">
        <v>1385</v>
      </c>
    </row>
    <row r="1386" spans="4:4" x14ac:dyDescent="0.2">
      <c r="D1386" t="s">
        <v>1386</v>
      </c>
    </row>
    <row r="1387" spans="4:4" x14ac:dyDescent="0.2">
      <c r="D1387" t="s">
        <v>1387</v>
      </c>
    </row>
    <row r="1388" spans="4:4" x14ac:dyDescent="0.2">
      <c r="D1388" t="s">
        <v>1388</v>
      </c>
    </row>
    <row r="1389" spans="4:4" x14ac:dyDescent="0.2">
      <c r="D1389" t="s">
        <v>1389</v>
      </c>
    </row>
    <row r="1390" spans="4:4" x14ac:dyDescent="0.2">
      <c r="D1390" t="s">
        <v>1390</v>
      </c>
    </row>
    <row r="1391" spans="4:4" x14ac:dyDescent="0.2">
      <c r="D1391" t="s">
        <v>1391</v>
      </c>
    </row>
    <row r="1392" spans="4:4" x14ac:dyDescent="0.2">
      <c r="D1392" t="s">
        <v>1392</v>
      </c>
    </row>
    <row r="1393" spans="4:4" x14ac:dyDescent="0.2">
      <c r="D1393" t="s">
        <v>1393</v>
      </c>
    </row>
    <row r="1394" spans="4:4" x14ac:dyDescent="0.2">
      <c r="D1394" t="s">
        <v>1394</v>
      </c>
    </row>
    <row r="1395" spans="4:4" x14ac:dyDescent="0.2">
      <c r="D1395" t="s">
        <v>1395</v>
      </c>
    </row>
    <row r="1396" spans="4:4" x14ac:dyDescent="0.2">
      <c r="D1396" t="s">
        <v>1396</v>
      </c>
    </row>
    <row r="1397" spans="4:4" x14ac:dyDescent="0.2">
      <c r="D1397" t="s">
        <v>1397</v>
      </c>
    </row>
    <row r="1398" spans="4:4" x14ac:dyDescent="0.2">
      <c r="D1398" t="s">
        <v>1398</v>
      </c>
    </row>
    <row r="1399" spans="4:4" x14ac:dyDescent="0.2">
      <c r="D1399" t="s">
        <v>1399</v>
      </c>
    </row>
    <row r="1400" spans="4:4" x14ac:dyDescent="0.2">
      <c r="D1400" t="s">
        <v>1400</v>
      </c>
    </row>
    <row r="1401" spans="4:4" x14ac:dyDescent="0.2">
      <c r="D1401" t="s">
        <v>1401</v>
      </c>
    </row>
    <row r="1402" spans="4:4" x14ac:dyDescent="0.2">
      <c r="D1402" t="s">
        <v>1402</v>
      </c>
    </row>
    <row r="1403" spans="4:4" x14ac:dyDescent="0.2">
      <c r="D1403" t="s">
        <v>1403</v>
      </c>
    </row>
    <row r="1404" spans="4:4" x14ac:dyDescent="0.2">
      <c r="D1404" t="s">
        <v>1404</v>
      </c>
    </row>
    <row r="1405" spans="4:4" x14ac:dyDescent="0.2">
      <c r="D1405" t="s">
        <v>1405</v>
      </c>
    </row>
    <row r="1406" spans="4:4" x14ac:dyDescent="0.2">
      <c r="D1406" t="s">
        <v>1406</v>
      </c>
    </row>
    <row r="1407" spans="4:4" x14ac:dyDescent="0.2">
      <c r="D1407" t="s">
        <v>1407</v>
      </c>
    </row>
    <row r="1408" spans="4:4" x14ac:dyDescent="0.2">
      <c r="D1408" t="s">
        <v>1408</v>
      </c>
    </row>
    <row r="1409" spans="4:4" x14ac:dyDescent="0.2">
      <c r="D1409" t="s">
        <v>1409</v>
      </c>
    </row>
    <row r="1410" spans="4:4" x14ac:dyDescent="0.2">
      <c r="D1410" t="s">
        <v>1410</v>
      </c>
    </row>
    <row r="1411" spans="4:4" x14ac:dyDescent="0.2">
      <c r="D1411" t="s">
        <v>1411</v>
      </c>
    </row>
    <row r="1412" spans="4:4" x14ac:dyDescent="0.2">
      <c r="D1412" t="s">
        <v>1412</v>
      </c>
    </row>
    <row r="1413" spans="4:4" x14ac:dyDescent="0.2">
      <c r="D1413" t="s">
        <v>1413</v>
      </c>
    </row>
    <row r="1414" spans="4:4" x14ac:dyDescent="0.2">
      <c r="D1414" t="s">
        <v>1414</v>
      </c>
    </row>
    <row r="1415" spans="4:4" x14ac:dyDescent="0.2">
      <c r="D1415" t="s">
        <v>1415</v>
      </c>
    </row>
    <row r="1416" spans="4:4" x14ac:dyDescent="0.2">
      <c r="D1416" t="s">
        <v>1416</v>
      </c>
    </row>
    <row r="1417" spans="4:4" x14ac:dyDescent="0.2">
      <c r="D1417" t="s">
        <v>1417</v>
      </c>
    </row>
    <row r="1418" spans="4:4" x14ac:dyDescent="0.2">
      <c r="D1418" t="s">
        <v>1418</v>
      </c>
    </row>
    <row r="1419" spans="4:4" x14ac:dyDescent="0.2">
      <c r="D1419" t="s">
        <v>1419</v>
      </c>
    </row>
    <row r="1420" spans="4:4" x14ac:dyDescent="0.2">
      <c r="D1420" t="s">
        <v>1420</v>
      </c>
    </row>
    <row r="1421" spans="4:4" x14ac:dyDescent="0.2">
      <c r="D1421" t="s">
        <v>1421</v>
      </c>
    </row>
    <row r="1422" spans="4:4" x14ac:dyDescent="0.2">
      <c r="D1422" t="s">
        <v>1422</v>
      </c>
    </row>
    <row r="1423" spans="4:4" x14ac:dyDescent="0.2">
      <c r="D1423" t="s">
        <v>1423</v>
      </c>
    </row>
    <row r="1424" spans="4:4" x14ac:dyDescent="0.2">
      <c r="D1424" t="s">
        <v>1424</v>
      </c>
    </row>
    <row r="1425" spans="4:4" x14ac:dyDescent="0.2">
      <c r="D1425" t="s">
        <v>1425</v>
      </c>
    </row>
    <row r="1426" spans="4:4" x14ac:dyDescent="0.2">
      <c r="D1426" t="s">
        <v>1426</v>
      </c>
    </row>
    <row r="1427" spans="4:4" x14ac:dyDescent="0.2">
      <c r="D1427" t="s">
        <v>1427</v>
      </c>
    </row>
    <row r="1428" spans="4:4" x14ac:dyDescent="0.2">
      <c r="D1428" t="s">
        <v>1428</v>
      </c>
    </row>
    <row r="1429" spans="4:4" x14ac:dyDescent="0.2">
      <c r="D1429" t="s">
        <v>1429</v>
      </c>
    </row>
    <row r="1430" spans="4:4" x14ac:dyDescent="0.2">
      <c r="D1430" t="s">
        <v>1430</v>
      </c>
    </row>
    <row r="1431" spans="4:4" x14ac:dyDescent="0.2">
      <c r="D1431" t="s">
        <v>1431</v>
      </c>
    </row>
    <row r="1432" spans="4:4" x14ac:dyDescent="0.2">
      <c r="D1432" t="s">
        <v>1432</v>
      </c>
    </row>
    <row r="1433" spans="4:4" x14ac:dyDescent="0.2">
      <c r="D1433" t="s">
        <v>1433</v>
      </c>
    </row>
    <row r="1434" spans="4:4" x14ac:dyDescent="0.2">
      <c r="D1434" t="s">
        <v>1434</v>
      </c>
    </row>
    <row r="1435" spans="4:4" x14ac:dyDescent="0.2">
      <c r="D1435" t="s">
        <v>1435</v>
      </c>
    </row>
    <row r="1436" spans="4:4" x14ac:dyDescent="0.2">
      <c r="D1436" t="s">
        <v>1436</v>
      </c>
    </row>
    <row r="1437" spans="4:4" x14ac:dyDescent="0.2">
      <c r="D1437" t="s">
        <v>1437</v>
      </c>
    </row>
    <row r="1438" spans="4:4" x14ac:dyDescent="0.2">
      <c r="D1438" t="s">
        <v>1438</v>
      </c>
    </row>
    <row r="1439" spans="4:4" x14ac:dyDescent="0.2">
      <c r="D1439" t="s">
        <v>1439</v>
      </c>
    </row>
    <row r="1440" spans="4:4" x14ac:dyDescent="0.2">
      <c r="D1440" t="s">
        <v>1440</v>
      </c>
    </row>
    <row r="1441" spans="4:4" x14ac:dyDescent="0.2">
      <c r="D1441" t="s">
        <v>1441</v>
      </c>
    </row>
    <row r="1442" spans="4:4" x14ac:dyDescent="0.2">
      <c r="D1442" t="s">
        <v>1442</v>
      </c>
    </row>
    <row r="1443" spans="4:4" x14ac:dyDescent="0.2">
      <c r="D1443" t="s">
        <v>1443</v>
      </c>
    </row>
    <row r="1444" spans="4:4" x14ac:dyDescent="0.2">
      <c r="D1444" t="s">
        <v>1444</v>
      </c>
    </row>
    <row r="1445" spans="4:4" x14ac:dyDescent="0.2">
      <c r="D1445" t="s">
        <v>1445</v>
      </c>
    </row>
    <row r="1446" spans="4:4" x14ac:dyDescent="0.2">
      <c r="D1446" t="s">
        <v>1446</v>
      </c>
    </row>
    <row r="1447" spans="4:4" x14ac:dyDescent="0.2">
      <c r="D1447" t="s">
        <v>1447</v>
      </c>
    </row>
    <row r="1448" spans="4:4" x14ac:dyDescent="0.2">
      <c r="D1448" t="s">
        <v>1448</v>
      </c>
    </row>
    <row r="1449" spans="4:4" x14ac:dyDescent="0.2">
      <c r="D1449" t="s">
        <v>1449</v>
      </c>
    </row>
    <row r="1450" spans="4:4" x14ac:dyDescent="0.2">
      <c r="D1450" t="s">
        <v>1450</v>
      </c>
    </row>
    <row r="1451" spans="4:4" x14ac:dyDescent="0.2">
      <c r="D1451" t="s">
        <v>1451</v>
      </c>
    </row>
    <row r="1452" spans="4:4" x14ac:dyDescent="0.2">
      <c r="D1452" t="s">
        <v>1452</v>
      </c>
    </row>
    <row r="1453" spans="4:4" x14ac:dyDescent="0.2">
      <c r="D1453" t="s">
        <v>1453</v>
      </c>
    </row>
    <row r="1454" spans="4:4" x14ac:dyDescent="0.2">
      <c r="D1454" t="s">
        <v>1454</v>
      </c>
    </row>
    <row r="1455" spans="4:4" x14ac:dyDescent="0.2">
      <c r="D1455" t="s">
        <v>1455</v>
      </c>
    </row>
    <row r="1456" spans="4:4" x14ac:dyDescent="0.2">
      <c r="D1456" t="s">
        <v>1456</v>
      </c>
    </row>
    <row r="1457" spans="4:4" x14ac:dyDescent="0.2">
      <c r="D1457" t="s">
        <v>1457</v>
      </c>
    </row>
    <row r="1458" spans="4:4" x14ac:dyDescent="0.2">
      <c r="D1458" t="s">
        <v>1458</v>
      </c>
    </row>
    <row r="1459" spans="4:4" x14ac:dyDescent="0.2">
      <c r="D1459" t="s">
        <v>1459</v>
      </c>
    </row>
    <row r="1460" spans="4:4" x14ac:dyDescent="0.2">
      <c r="D1460" t="s">
        <v>1460</v>
      </c>
    </row>
    <row r="1461" spans="4:4" x14ac:dyDescent="0.2">
      <c r="D1461" t="s">
        <v>1461</v>
      </c>
    </row>
    <row r="1462" spans="4:4" x14ac:dyDescent="0.2">
      <c r="D1462" t="s">
        <v>1462</v>
      </c>
    </row>
    <row r="1463" spans="4:4" x14ac:dyDescent="0.2">
      <c r="D1463" t="s">
        <v>1463</v>
      </c>
    </row>
    <row r="1464" spans="4:4" x14ac:dyDescent="0.2">
      <c r="D1464" t="s">
        <v>1464</v>
      </c>
    </row>
    <row r="1465" spans="4:4" x14ac:dyDescent="0.2">
      <c r="D1465" t="s">
        <v>1465</v>
      </c>
    </row>
    <row r="1466" spans="4:4" x14ac:dyDescent="0.2">
      <c r="D1466" t="s">
        <v>1466</v>
      </c>
    </row>
    <row r="1467" spans="4:4" x14ac:dyDescent="0.2">
      <c r="D1467" t="s">
        <v>1467</v>
      </c>
    </row>
    <row r="1468" spans="4:4" x14ac:dyDescent="0.2">
      <c r="D1468" t="s">
        <v>1468</v>
      </c>
    </row>
    <row r="1469" spans="4:4" x14ac:dyDescent="0.2">
      <c r="D1469" t="s">
        <v>1469</v>
      </c>
    </row>
    <row r="1470" spans="4:4" x14ac:dyDescent="0.2">
      <c r="D1470" t="s">
        <v>1470</v>
      </c>
    </row>
    <row r="1471" spans="4:4" x14ac:dyDescent="0.2">
      <c r="D1471" t="s">
        <v>1471</v>
      </c>
    </row>
    <row r="1472" spans="4:4" x14ac:dyDescent="0.2">
      <c r="D1472" t="s">
        <v>1472</v>
      </c>
    </row>
    <row r="1473" spans="4:4" x14ac:dyDescent="0.2">
      <c r="D1473" t="s">
        <v>1473</v>
      </c>
    </row>
    <row r="1474" spans="4:4" x14ac:dyDescent="0.2">
      <c r="D1474" t="s">
        <v>1474</v>
      </c>
    </row>
    <row r="1475" spans="4:4" x14ac:dyDescent="0.2">
      <c r="D1475" t="s">
        <v>1475</v>
      </c>
    </row>
    <row r="1476" spans="4:4" x14ac:dyDescent="0.2">
      <c r="D1476" t="s">
        <v>1476</v>
      </c>
    </row>
    <row r="1477" spans="4:4" x14ac:dyDescent="0.2">
      <c r="D1477" t="s">
        <v>1477</v>
      </c>
    </row>
    <row r="1478" spans="4:4" x14ac:dyDescent="0.2">
      <c r="D1478" t="s">
        <v>1478</v>
      </c>
    </row>
    <row r="1479" spans="4:4" x14ac:dyDescent="0.2">
      <c r="D1479" t="s">
        <v>1479</v>
      </c>
    </row>
    <row r="1480" spans="4:4" x14ac:dyDescent="0.2">
      <c r="D1480" t="s">
        <v>1480</v>
      </c>
    </row>
    <row r="1481" spans="4:4" x14ac:dyDescent="0.2">
      <c r="D1481" t="s">
        <v>1481</v>
      </c>
    </row>
    <row r="1482" spans="4:4" x14ac:dyDescent="0.2">
      <c r="D1482" t="s">
        <v>1482</v>
      </c>
    </row>
    <row r="1483" spans="4:4" x14ac:dyDescent="0.2">
      <c r="D1483" t="s">
        <v>1483</v>
      </c>
    </row>
    <row r="1484" spans="4:4" x14ac:dyDescent="0.2">
      <c r="D1484" t="s">
        <v>1484</v>
      </c>
    </row>
    <row r="1485" spans="4:4" x14ac:dyDescent="0.2">
      <c r="D1485" t="s">
        <v>1485</v>
      </c>
    </row>
    <row r="1486" spans="4:4" x14ac:dyDescent="0.2">
      <c r="D1486" t="s">
        <v>1486</v>
      </c>
    </row>
    <row r="1487" spans="4:4" x14ac:dyDescent="0.2">
      <c r="D1487" t="s">
        <v>1487</v>
      </c>
    </row>
    <row r="1488" spans="4:4" x14ac:dyDescent="0.2">
      <c r="D1488" t="s">
        <v>1488</v>
      </c>
    </row>
    <row r="1489" spans="4:4" x14ac:dyDescent="0.2">
      <c r="D1489" t="s">
        <v>1489</v>
      </c>
    </row>
    <row r="1490" spans="4:4" x14ac:dyDescent="0.2">
      <c r="D1490" t="s">
        <v>1490</v>
      </c>
    </row>
    <row r="1491" spans="4:4" x14ac:dyDescent="0.2">
      <c r="D1491" t="s">
        <v>1491</v>
      </c>
    </row>
    <row r="1492" spans="4:4" x14ac:dyDescent="0.2">
      <c r="D1492" t="s">
        <v>1492</v>
      </c>
    </row>
    <row r="1493" spans="4:4" x14ac:dyDescent="0.2">
      <c r="D1493" t="s">
        <v>1493</v>
      </c>
    </row>
    <row r="1494" spans="4:4" x14ac:dyDescent="0.2">
      <c r="D1494" t="s">
        <v>1494</v>
      </c>
    </row>
    <row r="1495" spans="4:4" x14ac:dyDescent="0.2">
      <c r="D1495" t="s">
        <v>1495</v>
      </c>
    </row>
    <row r="1496" spans="4:4" x14ac:dyDescent="0.2">
      <c r="D1496" t="s">
        <v>1496</v>
      </c>
    </row>
    <row r="1497" spans="4:4" x14ac:dyDescent="0.2">
      <c r="D1497" t="s">
        <v>1497</v>
      </c>
    </row>
    <row r="1498" spans="4:4" x14ac:dyDescent="0.2">
      <c r="D1498" t="s">
        <v>1498</v>
      </c>
    </row>
    <row r="1499" spans="4:4" x14ac:dyDescent="0.2">
      <c r="D1499" t="s">
        <v>1499</v>
      </c>
    </row>
    <row r="1500" spans="4:4" x14ac:dyDescent="0.2">
      <c r="D1500" t="s">
        <v>1500</v>
      </c>
    </row>
    <row r="1501" spans="4:4" x14ac:dyDescent="0.2">
      <c r="D1501" t="s">
        <v>1501</v>
      </c>
    </row>
    <row r="1502" spans="4:4" x14ac:dyDescent="0.2">
      <c r="D1502" t="s">
        <v>1502</v>
      </c>
    </row>
    <row r="1503" spans="4:4" x14ac:dyDescent="0.2">
      <c r="D1503" t="s">
        <v>1503</v>
      </c>
    </row>
    <row r="1504" spans="4:4" x14ac:dyDescent="0.2">
      <c r="D1504" t="s">
        <v>1504</v>
      </c>
    </row>
    <row r="1505" spans="4:4" x14ac:dyDescent="0.2">
      <c r="D1505" t="s">
        <v>1505</v>
      </c>
    </row>
    <row r="1506" spans="4:4" x14ac:dyDescent="0.2">
      <c r="D1506" t="s">
        <v>1506</v>
      </c>
    </row>
    <row r="1507" spans="4:4" x14ac:dyDescent="0.2">
      <c r="D1507" t="s">
        <v>1507</v>
      </c>
    </row>
    <row r="1508" spans="4:4" x14ac:dyDescent="0.2">
      <c r="D1508" t="s">
        <v>1508</v>
      </c>
    </row>
    <row r="1509" spans="4:4" x14ac:dyDescent="0.2">
      <c r="D1509" t="s">
        <v>1509</v>
      </c>
    </row>
    <row r="1510" spans="4:4" x14ac:dyDescent="0.2">
      <c r="D1510" t="s">
        <v>1510</v>
      </c>
    </row>
    <row r="1511" spans="4:4" x14ac:dyDescent="0.2">
      <c r="D1511" t="s">
        <v>1511</v>
      </c>
    </row>
    <row r="1512" spans="4:4" x14ac:dyDescent="0.2">
      <c r="D1512" t="s">
        <v>1512</v>
      </c>
    </row>
    <row r="1513" spans="4:4" x14ac:dyDescent="0.2">
      <c r="D1513" t="s">
        <v>1513</v>
      </c>
    </row>
    <row r="1514" spans="4:4" x14ac:dyDescent="0.2">
      <c r="D1514" t="s">
        <v>1514</v>
      </c>
    </row>
    <row r="1515" spans="4:4" x14ac:dyDescent="0.2">
      <c r="D1515" t="s">
        <v>1515</v>
      </c>
    </row>
    <row r="1516" spans="4:4" x14ac:dyDescent="0.2">
      <c r="D1516" t="s">
        <v>1516</v>
      </c>
    </row>
    <row r="1517" spans="4:4" x14ac:dyDescent="0.2">
      <c r="D1517" t="s">
        <v>1517</v>
      </c>
    </row>
    <row r="1518" spans="4:4" x14ac:dyDescent="0.2">
      <c r="D1518" t="s">
        <v>1518</v>
      </c>
    </row>
    <row r="1519" spans="4:4" x14ac:dyDescent="0.2">
      <c r="D1519" t="s">
        <v>1519</v>
      </c>
    </row>
    <row r="1520" spans="4:4" x14ac:dyDescent="0.2">
      <c r="D1520" t="s">
        <v>1520</v>
      </c>
    </row>
    <row r="1521" spans="4:4" x14ac:dyDescent="0.2">
      <c r="D1521" t="s">
        <v>1521</v>
      </c>
    </row>
    <row r="1522" spans="4:4" x14ac:dyDescent="0.2">
      <c r="D1522" t="s">
        <v>1522</v>
      </c>
    </row>
    <row r="1523" spans="4:4" x14ac:dyDescent="0.2">
      <c r="D1523" t="s">
        <v>1523</v>
      </c>
    </row>
    <row r="1524" spans="4:4" x14ac:dyDescent="0.2">
      <c r="D1524" t="s">
        <v>1524</v>
      </c>
    </row>
    <row r="1525" spans="4:4" x14ac:dyDescent="0.2">
      <c r="D1525" t="s">
        <v>1525</v>
      </c>
    </row>
    <row r="1526" spans="4:4" x14ac:dyDescent="0.2">
      <c r="D1526" t="s">
        <v>1526</v>
      </c>
    </row>
    <row r="1527" spans="4:4" x14ac:dyDescent="0.2">
      <c r="D1527" t="s">
        <v>1527</v>
      </c>
    </row>
    <row r="1528" spans="4:4" x14ac:dyDescent="0.2">
      <c r="D1528" t="s">
        <v>1528</v>
      </c>
    </row>
    <row r="1529" spans="4:4" x14ac:dyDescent="0.2">
      <c r="D1529" t="s">
        <v>1529</v>
      </c>
    </row>
    <row r="1530" spans="4:4" x14ac:dyDescent="0.2">
      <c r="D1530" t="s">
        <v>1530</v>
      </c>
    </row>
    <row r="1531" spans="4:4" x14ac:dyDescent="0.2">
      <c r="D1531" t="s">
        <v>1531</v>
      </c>
    </row>
    <row r="1532" spans="4:4" x14ac:dyDescent="0.2">
      <c r="D1532" t="s">
        <v>1532</v>
      </c>
    </row>
    <row r="1533" spans="4:4" x14ac:dyDescent="0.2">
      <c r="D1533" t="s">
        <v>1533</v>
      </c>
    </row>
    <row r="1534" spans="4:4" x14ac:dyDescent="0.2">
      <c r="D1534" t="s">
        <v>1534</v>
      </c>
    </row>
    <row r="1535" spans="4:4" x14ac:dyDescent="0.2">
      <c r="D1535" t="s">
        <v>1535</v>
      </c>
    </row>
    <row r="1536" spans="4:4" x14ac:dyDescent="0.2">
      <c r="D1536" t="s">
        <v>1536</v>
      </c>
    </row>
    <row r="1537" spans="4:4" x14ac:dyDescent="0.2">
      <c r="D1537" t="s">
        <v>1537</v>
      </c>
    </row>
    <row r="1538" spans="4:4" x14ac:dyDescent="0.2">
      <c r="D1538" t="s">
        <v>1538</v>
      </c>
    </row>
    <row r="1539" spans="4:4" x14ac:dyDescent="0.2">
      <c r="D1539" t="s">
        <v>1539</v>
      </c>
    </row>
    <row r="1540" spans="4:4" x14ac:dyDescent="0.2">
      <c r="D1540" t="s">
        <v>1540</v>
      </c>
    </row>
    <row r="1541" spans="4:4" x14ac:dyDescent="0.2">
      <c r="D1541" t="s">
        <v>1541</v>
      </c>
    </row>
    <row r="1542" spans="4:4" x14ac:dyDescent="0.2">
      <c r="D1542" t="s">
        <v>1542</v>
      </c>
    </row>
    <row r="1543" spans="4:4" x14ac:dyDescent="0.2">
      <c r="D1543" t="s">
        <v>1543</v>
      </c>
    </row>
    <row r="1544" spans="4:4" x14ac:dyDescent="0.2">
      <c r="D1544" t="s">
        <v>1544</v>
      </c>
    </row>
    <row r="1545" spans="4:4" x14ac:dyDescent="0.2">
      <c r="D1545" t="s">
        <v>1545</v>
      </c>
    </row>
    <row r="1546" spans="4:4" x14ac:dyDescent="0.2">
      <c r="D1546" t="s">
        <v>1546</v>
      </c>
    </row>
    <row r="1547" spans="4:4" x14ac:dyDescent="0.2">
      <c r="D1547" t="s">
        <v>1547</v>
      </c>
    </row>
    <row r="1548" spans="4:4" x14ac:dyDescent="0.2">
      <c r="D1548" t="s">
        <v>1548</v>
      </c>
    </row>
    <row r="1549" spans="4:4" x14ac:dyDescent="0.2">
      <c r="D1549" t="s">
        <v>1549</v>
      </c>
    </row>
    <row r="1550" spans="4:4" x14ac:dyDescent="0.2">
      <c r="D1550" t="s">
        <v>1550</v>
      </c>
    </row>
    <row r="1551" spans="4:4" x14ac:dyDescent="0.2">
      <c r="D1551" t="s">
        <v>1551</v>
      </c>
    </row>
    <row r="1552" spans="4:4" x14ac:dyDescent="0.2">
      <c r="D1552" t="s">
        <v>1552</v>
      </c>
    </row>
    <row r="1553" spans="4:4" x14ac:dyDescent="0.2">
      <c r="D1553" t="s">
        <v>1553</v>
      </c>
    </row>
    <row r="1554" spans="4:4" x14ac:dyDescent="0.2">
      <c r="D1554" t="s">
        <v>1554</v>
      </c>
    </row>
    <row r="1555" spans="4:4" x14ac:dyDescent="0.2">
      <c r="D1555" t="s">
        <v>1555</v>
      </c>
    </row>
    <row r="1556" spans="4:4" x14ac:dyDescent="0.2">
      <c r="D1556" t="s">
        <v>1556</v>
      </c>
    </row>
    <row r="1557" spans="4:4" x14ac:dyDescent="0.2">
      <c r="D1557" t="s">
        <v>1557</v>
      </c>
    </row>
    <row r="1558" spans="4:4" x14ac:dyDescent="0.2">
      <c r="D1558" t="s">
        <v>1558</v>
      </c>
    </row>
    <row r="1559" spans="4:4" x14ac:dyDescent="0.2">
      <c r="D1559" t="s">
        <v>1559</v>
      </c>
    </row>
    <row r="1560" spans="4:4" x14ac:dyDescent="0.2">
      <c r="D1560" t="s">
        <v>1560</v>
      </c>
    </row>
    <row r="1561" spans="4:4" x14ac:dyDescent="0.2">
      <c r="D1561" t="s">
        <v>1561</v>
      </c>
    </row>
    <row r="1562" spans="4:4" x14ac:dyDescent="0.2">
      <c r="D1562" t="s">
        <v>1562</v>
      </c>
    </row>
    <row r="1563" spans="4:4" x14ac:dyDescent="0.2">
      <c r="D1563" t="s">
        <v>1563</v>
      </c>
    </row>
    <row r="1564" spans="4:4" x14ac:dyDescent="0.2">
      <c r="D1564" t="s">
        <v>1564</v>
      </c>
    </row>
    <row r="1565" spans="4:4" x14ac:dyDescent="0.2">
      <c r="D1565" t="s">
        <v>1565</v>
      </c>
    </row>
    <row r="1566" spans="4:4" x14ac:dyDescent="0.2">
      <c r="D1566" t="s">
        <v>1566</v>
      </c>
    </row>
    <row r="1567" spans="4:4" x14ac:dyDescent="0.2">
      <c r="D1567" t="s">
        <v>1567</v>
      </c>
    </row>
    <row r="1568" spans="4:4" x14ac:dyDescent="0.2">
      <c r="D1568" t="s">
        <v>1568</v>
      </c>
    </row>
    <row r="1569" spans="4:4" x14ac:dyDescent="0.2">
      <c r="D1569" t="s">
        <v>1569</v>
      </c>
    </row>
    <row r="1570" spans="4:4" x14ac:dyDescent="0.2">
      <c r="D1570" t="s">
        <v>1570</v>
      </c>
    </row>
    <row r="1571" spans="4:4" x14ac:dyDescent="0.2">
      <c r="D1571" t="s">
        <v>1571</v>
      </c>
    </row>
    <row r="1572" spans="4:4" x14ac:dyDescent="0.2">
      <c r="D1572" t="s">
        <v>1572</v>
      </c>
    </row>
    <row r="1573" spans="4:4" x14ac:dyDescent="0.2">
      <c r="D1573" t="s">
        <v>1573</v>
      </c>
    </row>
    <row r="1574" spans="4:4" x14ac:dyDescent="0.2">
      <c r="D1574" t="s">
        <v>1574</v>
      </c>
    </row>
    <row r="1575" spans="4:4" x14ac:dyDescent="0.2">
      <c r="D1575" t="s">
        <v>1575</v>
      </c>
    </row>
    <row r="1576" spans="4:4" x14ac:dyDescent="0.2">
      <c r="D1576" t="s">
        <v>1576</v>
      </c>
    </row>
    <row r="1577" spans="4:4" x14ac:dyDescent="0.2">
      <c r="D1577" t="s">
        <v>1577</v>
      </c>
    </row>
    <row r="1578" spans="4:4" x14ac:dyDescent="0.2">
      <c r="D1578" t="s">
        <v>1578</v>
      </c>
    </row>
    <row r="1579" spans="4:4" x14ac:dyDescent="0.2">
      <c r="D1579" t="s">
        <v>1579</v>
      </c>
    </row>
    <row r="1580" spans="4:4" x14ac:dyDescent="0.2">
      <c r="D1580" t="s">
        <v>1580</v>
      </c>
    </row>
    <row r="1581" spans="4:4" x14ac:dyDescent="0.2">
      <c r="D1581" t="s">
        <v>1581</v>
      </c>
    </row>
    <row r="1582" spans="4:4" x14ac:dyDescent="0.2">
      <c r="D1582" t="s">
        <v>1582</v>
      </c>
    </row>
    <row r="1583" spans="4:4" x14ac:dyDescent="0.2">
      <c r="D1583" t="s">
        <v>1583</v>
      </c>
    </row>
    <row r="1584" spans="4:4" x14ac:dyDescent="0.2">
      <c r="D1584" t="s">
        <v>1584</v>
      </c>
    </row>
    <row r="1585" spans="4:4" x14ac:dyDescent="0.2">
      <c r="D1585" t="s">
        <v>1585</v>
      </c>
    </row>
    <row r="1586" spans="4:4" x14ac:dyDescent="0.2">
      <c r="D1586" t="s">
        <v>1586</v>
      </c>
    </row>
    <row r="1587" spans="4:4" x14ac:dyDescent="0.2">
      <c r="D1587" t="s">
        <v>1587</v>
      </c>
    </row>
    <row r="1588" spans="4:4" x14ac:dyDescent="0.2">
      <c r="D1588" t="s">
        <v>1588</v>
      </c>
    </row>
    <row r="1589" spans="4:4" x14ac:dyDescent="0.2">
      <c r="D1589" t="s">
        <v>1589</v>
      </c>
    </row>
    <row r="1590" spans="4:4" x14ac:dyDescent="0.2">
      <c r="D1590" t="s">
        <v>1590</v>
      </c>
    </row>
    <row r="1591" spans="4:4" x14ac:dyDescent="0.2">
      <c r="D1591" t="s">
        <v>1591</v>
      </c>
    </row>
    <row r="1592" spans="4:4" x14ac:dyDescent="0.2">
      <c r="D1592" t="s">
        <v>1592</v>
      </c>
    </row>
    <row r="1593" spans="4:4" x14ac:dyDescent="0.2">
      <c r="D1593" t="s">
        <v>1593</v>
      </c>
    </row>
    <row r="1594" spans="4:4" x14ac:dyDescent="0.2">
      <c r="D1594" t="s">
        <v>1594</v>
      </c>
    </row>
    <row r="1595" spans="4:4" x14ac:dyDescent="0.2">
      <c r="D1595" t="s">
        <v>1595</v>
      </c>
    </row>
    <row r="1596" spans="4:4" x14ac:dyDescent="0.2">
      <c r="D1596" t="s">
        <v>1596</v>
      </c>
    </row>
    <row r="1597" spans="4:4" x14ac:dyDescent="0.2">
      <c r="D1597" t="s">
        <v>1597</v>
      </c>
    </row>
    <row r="1598" spans="4:4" x14ac:dyDescent="0.2">
      <c r="D1598" t="s">
        <v>1598</v>
      </c>
    </row>
    <row r="1599" spans="4:4" x14ac:dyDescent="0.2">
      <c r="D1599" t="s">
        <v>1599</v>
      </c>
    </row>
    <row r="1600" spans="4:4" x14ac:dyDescent="0.2">
      <c r="D1600" t="s">
        <v>1600</v>
      </c>
    </row>
    <row r="1601" spans="4:4" x14ac:dyDescent="0.2">
      <c r="D1601" t="s">
        <v>1601</v>
      </c>
    </row>
    <row r="1602" spans="4:4" x14ac:dyDescent="0.2">
      <c r="D1602" t="s">
        <v>1602</v>
      </c>
    </row>
    <row r="1603" spans="4:4" x14ac:dyDescent="0.2">
      <c r="D1603" t="s">
        <v>1603</v>
      </c>
    </row>
    <row r="1604" spans="4:4" x14ac:dyDescent="0.2">
      <c r="D1604" t="s">
        <v>1604</v>
      </c>
    </row>
    <row r="1605" spans="4:4" x14ac:dyDescent="0.2">
      <c r="D1605" t="s">
        <v>1605</v>
      </c>
    </row>
    <row r="1606" spans="4:4" x14ac:dyDescent="0.2">
      <c r="D1606" t="s">
        <v>1606</v>
      </c>
    </row>
    <row r="1607" spans="4:4" x14ac:dyDescent="0.2">
      <c r="D1607" t="s">
        <v>1607</v>
      </c>
    </row>
    <row r="1608" spans="4:4" x14ac:dyDescent="0.2">
      <c r="D1608" t="s">
        <v>1608</v>
      </c>
    </row>
    <row r="1609" spans="4:4" x14ac:dyDescent="0.2">
      <c r="D1609" t="s">
        <v>1609</v>
      </c>
    </row>
    <row r="1610" spans="4:4" x14ac:dyDescent="0.2">
      <c r="D1610" t="s">
        <v>1610</v>
      </c>
    </row>
    <row r="1611" spans="4:4" x14ac:dyDescent="0.2">
      <c r="D1611" t="s">
        <v>1611</v>
      </c>
    </row>
    <row r="1612" spans="4:4" x14ac:dyDescent="0.2">
      <c r="D1612" t="s">
        <v>1612</v>
      </c>
    </row>
    <row r="1613" spans="4:4" x14ac:dyDescent="0.2">
      <c r="D1613" t="s">
        <v>1613</v>
      </c>
    </row>
    <row r="1614" spans="4:4" x14ac:dyDescent="0.2">
      <c r="D1614" t="s">
        <v>1614</v>
      </c>
    </row>
    <row r="1615" spans="4:4" x14ac:dyDescent="0.2">
      <c r="D1615" t="s">
        <v>1615</v>
      </c>
    </row>
    <row r="1616" spans="4:4" x14ac:dyDescent="0.2">
      <c r="D1616" t="s">
        <v>1616</v>
      </c>
    </row>
    <row r="1617" spans="4:4" x14ac:dyDescent="0.2">
      <c r="D1617" t="s">
        <v>1617</v>
      </c>
    </row>
    <row r="1618" spans="4:4" x14ac:dyDescent="0.2">
      <c r="D1618" t="s">
        <v>1618</v>
      </c>
    </row>
    <row r="1619" spans="4:4" x14ac:dyDescent="0.2">
      <c r="D1619" t="s">
        <v>1619</v>
      </c>
    </row>
    <row r="1620" spans="4:4" x14ac:dyDescent="0.2">
      <c r="D1620" t="s">
        <v>1620</v>
      </c>
    </row>
    <row r="1621" spans="4:4" x14ac:dyDescent="0.2">
      <c r="D1621" t="s">
        <v>1621</v>
      </c>
    </row>
    <row r="1622" spans="4:4" x14ac:dyDescent="0.2">
      <c r="D1622" t="s">
        <v>1622</v>
      </c>
    </row>
    <row r="1623" spans="4:4" x14ac:dyDescent="0.2">
      <c r="D1623" t="s">
        <v>1623</v>
      </c>
    </row>
    <row r="1624" spans="4:4" x14ac:dyDescent="0.2">
      <c r="D1624" t="s">
        <v>1624</v>
      </c>
    </row>
    <row r="1625" spans="4:4" x14ac:dyDescent="0.2">
      <c r="D1625" t="s">
        <v>1625</v>
      </c>
    </row>
    <row r="1626" spans="4:4" x14ac:dyDescent="0.2">
      <c r="D1626" t="s">
        <v>1626</v>
      </c>
    </row>
    <row r="1627" spans="4:4" x14ac:dyDescent="0.2">
      <c r="D1627" t="s">
        <v>1627</v>
      </c>
    </row>
    <row r="1628" spans="4:4" x14ac:dyDescent="0.2">
      <c r="D1628" t="s">
        <v>1628</v>
      </c>
    </row>
    <row r="1629" spans="4:4" x14ac:dyDescent="0.2">
      <c r="D1629" t="s">
        <v>1629</v>
      </c>
    </row>
    <row r="1630" spans="4:4" x14ac:dyDescent="0.2">
      <c r="D1630" t="s">
        <v>1630</v>
      </c>
    </row>
    <row r="1631" spans="4:4" x14ac:dyDescent="0.2">
      <c r="D1631" t="s">
        <v>1631</v>
      </c>
    </row>
    <row r="1632" spans="4:4" x14ac:dyDescent="0.2">
      <c r="D1632" t="s">
        <v>1632</v>
      </c>
    </row>
    <row r="1633" spans="4:4" x14ac:dyDescent="0.2">
      <c r="D1633" t="s">
        <v>1633</v>
      </c>
    </row>
    <row r="1634" spans="4:4" x14ac:dyDescent="0.2">
      <c r="D1634" t="s">
        <v>1634</v>
      </c>
    </row>
    <row r="1635" spans="4:4" x14ac:dyDescent="0.2">
      <c r="D1635" t="s">
        <v>1635</v>
      </c>
    </row>
    <row r="1636" spans="4:4" x14ac:dyDescent="0.2">
      <c r="D1636" t="s">
        <v>1636</v>
      </c>
    </row>
    <row r="1637" spans="4:4" x14ac:dyDescent="0.2">
      <c r="D1637" t="s">
        <v>1637</v>
      </c>
    </row>
    <row r="1638" spans="4:4" x14ac:dyDescent="0.2">
      <c r="D1638" t="s">
        <v>1638</v>
      </c>
    </row>
    <row r="1639" spans="4:4" x14ac:dyDescent="0.2">
      <c r="D1639" t="s">
        <v>1639</v>
      </c>
    </row>
    <row r="1640" spans="4:4" x14ac:dyDescent="0.2">
      <c r="D1640" t="s">
        <v>1640</v>
      </c>
    </row>
    <row r="1641" spans="4:4" x14ac:dyDescent="0.2">
      <c r="D1641" t="s">
        <v>1641</v>
      </c>
    </row>
    <row r="1642" spans="4:4" x14ac:dyDescent="0.2">
      <c r="D1642" t="s">
        <v>1642</v>
      </c>
    </row>
    <row r="1643" spans="4:4" x14ac:dyDescent="0.2">
      <c r="D1643" t="s">
        <v>1643</v>
      </c>
    </row>
    <row r="1644" spans="4:4" x14ac:dyDescent="0.2">
      <c r="D1644" t="s">
        <v>1644</v>
      </c>
    </row>
    <row r="1645" spans="4:4" x14ac:dyDescent="0.2">
      <c r="D1645" t="s">
        <v>1645</v>
      </c>
    </row>
    <row r="1646" spans="4:4" x14ac:dyDescent="0.2">
      <c r="D1646" t="s">
        <v>1646</v>
      </c>
    </row>
    <row r="1647" spans="4:4" x14ac:dyDescent="0.2">
      <c r="D1647" t="s">
        <v>1647</v>
      </c>
    </row>
    <row r="1648" spans="4:4" x14ac:dyDescent="0.2">
      <c r="D1648" t="s">
        <v>1648</v>
      </c>
    </row>
    <row r="1649" spans="4:4" x14ac:dyDescent="0.2">
      <c r="D1649" t="s">
        <v>1649</v>
      </c>
    </row>
    <row r="1650" spans="4:4" x14ac:dyDescent="0.2">
      <c r="D1650" t="s">
        <v>1650</v>
      </c>
    </row>
    <row r="1651" spans="4:4" x14ac:dyDescent="0.2">
      <c r="D1651" t="s">
        <v>1651</v>
      </c>
    </row>
    <row r="1652" spans="4:4" x14ac:dyDescent="0.2">
      <c r="D1652" t="s">
        <v>1652</v>
      </c>
    </row>
    <row r="1653" spans="4:4" x14ac:dyDescent="0.2">
      <c r="D1653" t="s">
        <v>1653</v>
      </c>
    </row>
    <row r="1654" spans="4:4" x14ac:dyDescent="0.2">
      <c r="D1654" t="s">
        <v>1654</v>
      </c>
    </row>
    <row r="1655" spans="4:4" x14ac:dyDescent="0.2">
      <c r="D1655" t="s">
        <v>1655</v>
      </c>
    </row>
    <row r="1656" spans="4:4" x14ac:dyDescent="0.2">
      <c r="D1656" t="s">
        <v>1656</v>
      </c>
    </row>
    <row r="1657" spans="4:4" x14ac:dyDescent="0.2">
      <c r="D1657" t="s">
        <v>1657</v>
      </c>
    </row>
    <row r="1658" spans="4:4" x14ac:dyDescent="0.2">
      <c r="D1658" t="s">
        <v>1658</v>
      </c>
    </row>
    <row r="1659" spans="4:4" x14ac:dyDescent="0.2">
      <c r="D1659" t="s">
        <v>1659</v>
      </c>
    </row>
    <row r="1660" spans="4:4" x14ac:dyDescent="0.2">
      <c r="D1660" t="s">
        <v>1660</v>
      </c>
    </row>
    <row r="1661" spans="4:4" x14ac:dyDescent="0.2">
      <c r="D1661" t="s">
        <v>1661</v>
      </c>
    </row>
    <row r="1662" spans="4:4" x14ac:dyDescent="0.2">
      <c r="D1662" t="s">
        <v>1662</v>
      </c>
    </row>
    <row r="1663" spans="4:4" x14ac:dyDescent="0.2">
      <c r="D1663" t="s">
        <v>1663</v>
      </c>
    </row>
    <row r="1664" spans="4:4" x14ac:dyDescent="0.2">
      <c r="D1664" t="s">
        <v>1664</v>
      </c>
    </row>
    <row r="1665" spans="4:4" x14ac:dyDescent="0.2">
      <c r="D1665" t="s">
        <v>1665</v>
      </c>
    </row>
    <row r="1666" spans="4:4" x14ac:dyDescent="0.2">
      <c r="D1666" t="s">
        <v>1666</v>
      </c>
    </row>
    <row r="1667" spans="4:4" x14ac:dyDescent="0.2">
      <c r="D1667" t="s">
        <v>1667</v>
      </c>
    </row>
    <row r="1668" spans="4:4" x14ac:dyDescent="0.2">
      <c r="D1668" t="s">
        <v>1668</v>
      </c>
    </row>
    <row r="1669" spans="4:4" x14ac:dyDescent="0.2">
      <c r="D1669" t="s">
        <v>1669</v>
      </c>
    </row>
    <row r="1670" spans="4:4" x14ac:dyDescent="0.2">
      <c r="D1670" t="s">
        <v>1670</v>
      </c>
    </row>
    <row r="1671" spans="4:4" x14ac:dyDescent="0.2">
      <c r="D1671" t="s">
        <v>1671</v>
      </c>
    </row>
    <row r="1672" spans="4:4" x14ac:dyDescent="0.2">
      <c r="D1672" t="s">
        <v>1672</v>
      </c>
    </row>
    <row r="1673" spans="4:4" x14ac:dyDescent="0.2">
      <c r="D1673" t="s">
        <v>1673</v>
      </c>
    </row>
    <row r="1674" spans="4:4" x14ac:dyDescent="0.2">
      <c r="D1674" t="s">
        <v>1674</v>
      </c>
    </row>
    <row r="1675" spans="4:4" x14ac:dyDescent="0.2">
      <c r="D1675" t="s">
        <v>1675</v>
      </c>
    </row>
    <row r="1676" spans="4:4" x14ac:dyDescent="0.2">
      <c r="D1676" t="s">
        <v>1676</v>
      </c>
    </row>
    <row r="1677" spans="4:4" x14ac:dyDescent="0.2">
      <c r="D1677" t="s">
        <v>1677</v>
      </c>
    </row>
    <row r="1678" spans="4:4" x14ac:dyDescent="0.2">
      <c r="D1678" t="s">
        <v>1678</v>
      </c>
    </row>
    <row r="1679" spans="4:4" x14ac:dyDescent="0.2">
      <c r="D1679" t="s">
        <v>1679</v>
      </c>
    </row>
    <row r="1680" spans="4:4" x14ac:dyDescent="0.2">
      <c r="D1680" t="s">
        <v>1680</v>
      </c>
    </row>
    <row r="1681" spans="4:4" x14ac:dyDescent="0.2">
      <c r="D1681" t="s">
        <v>1681</v>
      </c>
    </row>
    <row r="1682" spans="4:4" x14ac:dyDescent="0.2">
      <c r="D1682" t="s">
        <v>1682</v>
      </c>
    </row>
    <row r="1683" spans="4:4" x14ac:dyDescent="0.2">
      <c r="D1683" t="s">
        <v>1683</v>
      </c>
    </row>
    <row r="1684" spans="4:4" x14ac:dyDescent="0.2">
      <c r="D1684" t="s">
        <v>1684</v>
      </c>
    </row>
    <row r="1685" spans="4:4" x14ac:dyDescent="0.2">
      <c r="D1685" t="s">
        <v>1685</v>
      </c>
    </row>
    <row r="1686" spans="4:4" x14ac:dyDescent="0.2">
      <c r="D1686" t="s">
        <v>1686</v>
      </c>
    </row>
    <row r="1687" spans="4:4" x14ac:dyDescent="0.2">
      <c r="D1687" t="s">
        <v>1687</v>
      </c>
    </row>
    <row r="1688" spans="4:4" x14ac:dyDescent="0.2">
      <c r="D1688" t="s">
        <v>1688</v>
      </c>
    </row>
    <row r="1689" spans="4:4" x14ac:dyDescent="0.2">
      <c r="D1689" t="s">
        <v>1689</v>
      </c>
    </row>
    <row r="1690" spans="4:4" x14ac:dyDescent="0.2">
      <c r="D1690" t="s">
        <v>1690</v>
      </c>
    </row>
    <row r="1691" spans="4:4" x14ac:dyDescent="0.2">
      <c r="D1691" t="s">
        <v>1691</v>
      </c>
    </row>
    <row r="1692" spans="4:4" x14ac:dyDescent="0.2">
      <c r="D1692" t="s">
        <v>1692</v>
      </c>
    </row>
    <row r="1693" spans="4:4" x14ac:dyDescent="0.2">
      <c r="D1693" t="s">
        <v>1693</v>
      </c>
    </row>
    <row r="1694" spans="4:4" x14ac:dyDescent="0.2">
      <c r="D1694" t="s">
        <v>1694</v>
      </c>
    </row>
    <row r="1695" spans="4:4" x14ac:dyDescent="0.2">
      <c r="D1695" t="s">
        <v>1695</v>
      </c>
    </row>
    <row r="1696" spans="4:4" x14ac:dyDescent="0.2">
      <c r="D1696" t="s">
        <v>1696</v>
      </c>
    </row>
    <row r="1697" spans="4:4" x14ac:dyDescent="0.2">
      <c r="D1697" t="s">
        <v>1697</v>
      </c>
    </row>
    <row r="1698" spans="4:4" x14ac:dyDescent="0.2">
      <c r="D1698" t="s">
        <v>1698</v>
      </c>
    </row>
    <row r="1699" spans="4:4" x14ac:dyDescent="0.2">
      <c r="D1699" t="s">
        <v>1699</v>
      </c>
    </row>
    <row r="1700" spans="4:4" x14ac:dyDescent="0.2">
      <c r="D1700" t="s">
        <v>1700</v>
      </c>
    </row>
    <row r="1701" spans="4:4" x14ac:dyDescent="0.2">
      <c r="D1701" t="s">
        <v>1701</v>
      </c>
    </row>
    <row r="1702" spans="4:4" x14ac:dyDescent="0.2">
      <c r="D1702" t="s">
        <v>1702</v>
      </c>
    </row>
    <row r="1703" spans="4:4" x14ac:dyDescent="0.2">
      <c r="D1703" t="s">
        <v>1703</v>
      </c>
    </row>
    <row r="1704" spans="4:4" x14ac:dyDescent="0.2">
      <c r="D1704" t="s">
        <v>1704</v>
      </c>
    </row>
    <row r="1705" spans="4:4" x14ac:dyDescent="0.2">
      <c r="D1705" t="s">
        <v>1705</v>
      </c>
    </row>
    <row r="1706" spans="4:4" x14ac:dyDescent="0.2">
      <c r="D1706" t="s">
        <v>1706</v>
      </c>
    </row>
    <row r="1707" spans="4:4" x14ac:dyDescent="0.2">
      <c r="D1707" t="s">
        <v>1707</v>
      </c>
    </row>
    <row r="1708" spans="4:4" x14ac:dyDescent="0.2">
      <c r="D1708" t="s">
        <v>1708</v>
      </c>
    </row>
    <row r="1709" spans="4:4" x14ac:dyDescent="0.2">
      <c r="D1709" t="s">
        <v>1709</v>
      </c>
    </row>
    <row r="1710" spans="4:4" x14ac:dyDescent="0.2">
      <c r="D1710" t="s">
        <v>1710</v>
      </c>
    </row>
    <row r="1711" spans="4:4" x14ac:dyDescent="0.2">
      <c r="D1711" t="s">
        <v>1711</v>
      </c>
    </row>
    <row r="1712" spans="4:4" x14ac:dyDescent="0.2">
      <c r="D1712" t="s">
        <v>1712</v>
      </c>
    </row>
    <row r="1713" spans="4:4" x14ac:dyDescent="0.2">
      <c r="D1713" t="s">
        <v>1713</v>
      </c>
    </row>
    <row r="1714" spans="4:4" x14ac:dyDescent="0.2">
      <c r="D1714" t="s">
        <v>1714</v>
      </c>
    </row>
    <row r="1715" spans="4:4" x14ac:dyDescent="0.2">
      <c r="D1715" t="s">
        <v>1715</v>
      </c>
    </row>
    <row r="1716" spans="4:4" x14ac:dyDescent="0.2">
      <c r="D1716" t="s">
        <v>1716</v>
      </c>
    </row>
    <row r="1717" spans="4:4" x14ac:dyDescent="0.2">
      <c r="D1717" t="s">
        <v>1717</v>
      </c>
    </row>
    <row r="1718" spans="4:4" x14ac:dyDescent="0.2">
      <c r="D1718" t="s">
        <v>1718</v>
      </c>
    </row>
    <row r="1719" spans="4:4" x14ac:dyDescent="0.2">
      <c r="D1719" t="s">
        <v>1719</v>
      </c>
    </row>
    <row r="1720" spans="4:4" x14ac:dyDescent="0.2">
      <c r="D1720" t="s">
        <v>1720</v>
      </c>
    </row>
    <row r="1721" spans="4:4" x14ac:dyDescent="0.2">
      <c r="D1721" t="s">
        <v>1721</v>
      </c>
    </row>
    <row r="1722" spans="4:4" x14ac:dyDescent="0.2">
      <c r="D1722" t="s">
        <v>1722</v>
      </c>
    </row>
    <row r="1723" spans="4:4" x14ac:dyDescent="0.2">
      <c r="D1723" t="s">
        <v>1723</v>
      </c>
    </row>
    <row r="1724" spans="4:4" x14ac:dyDescent="0.2">
      <c r="D1724" t="s">
        <v>1724</v>
      </c>
    </row>
    <row r="1725" spans="4:4" x14ac:dyDescent="0.2">
      <c r="D1725" t="s">
        <v>1725</v>
      </c>
    </row>
    <row r="1726" spans="4:4" x14ac:dyDescent="0.2">
      <c r="D1726" t="s">
        <v>1726</v>
      </c>
    </row>
    <row r="1727" spans="4:4" x14ac:dyDescent="0.2">
      <c r="D1727" t="s">
        <v>1727</v>
      </c>
    </row>
    <row r="1728" spans="4:4" x14ac:dyDescent="0.2">
      <c r="D1728" t="s">
        <v>1728</v>
      </c>
    </row>
    <row r="1729" spans="4:4" x14ac:dyDescent="0.2">
      <c r="D1729" t="s">
        <v>1729</v>
      </c>
    </row>
    <row r="1730" spans="4:4" x14ac:dyDescent="0.2">
      <c r="D1730" t="s">
        <v>1730</v>
      </c>
    </row>
    <row r="1731" spans="4:4" x14ac:dyDescent="0.2">
      <c r="D1731" t="s">
        <v>1731</v>
      </c>
    </row>
    <row r="1732" spans="4:4" x14ac:dyDescent="0.2">
      <c r="D1732" t="s">
        <v>1732</v>
      </c>
    </row>
    <row r="1733" spans="4:4" x14ac:dyDescent="0.2">
      <c r="D1733" t="s">
        <v>1733</v>
      </c>
    </row>
    <row r="1734" spans="4:4" x14ac:dyDescent="0.2">
      <c r="D1734" t="s">
        <v>1734</v>
      </c>
    </row>
    <row r="1735" spans="4:4" x14ac:dyDescent="0.2">
      <c r="D1735" t="s">
        <v>1735</v>
      </c>
    </row>
    <row r="1736" spans="4:4" x14ac:dyDescent="0.2">
      <c r="D1736" t="s">
        <v>1736</v>
      </c>
    </row>
    <row r="1737" spans="4:4" x14ac:dyDescent="0.2">
      <c r="D1737" t="s">
        <v>1737</v>
      </c>
    </row>
    <row r="1738" spans="4:4" x14ac:dyDescent="0.2">
      <c r="D1738" t="s">
        <v>1738</v>
      </c>
    </row>
    <row r="1739" spans="4:4" x14ac:dyDescent="0.2">
      <c r="D1739" t="s">
        <v>1739</v>
      </c>
    </row>
    <row r="1740" spans="4:4" x14ac:dyDescent="0.2">
      <c r="D1740" t="s">
        <v>1740</v>
      </c>
    </row>
    <row r="1741" spans="4:4" x14ac:dyDescent="0.2">
      <c r="D1741" t="s">
        <v>1741</v>
      </c>
    </row>
    <row r="1742" spans="4:4" x14ac:dyDescent="0.2">
      <c r="D1742" t="s">
        <v>1742</v>
      </c>
    </row>
    <row r="1743" spans="4:4" x14ac:dyDescent="0.2">
      <c r="D1743" t="s">
        <v>1743</v>
      </c>
    </row>
    <row r="1744" spans="4:4" x14ac:dyDescent="0.2">
      <c r="D1744" t="s">
        <v>1744</v>
      </c>
    </row>
    <row r="1745" spans="4:4" x14ac:dyDescent="0.2">
      <c r="D1745" t="s">
        <v>1745</v>
      </c>
    </row>
    <row r="1746" spans="4:4" x14ac:dyDescent="0.2">
      <c r="D1746" t="s">
        <v>1746</v>
      </c>
    </row>
    <row r="1747" spans="4:4" x14ac:dyDescent="0.2">
      <c r="D1747" t="s">
        <v>1747</v>
      </c>
    </row>
    <row r="1748" spans="4:4" x14ac:dyDescent="0.2">
      <c r="D1748" t="s">
        <v>1748</v>
      </c>
    </row>
    <row r="1749" spans="4:4" x14ac:dyDescent="0.2">
      <c r="D1749" t="s">
        <v>1749</v>
      </c>
    </row>
    <row r="1750" spans="4:4" x14ac:dyDescent="0.2">
      <c r="D1750" t="s">
        <v>1750</v>
      </c>
    </row>
    <row r="1751" spans="4:4" x14ac:dyDescent="0.2">
      <c r="D1751" t="s">
        <v>1751</v>
      </c>
    </row>
    <row r="1752" spans="4:4" x14ac:dyDescent="0.2">
      <c r="D1752" t="s">
        <v>1752</v>
      </c>
    </row>
    <row r="1753" spans="4:4" x14ac:dyDescent="0.2">
      <c r="D1753" t="s">
        <v>1753</v>
      </c>
    </row>
    <row r="1754" spans="4:4" x14ac:dyDescent="0.2">
      <c r="D1754" t="s">
        <v>1754</v>
      </c>
    </row>
    <row r="1755" spans="4:4" x14ac:dyDescent="0.2">
      <c r="D1755" t="s">
        <v>1755</v>
      </c>
    </row>
    <row r="1756" spans="4:4" x14ac:dyDescent="0.2">
      <c r="D1756" t="s">
        <v>1756</v>
      </c>
    </row>
    <row r="1757" spans="4:4" x14ac:dyDescent="0.2">
      <c r="D1757" t="s">
        <v>1757</v>
      </c>
    </row>
    <row r="1758" spans="4:4" x14ac:dyDescent="0.2">
      <c r="D1758" t="s">
        <v>1758</v>
      </c>
    </row>
    <row r="1759" spans="4:4" x14ac:dyDescent="0.2">
      <c r="D1759" t="s">
        <v>1759</v>
      </c>
    </row>
    <row r="1760" spans="4:4" x14ac:dyDescent="0.2">
      <c r="D1760" t="s">
        <v>1760</v>
      </c>
    </row>
    <row r="1761" spans="4:4" x14ac:dyDescent="0.2">
      <c r="D1761" t="s">
        <v>1761</v>
      </c>
    </row>
    <row r="1762" spans="4:4" x14ac:dyDescent="0.2">
      <c r="D1762" t="s">
        <v>1762</v>
      </c>
    </row>
    <row r="1763" spans="4:4" x14ac:dyDescent="0.2">
      <c r="D1763" t="s">
        <v>1763</v>
      </c>
    </row>
    <row r="1764" spans="4:4" x14ac:dyDescent="0.2">
      <c r="D1764" t="s">
        <v>1764</v>
      </c>
    </row>
    <row r="1765" spans="4:4" x14ac:dyDescent="0.2">
      <c r="D1765" t="s">
        <v>1765</v>
      </c>
    </row>
    <row r="1766" spans="4:4" x14ac:dyDescent="0.2">
      <c r="D1766" t="s">
        <v>1766</v>
      </c>
    </row>
    <row r="1767" spans="4:4" x14ac:dyDescent="0.2">
      <c r="D1767" t="s">
        <v>1767</v>
      </c>
    </row>
    <row r="1768" spans="4:4" x14ac:dyDescent="0.2">
      <c r="D1768" t="s">
        <v>1768</v>
      </c>
    </row>
    <row r="1769" spans="4:4" x14ac:dyDescent="0.2">
      <c r="D1769" t="s">
        <v>1769</v>
      </c>
    </row>
    <row r="1770" spans="4:4" x14ac:dyDescent="0.2">
      <c r="D1770" t="s">
        <v>1770</v>
      </c>
    </row>
    <row r="1771" spans="4:4" x14ac:dyDescent="0.2">
      <c r="D1771" t="s">
        <v>1771</v>
      </c>
    </row>
    <row r="1772" spans="4:4" x14ac:dyDescent="0.2">
      <c r="D1772" t="s">
        <v>1772</v>
      </c>
    </row>
    <row r="1773" spans="4:4" x14ac:dyDescent="0.2">
      <c r="D1773" t="s">
        <v>1773</v>
      </c>
    </row>
    <row r="1774" spans="4:4" x14ac:dyDescent="0.2">
      <c r="D1774" t="s">
        <v>1774</v>
      </c>
    </row>
    <row r="1775" spans="4:4" x14ac:dyDescent="0.2">
      <c r="D1775" t="s">
        <v>1775</v>
      </c>
    </row>
    <row r="1776" spans="4:4" x14ac:dyDescent="0.2">
      <c r="D1776" t="s">
        <v>1776</v>
      </c>
    </row>
    <row r="1777" spans="4:4" x14ac:dyDescent="0.2">
      <c r="D1777" t="s">
        <v>1777</v>
      </c>
    </row>
    <row r="1778" spans="4:4" x14ac:dyDescent="0.2">
      <c r="D1778" t="s">
        <v>1778</v>
      </c>
    </row>
    <row r="1779" spans="4:4" x14ac:dyDescent="0.2">
      <c r="D1779" t="s">
        <v>1779</v>
      </c>
    </row>
    <row r="1780" spans="4:4" x14ac:dyDescent="0.2">
      <c r="D1780" t="s">
        <v>1780</v>
      </c>
    </row>
    <row r="1781" spans="4:4" x14ac:dyDescent="0.2">
      <c r="D1781" t="s">
        <v>1781</v>
      </c>
    </row>
    <row r="1782" spans="4:4" x14ac:dyDescent="0.2">
      <c r="D1782" t="s">
        <v>1782</v>
      </c>
    </row>
    <row r="1783" spans="4:4" x14ac:dyDescent="0.2">
      <c r="D1783" t="s">
        <v>1783</v>
      </c>
    </row>
    <row r="1784" spans="4:4" x14ac:dyDescent="0.2">
      <c r="D1784" t="s">
        <v>1784</v>
      </c>
    </row>
    <row r="1785" spans="4:4" x14ac:dyDescent="0.2">
      <c r="D1785" t="s">
        <v>1785</v>
      </c>
    </row>
    <row r="1786" spans="4:4" x14ac:dyDescent="0.2">
      <c r="D1786" t="s">
        <v>1786</v>
      </c>
    </row>
    <row r="1787" spans="4:4" x14ac:dyDescent="0.2">
      <c r="D1787" t="s">
        <v>1787</v>
      </c>
    </row>
    <row r="1788" spans="4:4" x14ac:dyDescent="0.2">
      <c r="D1788" t="s">
        <v>1788</v>
      </c>
    </row>
    <row r="1789" spans="4:4" x14ac:dyDescent="0.2">
      <c r="D1789" t="s">
        <v>1789</v>
      </c>
    </row>
    <row r="1790" spans="4:4" x14ac:dyDescent="0.2">
      <c r="D1790" t="s">
        <v>1790</v>
      </c>
    </row>
    <row r="1791" spans="4:4" x14ac:dyDescent="0.2">
      <c r="D1791" t="s">
        <v>1791</v>
      </c>
    </row>
    <row r="1792" spans="4:4" x14ac:dyDescent="0.2">
      <c r="D1792" t="s">
        <v>1792</v>
      </c>
    </row>
    <row r="1793" spans="4:4" x14ac:dyDescent="0.2">
      <c r="D1793" t="s">
        <v>1793</v>
      </c>
    </row>
    <row r="1794" spans="4:4" x14ac:dyDescent="0.2">
      <c r="D1794" t="s">
        <v>1794</v>
      </c>
    </row>
    <row r="1795" spans="4:4" x14ac:dyDescent="0.2">
      <c r="D1795" t="s">
        <v>1795</v>
      </c>
    </row>
    <row r="1796" spans="4:4" x14ac:dyDescent="0.2">
      <c r="D1796" t="s">
        <v>1796</v>
      </c>
    </row>
    <row r="1797" spans="4:4" x14ac:dyDescent="0.2">
      <c r="D1797" t="s">
        <v>1797</v>
      </c>
    </row>
    <row r="1798" spans="4:4" x14ac:dyDescent="0.2">
      <c r="D1798" t="s">
        <v>1798</v>
      </c>
    </row>
    <row r="1799" spans="4:4" x14ac:dyDescent="0.2">
      <c r="D1799" t="s">
        <v>1799</v>
      </c>
    </row>
    <row r="1800" spans="4:4" x14ac:dyDescent="0.2">
      <c r="D1800" t="s">
        <v>1800</v>
      </c>
    </row>
    <row r="1801" spans="4:4" x14ac:dyDescent="0.2">
      <c r="D1801" t="s">
        <v>1801</v>
      </c>
    </row>
    <row r="1802" spans="4:4" x14ac:dyDescent="0.2">
      <c r="D1802" t="s">
        <v>1802</v>
      </c>
    </row>
    <row r="1803" spans="4:4" x14ac:dyDescent="0.2">
      <c r="D1803" t="s">
        <v>1803</v>
      </c>
    </row>
    <row r="1804" spans="4:4" x14ac:dyDescent="0.2">
      <c r="D1804" t="s">
        <v>1804</v>
      </c>
    </row>
    <row r="1805" spans="4:4" x14ac:dyDescent="0.2">
      <c r="D1805" t="s">
        <v>1805</v>
      </c>
    </row>
    <row r="1806" spans="4:4" x14ac:dyDescent="0.2">
      <c r="D1806" t="s">
        <v>1806</v>
      </c>
    </row>
    <row r="1807" spans="4:4" x14ac:dyDescent="0.2">
      <c r="D1807" t="s">
        <v>1807</v>
      </c>
    </row>
    <row r="1808" spans="4:4" x14ac:dyDescent="0.2">
      <c r="D1808" t="s">
        <v>1808</v>
      </c>
    </row>
    <row r="1809" spans="4:4" x14ac:dyDescent="0.2">
      <c r="D1809" t="s">
        <v>1809</v>
      </c>
    </row>
    <row r="1810" spans="4:4" x14ac:dyDescent="0.2">
      <c r="D1810" t="s">
        <v>1810</v>
      </c>
    </row>
    <row r="1811" spans="4:4" x14ac:dyDescent="0.2">
      <c r="D1811" t="s">
        <v>1811</v>
      </c>
    </row>
    <row r="1812" spans="4:4" x14ac:dyDescent="0.2">
      <c r="D1812" t="s">
        <v>1812</v>
      </c>
    </row>
    <row r="1813" spans="4:4" x14ac:dyDescent="0.2">
      <c r="D1813" t="s">
        <v>1813</v>
      </c>
    </row>
    <row r="1814" spans="4:4" x14ac:dyDescent="0.2">
      <c r="D1814" t="s">
        <v>1814</v>
      </c>
    </row>
    <row r="1815" spans="4:4" x14ac:dyDescent="0.2">
      <c r="D1815" t="s">
        <v>1815</v>
      </c>
    </row>
    <row r="1816" spans="4:4" x14ac:dyDescent="0.2">
      <c r="D1816" t="s">
        <v>1816</v>
      </c>
    </row>
    <row r="1817" spans="4:4" x14ac:dyDescent="0.2">
      <c r="D1817" t="s">
        <v>1817</v>
      </c>
    </row>
    <row r="1818" spans="4:4" x14ac:dyDescent="0.2">
      <c r="D1818" t="s">
        <v>1818</v>
      </c>
    </row>
    <row r="1819" spans="4:4" x14ac:dyDescent="0.2">
      <c r="D1819" t="s">
        <v>1819</v>
      </c>
    </row>
    <row r="1820" spans="4:4" x14ac:dyDescent="0.2">
      <c r="D1820" t="s">
        <v>1820</v>
      </c>
    </row>
    <row r="1821" spans="4:4" x14ac:dyDescent="0.2">
      <c r="D1821" t="s">
        <v>1821</v>
      </c>
    </row>
    <row r="1822" spans="4:4" x14ac:dyDescent="0.2">
      <c r="D1822" t="s">
        <v>1822</v>
      </c>
    </row>
    <row r="1823" spans="4:4" x14ac:dyDescent="0.2">
      <c r="D1823" t="s">
        <v>1823</v>
      </c>
    </row>
    <row r="1824" spans="4:4" x14ac:dyDescent="0.2">
      <c r="D1824" t="s">
        <v>1824</v>
      </c>
    </row>
    <row r="1825" spans="4:4" x14ac:dyDescent="0.2">
      <c r="D1825" t="s">
        <v>1825</v>
      </c>
    </row>
    <row r="1826" spans="4:4" x14ac:dyDescent="0.2">
      <c r="D1826" t="s">
        <v>1826</v>
      </c>
    </row>
    <row r="1827" spans="4:4" x14ac:dyDescent="0.2">
      <c r="D1827" t="s">
        <v>1827</v>
      </c>
    </row>
    <row r="1828" spans="4:4" x14ac:dyDescent="0.2">
      <c r="D1828" t="s">
        <v>1828</v>
      </c>
    </row>
    <row r="1829" spans="4:4" x14ac:dyDescent="0.2">
      <c r="D1829" t="s">
        <v>1829</v>
      </c>
    </row>
    <row r="1830" spans="4:4" x14ac:dyDescent="0.2">
      <c r="D1830" t="s">
        <v>1830</v>
      </c>
    </row>
    <row r="1831" spans="4:4" x14ac:dyDescent="0.2">
      <c r="D1831" t="s">
        <v>1831</v>
      </c>
    </row>
    <row r="1832" spans="4:4" x14ac:dyDescent="0.2">
      <c r="D1832" t="s">
        <v>1832</v>
      </c>
    </row>
    <row r="1833" spans="4:4" x14ac:dyDescent="0.2">
      <c r="D1833" t="s">
        <v>1833</v>
      </c>
    </row>
    <row r="1834" spans="4:4" x14ac:dyDescent="0.2">
      <c r="D1834" t="s">
        <v>1834</v>
      </c>
    </row>
    <row r="1835" spans="4:4" x14ac:dyDescent="0.2">
      <c r="D1835" t="s">
        <v>1835</v>
      </c>
    </row>
    <row r="1836" spans="4:4" x14ac:dyDescent="0.2">
      <c r="D1836" t="s">
        <v>1836</v>
      </c>
    </row>
    <row r="1837" spans="4:4" x14ac:dyDescent="0.2">
      <c r="D1837" t="s">
        <v>1837</v>
      </c>
    </row>
    <row r="1838" spans="4:4" x14ac:dyDescent="0.2">
      <c r="D1838" t="s">
        <v>1838</v>
      </c>
    </row>
    <row r="1839" spans="4:4" x14ac:dyDescent="0.2">
      <c r="D1839" t="s">
        <v>1839</v>
      </c>
    </row>
    <row r="1840" spans="4:4" x14ac:dyDescent="0.2">
      <c r="D1840" t="s">
        <v>1840</v>
      </c>
    </row>
    <row r="1841" spans="4:4" x14ac:dyDescent="0.2">
      <c r="D1841" t="s">
        <v>1841</v>
      </c>
    </row>
    <row r="1842" spans="4:4" x14ac:dyDescent="0.2">
      <c r="D1842" t="s">
        <v>1842</v>
      </c>
    </row>
    <row r="1843" spans="4:4" x14ac:dyDescent="0.2">
      <c r="D1843" t="s">
        <v>1843</v>
      </c>
    </row>
    <row r="1844" spans="4:4" x14ac:dyDescent="0.2">
      <c r="D1844" t="s">
        <v>1844</v>
      </c>
    </row>
    <row r="1845" spans="4:4" x14ac:dyDescent="0.2">
      <c r="D1845" t="s">
        <v>1845</v>
      </c>
    </row>
    <row r="1846" spans="4:4" x14ac:dyDescent="0.2">
      <c r="D1846" t="s">
        <v>1846</v>
      </c>
    </row>
    <row r="1847" spans="4:4" x14ac:dyDescent="0.2">
      <c r="D1847" t="s">
        <v>1847</v>
      </c>
    </row>
    <row r="1848" spans="4:4" x14ac:dyDescent="0.2">
      <c r="D1848" t="s">
        <v>1848</v>
      </c>
    </row>
    <row r="1849" spans="4:4" x14ac:dyDescent="0.2">
      <c r="D1849" t="s">
        <v>1849</v>
      </c>
    </row>
    <row r="1850" spans="4:4" x14ac:dyDescent="0.2">
      <c r="D1850" t="s">
        <v>1850</v>
      </c>
    </row>
    <row r="1851" spans="4:4" x14ac:dyDescent="0.2">
      <c r="D1851" t="s">
        <v>1851</v>
      </c>
    </row>
    <row r="1852" spans="4:4" x14ac:dyDescent="0.2">
      <c r="D1852" t="s">
        <v>1852</v>
      </c>
    </row>
    <row r="1853" spans="4:4" x14ac:dyDescent="0.2">
      <c r="D1853" t="s">
        <v>1853</v>
      </c>
    </row>
    <row r="1854" spans="4:4" x14ac:dyDescent="0.2">
      <c r="D1854" t="s">
        <v>1854</v>
      </c>
    </row>
    <row r="1855" spans="4:4" x14ac:dyDescent="0.2">
      <c r="D1855" t="s">
        <v>1855</v>
      </c>
    </row>
    <row r="1856" spans="4:4" x14ac:dyDescent="0.2">
      <c r="D1856" t="s">
        <v>1856</v>
      </c>
    </row>
    <row r="1857" spans="4:4" x14ac:dyDescent="0.2">
      <c r="D1857" t="s">
        <v>1857</v>
      </c>
    </row>
    <row r="1858" spans="4:4" x14ac:dyDescent="0.2">
      <c r="D1858" t="s">
        <v>1858</v>
      </c>
    </row>
    <row r="1859" spans="4:4" x14ac:dyDescent="0.2">
      <c r="D1859" t="s">
        <v>1859</v>
      </c>
    </row>
    <row r="1860" spans="4:4" x14ac:dyDescent="0.2">
      <c r="D1860" t="s">
        <v>1860</v>
      </c>
    </row>
    <row r="1861" spans="4:4" x14ac:dyDescent="0.2">
      <c r="D1861" t="s">
        <v>1861</v>
      </c>
    </row>
    <row r="1862" spans="4:4" x14ac:dyDescent="0.2">
      <c r="D1862" t="s">
        <v>1862</v>
      </c>
    </row>
    <row r="1863" spans="4:4" x14ac:dyDescent="0.2">
      <c r="D1863" t="s">
        <v>1863</v>
      </c>
    </row>
    <row r="1864" spans="4:4" x14ac:dyDescent="0.2">
      <c r="D1864" t="s">
        <v>1864</v>
      </c>
    </row>
    <row r="1865" spans="4:4" x14ac:dyDescent="0.2">
      <c r="D1865" t="s">
        <v>1865</v>
      </c>
    </row>
    <row r="1866" spans="4:4" x14ac:dyDescent="0.2">
      <c r="D1866" t="s">
        <v>1866</v>
      </c>
    </row>
    <row r="1867" spans="4:4" x14ac:dyDescent="0.2">
      <c r="D1867" t="s">
        <v>1867</v>
      </c>
    </row>
    <row r="1868" spans="4:4" x14ac:dyDescent="0.2">
      <c r="D1868" t="s">
        <v>1868</v>
      </c>
    </row>
    <row r="1869" spans="4:4" x14ac:dyDescent="0.2">
      <c r="D1869" t="s">
        <v>1869</v>
      </c>
    </row>
    <row r="1870" spans="4:4" x14ac:dyDescent="0.2">
      <c r="D1870" t="s">
        <v>1870</v>
      </c>
    </row>
    <row r="1871" spans="4:4" x14ac:dyDescent="0.2">
      <c r="D1871" t="s">
        <v>1871</v>
      </c>
    </row>
    <row r="1872" spans="4:4" x14ac:dyDescent="0.2">
      <c r="D1872" t="s">
        <v>1872</v>
      </c>
    </row>
    <row r="1873" spans="4:4" x14ac:dyDescent="0.2">
      <c r="D1873" t="s">
        <v>1873</v>
      </c>
    </row>
    <row r="1874" spans="4:4" x14ac:dyDescent="0.2">
      <c r="D1874" t="s">
        <v>1874</v>
      </c>
    </row>
    <row r="1875" spans="4:4" x14ac:dyDescent="0.2">
      <c r="D1875" t="s">
        <v>1875</v>
      </c>
    </row>
    <row r="1876" spans="4:4" x14ac:dyDescent="0.2">
      <c r="D1876" t="s">
        <v>1876</v>
      </c>
    </row>
    <row r="1877" spans="4:4" x14ac:dyDescent="0.2">
      <c r="D1877" t="s">
        <v>1877</v>
      </c>
    </row>
    <row r="1878" spans="4:4" x14ac:dyDescent="0.2">
      <c r="D1878" t="s">
        <v>1878</v>
      </c>
    </row>
    <row r="1879" spans="4:4" x14ac:dyDescent="0.2">
      <c r="D1879" t="s">
        <v>1879</v>
      </c>
    </row>
    <row r="1880" spans="4:4" x14ac:dyDescent="0.2">
      <c r="D1880" t="s">
        <v>1880</v>
      </c>
    </row>
    <row r="1881" spans="4:4" x14ac:dyDescent="0.2">
      <c r="D1881" t="s">
        <v>1881</v>
      </c>
    </row>
    <row r="1882" spans="4:4" x14ac:dyDescent="0.2">
      <c r="D1882" t="s">
        <v>1882</v>
      </c>
    </row>
    <row r="1883" spans="4:4" x14ac:dyDescent="0.2">
      <c r="D1883" t="s">
        <v>1883</v>
      </c>
    </row>
    <row r="1884" spans="4:4" x14ac:dyDescent="0.2">
      <c r="D1884" t="s">
        <v>1884</v>
      </c>
    </row>
    <row r="1885" spans="4:4" x14ac:dyDescent="0.2">
      <c r="D1885" t="s">
        <v>1885</v>
      </c>
    </row>
    <row r="1886" spans="4:4" x14ac:dyDescent="0.2">
      <c r="D1886" t="s">
        <v>1886</v>
      </c>
    </row>
    <row r="1887" spans="4:4" x14ac:dyDescent="0.2">
      <c r="D1887" t="s">
        <v>1887</v>
      </c>
    </row>
    <row r="1888" spans="4:4" x14ac:dyDescent="0.2">
      <c r="D1888" t="s">
        <v>1888</v>
      </c>
    </row>
    <row r="1889" spans="4:4" x14ac:dyDescent="0.2">
      <c r="D1889" t="s">
        <v>1889</v>
      </c>
    </row>
    <row r="1890" spans="4:4" x14ac:dyDescent="0.2">
      <c r="D1890" t="s">
        <v>1890</v>
      </c>
    </row>
    <row r="1891" spans="4:4" x14ac:dyDescent="0.2">
      <c r="D1891" t="s">
        <v>1891</v>
      </c>
    </row>
    <row r="1892" spans="4:4" x14ac:dyDescent="0.2">
      <c r="D1892" t="s">
        <v>1892</v>
      </c>
    </row>
    <row r="1893" spans="4:4" x14ac:dyDescent="0.2">
      <c r="D1893" t="s">
        <v>1893</v>
      </c>
    </row>
    <row r="1894" spans="4:4" x14ac:dyDescent="0.2">
      <c r="D1894" t="s">
        <v>1894</v>
      </c>
    </row>
    <row r="1895" spans="4:4" x14ac:dyDescent="0.2">
      <c r="D1895" t="s">
        <v>1895</v>
      </c>
    </row>
    <row r="1896" spans="4:4" x14ac:dyDescent="0.2">
      <c r="D1896" t="s">
        <v>1896</v>
      </c>
    </row>
    <row r="1897" spans="4:4" x14ac:dyDescent="0.2">
      <c r="D1897" t="s">
        <v>1897</v>
      </c>
    </row>
    <row r="1898" spans="4:4" x14ac:dyDescent="0.2">
      <c r="D1898" t="s">
        <v>1898</v>
      </c>
    </row>
    <row r="1899" spans="4:4" x14ac:dyDescent="0.2">
      <c r="D1899" t="s">
        <v>1899</v>
      </c>
    </row>
    <row r="1900" spans="4:4" x14ac:dyDescent="0.2">
      <c r="D1900" t="s">
        <v>1900</v>
      </c>
    </row>
    <row r="1901" spans="4:4" x14ac:dyDescent="0.2">
      <c r="D1901" t="s">
        <v>1901</v>
      </c>
    </row>
    <row r="1902" spans="4:4" x14ac:dyDescent="0.2">
      <c r="D1902" t="s">
        <v>1902</v>
      </c>
    </row>
    <row r="1903" spans="4:4" x14ac:dyDescent="0.2">
      <c r="D1903" t="s">
        <v>1903</v>
      </c>
    </row>
    <row r="1904" spans="4:4" x14ac:dyDescent="0.2">
      <c r="D1904" t="s">
        <v>1904</v>
      </c>
    </row>
    <row r="1905" spans="4:4" x14ac:dyDescent="0.2">
      <c r="D1905" t="s">
        <v>1905</v>
      </c>
    </row>
    <row r="1906" spans="4:4" x14ac:dyDescent="0.2">
      <c r="D1906" t="s">
        <v>1906</v>
      </c>
    </row>
    <row r="1907" spans="4:4" x14ac:dyDescent="0.2">
      <c r="D1907" t="s">
        <v>1907</v>
      </c>
    </row>
    <row r="1908" spans="4:4" x14ac:dyDescent="0.2">
      <c r="D1908" t="s">
        <v>1908</v>
      </c>
    </row>
    <row r="1909" spans="4:4" x14ac:dyDescent="0.2">
      <c r="D1909" t="s">
        <v>1909</v>
      </c>
    </row>
    <row r="1910" spans="4:4" x14ac:dyDescent="0.2">
      <c r="D1910" t="s">
        <v>1910</v>
      </c>
    </row>
    <row r="1911" spans="4:4" x14ac:dyDescent="0.2">
      <c r="D1911" t="s">
        <v>1911</v>
      </c>
    </row>
    <row r="1912" spans="4:4" x14ac:dyDescent="0.2">
      <c r="D1912" t="s">
        <v>1912</v>
      </c>
    </row>
    <row r="1913" spans="4:4" x14ac:dyDescent="0.2">
      <c r="D1913" t="s">
        <v>1913</v>
      </c>
    </row>
    <row r="1914" spans="4:4" x14ac:dyDescent="0.2">
      <c r="D1914" t="s">
        <v>1914</v>
      </c>
    </row>
    <row r="1915" spans="4:4" x14ac:dyDescent="0.2">
      <c r="D1915" t="s">
        <v>1915</v>
      </c>
    </row>
    <row r="1916" spans="4:4" x14ac:dyDescent="0.2">
      <c r="D1916" t="s">
        <v>1916</v>
      </c>
    </row>
    <row r="1917" spans="4:4" x14ac:dyDescent="0.2">
      <c r="D1917" t="s">
        <v>1917</v>
      </c>
    </row>
    <row r="1918" spans="4:4" x14ac:dyDescent="0.2">
      <c r="D1918" t="s">
        <v>1918</v>
      </c>
    </row>
    <row r="1919" spans="4:4" x14ac:dyDescent="0.2">
      <c r="D1919" t="s">
        <v>1919</v>
      </c>
    </row>
    <row r="1920" spans="4:4" x14ac:dyDescent="0.2">
      <c r="D1920" t="s">
        <v>1920</v>
      </c>
    </row>
    <row r="1921" spans="4:4" x14ac:dyDescent="0.2">
      <c r="D1921" t="s">
        <v>1921</v>
      </c>
    </row>
    <row r="1922" spans="4:4" x14ac:dyDescent="0.2">
      <c r="D1922" t="s">
        <v>1922</v>
      </c>
    </row>
    <row r="1923" spans="4:4" x14ac:dyDescent="0.2">
      <c r="D1923" t="s">
        <v>1923</v>
      </c>
    </row>
    <row r="1924" spans="4:4" x14ac:dyDescent="0.2">
      <c r="D1924" t="s">
        <v>1924</v>
      </c>
    </row>
    <row r="1925" spans="4:4" x14ac:dyDescent="0.2">
      <c r="D1925" t="s">
        <v>1925</v>
      </c>
    </row>
    <row r="1926" spans="4:4" x14ac:dyDescent="0.2">
      <c r="D1926" t="s">
        <v>1926</v>
      </c>
    </row>
    <row r="1927" spans="4:4" x14ac:dyDescent="0.2">
      <c r="D1927" t="s">
        <v>1927</v>
      </c>
    </row>
    <row r="1928" spans="4:4" x14ac:dyDescent="0.2">
      <c r="D1928" t="s">
        <v>1928</v>
      </c>
    </row>
    <row r="1929" spans="4:4" x14ac:dyDescent="0.2">
      <c r="D1929" t="s">
        <v>1929</v>
      </c>
    </row>
    <row r="1930" spans="4:4" x14ac:dyDescent="0.2">
      <c r="D1930" t="s">
        <v>1930</v>
      </c>
    </row>
    <row r="1931" spans="4:4" x14ac:dyDescent="0.2">
      <c r="D1931" t="s">
        <v>1931</v>
      </c>
    </row>
    <row r="1932" spans="4:4" x14ac:dyDescent="0.2">
      <c r="D1932" t="s">
        <v>1932</v>
      </c>
    </row>
    <row r="1933" spans="4:4" x14ac:dyDescent="0.2">
      <c r="D1933" t="s">
        <v>1933</v>
      </c>
    </row>
    <row r="1934" spans="4:4" x14ac:dyDescent="0.2">
      <c r="D1934" t="s">
        <v>1934</v>
      </c>
    </row>
    <row r="1935" spans="4:4" x14ac:dyDescent="0.2">
      <c r="D1935" t="s">
        <v>1935</v>
      </c>
    </row>
    <row r="1936" spans="4:4" x14ac:dyDescent="0.2">
      <c r="D1936" t="s">
        <v>1936</v>
      </c>
    </row>
    <row r="1937" spans="4:4" x14ac:dyDescent="0.2">
      <c r="D1937" t="s">
        <v>1937</v>
      </c>
    </row>
    <row r="1938" spans="4:4" x14ac:dyDescent="0.2">
      <c r="D1938" t="s">
        <v>1938</v>
      </c>
    </row>
    <row r="1939" spans="4:4" x14ac:dyDescent="0.2">
      <c r="D1939" t="s">
        <v>1939</v>
      </c>
    </row>
    <row r="1940" spans="4:4" x14ac:dyDescent="0.2">
      <c r="D1940" t="s">
        <v>1940</v>
      </c>
    </row>
    <row r="1941" spans="4:4" x14ac:dyDescent="0.2">
      <c r="D1941" t="s">
        <v>1941</v>
      </c>
    </row>
    <row r="1942" spans="4:4" x14ac:dyDescent="0.2">
      <c r="D1942" t="s">
        <v>1942</v>
      </c>
    </row>
    <row r="1943" spans="4:4" x14ac:dyDescent="0.2">
      <c r="D1943" t="s">
        <v>1943</v>
      </c>
    </row>
    <row r="1944" spans="4:4" x14ac:dyDescent="0.2">
      <c r="D1944" t="s">
        <v>1944</v>
      </c>
    </row>
    <row r="1945" spans="4:4" x14ac:dyDescent="0.2">
      <c r="D1945" t="s">
        <v>1945</v>
      </c>
    </row>
    <row r="1946" spans="4:4" x14ac:dyDescent="0.2">
      <c r="D1946" t="s">
        <v>1946</v>
      </c>
    </row>
    <row r="1947" spans="4:4" x14ac:dyDescent="0.2">
      <c r="D1947" t="s">
        <v>1947</v>
      </c>
    </row>
    <row r="1948" spans="4:4" x14ac:dyDescent="0.2">
      <c r="D1948" t="s">
        <v>1948</v>
      </c>
    </row>
    <row r="1949" spans="4:4" x14ac:dyDescent="0.2">
      <c r="D1949" t="s">
        <v>1949</v>
      </c>
    </row>
    <row r="1950" spans="4:4" x14ac:dyDescent="0.2">
      <c r="D1950" t="s">
        <v>1950</v>
      </c>
    </row>
    <row r="1951" spans="4:4" x14ac:dyDescent="0.2">
      <c r="D1951" t="s">
        <v>1951</v>
      </c>
    </row>
    <row r="1952" spans="4:4" x14ac:dyDescent="0.2">
      <c r="D1952" t="s">
        <v>1952</v>
      </c>
    </row>
    <row r="1953" spans="4:4" x14ac:dyDescent="0.2">
      <c r="D1953" t="s">
        <v>1953</v>
      </c>
    </row>
    <row r="1954" spans="4:4" x14ac:dyDescent="0.2">
      <c r="D1954" t="s">
        <v>1954</v>
      </c>
    </row>
    <row r="1955" spans="4:4" x14ac:dyDescent="0.2">
      <c r="D1955" t="s">
        <v>1955</v>
      </c>
    </row>
    <row r="1956" spans="4:4" x14ac:dyDescent="0.2">
      <c r="D1956" t="s">
        <v>1956</v>
      </c>
    </row>
    <row r="1957" spans="4:4" x14ac:dyDescent="0.2">
      <c r="D1957" t="s">
        <v>1957</v>
      </c>
    </row>
    <row r="1958" spans="4:4" x14ac:dyDescent="0.2">
      <c r="D1958" t="s">
        <v>1958</v>
      </c>
    </row>
    <row r="1959" spans="4:4" x14ac:dyDescent="0.2">
      <c r="D1959" t="s">
        <v>1959</v>
      </c>
    </row>
    <row r="1960" spans="4:4" x14ac:dyDescent="0.2">
      <c r="D1960" t="s">
        <v>1960</v>
      </c>
    </row>
    <row r="1961" spans="4:4" x14ac:dyDescent="0.2">
      <c r="D1961" t="s">
        <v>1961</v>
      </c>
    </row>
    <row r="1962" spans="4:4" x14ac:dyDescent="0.2">
      <c r="D1962" t="s">
        <v>1962</v>
      </c>
    </row>
    <row r="1963" spans="4:4" x14ac:dyDescent="0.2">
      <c r="D1963" t="s">
        <v>1963</v>
      </c>
    </row>
    <row r="1964" spans="4:4" x14ac:dyDescent="0.2">
      <c r="D1964" t="s">
        <v>1964</v>
      </c>
    </row>
    <row r="1965" spans="4:4" x14ac:dyDescent="0.2">
      <c r="D1965" t="s">
        <v>1965</v>
      </c>
    </row>
    <row r="1966" spans="4:4" x14ac:dyDescent="0.2">
      <c r="D1966" t="s">
        <v>1966</v>
      </c>
    </row>
    <row r="1967" spans="4:4" x14ac:dyDescent="0.2">
      <c r="D1967" t="s">
        <v>1967</v>
      </c>
    </row>
    <row r="1968" spans="4:4" x14ac:dyDescent="0.2">
      <c r="D1968" t="s">
        <v>1968</v>
      </c>
    </row>
    <row r="1969" spans="4:4" x14ac:dyDescent="0.2">
      <c r="D1969" t="s">
        <v>1969</v>
      </c>
    </row>
    <row r="1970" spans="4:4" x14ac:dyDescent="0.2">
      <c r="D1970" t="s">
        <v>1970</v>
      </c>
    </row>
    <row r="1971" spans="4:4" x14ac:dyDescent="0.2">
      <c r="D1971" t="s">
        <v>1971</v>
      </c>
    </row>
    <row r="1972" spans="4:4" x14ac:dyDescent="0.2">
      <c r="D1972" t="s">
        <v>1972</v>
      </c>
    </row>
    <row r="1973" spans="4:4" x14ac:dyDescent="0.2">
      <c r="D1973" t="s">
        <v>1973</v>
      </c>
    </row>
    <row r="1974" spans="4:4" x14ac:dyDescent="0.2">
      <c r="D1974" t="s">
        <v>1974</v>
      </c>
    </row>
    <row r="1975" spans="4:4" x14ac:dyDescent="0.2">
      <c r="D1975" t="s">
        <v>1975</v>
      </c>
    </row>
    <row r="1976" spans="4:4" x14ac:dyDescent="0.2">
      <c r="D1976" t="s">
        <v>1976</v>
      </c>
    </row>
    <row r="1977" spans="4:4" x14ac:dyDescent="0.2">
      <c r="D1977" t="s">
        <v>1977</v>
      </c>
    </row>
    <row r="1978" spans="4:4" x14ac:dyDescent="0.2">
      <c r="D1978" t="s">
        <v>1978</v>
      </c>
    </row>
    <row r="1979" spans="4:4" x14ac:dyDescent="0.2">
      <c r="D1979" t="s">
        <v>1979</v>
      </c>
    </row>
    <row r="1980" spans="4:4" x14ac:dyDescent="0.2">
      <c r="D1980" t="s">
        <v>1980</v>
      </c>
    </row>
    <row r="1981" spans="4:4" x14ac:dyDescent="0.2">
      <c r="D1981" t="s">
        <v>1981</v>
      </c>
    </row>
    <row r="1982" spans="4:4" x14ac:dyDescent="0.2">
      <c r="D1982" t="s">
        <v>1982</v>
      </c>
    </row>
    <row r="1983" spans="4:4" x14ac:dyDescent="0.2">
      <c r="D1983" t="s">
        <v>1983</v>
      </c>
    </row>
    <row r="1984" spans="4:4" x14ac:dyDescent="0.2">
      <c r="D1984" t="s">
        <v>1984</v>
      </c>
    </row>
    <row r="1985" spans="4:4" x14ac:dyDescent="0.2">
      <c r="D1985" t="s">
        <v>1985</v>
      </c>
    </row>
    <row r="1986" spans="4:4" x14ac:dyDescent="0.2">
      <c r="D1986" t="s">
        <v>1986</v>
      </c>
    </row>
    <row r="1987" spans="4:4" x14ac:dyDescent="0.2">
      <c r="D1987" t="s">
        <v>1987</v>
      </c>
    </row>
    <row r="1988" spans="4:4" x14ac:dyDescent="0.2">
      <c r="D1988" t="s">
        <v>1988</v>
      </c>
    </row>
    <row r="1989" spans="4:4" x14ac:dyDescent="0.2">
      <c r="D1989" t="s">
        <v>1989</v>
      </c>
    </row>
    <row r="1990" spans="4:4" x14ac:dyDescent="0.2">
      <c r="D1990" t="s">
        <v>1990</v>
      </c>
    </row>
    <row r="1991" spans="4:4" x14ac:dyDescent="0.2">
      <c r="D1991" t="s">
        <v>1991</v>
      </c>
    </row>
    <row r="1992" spans="4:4" x14ac:dyDescent="0.2">
      <c r="D1992" t="s">
        <v>1992</v>
      </c>
    </row>
    <row r="1993" spans="4:4" x14ac:dyDescent="0.2">
      <c r="D1993" t="s">
        <v>1993</v>
      </c>
    </row>
    <row r="1994" spans="4:4" x14ac:dyDescent="0.2">
      <c r="D1994" t="s">
        <v>1994</v>
      </c>
    </row>
    <row r="1995" spans="4:4" x14ac:dyDescent="0.2">
      <c r="D1995" t="s">
        <v>1995</v>
      </c>
    </row>
    <row r="1996" spans="4:4" x14ac:dyDescent="0.2">
      <c r="D1996" t="s">
        <v>1996</v>
      </c>
    </row>
    <row r="1997" spans="4:4" x14ac:dyDescent="0.2">
      <c r="D1997" t="s">
        <v>1997</v>
      </c>
    </row>
    <row r="1998" spans="4:4" x14ac:dyDescent="0.2">
      <c r="D1998" t="s">
        <v>1998</v>
      </c>
    </row>
    <row r="1999" spans="4:4" x14ac:dyDescent="0.2">
      <c r="D1999" t="s">
        <v>1999</v>
      </c>
    </row>
    <row r="2000" spans="4:4" x14ac:dyDescent="0.2">
      <c r="D2000" t="s">
        <v>2000</v>
      </c>
    </row>
    <row r="2001" spans="4:4" x14ac:dyDescent="0.2">
      <c r="D2001" t="s">
        <v>2001</v>
      </c>
    </row>
    <row r="2002" spans="4:4" x14ac:dyDescent="0.2">
      <c r="D2002" t="s">
        <v>2002</v>
      </c>
    </row>
    <row r="2003" spans="4:4" x14ac:dyDescent="0.2">
      <c r="D2003" t="s">
        <v>2003</v>
      </c>
    </row>
    <row r="2004" spans="4:4" x14ac:dyDescent="0.2">
      <c r="D2004" t="s">
        <v>2004</v>
      </c>
    </row>
    <row r="2005" spans="4:4" x14ac:dyDescent="0.2">
      <c r="D2005" t="s">
        <v>2005</v>
      </c>
    </row>
    <row r="2006" spans="4:4" x14ac:dyDescent="0.2">
      <c r="D2006" t="s">
        <v>2006</v>
      </c>
    </row>
    <row r="2007" spans="4:4" x14ac:dyDescent="0.2">
      <c r="D2007" t="s">
        <v>2007</v>
      </c>
    </row>
    <row r="2008" spans="4:4" x14ac:dyDescent="0.2">
      <c r="D2008" t="s">
        <v>2008</v>
      </c>
    </row>
    <row r="2009" spans="4:4" x14ac:dyDescent="0.2">
      <c r="D2009" t="s">
        <v>2009</v>
      </c>
    </row>
    <row r="2010" spans="4:4" x14ac:dyDescent="0.2">
      <c r="D2010" t="s">
        <v>2010</v>
      </c>
    </row>
    <row r="2011" spans="4:4" x14ac:dyDescent="0.2">
      <c r="D2011" t="s">
        <v>2011</v>
      </c>
    </row>
    <row r="2012" spans="4:4" x14ac:dyDescent="0.2">
      <c r="D2012" t="s">
        <v>2012</v>
      </c>
    </row>
    <row r="2013" spans="4:4" x14ac:dyDescent="0.2">
      <c r="D2013" t="s">
        <v>2013</v>
      </c>
    </row>
    <row r="2014" spans="4:4" x14ac:dyDescent="0.2">
      <c r="D2014" t="s">
        <v>2014</v>
      </c>
    </row>
    <row r="2015" spans="4:4" x14ac:dyDescent="0.2">
      <c r="D2015" t="s">
        <v>2015</v>
      </c>
    </row>
    <row r="2016" spans="4:4" x14ac:dyDescent="0.2">
      <c r="D2016" t="s">
        <v>2016</v>
      </c>
    </row>
    <row r="2017" spans="4:4" x14ac:dyDescent="0.2">
      <c r="D2017" t="s">
        <v>2017</v>
      </c>
    </row>
    <row r="2018" spans="4:4" x14ac:dyDescent="0.2">
      <c r="D2018" t="s">
        <v>2018</v>
      </c>
    </row>
    <row r="2019" spans="4:4" x14ac:dyDescent="0.2">
      <c r="D2019" t="s">
        <v>2019</v>
      </c>
    </row>
    <row r="2020" spans="4:4" x14ac:dyDescent="0.2">
      <c r="D2020" t="s">
        <v>2020</v>
      </c>
    </row>
    <row r="2021" spans="4:4" x14ac:dyDescent="0.2">
      <c r="D2021" t="s">
        <v>2021</v>
      </c>
    </row>
    <row r="2022" spans="4:4" x14ac:dyDescent="0.2">
      <c r="D2022" t="s">
        <v>2022</v>
      </c>
    </row>
    <row r="2023" spans="4:4" x14ac:dyDescent="0.2">
      <c r="D2023" t="s">
        <v>2023</v>
      </c>
    </row>
    <row r="2024" spans="4:4" x14ac:dyDescent="0.2">
      <c r="D2024" t="s">
        <v>2024</v>
      </c>
    </row>
    <row r="2025" spans="4:4" x14ac:dyDescent="0.2">
      <c r="D2025" t="s">
        <v>2025</v>
      </c>
    </row>
    <row r="2026" spans="4:4" x14ac:dyDescent="0.2">
      <c r="D2026" t="s">
        <v>2026</v>
      </c>
    </row>
    <row r="2027" spans="4:4" x14ac:dyDescent="0.2">
      <c r="D2027" t="s">
        <v>2027</v>
      </c>
    </row>
    <row r="2028" spans="4:4" x14ac:dyDescent="0.2">
      <c r="D2028" t="s">
        <v>2028</v>
      </c>
    </row>
    <row r="2029" spans="4:4" x14ac:dyDescent="0.2">
      <c r="D2029" t="s">
        <v>2029</v>
      </c>
    </row>
    <row r="2030" spans="4:4" x14ac:dyDescent="0.2">
      <c r="D2030" t="s">
        <v>2030</v>
      </c>
    </row>
    <row r="2031" spans="4:4" x14ac:dyDescent="0.2">
      <c r="D2031" t="s">
        <v>2031</v>
      </c>
    </row>
    <row r="2032" spans="4:4" x14ac:dyDescent="0.2">
      <c r="D2032" t="s">
        <v>2032</v>
      </c>
    </row>
    <row r="2033" spans="4:4" x14ac:dyDescent="0.2">
      <c r="D2033" t="s">
        <v>2033</v>
      </c>
    </row>
    <row r="2034" spans="4:4" x14ac:dyDescent="0.2">
      <c r="D2034" t="s">
        <v>2034</v>
      </c>
    </row>
    <row r="2035" spans="4:4" x14ac:dyDescent="0.2">
      <c r="D2035" t="s">
        <v>2035</v>
      </c>
    </row>
    <row r="2036" spans="4:4" x14ac:dyDescent="0.2">
      <c r="D2036" t="s">
        <v>2036</v>
      </c>
    </row>
    <row r="2037" spans="4:4" x14ac:dyDescent="0.2">
      <c r="D2037" t="s">
        <v>2037</v>
      </c>
    </row>
    <row r="2038" spans="4:4" x14ac:dyDescent="0.2">
      <c r="D2038" t="s">
        <v>2038</v>
      </c>
    </row>
    <row r="2039" spans="4:4" x14ac:dyDescent="0.2">
      <c r="D2039" t="s">
        <v>2039</v>
      </c>
    </row>
    <row r="2040" spans="4:4" x14ac:dyDescent="0.2">
      <c r="D2040" t="s">
        <v>2040</v>
      </c>
    </row>
    <row r="2041" spans="4:4" x14ac:dyDescent="0.2">
      <c r="D2041" t="s">
        <v>2041</v>
      </c>
    </row>
    <row r="2042" spans="4:4" x14ac:dyDescent="0.2">
      <c r="D2042" t="s">
        <v>2042</v>
      </c>
    </row>
    <row r="2043" spans="4:4" x14ac:dyDescent="0.2">
      <c r="D2043" t="s">
        <v>2043</v>
      </c>
    </row>
    <row r="2044" spans="4:4" x14ac:dyDescent="0.2">
      <c r="D2044" t="s">
        <v>2044</v>
      </c>
    </row>
    <row r="2045" spans="4:4" x14ac:dyDescent="0.2">
      <c r="D2045" t="s">
        <v>2045</v>
      </c>
    </row>
    <row r="2046" spans="4:4" x14ac:dyDescent="0.2">
      <c r="D2046" t="s">
        <v>2046</v>
      </c>
    </row>
    <row r="2047" spans="4:4" x14ac:dyDescent="0.2">
      <c r="D2047" t="s">
        <v>2047</v>
      </c>
    </row>
    <row r="2048" spans="4:4" x14ac:dyDescent="0.2">
      <c r="D2048" t="s">
        <v>2048</v>
      </c>
    </row>
    <row r="2049" spans="4:4" x14ac:dyDescent="0.2">
      <c r="D2049" t="s">
        <v>2049</v>
      </c>
    </row>
    <row r="2050" spans="4:4" x14ac:dyDescent="0.2">
      <c r="D2050" t="s">
        <v>2050</v>
      </c>
    </row>
    <row r="2051" spans="4:4" x14ac:dyDescent="0.2">
      <c r="D2051" t="s">
        <v>2051</v>
      </c>
    </row>
    <row r="2052" spans="4:4" x14ac:dyDescent="0.2">
      <c r="D2052" t="s">
        <v>2052</v>
      </c>
    </row>
    <row r="2053" spans="4:4" x14ac:dyDescent="0.2">
      <c r="D2053" t="s">
        <v>2053</v>
      </c>
    </row>
    <row r="2054" spans="4:4" x14ac:dyDescent="0.2">
      <c r="D2054" t="s">
        <v>2054</v>
      </c>
    </row>
    <row r="2055" spans="4:4" x14ac:dyDescent="0.2">
      <c r="D2055" t="s">
        <v>2055</v>
      </c>
    </row>
    <row r="2056" spans="4:4" x14ac:dyDescent="0.2">
      <c r="D2056" t="s">
        <v>2056</v>
      </c>
    </row>
    <row r="2057" spans="4:4" x14ac:dyDescent="0.2">
      <c r="D2057" t="s">
        <v>2057</v>
      </c>
    </row>
    <row r="2058" spans="4:4" x14ac:dyDescent="0.2">
      <c r="D2058" t="s">
        <v>2058</v>
      </c>
    </row>
    <row r="2059" spans="4:4" x14ac:dyDescent="0.2">
      <c r="D2059" t="s">
        <v>2059</v>
      </c>
    </row>
    <row r="2060" spans="4:4" x14ac:dyDescent="0.2">
      <c r="D2060" t="s">
        <v>2060</v>
      </c>
    </row>
    <row r="2061" spans="4:4" x14ac:dyDescent="0.2">
      <c r="D2061" t="s">
        <v>2061</v>
      </c>
    </row>
    <row r="2062" spans="4:4" x14ac:dyDescent="0.2">
      <c r="D2062" t="s">
        <v>2062</v>
      </c>
    </row>
    <row r="2063" spans="4:4" x14ac:dyDescent="0.2">
      <c r="D2063" t="s">
        <v>2063</v>
      </c>
    </row>
    <row r="2064" spans="4:4" x14ac:dyDescent="0.2">
      <c r="D2064" t="s">
        <v>2064</v>
      </c>
    </row>
    <row r="2065" spans="4:4" x14ac:dyDescent="0.2">
      <c r="D2065" t="s">
        <v>2065</v>
      </c>
    </row>
    <row r="2066" spans="4:4" x14ac:dyDescent="0.2">
      <c r="D2066" t="s">
        <v>2066</v>
      </c>
    </row>
    <row r="2067" spans="4:4" x14ac:dyDescent="0.2">
      <c r="D2067" t="s">
        <v>2067</v>
      </c>
    </row>
    <row r="2068" spans="4:4" x14ac:dyDescent="0.2">
      <c r="D2068" t="s">
        <v>2068</v>
      </c>
    </row>
    <row r="2069" spans="4:4" x14ac:dyDescent="0.2">
      <c r="D2069" t="s">
        <v>2069</v>
      </c>
    </row>
    <row r="2070" spans="4:4" x14ac:dyDescent="0.2">
      <c r="D2070" t="s">
        <v>2070</v>
      </c>
    </row>
    <row r="2071" spans="4:4" x14ac:dyDescent="0.2">
      <c r="D2071" t="s">
        <v>2071</v>
      </c>
    </row>
    <row r="2072" spans="4:4" x14ac:dyDescent="0.2">
      <c r="D2072" t="s">
        <v>2072</v>
      </c>
    </row>
    <row r="2073" spans="4:4" x14ac:dyDescent="0.2">
      <c r="D2073" t="s">
        <v>2073</v>
      </c>
    </row>
    <row r="2074" spans="4:4" x14ac:dyDescent="0.2">
      <c r="D2074" t="s">
        <v>2074</v>
      </c>
    </row>
    <row r="2075" spans="4:4" x14ac:dyDescent="0.2">
      <c r="D2075" t="s">
        <v>2075</v>
      </c>
    </row>
    <row r="2076" spans="4:4" x14ac:dyDescent="0.2">
      <c r="D2076" t="s">
        <v>2076</v>
      </c>
    </row>
    <row r="2077" spans="4:4" x14ac:dyDescent="0.2">
      <c r="D2077" t="s">
        <v>2077</v>
      </c>
    </row>
    <row r="2078" spans="4:4" x14ac:dyDescent="0.2">
      <c r="D2078" t="s">
        <v>2078</v>
      </c>
    </row>
    <row r="2079" spans="4:4" x14ac:dyDescent="0.2">
      <c r="D2079" t="s">
        <v>2079</v>
      </c>
    </row>
    <row r="2080" spans="4:4" x14ac:dyDescent="0.2">
      <c r="D2080" t="s">
        <v>2080</v>
      </c>
    </row>
    <row r="2081" spans="4:4" x14ac:dyDescent="0.2">
      <c r="D2081" t="s">
        <v>2081</v>
      </c>
    </row>
    <row r="2082" spans="4:4" x14ac:dyDescent="0.2">
      <c r="D2082" t="s">
        <v>2082</v>
      </c>
    </row>
    <row r="2083" spans="4:4" x14ac:dyDescent="0.2">
      <c r="D2083" t="s">
        <v>2083</v>
      </c>
    </row>
    <row r="2084" spans="4:4" x14ac:dyDescent="0.2">
      <c r="D2084" t="s">
        <v>2084</v>
      </c>
    </row>
    <row r="2085" spans="4:4" x14ac:dyDescent="0.2">
      <c r="D2085" t="s">
        <v>2085</v>
      </c>
    </row>
    <row r="2086" spans="4:4" x14ac:dyDescent="0.2">
      <c r="D2086" t="s">
        <v>2086</v>
      </c>
    </row>
    <row r="2087" spans="4:4" x14ac:dyDescent="0.2">
      <c r="D2087" t="s">
        <v>2087</v>
      </c>
    </row>
    <row r="2088" spans="4:4" x14ac:dyDescent="0.2">
      <c r="D2088" t="s">
        <v>2088</v>
      </c>
    </row>
    <row r="2089" spans="4:4" x14ac:dyDescent="0.2">
      <c r="D2089" t="s">
        <v>2089</v>
      </c>
    </row>
    <row r="2090" spans="4:4" x14ac:dyDescent="0.2">
      <c r="D2090" t="s">
        <v>2090</v>
      </c>
    </row>
    <row r="2091" spans="4:4" x14ac:dyDescent="0.2">
      <c r="D2091" t="s">
        <v>2091</v>
      </c>
    </row>
    <row r="2092" spans="4:4" x14ac:dyDescent="0.2">
      <c r="D2092" t="s">
        <v>2092</v>
      </c>
    </row>
    <row r="2093" spans="4:4" x14ac:dyDescent="0.2">
      <c r="D2093" t="s">
        <v>2093</v>
      </c>
    </row>
    <row r="2094" spans="4:4" x14ac:dyDescent="0.2">
      <c r="D2094" t="s">
        <v>2094</v>
      </c>
    </row>
    <row r="2095" spans="4:4" x14ac:dyDescent="0.2">
      <c r="D2095" t="s">
        <v>2095</v>
      </c>
    </row>
    <row r="2096" spans="4:4" x14ac:dyDescent="0.2">
      <c r="D2096" t="s">
        <v>2096</v>
      </c>
    </row>
    <row r="2097" spans="4:4" x14ac:dyDescent="0.2">
      <c r="D2097" t="s">
        <v>2097</v>
      </c>
    </row>
    <row r="2098" spans="4:4" x14ac:dyDescent="0.2">
      <c r="D2098" t="s">
        <v>2098</v>
      </c>
    </row>
    <row r="2099" spans="4:4" x14ac:dyDescent="0.2">
      <c r="D2099" t="s">
        <v>2099</v>
      </c>
    </row>
    <row r="2100" spans="4:4" x14ac:dyDescent="0.2">
      <c r="D2100" t="s">
        <v>2100</v>
      </c>
    </row>
    <row r="2101" spans="4:4" x14ac:dyDescent="0.2">
      <c r="D2101" t="s">
        <v>2101</v>
      </c>
    </row>
    <row r="2102" spans="4:4" x14ac:dyDescent="0.2">
      <c r="D2102" t="s">
        <v>2102</v>
      </c>
    </row>
    <row r="2103" spans="4:4" x14ac:dyDescent="0.2">
      <c r="D2103" t="s">
        <v>2103</v>
      </c>
    </row>
    <row r="2104" spans="4:4" x14ac:dyDescent="0.2">
      <c r="D2104" t="s">
        <v>2104</v>
      </c>
    </row>
    <row r="2105" spans="4:4" x14ac:dyDescent="0.2">
      <c r="D2105" t="s">
        <v>2105</v>
      </c>
    </row>
    <row r="2106" spans="4:4" x14ac:dyDescent="0.2">
      <c r="D2106" t="s">
        <v>2106</v>
      </c>
    </row>
    <row r="2107" spans="4:4" x14ac:dyDescent="0.2">
      <c r="D2107" t="s">
        <v>2107</v>
      </c>
    </row>
    <row r="2108" spans="4:4" x14ac:dyDescent="0.2">
      <c r="D2108" t="s">
        <v>2108</v>
      </c>
    </row>
    <row r="2109" spans="4:4" x14ac:dyDescent="0.2">
      <c r="D2109" t="s">
        <v>2109</v>
      </c>
    </row>
    <row r="2110" spans="4:4" x14ac:dyDescent="0.2">
      <c r="D2110" t="s">
        <v>2110</v>
      </c>
    </row>
    <row r="2111" spans="4:4" x14ac:dyDescent="0.2">
      <c r="D2111" t="s">
        <v>2111</v>
      </c>
    </row>
    <row r="2112" spans="4:4" x14ac:dyDescent="0.2">
      <c r="D2112" t="s">
        <v>2112</v>
      </c>
    </row>
    <row r="2113" spans="4:4" x14ac:dyDescent="0.2">
      <c r="D2113" t="s">
        <v>2113</v>
      </c>
    </row>
    <row r="2114" spans="4:4" x14ac:dyDescent="0.2">
      <c r="D2114" t="s">
        <v>2114</v>
      </c>
    </row>
    <row r="2115" spans="4:4" x14ac:dyDescent="0.2">
      <c r="D2115" t="s">
        <v>2115</v>
      </c>
    </row>
    <row r="2116" spans="4:4" x14ac:dyDescent="0.2">
      <c r="D2116" t="s">
        <v>2116</v>
      </c>
    </row>
    <row r="2117" spans="4:4" x14ac:dyDescent="0.2">
      <c r="D2117" t="s">
        <v>2117</v>
      </c>
    </row>
    <row r="2118" spans="4:4" x14ac:dyDescent="0.2">
      <c r="D2118" t="s">
        <v>2118</v>
      </c>
    </row>
    <row r="2119" spans="4:4" x14ac:dyDescent="0.2">
      <c r="D2119" t="s">
        <v>2119</v>
      </c>
    </row>
    <row r="2120" spans="4:4" x14ac:dyDescent="0.2">
      <c r="D2120" t="s">
        <v>2120</v>
      </c>
    </row>
    <row r="2121" spans="4:4" x14ac:dyDescent="0.2">
      <c r="D2121" t="s">
        <v>2121</v>
      </c>
    </row>
    <row r="2122" spans="4:4" x14ac:dyDescent="0.2">
      <c r="D2122" t="s">
        <v>2122</v>
      </c>
    </row>
    <row r="2123" spans="4:4" x14ac:dyDescent="0.2">
      <c r="D2123" t="s">
        <v>2123</v>
      </c>
    </row>
    <row r="2124" spans="4:4" x14ac:dyDescent="0.2">
      <c r="D2124" t="s">
        <v>2124</v>
      </c>
    </row>
    <row r="2125" spans="4:4" x14ac:dyDescent="0.2">
      <c r="D2125" t="s">
        <v>2125</v>
      </c>
    </row>
    <row r="2126" spans="4:4" x14ac:dyDescent="0.2">
      <c r="D2126" t="s">
        <v>2126</v>
      </c>
    </row>
    <row r="2127" spans="4:4" x14ac:dyDescent="0.2">
      <c r="D2127" t="s">
        <v>2127</v>
      </c>
    </row>
    <row r="2128" spans="4:4" x14ac:dyDescent="0.2">
      <c r="D2128" t="s">
        <v>2128</v>
      </c>
    </row>
    <row r="2129" spans="4:4" x14ac:dyDescent="0.2">
      <c r="D2129" t="s">
        <v>2129</v>
      </c>
    </row>
    <row r="2130" spans="4:4" x14ac:dyDescent="0.2">
      <c r="D2130" t="s">
        <v>2130</v>
      </c>
    </row>
    <row r="2131" spans="4:4" x14ac:dyDescent="0.2">
      <c r="D2131" t="s">
        <v>2131</v>
      </c>
    </row>
    <row r="2132" spans="4:4" x14ac:dyDescent="0.2">
      <c r="D2132" t="s">
        <v>2132</v>
      </c>
    </row>
    <row r="2133" spans="4:4" x14ac:dyDescent="0.2">
      <c r="D2133" t="s">
        <v>2133</v>
      </c>
    </row>
    <row r="2134" spans="4:4" x14ac:dyDescent="0.2">
      <c r="D2134" t="s">
        <v>2134</v>
      </c>
    </row>
    <row r="2135" spans="4:4" x14ac:dyDescent="0.2">
      <c r="D2135" t="s">
        <v>2135</v>
      </c>
    </row>
    <row r="2136" spans="4:4" x14ac:dyDescent="0.2">
      <c r="D2136" t="s">
        <v>2136</v>
      </c>
    </row>
    <row r="2137" spans="4:4" x14ac:dyDescent="0.2">
      <c r="D2137" t="s">
        <v>2137</v>
      </c>
    </row>
    <row r="2138" spans="4:4" x14ac:dyDescent="0.2">
      <c r="D2138" t="s">
        <v>2138</v>
      </c>
    </row>
    <row r="2139" spans="4:4" x14ac:dyDescent="0.2">
      <c r="D2139" t="s">
        <v>2139</v>
      </c>
    </row>
    <row r="2140" spans="4:4" x14ac:dyDescent="0.2">
      <c r="D2140" t="s">
        <v>2140</v>
      </c>
    </row>
    <row r="2141" spans="4:4" x14ac:dyDescent="0.2">
      <c r="D2141" t="s">
        <v>2141</v>
      </c>
    </row>
    <row r="2142" spans="4:4" x14ac:dyDescent="0.2">
      <c r="D2142" t="s">
        <v>2142</v>
      </c>
    </row>
    <row r="2143" spans="4:4" x14ac:dyDescent="0.2">
      <c r="D2143" t="s">
        <v>2143</v>
      </c>
    </row>
    <row r="2144" spans="4:4" x14ac:dyDescent="0.2">
      <c r="D2144" t="s">
        <v>2144</v>
      </c>
    </row>
    <row r="2145" spans="4:4" x14ac:dyDescent="0.2">
      <c r="D2145" t="s">
        <v>2145</v>
      </c>
    </row>
    <row r="2146" spans="4:4" x14ac:dyDescent="0.2">
      <c r="D2146" t="s">
        <v>2146</v>
      </c>
    </row>
    <row r="2147" spans="4:4" x14ac:dyDescent="0.2">
      <c r="D2147" t="s">
        <v>2147</v>
      </c>
    </row>
    <row r="2148" spans="4:4" x14ac:dyDescent="0.2">
      <c r="D2148" t="s">
        <v>2148</v>
      </c>
    </row>
    <row r="2149" spans="4:4" x14ac:dyDescent="0.2">
      <c r="D2149" t="s">
        <v>2149</v>
      </c>
    </row>
    <row r="2150" spans="4:4" x14ac:dyDescent="0.2">
      <c r="D2150" t="s">
        <v>2150</v>
      </c>
    </row>
    <row r="2151" spans="4:4" x14ac:dyDescent="0.2">
      <c r="D2151" t="s">
        <v>2151</v>
      </c>
    </row>
    <row r="2152" spans="4:4" x14ac:dyDescent="0.2">
      <c r="D2152" t="s">
        <v>2152</v>
      </c>
    </row>
    <row r="2153" spans="4:4" x14ac:dyDescent="0.2">
      <c r="D2153" t="s">
        <v>2153</v>
      </c>
    </row>
    <row r="2154" spans="4:4" x14ac:dyDescent="0.2">
      <c r="D2154" t="s">
        <v>2154</v>
      </c>
    </row>
    <row r="2155" spans="4:4" x14ac:dyDescent="0.2">
      <c r="D2155" t="s">
        <v>2155</v>
      </c>
    </row>
    <row r="2156" spans="4:4" x14ac:dyDescent="0.2">
      <c r="D2156" t="s">
        <v>2156</v>
      </c>
    </row>
    <row r="2157" spans="4:4" x14ac:dyDescent="0.2">
      <c r="D2157" t="s">
        <v>2157</v>
      </c>
    </row>
    <row r="2158" spans="4:4" x14ac:dyDescent="0.2">
      <c r="D2158" t="s">
        <v>2158</v>
      </c>
    </row>
    <row r="2159" spans="4:4" x14ac:dyDescent="0.2">
      <c r="D2159" t="s">
        <v>2159</v>
      </c>
    </row>
    <row r="2160" spans="4:4" x14ac:dyDescent="0.2">
      <c r="D2160" t="s">
        <v>2160</v>
      </c>
    </row>
    <row r="2161" spans="4:4" x14ac:dyDescent="0.2">
      <c r="D2161" t="s">
        <v>2161</v>
      </c>
    </row>
    <row r="2162" spans="4:4" x14ac:dyDescent="0.2">
      <c r="D2162" t="s">
        <v>2162</v>
      </c>
    </row>
    <row r="2163" spans="4:4" x14ac:dyDescent="0.2">
      <c r="D2163" t="s">
        <v>2163</v>
      </c>
    </row>
    <row r="2164" spans="4:4" x14ac:dyDescent="0.2">
      <c r="D2164" t="s">
        <v>2164</v>
      </c>
    </row>
    <row r="2165" spans="4:4" x14ac:dyDescent="0.2">
      <c r="D2165" t="s">
        <v>2165</v>
      </c>
    </row>
    <row r="2166" spans="4:4" x14ac:dyDescent="0.2">
      <c r="D2166" t="s">
        <v>2166</v>
      </c>
    </row>
    <row r="2167" spans="4:4" x14ac:dyDescent="0.2">
      <c r="D2167" t="s">
        <v>2167</v>
      </c>
    </row>
    <row r="2168" spans="4:4" x14ac:dyDescent="0.2">
      <c r="D2168" t="s">
        <v>2168</v>
      </c>
    </row>
    <row r="2169" spans="4:4" x14ac:dyDescent="0.2">
      <c r="D2169" t="s">
        <v>2169</v>
      </c>
    </row>
    <row r="2170" spans="4:4" x14ac:dyDescent="0.2">
      <c r="D2170" t="s">
        <v>2170</v>
      </c>
    </row>
    <row r="2171" spans="4:4" x14ac:dyDescent="0.2">
      <c r="D2171" t="s">
        <v>2171</v>
      </c>
    </row>
    <row r="2172" spans="4:4" x14ac:dyDescent="0.2">
      <c r="D2172" t="s">
        <v>2172</v>
      </c>
    </row>
    <row r="2173" spans="4:4" x14ac:dyDescent="0.2">
      <c r="D2173" t="s">
        <v>2173</v>
      </c>
    </row>
    <row r="2174" spans="4:4" x14ac:dyDescent="0.2">
      <c r="D2174" t="s">
        <v>2174</v>
      </c>
    </row>
    <row r="2175" spans="4:4" x14ac:dyDescent="0.2">
      <c r="D2175" t="s">
        <v>2175</v>
      </c>
    </row>
    <row r="2176" spans="4:4" x14ac:dyDescent="0.2">
      <c r="D2176" t="s">
        <v>2176</v>
      </c>
    </row>
    <row r="2177" spans="4:4" x14ac:dyDescent="0.2">
      <c r="D2177" t="s">
        <v>2177</v>
      </c>
    </row>
    <row r="2178" spans="4:4" x14ac:dyDescent="0.2">
      <c r="D2178" t="s">
        <v>2178</v>
      </c>
    </row>
    <row r="2179" spans="4:4" x14ac:dyDescent="0.2">
      <c r="D2179" t="s">
        <v>2179</v>
      </c>
    </row>
    <row r="2180" spans="4:4" x14ac:dyDescent="0.2">
      <c r="D2180" t="s">
        <v>2180</v>
      </c>
    </row>
    <row r="2181" spans="4:4" x14ac:dyDescent="0.2">
      <c r="D2181" t="s">
        <v>2181</v>
      </c>
    </row>
    <row r="2182" spans="4:4" x14ac:dyDescent="0.2">
      <c r="D2182" t="s">
        <v>2182</v>
      </c>
    </row>
    <row r="2183" spans="4:4" x14ac:dyDescent="0.2">
      <c r="D2183" t="s">
        <v>2183</v>
      </c>
    </row>
    <row r="2184" spans="4:4" x14ac:dyDescent="0.2">
      <c r="D2184" t="s">
        <v>2184</v>
      </c>
    </row>
    <row r="2185" spans="4:4" x14ac:dyDescent="0.2">
      <c r="D2185" t="s">
        <v>2185</v>
      </c>
    </row>
    <row r="2186" spans="4:4" x14ac:dyDescent="0.2">
      <c r="D2186" t="s">
        <v>2186</v>
      </c>
    </row>
    <row r="2187" spans="4:4" x14ac:dyDescent="0.2">
      <c r="D2187" t="s">
        <v>2187</v>
      </c>
    </row>
    <row r="2188" spans="4:4" x14ac:dyDescent="0.2">
      <c r="D2188" t="s">
        <v>2188</v>
      </c>
    </row>
    <row r="2189" spans="4:4" x14ac:dyDescent="0.2">
      <c r="D2189" t="s">
        <v>2189</v>
      </c>
    </row>
    <row r="2190" spans="4:4" x14ac:dyDescent="0.2">
      <c r="D2190" t="s">
        <v>2190</v>
      </c>
    </row>
    <row r="2191" spans="4:4" x14ac:dyDescent="0.2">
      <c r="D2191" t="s">
        <v>2191</v>
      </c>
    </row>
    <row r="2192" spans="4:4" x14ac:dyDescent="0.2">
      <c r="D2192" t="s">
        <v>2192</v>
      </c>
    </row>
    <row r="2193" spans="4:4" x14ac:dyDescent="0.2">
      <c r="D2193" t="s">
        <v>2193</v>
      </c>
    </row>
    <row r="2194" spans="4:4" x14ac:dyDescent="0.2">
      <c r="D2194" t="s">
        <v>2194</v>
      </c>
    </row>
    <row r="2195" spans="4:4" x14ac:dyDescent="0.2">
      <c r="D2195" t="s">
        <v>2195</v>
      </c>
    </row>
    <row r="2196" spans="4:4" x14ac:dyDescent="0.2">
      <c r="D2196" t="s">
        <v>2196</v>
      </c>
    </row>
    <row r="2197" spans="4:4" x14ac:dyDescent="0.2">
      <c r="D2197" t="s">
        <v>2197</v>
      </c>
    </row>
    <row r="2198" spans="4:4" x14ac:dyDescent="0.2">
      <c r="D2198" t="s">
        <v>2198</v>
      </c>
    </row>
    <row r="2199" spans="4:4" x14ac:dyDescent="0.2">
      <c r="D2199" t="s">
        <v>2199</v>
      </c>
    </row>
    <row r="2200" spans="4:4" x14ac:dyDescent="0.2">
      <c r="D2200" t="s">
        <v>2200</v>
      </c>
    </row>
    <row r="2201" spans="4:4" x14ac:dyDescent="0.2">
      <c r="D2201" t="s">
        <v>2201</v>
      </c>
    </row>
    <row r="2202" spans="4:4" x14ac:dyDescent="0.2">
      <c r="D2202" t="s">
        <v>2202</v>
      </c>
    </row>
    <row r="2203" spans="4:4" x14ac:dyDescent="0.2">
      <c r="D2203" t="s">
        <v>2203</v>
      </c>
    </row>
    <row r="2204" spans="4:4" x14ac:dyDescent="0.2">
      <c r="D2204" t="s">
        <v>2204</v>
      </c>
    </row>
    <row r="2205" spans="4:4" x14ac:dyDescent="0.2">
      <c r="D2205" t="s">
        <v>2205</v>
      </c>
    </row>
    <row r="2206" spans="4:4" x14ac:dyDescent="0.2">
      <c r="D2206" t="s">
        <v>2206</v>
      </c>
    </row>
    <row r="2207" spans="4:4" x14ac:dyDescent="0.2">
      <c r="D2207" t="s">
        <v>2207</v>
      </c>
    </row>
    <row r="2208" spans="4:4" x14ac:dyDescent="0.2">
      <c r="D2208" t="s">
        <v>2208</v>
      </c>
    </row>
    <row r="2209" spans="4:4" x14ac:dyDescent="0.2">
      <c r="D2209" t="s">
        <v>2209</v>
      </c>
    </row>
    <row r="2210" spans="4:4" x14ac:dyDescent="0.2">
      <c r="D2210" t="s">
        <v>2210</v>
      </c>
    </row>
    <row r="2211" spans="4:4" x14ac:dyDescent="0.2">
      <c r="D2211" t="s">
        <v>2211</v>
      </c>
    </row>
    <row r="2212" spans="4:4" x14ac:dyDescent="0.2">
      <c r="D2212" t="s">
        <v>2212</v>
      </c>
    </row>
    <row r="2213" spans="4:4" x14ac:dyDescent="0.2">
      <c r="D2213" t="s">
        <v>2213</v>
      </c>
    </row>
    <row r="2214" spans="4:4" x14ac:dyDescent="0.2">
      <c r="D2214" t="s">
        <v>2214</v>
      </c>
    </row>
    <row r="2215" spans="4:4" x14ac:dyDescent="0.2">
      <c r="D2215" t="s">
        <v>2215</v>
      </c>
    </row>
    <row r="2216" spans="4:4" x14ac:dyDescent="0.2">
      <c r="D2216" t="s">
        <v>2216</v>
      </c>
    </row>
    <row r="2217" spans="4:4" x14ac:dyDescent="0.2">
      <c r="D2217" t="s">
        <v>2217</v>
      </c>
    </row>
    <row r="2218" spans="4:4" x14ac:dyDescent="0.2">
      <c r="D2218" t="s">
        <v>2218</v>
      </c>
    </row>
    <row r="2219" spans="4:4" x14ac:dyDescent="0.2">
      <c r="D2219" t="s">
        <v>2219</v>
      </c>
    </row>
    <row r="2220" spans="4:4" x14ac:dyDescent="0.2">
      <c r="D2220" t="s">
        <v>2220</v>
      </c>
    </row>
    <row r="2221" spans="4:4" x14ac:dyDescent="0.2">
      <c r="D2221" t="s">
        <v>2221</v>
      </c>
    </row>
    <row r="2222" spans="4:4" x14ac:dyDescent="0.2">
      <c r="D2222" t="s">
        <v>2222</v>
      </c>
    </row>
    <row r="2223" spans="4:4" x14ac:dyDescent="0.2">
      <c r="D2223" t="s">
        <v>2223</v>
      </c>
    </row>
    <row r="2224" spans="4:4" x14ac:dyDescent="0.2">
      <c r="D2224" t="s">
        <v>2224</v>
      </c>
    </row>
    <row r="2225" spans="4:4" x14ac:dyDescent="0.2">
      <c r="D2225" t="s">
        <v>2225</v>
      </c>
    </row>
    <row r="2226" spans="4:4" x14ac:dyDescent="0.2">
      <c r="D2226" t="s">
        <v>2226</v>
      </c>
    </row>
    <row r="2227" spans="4:4" x14ac:dyDescent="0.2">
      <c r="D2227" t="s">
        <v>2227</v>
      </c>
    </row>
    <row r="2228" spans="4:4" x14ac:dyDescent="0.2">
      <c r="D2228" t="s">
        <v>2228</v>
      </c>
    </row>
    <row r="2229" spans="4:4" x14ac:dyDescent="0.2">
      <c r="D2229" t="s">
        <v>2229</v>
      </c>
    </row>
    <row r="2230" spans="4:4" x14ac:dyDescent="0.2">
      <c r="D2230" t="s">
        <v>2230</v>
      </c>
    </row>
    <row r="2231" spans="4:4" x14ac:dyDescent="0.2">
      <c r="D2231" t="s">
        <v>2231</v>
      </c>
    </row>
    <row r="2232" spans="4:4" x14ac:dyDescent="0.2">
      <c r="D2232" t="s">
        <v>2232</v>
      </c>
    </row>
    <row r="2233" spans="4:4" x14ac:dyDescent="0.2">
      <c r="D2233" t="s">
        <v>2233</v>
      </c>
    </row>
    <row r="2234" spans="4:4" x14ac:dyDescent="0.2">
      <c r="D2234" t="s">
        <v>2234</v>
      </c>
    </row>
    <row r="2235" spans="4:4" x14ac:dyDescent="0.2">
      <c r="D2235" t="s">
        <v>2235</v>
      </c>
    </row>
    <row r="2236" spans="4:4" x14ac:dyDescent="0.2">
      <c r="D2236" t="s">
        <v>2236</v>
      </c>
    </row>
    <row r="2237" spans="4:4" x14ac:dyDescent="0.2">
      <c r="D2237" t="s">
        <v>2237</v>
      </c>
    </row>
    <row r="2238" spans="4:4" x14ac:dyDescent="0.2">
      <c r="D2238" t="s">
        <v>2238</v>
      </c>
    </row>
    <row r="2239" spans="4:4" x14ac:dyDescent="0.2">
      <c r="D2239" t="s">
        <v>2239</v>
      </c>
    </row>
    <row r="2240" spans="4:4" x14ac:dyDescent="0.2">
      <c r="D2240" t="s">
        <v>2240</v>
      </c>
    </row>
    <row r="2241" spans="4:4" x14ac:dyDescent="0.2">
      <c r="D2241" t="s">
        <v>2241</v>
      </c>
    </row>
    <row r="2242" spans="4:4" x14ac:dyDescent="0.2">
      <c r="D2242" t="s">
        <v>2242</v>
      </c>
    </row>
    <row r="2243" spans="4:4" x14ac:dyDescent="0.2">
      <c r="D2243" t="s">
        <v>2243</v>
      </c>
    </row>
    <row r="2244" spans="4:4" x14ac:dyDescent="0.2">
      <c r="D2244" t="s">
        <v>2244</v>
      </c>
    </row>
    <row r="2245" spans="4:4" x14ac:dyDescent="0.2">
      <c r="D2245" t="s">
        <v>2245</v>
      </c>
    </row>
    <row r="2246" spans="4:4" x14ac:dyDescent="0.2">
      <c r="D2246" t="s">
        <v>2246</v>
      </c>
    </row>
    <row r="2247" spans="4:4" x14ac:dyDescent="0.2">
      <c r="D2247" t="s">
        <v>2247</v>
      </c>
    </row>
    <row r="2248" spans="4:4" x14ac:dyDescent="0.2">
      <c r="D2248" t="s">
        <v>2248</v>
      </c>
    </row>
    <row r="2249" spans="4:4" x14ac:dyDescent="0.2">
      <c r="D2249" t="s">
        <v>2249</v>
      </c>
    </row>
    <row r="2250" spans="4:4" x14ac:dyDescent="0.2">
      <c r="D2250" t="s">
        <v>2250</v>
      </c>
    </row>
    <row r="2251" spans="4:4" x14ac:dyDescent="0.2">
      <c r="D2251" t="s">
        <v>2251</v>
      </c>
    </row>
    <row r="2252" spans="4:4" x14ac:dyDescent="0.2">
      <c r="D2252" t="s">
        <v>2252</v>
      </c>
    </row>
    <row r="2253" spans="4:4" x14ac:dyDescent="0.2">
      <c r="D2253" t="s">
        <v>2253</v>
      </c>
    </row>
    <row r="2254" spans="4:4" x14ac:dyDescent="0.2">
      <c r="D2254" t="s">
        <v>2254</v>
      </c>
    </row>
    <row r="2255" spans="4:4" x14ac:dyDescent="0.2">
      <c r="D2255" t="s">
        <v>2255</v>
      </c>
    </row>
    <row r="2256" spans="4:4" x14ac:dyDescent="0.2">
      <c r="D2256" t="s">
        <v>2256</v>
      </c>
    </row>
    <row r="2257" spans="4:4" x14ac:dyDescent="0.2">
      <c r="D2257" t="s">
        <v>2257</v>
      </c>
    </row>
    <row r="2258" spans="4:4" x14ac:dyDescent="0.2">
      <c r="D2258" t="s">
        <v>2258</v>
      </c>
    </row>
    <row r="2259" spans="4:4" x14ac:dyDescent="0.2">
      <c r="D2259" t="s">
        <v>2259</v>
      </c>
    </row>
    <row r="2260" spans="4:4" x14ac:dyDescent="0.2">
      <c r="D2260" t="s">
        <v>2260</v>
      </c>
    </row>
    <row r="2261" spans="4:4" x14ac:dyDescent="0.2">
      <c r="D2261" t="s">
        <v>2261</v>
      </c>
    </row>
    <row r="2262" spans="4:4" x14ac:dyDescent="0.2">
      <c r="D2262" t="s">
        <v>2262</v>
      </c>
    </row>
    <row r="2263" spans="4:4" x14ac:dyDescent="0.2">
      <c r="D2263" t="s">
        <v>2263</v>
      </c>
    </row>
    <row r="2264" spans="4:4" x14ac:dyDescent="0.2">
      <c r="D2264" t="s">
        <v>2264</v>
      </c>
    </row>
    <row r="2265" spans="4:4" x14ac:dyDescent="0.2">
      <c r="D2265" t="s">
        <v>2265</v>
      </c>
    </row>
    <row r="2266" spans="4:4" x14ac:dyDescent="0.2">
      <c r="D2266" t="s">
        <v>2266</v>
      </c>
    </row>
    <row r="2267" spans="4:4" x14ac:dyDescent="0.2">
      <c r="D2267" t="s">
        <v>2267</v>
      </c>
    </row>
    <row r="2268" spans="4:4" x14ac:dyDescent="0.2">
      <c r="D2268" t="s">
        <v>2268</v>
      </c>
    </row>
    <row r="2269" spans="4:4" x14ac:dyDescent="0.2">
      <c r="D2269" t="s">
        <v>2269</v>
      </c>
    </row>
    <row r="2270" spans="4:4" x14ac:dyDescent="0.2">
      <c r="D2270" t="s">
        <v>2270</v>
      </c>
    </row>
    <row r="2271" spans="4:4" x14ac:dyDescent="0.2">
      <c r="D2271" t="s">
        <v>2271</v>
      </c>
    </row>
    <row r="2272" spans="4:4" x14ac:dyDescent="0.2">
      <c r="D2272" t="s">
        <v>2272</v>
      </c>
    </row>
    <row r="2273" spans="4:4" x14ac:dyDescent="0.2">
      <c r="D2273" t="s">
        <v>2273</v>
      </c>
    </row>
    <row r="2274" spans="4:4" x14ac:dyDescent="0.2">
      <c r="D2274" t="s">
        <v>2274</v>
      </c>
    </row>
    <row r="2275" spans="4:4" x14ac:dyDescent="0.2">
      <c r="D2275" t="s">
        <v>2275</v>
      </c>
    </row>
    <row r="2276" spans="4:4" x14ac:dyDescent="0.2">
      <c r="D2276" t="s">
        <v>2276</v>
      </c>
    </row>
    <row r="2277" spans="4:4" x14ac:dyDescent="0.2">
      <c r="D2277" t="s">
        <v>2277</v>
      </c>
    </row>
    <row r="2278" spans="4:4" x14ac:dyDescent="0.2">
      <c r="D2278" t="s">
        <v>2278</v>
      </c>
    </row>
    <row r="2279" spans="4:4" x14ac:dyDescent="0.2">
      <c r="D2279" t="s">
        <v>2279</v>
      </c>
    </row>
    <row r="2280" spans="4:4" x14ac:dyDescent="0.2">
      <c r="D2280" t="s">
        <v>2280</v>
      </c>
    </row>
    <row r="2281" spans="4:4" x14ac:dyDescent="0.2">
      <c r="D2281" t="s">
        <v>2281</v>
      </c>
    </row>
    <row r="2282" spans="4:4" x14ac:dyDescent="0.2">
      <c r="D2282" t="s">
        <v>2282</v>
      </c>
    </row>
    <row r="2283" spans="4:4" x14ac:dyDescent="0.2">
      <c r="D2283" t="s">
        <v>2283</v>
      </c>
    </row>
    <row r="2284" spans="4:4" x14ac:dyDescent="0.2">
      <c r="D2284" t="s">
        <v>2284</v>
      </c>
    </row>
    <row r="2285" spans="4:4" x14ac:dyDescent="0.2">
      <c r="D2285" t="s">
        <v>2285</v>
      </c>
    </row>
    <row r="2286" spans="4:4" x14ac:dyDescent="0.2">
      <c r="D2286" t="s">
        <v>2286</v>
      </c>
    </row>
    <row r="2287" spans="4:4" x14ac:dyDescent="0.2">
      <c r="D2287" t="s">
        <v>2287</v>
      </c>
    </row>
    <row r="2288" spans="4:4" x14ac:dyDescent="0.2">
      <c r="D2288" t="s">
        <v>2288</v>
      </c>
    </row>
    <row r="2289" spans="4:4" x14ac:dyDescent="0.2">
      <c r="D2289" t="s">
        <v>2289</v>
      </c>
    </row>
    <row r="2290" spans="4:4" x14ac:dyDescent="0.2">
      <c r="D2290" t="s">
        <v>2290</v>
      </c>
    </row>
    <row r="2291" spans="4:4" x14ac:dyDescent="0.2">
      <c r="D2291" t="s">
        <v>2291</v>
      </c>
    </row>
    <row r="2292" spans="4:4" x14ac:dyDescent="0.2">
      <c r="D2292" t="s">
        <v>2292</v>
      </c>
    </row>
    <row r="2293" spans="4:4" x14ac:dyDescent="0.2">
      <c r="D2293" t="s">
        <v>2293</v>
      </c>
    </row>
    <row r="2294" spans="4:4" x14ac:dyDescent="0.2">
      <c r="D2294" t="s">
        <v>2294</v>
      </c>
    </row>
    <row r="2295" spans="4:4" x14ac:dyDescent="0.2">
      <c r="D2295" t="s">
        <v>2295</v>
      </c>
    </row>
    <row r="2296" spans="4:4" x14ac:dyDescent="0.2">
      <c r="D2296" t="s">
        <v>2296</v>
      </c>
    </row>
    <row r="2297" spans="4:4" x14ac:dyDescent="0.2">
      <c r="D2297" t="s">
        <v>2297</v>
      </c>
    </row>
    <row r="2298" spans="4:4" x14ac:dyDescent="0.2">
      <c r="D2298" t="s">
        <v>2298</v>
      </c>
    </row>
    <row r="2299" spans="4:4" x14ac:dyDescent="0.2">
      <c r="D2299" t="s">
        <v>2299</v>
      </c>
    </row>
    <row r="2300" spans="4:4" x14ac:dyDescent="0.2">
      <c r="D2300" t="s">
        <v>2300</v>
      </c>
    </row>
    <row r="2301" spans="4:4" x14ac:dyDescent="0.2">
      <c r="D2301" t="s">
        <v>2301</v>
      </c>
    </row>
    <row r="2302" spans="4:4" x14ac:dyDescent="0.2">
      <c r="D2302" t="s">
        <v>2302</v>
      </c>
    </row>
    <row r="2303" spans="4:4" x14ac:dyDescent="0.2">
      <c r="D2303" t="s">
        <v>2303</v>
      </c>
    </row>
    <row r="2304" spans="4:4" x14ac:dyDescent="0.2">
      <c r="D2304" t="s">
        <v>2304</v>
      </c>
    </row>
    <row r="2305" spans="4:4" x14ac:dyDescent="0.2">
      <c r="D2305" t="s">
        <v>2305</v>
      </c>
    </row>
    <row r="2306" spans="4:4" x14ac:dyDescent="0.2">
      <c r="D2306" t="s">
        <v>2306</v>
      </c>
    </row>
    <row r="2307" spans="4:4" x14ac:dyDescent="0.2">
      <c r="D2307" t="s">
        <v>2307</v>
      </c>
    </row>
    <row r="2308" spans="4:4" x14ac:dyDescent="0.2">
      <c r="D2308" t="s">
        <v>2308</v>
      </c>
    </row>
    <row r="2309" spans="4:4" x14ac:dyDescent="0.2">
      <c r="D2309" t="s">
        <v>2309</v>
      </c>
    </row>
    <row r="2310" spans="4:4" x14ac:dyDescent="0.2">
      <c r="D2310" t="s">
        <v>2310</v>
      </c>
    </row>
    <row r="2311" spans="4:4" x14ac:dyDescent="0.2">
      <c r="D2311" t="s">
        <v>2311</v>
      </c>
    </row>
    <row r="2312" spans="4:4" x14ac:dyDescent="0.2">
      <c r="D2312" t="s">
        <v>2312</v>
      </c>
    </row>
    <row r="2313" spans="4:4" x14ac:dyDescent="0.2">
      <c r="D2313" t="s">
        <v>2313</v>
      </c>
    </row>
    <row r="2314" spans="4:4" x14ac:dyDescent="0.2">
      <c r="D2314" t="s">
        <v>2314</v>
      </c>
    </row>
    <row r="2315" spans="4:4" x14ac:dyDescent="0.2">
      <c r="D2315" t="s">
        <v>2315</v>
      </c>
    </row>
    <row r="2316" spans="4:4" x14ac:dyDescent="0.2">
      <c r="D2316" t="s">
        <v>2316</v>
      </c>
    </row>
    <row r="2317" spans="4:4" x14ac:dyDescent="0.2">
      <c r="D2317" t="s">
        <v>2317</v>
      </c>
    </row>
    <row r="2318" spans="4:4" x14ac:dyDescent="0.2">
      <c r="D2318" t="s">
        <v>2318</v>
      </c>
    </row>
    <row r="2319" spans="4:4" x14ac:dyDescent="0.2">
      <c r="D2319" t="s">
        <v>2319</v>
      </c>
    </row>
    <row r="2320" spans="4:4" x14ac:dyDescent="0.2">
      <c r="D2320" t="s">
        <v>2320</v>
      </c>
    </row>
    <row r="2321" spans="4:4" x14ac:dyDescent="0.2">
      <c r="D2321" t="s">
        <v>2321</v>
      </c>
    </row>
    <row r="2322" spans="4:4" x14ac:dyDescent="0.2">
      <c r="D2322" t="s">
        <v>2322</v>
      </c>
    </row>
    <row r="2323" spans="4:4" x14ac:dyDescent="0.2">
      <c r="D2323" t="s">
        <v>2323</v>
      </c>
    </row>
    <row r="2324" spans="4:4" x14ac:dyDescent="0.2">
      <c r="D2324" t="s">
        <v>2324</v>
      </c>
    </row>
    <row r="2325" spans="4:4" x14ac:dyDescent="0.2">
      <c r="D2325" t="s">
        <v>2325</v>
      </c>
    </row>
    <row r="2326" spans="4:4" x14ac:dyDescent="0.2">
      <c r="D2326" t="s">
        <v>2326</v>
      </c>
    </row>
    <row r="2327" spans="4:4" x14ac:dyDescent="0.2">
      <c r="D2327" t="s">
        <v>2327</v>
      </c>
    </row>
    <row r="2328" spans="4:4" x14ac:dyDescent="0.2">
      <c r="D2328" t="s">
        <v>2328</v>
      </c>
    </row>
    <row r="2329" spans="4:4" x14ac:dyDescent="0.2">
      <c r="D2329" t="s">
        <v>2329</v>
      </c>
    </row>
    <row r="2330" spans="4:4" x14ac:dyDescent="0.2">
      <c r="D2330" t="s">
        <v>2330</v>
      </c>
    </row>
    <row r="2331" spans="4:4" x14ac:dyDescent="0.2">
      <c r="D2331" t="s">
        <v>2331</v>
      </c>
    </row>
    <row r="2332" spans="4:4" x14ac:dyDescent="0.2">
      <c r="D2332" t="s">
        <v>2332</v>
      </c>
    </row>
    <row r="2333" spans="4:4" x14ac:dyDescent="0.2">
      <c r="D2333" t="s">
        <v>2333</v>
      </c>
    </row>
    <row r="2334" spans="4:4" x14ac:dyDescent="0.2">
      <c r="D2334" t="s">
        <v>2334</v>
      </c>
    </row>
    <row r="2335" spans="4:4" x14ac:dyDescent="0.2">
      <c r="D2335" t="s">
        <v>2335</v>
      </c>
    </row>
    <row r="2336" spans="4:4" x14ac:dyDescent="0.2">
      <c r="D2336" t="s">
        <v>2336</v>
      </c>
    </row>
    <row r="2337" spans="4:4" x14ac:dyDescent="0.2">
      <c r="D2337" t="s">
        <v>2337</v>
      </c>
    </row>
    <row r="2338" spans="4:4" x14ac:dyDescent="0.2">
      <c r="D2338" t="s">
        <v>2338</v>
      </c>
    </row>
    <row r="2339" spans="4:4" x14ac:dyDescent="0.2">
      <c r="D2339" t="s">
        <v>2339</v>
      </c>
    </row>
    <row r="2340" spans="4:4" x14ac:dyDescent="0.2">
      <c r="D2340" t="s">
        <v>2340</v>
      </c>
    </row>
    <row r="2341" spans="4:4" x14ac:dyDescent="0.2">
      <c r="D2341" t="s">
        <v>2341</v>
      </c>
    </row>
    <row r="2342" spans="4:4" x14ac:dyDescent="0.2">
      <c r="D2342" t="s">
        <v>2342</v>
      </c>
    </row>
    <row r="2343" spans="4:4" x14ac:dyDescent="0.2">
      <c r="D2343" t="s">
        <v>2343</v>
      </c>
    </row>
    <row r="2344" spans="4:4" x14ac:dyDescent="0.2">
      <c r="D2344" t="s">
        <v>2344</v>
      </c>
    </row>
    <row r="2345" spans="4:4" x14ac:dyDescent="0.2">
      <c r="D2345" t="s">
        <v>2345</v>
      </c>
    </row>
    <row r="2346" spans="4:4" x14ac:dyDescent="0.2">
      <c r="D2346" t="s">
        <v>2346</v>
      </c>
    </row>
    <row r="2347" spans="4:4" x14ac:dyDescent="0.2">
      <c r="D2347" t="s">
        <v>2347</v>
      </c>
    </row>
    <row r="2348" spans="4:4" x14ac:dyDescent="0.2">
      <c r="D2348" t="s">
        <v>2348</v>
      </c>
    </row>
    <row r="2349" spans="4:4" x14ac:dyDescent="0.2">
      <c r="D2349" t="s">
        <v>2349</v>
      </c>
    </row>
    <row r="2350" spans="4:4" x14ac:dyDescent="0.2">
      <c r="D2350" t="s">
        <v>2350</v>
      </c>
    </row>
    <row r="2351" spans="4:4" x14ac:dyDescent="0.2">
      <c r="D2351" t="s">
        <v>2351</v>
      </c>
    </row>
    <row r="2352" spans="4:4" x14ac:dyDescent="0.2">
      <c r="D2352" t="s">
        <v>2352</v>
      </c>
    </row>
    <row r="2353" spans="4:4" x14ac:dyDescent="0.2">
      <c r="D2353" t="s">
        <v>2353</v>
      </c>
    </row>
    <row r="2354" spans="4:4" x14ac:dyDescent="0.2">
      <c r="D2354" t="s">
        <v>2354</v>
      </c>
    </row>
    <row r="2355" spans="4:4" x14ac:dyDescent="0.2">
      <c r="D2355" t="s">
        <v>2355</v>
      </c>
    </row>
    <row r="2356" spans="4:4" x14ac:dyDescent="0.2">
      <c r="D2356" t="s">
        <v>2356</v>
      </c>
    </row>
    <row r="2357" spans="4:4" x14ac:dyDescent="0.2">
      <c r="D2357" t="s">
        <v>2357</v>
      </c>
    </row>
    <row r="2358" spans="4:4" x14ac:dyDescent="0.2">
      <c r="D2358" t="s">
        <v>2358</v>
      </c>
    </row>
    <row r="2359" spans="4:4" x14ac:dyDescent="0.2">
      <c r="D2359" t="s">
        <v>2359</v>
      </c>
    </row>
    <row r="2360" spans="4:4" x14ac:dyDescent="0.2">
      <c r="D2360" t="s">
        <v>2360</v>
      </c>
    </row>
    <row r="2361" spans="4:4" x14ac:dyDescent="0.2">
      <c r="D2361" t="s">
        <v>2361</v>
      </c>
    </row>
    <row r="2362" spans="4:4" x14ac:dyDescent="0.2">
      <c r="D2362" t="s">
        <v>2362</v>
      </c>
    </row>
    <row r="2363" spans="4:4" x14ac:dyDescent="0.2">
      <c r="D2363" t="s">
        <v>2363</v>
      </c>
    </row>
    <row r="2364" spans="4:4" x14ac:dyDescent="0.2">
      <c r="D2364" t="s">
        <v>2364</v>
      </c>
    </row>
    <row r="2365" spans="4:4" x14ac:dyDescent="0.2">
      <c r="D2365" t="s">
        <v>2365</v>
      </c>
    </row>
    <row r="2366" spans="4:4" x14ac:dyDescent="0.2">
      <c r="D2366" t="s">
        <v>2366</v>
      </c>
    </row>
    <row r="2367" spans="4:4" x14ac:dyDescent="0.2">
      <c r="D2367" t="s">
        <v>2367</v>
      </c>
    </row>
    <row r="2368" spans="4:4" x14ac:dyDescent="0.2">
      <c r="D2368" t="s">
        <v>2368</v>
      </c>
    </row>
    <row r="2369" spans="4:4" x14ac:dyDescent="0.2">
      <c r="D2369" t="s">
        <v>2369</v>
      </c>
    </row>
    <row r="2370" spans="4:4" x14ac:dyDescent="0.2">
      <c r="D2370" t="s">
        <v>2370</v>
      </c>
    </row>
    <row r="2371" spans="4:4" x14ac:dyDescent="0.2">
      <c r="D2371" t="s">
        <v>2371</v>
      </c>
    </row>
    <row r="2372" spans="4:4" x14ac:dyDescent="0.2">
      <c r="D2372" t="s">
        <v>2372</v>
      </c>
    </row>
    <row r="2373" spans="4:4" x14ac:dyDescent="0.2">
      <c r="D2373" t="s">
        <v>2373</v>
      </c>
    </row>
    <row r="2374" spans="4:4" x14ac:dyDescent="0.2">
      <c r="D2374" t="s">
        <v>2374</v>
      </c>
    </row>
    <row r="2375" spans="4:4" x14ac:dyDescent="0.2">
      <c r="D2375" t="s">
        <v>2375</v>
      </c>
    </row>
    <row r="2376" spans="4:4" x14ac:dyDescent="0.2">
      <c r="D2376" t="s">
        <v>2376</v>
      </c>
    </row>
    <row r="2377" spans="4:4" x14ac:dyDescent="0.2">
      <c r="D2377" t="s">
        <v>2377</v>
      </c>
    </row>
    <row r="2378" spans="4:4" x14ac:dyDescent="0.2">
      <c r="D2378" t="s">
        <v>2378</v>
      </c>
    </row>
    <row r="2379" spans="4:4" x14ac:dyDescent="0.2">
      <c r="D2379" t="s">
        <v>2379</v>
      </c>
    </row>
    <row r="2380" spans="4:4" x14ac:dyDescent="0.2">
      <c r="D2380" t="s">
        <v>2380</v>
      </c>
    </row>
    <row r="2381" spans="4:4" x14ac:dyDescent="0.2">
      <c r="D2381" t="s">
        <v>2381</v>
      </c>
    </row>
    <row r="2382" spans="4:4" x14ac:dyDescent="0.2">
      <c r="D2382" t="s">
        <v>2382</v>
      </c>
    </row>
    <row r="2383" spans="4:4" x14ac:dyDescent="0.2">
      <c r="D2383" t="s">
        <v>2383</v>
      </c>
    </row>
    <row r="2384" spans="4:4" x14ac:dyDescent="0.2">
      <c r="D2384" t="s">
        <v>2384</v>
      </c>
    </row>
    <row r="2385" spans="4:4" x14ac:dyDescent="0.2">
      <c r="D2385" t="s">
        <v>2385</v>
      </c>
    </row>
    <row r="2386" spans="4:4" x14ac:dyDescent="0.2">
      <c r="D2386" t="s">
        <v>2386</v>
      </c>
    </row>
    <row r="2387" spans="4:4" x14ac:dyDescent="0.2">
      <c r="D2387" t="s">
        <v>2387</v>
      </c>
    </row>
    <row r="2388" spans="4:4" x14ac:dyDescent="0.2">
      <c r="D2388" t="s">
        <v>2388</v>
      </c>
    </row>
    <row r="2389" spans="4:4" x14ac:dyDescent="0.2">
      <c r="D2389" t="s">
        <v>2389</v>
      </c>
    </row>
    <row r="2390" spans="4:4" x14ac:dyDescent="0.2">
      <c r="D2390" t="s">
        <v>2390</v>
      </c>
    </row>
    <row r="2391" spans="4:4" x14ac:dyDescent="0.2">
      <c r="D2391" t="s">
        <v>2391</v>
      </c>
    </row>
    <row r="2392" spans="4:4" x14ac:dyDescent="0.2">
      <c r="D2392" t="s">
        <v>2392</v>
      </c>
    </row>
    <row r="2393" spans="4:4" x14ac:dyDescent="0.2">
      <c r="D2393" t="s">
        <v>2393</v>
      </c>
    </row>
    <row r="2394" spans="4:4" x14ac:dyDescent="0.2">
      <c r="D2394" t="s">
        <v>2394</v>
      </c>
    </row>
    <row r="2395" spans="4:4" x14ac:dyDescent="0.2">
      <c r="D2395" t="s">
        <v>2395</v>
      </c>
    </row>
    <row r="2396" spans="4:4" x14ac:dyDescent="0.2">
      <c r="D2396" t="s">
        <v>2396</v>
      </c>
    </row>
    <row r="2397" spans="4:4" x14ac:dyDescent="0.2">
      <c r="D2397" t="s">
        <v>2397</v>
      </c>
    </row>
    <row r="2398" spans="4:4" x14ac:dyDescent="0.2">
      <c r="D2398" t="s">
        <v>2398</v>
      </c>
    </row>
    <row r="2399" spans="4:4" x14ac:dyDescent="0.2">
      <c r="D2399" t="s">
        <v>2399</v>
      </c>
    </row>
    <row r="2400" spans="4:4" x14ac:dyDescent="0.2">
      <c r="D2400" t="s">
        <v>2400</v>
      </c>
    </row>
    <row r="2401" spans="4:4" x14ac:dyDescent="0.2">
      <c r="D2401" t="s">
        <v>2401</v>
      </c>
    </row>
    <row r="2402" spans="4:4" x14ac:dyDescent="0.2">
      <c r="D2402" t="s">
        <v>2402</v>
      </c>
    </row>
    <row r="2403" spans="4:4" x14ac:dyDescent="0.2">
      <c r="D2403" t="s">
        <v>2403</v>
      </c>
    </row>
    <row r="2404" spans="4:4" x14ac:dyDescent="0.2">
      <c r="D2404" t="s">
        <v>2404</v>
      </c>
    </row>
    <row r="2405" spans="4:4" x14ac:dyDescent="0.2">
      <c r="D2405" t="s">
        <v>2405</v>
      </c>
    </row>
    <row r="2406" spans="4:4" x14ac:dyDescent="0.2">
      <c r="D2406" t="s">
        <v>2406</v>
      </c>
    </row>
    <row r="2407" spans="4:4" x14ac:dyDescent="0.2">
      <c r="D2407" t="s">
        <v>2407</v>
      </c>
    </row>
    <row r="2408" spans="4:4" x14ac:dyDescent="0.2">
      <c r="D2408" t="s">
        <v>2408</v>
      </c>
    </row>
    <row r="2409" spans="4:4" x14ac:dyDescent="0.2">
      <c r="D2409" t="s">
        <v>2409</v>
      </c>
    </row>
    <row r="2410" spans="4:4" x14ac:dyDescent="0.2">
      <c r="D2410" t="s">
        <v>2410</v>
      </c>
    </row>
    <row r="2411" spans="4:4" x14ac:dyDescent="0.2">
      <c r="D2411" t="s">
        <v>2411</v>
      </c>
    </row>
    <row r="2412" spans="4:4" x14ac:dyDescent="0.2">
      <c r="D2412" t="s">
        <v>2412</v>
      </c>
    </row>
    <row r="2413" spans="4:4" x14ac:dyDescent="0.2">
      <c r="D2413" t="s">
        <v>2413</v>
      </c>
    </row>
    <row r="2414" spans="4:4" x14ac:dyDescent="0.2">
      <c r="D2414" t="s">
        <v>2414</v>
      </c>
    </row>
    <row r="2415" spans="4:4" x14ac:dyDescent="0.2">
      <c r="D2415" t="s">
        <v>2415</v>
      </c>
    </row>
    <row r="2416" spans="4:4" x14ac:dyDescent="0.2">
      <c r="D2416" t="s">
        <v>2416</v>
      </c>
    </row>
    <row r="2417" spans="4:4" x14ac:dyDescent="0.2">
      <c r="D2417" t="s">
        <v>2417</v>
      </c>
    </row>
    <row r="2418" spans="4:4" x14ac:dyDescent="0.2">
      <c r="D2418" t="s">
        <v>2418</v>
      </c>
    </row>
    <row r="2419" spans="4:4" x14ac:dyDescent="0.2">
      <c r="D2419" t="s">
        <v>2419</v>
      </c>
    </row>
    <row r="2420" spans="4:4" x14ac:dyDescent="0.2">
      <c r="D2420" t="s">
        <v>2420</v>
      </c>
    </row>
    <row r="2421" spans="4:4" x14ac:dyDescent="0.2">
      <c r="D2421" t="s">
        <v>2421</v>
      </c>
    </row>
    <row r="2422" spans="4:4" x14ac:dyDescent="0.2">
      <c r="D2422" t="s">
        <v>2422</v>
      </c>
    </row>
    <row r="2423" spans="4:4" x14ac:dyDescent="0.2">
      <c r="D2423" t="s">
        <v>2423</v>
      </c>
    </row>
    <row r="2424" spans="4:4" x14ac:dyDescent="0.2">
      <c r="D2424" t="s">
        <v>2424</v>
      </c>
    </row>
    <row r="2425" spans="4:4" x14ac:dyDescent="0.2">
      <c r="D2425" t="s">
        <v>2425</v>
      </c>
    </row>
    <row r="2426" spans="4:4" x14ac:dyDescent="0.2">
      <c r="D2426" t="s">
        <v>2426</v>
      </c>
    </row>
    <row r="2427" spans="4:4" x14ac:dyDescent="0.2">
      <c r="D2427" t="s">
        <v>2427</v>
      </c>
    </row>
    <row r="2428" spans="4:4" x14ac:dyDescent="0.2">
      <c r="D2428" t="s">
        <v>2428</v>
      </c>
    </row>
    <row r="2429" spans="4:4" x14ac:dyDescent="0.2">
      <c r="D2429" t="s">
        <v>2429</v>
      </c>
    </row>
    <row r="2430" spans="4:4" x14ac:dyDescent="0.2">
      <c r="D2430" t="s">
        <v>2430</v>
      </c>
    </row>
    <row r="2431" spans="4:4" x14ac:dyDescent="0.2">
      <c r="D2431" t="s">
        <v>2431</v>
      </c>
    </row>
    <row r="2432" spans="4:4" x14ac:dyDescent="0.2">
      <c r="D2432" t="s">
        <v>2432</v>
      </c>
    </row>
    <row r="2433" spans="4:4" x14ac:dyDescent="0.2">
      <c r="D2433" t="s">
        <v>2433</v>
      </c>
    </row>
    <row r="2434" spans="4:4" x14ac:dyDescent="0.2">
      <c r="D2434" t="s">
        <v>2434</v>
      </c>
    </row>
    <row r="2435" spans="4:4" x14ac:dyDescent="0.2">
      <c r="D2435" t="s">
        <v>2435</v>
      </c>
    </row>
    <row r="2436" spans="4:4" x14ac:dyDescent="0.2">
      <c r="D2436" t="s">
        <v>2436</v>
      </c>
    </row>
    <row r="2437" spans="4:4" x14ac:dyDescent="0.2">
      <c r="D2437" t="s">
        <v>2437</v>
      </c>
    </row>
    <row r="2438" spans="4:4" x14ac:dyDescent="0.2">
      <c r="D2438" t="s">
        <v>2438</v>
      </c>
    </row>
    <row r="2439" spans="4:4" x14ac:dyDescent="0.2">
      <c r="D2439" t="s">
        <v>2439</v>
      </c>
    </row>
    <row r="2440" spans="4:4" x14ac:dyDescent="0.2">
      <c r="D2440" t="s">
        <v>2440</v>
      </c>
    </row>
    <row r="2441" spans="4:4" x14ac:dyDescent="0.2">
      <c r="D2441" t="s">
        <v>2441</v>
      </c>
    </row>
    <row r="2442" spans="4:4" x14ac:dyDescent="0.2">
      <c r="D2442" t="s">
        <v>2442</v>
      </c>
    </row>
    <row r="2443" spans="4:4" x14ac:dyDescent="0.2">
      <c r="D2443" t="s">
        <v>2443</v>
      </c>
    </row>
    <row r="2444" spans="4:4" x14ac:dyDescent="0.2">
      <c r="D2444" t="s">
        <v>2444</v>
      </c>
    </row>
    <row r="2445" spans="4:4" x14ac:dyDescent="0.2">
      <c r="D2445" t="s">
        <v>2445</v>
      </c>
    </row>
    <row r="2446" spans="4:4" x14ac:dyDescent="0.2">
      <c r="D2446" t="s">
        <v>2446</v>
      </c>
    </row>
    <row r="2447" spans="4:4" x14ac:dyDescent="0.2">
      <c r="D2447" t="s">
        <v>2447</v>
      </c>
    </row>
    <row r="2448" spans="4:4" x14ac:dyDescent="0.2">
      <c r="D2448" t="s">
        <v>2448</v>
      </c>
    </row>
    <row r="2449" spans="4:4" x14ac:dyDescent="0.2">
      <c r="D2449" t="s">
        <v>2449</v>
      </c>
    </row>
    <row r="2450" spans="4:4" x14ac:dyDescent="0.2">
      <c r="D2450" t="s">
        <v>2450</v>
      </c>
    </row>
    <row r="2451" spans="4:4" x14ac:dyDescent="0.2">
      <c r="D2451" t="s">
        <v>2451</v>
      </c>
    </row>
    <row r="2452" spans="4:4" x14ac:dyDescent="0.2">
      <c r="D2452" t="s">
        <v>2452</v>
      </c>
    </row>
    <row r="2453" spans="4:4" x14ac:dyDescent="0.2">
      <c r="D2453" t="s">
        <v>2453</v>
      </c>
    </row>
    <row r="2454" spans="4:4" x14ac:dyDescent="0.2">
      <c r="D2454" t="s">
        <v>2454</v>
      </c>
    </row>
    <row r="2455" spans="4:4" x14ac:dyDescent="0.2">
      <c r="D2455" t="s">
        <v>2455</v>
      </c>
    </row>
    <row r="2456" spans="4:4" x14ac:dyDescent="0.2">
      <c r="D2456" t="s">
        <v>2456</v>
      </c>
    </row>
    <row r="2457" spans="4:4" x14ac:dyDescent="0.2">
      <c r="D2457" t="s">
        <v>2457</v>
      </c>
    </row>
    <row r="2458" spans="4:4" x14ac:dyDescent="0.2">
      <c r="D2458" t="s">
        <v>2458</v>
      </c>
    </row>
    <row r="2459" spans="4:4" x14ac:dyDescent="0.2">
      <c r="D2459" t="s">
        <v>2459</v>
      </c>
    </row>
    <row r="2460" spans="4:4" x14ac:dyDescent="0.2">
      <c r="D2460" t="s">
        <v>2460</v>
      </c>
    </row>
    <row r="2461" spans="4:4" x14ac:dyDescent="0.2">
      <c r="D2461" t="s">
        <v>2461</v>
      </c>
    </row>
    <row r="2462" spans="4:4" x14ac:dyDescent="0.2">
      <c r="D2462" t="s">
        <v>2462</v>
      </c>
    </row>
    <row r="2463" spans="4:4" x14ac:dyDescent="0.2">
      <c r="D2463" t="s">
        <v>2463</v>
      </c>
    </row>
    <row r="2464" spans="4:4" x14ac:dyDescent="0.2">
      <c r="D2464" t="s">
        <v>2464</v>
      </c>
    </row>
    <row r="2465" spans="4:4" x14ac:dyDescent="0.2">
      <c r="D2465" t="s">
        <v>2465</v>
      </c>
    </row>
    <row r="2466" spans="4:4" x14ac:dyDescent="0.2">
      <c r="D2466" t="s">
        <v>2466</v>
      </c>
    </row>
    <row r="2467" spans="4:4" x14ac:dyDescent="0.2">
      <c r="D2467" t="s">
        <v>2467</v>
      </c>
    </row>
    <row r="2468" spans="4:4" x14ac:dyDescent="0.2">
      <c r="D2468" t="s">
        <v>2468</v>
      </c>
    </row>
    <row r="2469" spans="4:4" x14ac:dyDescent="0.2">
      <c r="D2469" t="s">
        <v>2469</v>
      </c>
    </row>
    <row r="2470" spans="4:4" x14ac:dyDescent="0.2">
      <c r="D2470" t="s">
        <v>2470</v>
      </c>
    </row>
    <row r="2471" spans="4:4" x14ac:dyDescent="0.2">
      <c r="D2471" t="s">
        <v>2471</v>
      </c>
    </row>
    <row r="2472" spans="4:4" x14ac:dyDescent="0.2">
      <c r="D2472" t="s">
        <v>2472</v>
      </c>
    </row>
    <row r="2473" spans="4:4" x14ac:dyDescent="0.2">
      <c r="D2473" t="s">
        <v>2473</v>
      </c>
    </row>
    <row r="2474" spans="4:4" x14ac:dyDescent="0.2">
      <c r="D2474" t="s">
        <v>2474</v>
      </c>
    </row>
    <row r="2475" spans="4:4" x14ac:dyDescent="0.2">
      <c r="D2475" t="s">
        <v>2475</v>
      </c>
    </row>
    <row r="2476" spans="4:4" x14ac:dyDescent="0.2">
      <c r="D2476" t="s">
        <v>2476</v>
      </c>
    </row>
    <row r="2477" spans="4:4" x14ac:dyDescent="0.2">
      <c r="D2477" t="s">
        <v>2477</v>
      </c>
    </row>
    <row r="2478" spans="4:4" x14ac:dyDescent="0.2">
      <c r="D2478" t="s">
        <v>2478</v>
      </c>
    </row>
    <row r="2479" spans="4:4" x14ac:dyDescent="0.2">
      <c r="D2479" t="s">
        <v>2479</v>
      </c>
    </row>
    <row r="2480" spans="4:4" x14ac:dyDescent="0.2">
      <c r="D2480" t="s">
        <v>2480</v>
      </c>
    </row>
    <row r="2481" spans="4:4" x14ac:dyDescent="0.2">
      <c r="D2481" t="s">
        <v>2481</v>
      </c>
    </row>
    <row r="2482" spans="4:4" x14ac:dyDescent="0.2">
      <c r="D2482" t="s">
        <v>2482</v>
      </c>
    </row>
    <row r="2483" spans="4:4" x14ac:dyDescent="0.2">
      <c r="D2483" t="s">
        <v>2483</v>
      </c>
    </row>
    <row r="2484" spans="4:4" x14ac:dyDescent="0.2">
      <c r="D2484" t="s">
        <v>2484</v>
      </c>
    </row>
    <row r="2485" spans="4:4" x14ac:dyDescent="0.2">
      <c r="D2485" t="s">
        <v>2485</v>
      </c>
    </row>
    <row r="2486" spans="4:4" x14ac:dyDescent="0.2">
      <c r="D2486" t="s">
        <v>2486</v>
      </c>
    </row>
    <row r="2487" spans="4:4" x14ac:dyDescent="0.2">
      <c r="D2487" t="s">
        <v>2487</v>
      </c>
    </row>
    <row r="2488" spans="4:4" x14ac:dyDescent="0.2">
      <c r="D2488" t="s">
        <v>2488</v>
      </c>
    </row>
    <row r="2489" spans="4:4" x14ac:dyDescent="0.2">
      <c r="D2489" t="s">
        <v>2489</v>
      </c>
    </row>
    <row r="2490" spans="4:4" x14ac:dyDescent="0.2">
      <c r="D2490" t="s">
        <v>2490</v>
      </c>
    </row>
    <row r="2491" spans="4:4" x14ac:dyDescent="0.2">
      <c r="D2491" t="s">
        <v>2491</v>
      </c>
    </row>
    <row r="2492" spans="4:4" x14ac:dyDescent="0.2">
      <c r="D2492" t="s">
        <v>2492</v>
      </c>
    </row>
    <row r="2493" spans="4:4" x14ac:dyDescent="0.2">
      <c r="D2493" t="s">
        <v>2493</v>
      </c>
    </row>
    <row r="2494" spans="4:4" x14ac:dyDescent="0.2">
      <c r="D2494" t="s">
        <v>2494</v>
      </c>
    </row>
    <row r="2495" spans="4:4" x14ac:dyDescent="0.2">
      <c r="D2495" t="s">
        <v>2495</v>
      </c>
    </row>
    <row r="2496" spans="4:4" x14ac:dyDescent="0.2">
      <c r="D2496" t="s">
        <v>2496</v>
      </c>
    </row>
    <row r="2497" spans="4:4" x14ac:dyDescent="0.2">
      <c r="D2497" t="s">
        <v>2497</v>
      </c>
    </row>
    <row r="2498" spans="4:4" x14ac:dyDescent="0.2">
      <c r="D2498" t="s">
        <v>2498</v>
      </c>
    </row>
    <row r="2499" spans="4:4" x14ac:dyDescent="0.2">
      <c r="D2499" t="s">
        <v>2499</v>
      </c>
    </row>
    <row r="2500" spans="4:4" x14ac:dyDescent="0.2">
      <c r="D2500" t="s">
        <v>2500</v>
      </c>
    </row>
    <row r="2501" spans="4:4" x14ac:dyDescent="0.2">
      <c r="D2501" t="s">
        <v>2501</v>
      </c>
    </row>
    <row r="2502" spans="4:4" x14ac:dyDescent="0.2">
      <c r="D2502" t="s">
        <v>2502</v>
      </c>
    </row>
    <row r="2503" spans="4:4" x14ac:dyDescent="0.2">
      <c r="D2503" t="s">
        <v>2503</v>
      </c>
    </row>
    <row r="2504" spans="4:4" x14ac:dyDescent="0.2">
      <c r="D2504" t="s">
        <v>2504</v>
      </c>
    </row>
    <row r="2505" spans="4:4" x14ac:dyDescent="0.2">
      <c r="D2505" t="s">
        <v>2505</v>
      </c>
    </row>
    <row r="2506" spans="4:4" x14ac:dyDescent="0.2">
      <c r="D2506" t="s">
        <v>2506</v>
      </c>
    </row>
    <row r="2507" spans="4:4" x14ac:dyDescent="0.2">
      <c r="D2507" t="s">
        <v>2507</v>
      </c>
    </row>
    <row r="2508" spans="4:4" x14ac:dyDescent="0.2">
      <c r="D2508" t="s">
        <v>2508</v>
      </c>
    </row>
    <row r="2509" spans="4:4" x14ac:dyDescent="0.2">
      <c r="D2509" t="s">
        <v>2509</v>
      </c>
    </row>
    <row r="2510" spans="4:4" x14ac:dyDescent="0.2">
      <c r="D2510" t="s">
        <v>2510</v>
      </c>
    </row>
    <row r="2511" spans="4:4" x14ac:dyDescent="0.2">
      <c r="D2511" t="s">
        <v>2511</v>
      </c>
    </row>
    <row r="2512" spans="4:4" x14ac:dyDescent="0.2">
      <c r="D2512" t="s">
        <v>2512</v>
      </c>
    </row>
    <row r="2513" spans="4:4" x14ac:dyDescent="0.2">
      <c r="D2513" t="s">
        <v>2513</v>
      </c>
    </row>
    <row r="2514" spans="4:4" x14ac:dyDescent="0.2">
      <c r="D2514" t="s">
        <v>2514</v>
      </c>
    </row>
    <row r="2515" spans="4:4" x14ac:dyDescent="0.2">
      <c r="D2515" t="s">
        <v>2515</v>
      </c>
    </row>
    <row r="2516" spans="4:4" x14ac:dyDescent="0.2">
      <c r="D2516" t="s">
        <v>2516</v>
      </c>
    </row>
    <row r="2517" spans="4:4" x14ac:dyDescent="0.2">
      <c r="D2517" t="s">
        <v>2517</v>
      </c>
    </row>
    <row r="2518" spans="4:4" x14ac:dyDescent="0.2">
      <c r="D2518" t="s">
        <v>2518</v>
      </c>
    </row>
    <row r="2519" spans="4:4" x14ac:dyDescent="0.2">
      <c r="D2519" t="s">
        <v>2519</v>
      </c>
    </row>
    <row r="2520" spans="4:4" x14ac:dyDescent="0.2">
      <c r="D2520" t="s">
        <v>2520</v>
      </c>
    </row>
    <row r="2521" spans="4:4" x14ac:dyDescent="0.2">
      <c r="D2521" t="s">
        <v>2521</v>
      </c>
    </row>
    <row r="2522" spans="4:4" x14ac:dyDescent="0.2">
      <c r="D2522" t="s">
        <v>2522</v>
      </c>
    </row>
    <row r="2523" spans="4:4" x14ac:dyDescent="0.2">
      <c r="D2523" t="s">
        <v>2523</v>
      </c>
    </row>
    <row r="2524" spans="4:4" x14ac:dyDescent="0.2">
      <c r="D2524" t="s">
        <v>2524</v>
      </c>
    </row>
    <row r="2525" spans="4:4" x14ac:dyDescent="0.2">
      <c r="D2525" t="s">
        <v>2525</v>
      </c>
    </row>
    <row r="2526" spans="4:4" x14ac:dyDescent="0.2">
      <c r="D2526" t="s">
        <v>2526</v>
      </c>
    </row>
    <row r="2527" spans="4:4" x14ac:dyDescent="0.2">
      <c r="D2527" t="s">
        <v>2527</v>
      </c>
    </row>
    <row r="2528" spans="4:4" x14ac:dyDescent="0.2">
      <c r="D2528" t="s">
        <v>2528</v>
      </c>
    </row>
    <row r="2529" spans="4:4" x14ac:dyDescent="0.2">
      <c r="D2529" t="s">
        <v>2529</v>
      </c>
    </row>
    <row r="2530" spans="4:4" x14ac:dyDescent="0.2">
      <c r="D2530" t="s">
        <v>2530</v>
      </c>
    </row>
    <row r="2531" spans="4:4" x14ac:dyDescent="0.2">
      <c r="D2531" t="s">
        <v>2531</v>
      </c>
    </row>
    <row r="2532" spans="4:4" x14ac:dyDescent="0.2">
      <c r="D2532" t="s">
        <v>2532</v>
      </c>
    </row>
    <row r="2533" spans="4:4" x14ac:dyDescent="0.2">
      <c r="D2533" t="s">
        <v>2533</v>
      </c>
    </row>
    <row r="2534" spans="4:4" x14ac:dyDescent="0.2">
      <c r="D2534" t="s">
        <v>2534</v>
      </c>
    </row>
    <row r="2535" spans="4:4" x14ac:dyDescent="0.2">
      <c r="D2535" t="s">
        <v>2535</v>
      </c>
    </row>
    <row r="2536" spans="4:4" x14ac:dyDescent="0.2">
      <c r="D2536" t="s">
        <v>2536</v>
      </c>
    </row>
    <row r="2537" spans="4:4" x14ac:dyDescent="0.2">
      <c r="D2537" t="s">
        <v>2537</v>
      </c>
    </row>
    <row r="2538" spans="4:4" x14ac:dyDescent="0.2">
      <c r="D2538" t="s">
        <v>2538</v>
      </c>
    </row>
    <row r="2539" spans="4:4" x14ac:dyDescent="0.2">
      <c r="D2539" t="s">
        <v>2539</v>
      </c>
    </row>
    <row r="2540" spans="4:4" x14ac:dyDescent="0.2">
      <c r="D2540" t="s">
        <v>2540</v>
      </c>
    </row>
    <row r="2541" spans="4:4" x14ac:dyDescent="0.2">
      <c r="D2541" t="s">
        <v>2541</v>
      </c>
    </row>
    <row r="2542" spans="4:4" x14ac:dyDescent="0.2">
      <c r="D2542" t="s">
        <v>2542</v>
      </c>
    </row>
    <row r="2543" spans="4:4" x14ac:dyDescent="0.2">
      <c r="D2543" t="s">
        <v>2543</v>
      </c>
    </row>
    <row r="2544" spans="4:4" x14ac:dyDescent="0.2">
      <c r="D2544" t="s">
        <v>2544</v>
      </c>
    </row>
    <row r="2545" spans="4:4" x14ac:dyDescent="0.2">
      <c r="D2545" t="s">
        <v>2545</v>
      </c>
    </row>
    <row r="2546" spans="4:4" x14ac:dyDescent="0.2">
      <c r="D2546" t="s">
        <v>2546</v>
      </c>
    </row>
    <row r="2547" spans="4:4" x14ac:dyDescent="0.2">
      <c r="D2547" t="s">
        <v>2547</v>
      </c>
    </row>
    <row r="2548" spans="4:4" x14ac:dyDescent="0.2">
      <c r="D2548" t="s">
        <v>2548</v>
      </c>
    </row>
    <row r="2549" spans="4:4" x14ac:dyDescent="0.2">
      <c r="D2549" t="s">
        <v>2549</v>
      </c>
    </row>
    <row r="2550" spans="4:4" x14ac:dyDescent="0.2">
      <c r="D2550" t="s">
        <v>2550</v>
      </c>
    </row>
    <row r="2551" spans="4:4" x14ac:dyDescent="0.2">
      <c r="D2551" t="s">
        <v>2551</v>
      </c>
    </row>
    <row r="2552" spans="4:4" x14ac:dyDescent="0.2">
      <c r="D2552" t="s">
        <v>2552</v>
      </c>
    </row>
    <row r="2553" spans="4:4" x14ac:dyDescent="0.2">
      <c r="D2553" t="s">
        <v>2553</v>
      </c>
    </row>
    <row r="2554" spans="4:4" x14ac:dyDescent="0.2">
      <c r="D2554" t="s">
        <v>2554</v>
      </c>
    </row>
    <row r="2555" spans="4:4" x14ac:dyDescent="0.2">
      <c r="D2555" t="s">
        <v>2555</v>
      </c>
    </row>
    <row r="2556" spans="4:4" x14ac:dyDescent="0.2">
      <c r="D2556" t="s">
        <v>2556</v>
      </c>
    </row>
    <row r="2557" spans="4:4" x14ac:dyDescent="0.2">
      <c r="D2557" t="s">
        <v>2557</v>
      </c>
    </row>
    <row r="2558" spans="4:4" x14ac:dyDescent="0.2">
      <c r="D2558" t="s">
        <v>2558</v>
      </c>
    </row>
    <row r="2559" spans="4:4" x14ac:dyDescent="0.2">
      <c r="D2559" t="s">
        <v>2559</v>
      </c>
    </row>
    <row r="2560" spans="4:4" x14ac:dyDescent="0.2">
      <c r="D2560" t="s">
        <v>2560</v>
      </c>
    </row>
    <row r="2561" spans="4:4" x14ac:dyDescent="0.2">
      <c r="D2561" t="s">
        <v>2561</v>
      </c>
    </row>
    <row r="2562" spans="4:4" x14ac:dyDescent="0.2">
      <c r="D2562" t="s">
        <v>2562</v>
      </c>
    </row>
    <row r="2563" spans="4:4" x14ac:dyDescent="0.2">
      <c r="D2563" t="s">
        <v>2563</v>
      </c>
    </row>
    <row r="2564" spans="4:4" x14ac:dyDescent="0.2">
      <c r="D2564" t="s">
        <v>2564</v>
      </c>
    </row>
    <row r="2565" spans="4:4" x14ac:dyDescent="0.2">
      <c r="D2565" t="s">
        <v>2565</v>
      </c>
    </row>
    <row r="2566" spans="4:4" x14ac:dyDescent="0.2">
      <c r="D2566" t="s">
        <v>2566</v>
      </c>
    </row>
    <row r="2567" spans="4:4" x14ac:dyDescent="0.2">
      <c r="D2567" t="s">
        <v>2567</v>
      </c>
    </row>
    <row r="2568" spans="4:4" x14ac:dyDescent="0.2">
      <c r="D2568" t="s">
        <v>2568</v>
      </c>
    </row>
    <row r="2569" spans="4:4" x14ac:dyDescent="0.2">
      <c r="D2569" t="s">
        <v>2569</v>
      </c>
    </row>
    <row r="2570" spans="4:4" x14ac:dyDescent="0.2">
      <c r="D2570" t="s">
        <v>2570</v>
      </c>
    </row>
    <row r="2571" spans="4:4" x14ac:dyDescent="0.2">
      <c r="D2571" t="s">
        <v>2571</v>
      </c>
    </row>
    <row r="2572" spans="4:4" x14ac:dyDescent="0.2">
      <c r="D2572" t="s">
        <v>2572</v>
      </c>
    </row>
    <row r="2573" spans="4:4" x14ac:dyDescent="0.2">
      <c r="D2573" t="s">
        <v>2573</v>
      </c>
    </row>
    <row r="2574" spans="4:4" x14ac:dyDescent="0.2">
      <c r="D2574" t="s">
        <v>2574</v>
      </c>
    </row>
    <row r="2575" spans="4:4" x14ac:dyDescent="0.2">
      <c r="D2575" t="s">
        <v>2575</v>
      </c>
    </row>
    <row r="2576" spans="4:4" x14ac:dyDescent="0.2">
      <c r="D2576" t="s">
        <v>2576</v>
      </c>
    </row>
    <row r="2577" spans="4:4" x14ac:dyDescent="0.2">
      <c r="D2577" t="s">
        <v>2577</v>
      </c>
    </row>
    <row r="2578" spans="4:4" x14ac:dyDescent="0.2">
      <c r="D2578" t="s">
        <v>2578</v>
      </c>
    </row>
    <row r="2579" spans="4:4" x14ac:dyDescent="0.2">
      <c r="D2579" t="s">
        <v>2579</v>
      </c>
    </row>
    <row r="2580" spans="4:4" x14ac:dyDescent="0.2">
      <c r="D2580" t="s">
        <v>2580</v>
      </c>
    </row>
    <row r="2581" spans="4:4" x14ac:dyDescent="0.2">
      <c r="D2581" t="s">
        <v>2581</v>
      </c>
    </row>
    <row r="2582" spans="4:4" x14ac:dyDescent="0.2">
      <c r="D2582" t="s">
        <v>2582</v>
      </c>
    </row>
    <row r="2583" spans="4:4" x14ac:dyDescent="0.2">
      <c r="D2583" t="s">
        <v>2583</v>
      </c>
    </row>
    <row r="2584" spans="4:4" x14ac:dyDescent="0.2">
      <c r="D2584" t="s">
        <v>2584</v>
      </c>
    </row>
    <row r="2585" spans="4:4" x14ac:dyDescent="0.2">
      <c r="D2585" t="s">
        <v>2585</v>
      </c>
    </row>
    <row r="2586" spans="4:4" x14ac:dyDescent="0.2">
      <c r="D2586" t="s">
        <v>2586</v>
      </c>
    </row>
    <row r="2587" spans="4:4" x14ac:dyDescent="0.2">
      <c r="D2587" t="s">
        <v>2587</v>
      </c>
    </row>
    <row r="2588" spans="4:4" x14ac:dyDescent="0.2">
      <c r="D2588" t="s">
        <v>2588</v>
      </c>
    </row>
    <row r="2589" spans="4:4" x14ac:dyDescent="0.2">
      <c r="D2589" t="s">
        <v>2589</v>
      </c>
    </row>
    <row r="2590" spans="4:4" x14ac:dyDescent="0.2">
      <c r="D2590" t="s">
        <v>2590</v>
      </c>
    </row>
    <row r="2591" spans="4:4" x14ac:dyDescent="0.2">
      <c r="D2591" t="s">
        <v>2591</v>
      </c>
    </row>
    <row r="2592" spans="4:4" x14ac:dyDescent="0.2">
      <c r="D2592" t="s">
        <v>2592</v>
      </c>
    </row>
    <row r="2593" spans="4:4" x14ac:dyDescent="0.2">
      <c r="D2593" t="s">
        <v>2593</v>
      </c>
    </row>
    <row r="2594" spans="4:4" x14ac:dyDescent="0.2">
      <c r="D2594" t="s">
        <v>2594</v>
      </c>
    </row>
    <row r="2595" spans="4:4" x14ac:dyDescent="0.2">
      <c r="D2595" t="s">
        <v>2595</v>
      </c>
    </row>
    <row r="2596" spans="4:4" x14ac:dyDescent="0.2">
      <c r="D2596" t="s">
        <v>2596</v>
      </c>
    </row>
    <row r="2597" spans="4:4" x14ac:dyDescent="0.2">
      <c r="D2597" t="s">
        <v>2597</v>
      </c>
    </row>
    <row r="2598" spans="4:4" x14ac:dyDescent="0.2">
      <c r="D2598" t="s">
        <v>2598</v>
      </c>
    </row>
    <row r="2599" spans="4:4" x14ac:dyDescent="0.2">
      <c r="D2599" t="s">
        <v>2599</v>
      </c>
    </row>
    <row r="2600" spans="4:4" x14ac:dyDescent="0.2">
      <c r="D2600" t="s">
        <v>2600</v>
      </c>
    </row>
    <row r="2601" spans="4:4" x14ac:dyDescent="0.2">
      <c r="D2601" t="s">
        <v>2601</v>
      </c>
    </row>
    <row r="2602" spans="4:4" x14ac:dyDescent="0.2">
      <c r="D2602" t="s">
        <v>2602</v>
      </c>
    </row>
    <row r="2603" spans="4:4" x14ac:dyDescent="0.2">
      <c r="D2603" t="s">
        <v>2603</v>
      </c>
    </row>
    <row r="2604" spans="4:4" x14ac:dyDescent="0.2">
      <c r="D2604" t="s">
        <v>2604</v>
      </c>
    </row>
    <row r="2605" spans="4:4" x14ac:dyDescent="0.2">
      <c r="D2605" t="s">
        <v>2605</v>
      </c>
    </row>
    <row r="2606" spans="4:4" x14ac:dyDescent="0.2">
      <c r="D2606" t="s">
        <v>2606</v>
      </c>
    </row>
    <row r="2607" spans="4:4" x14ac:dyDescent="0.2">
      <c r="D2607" t="s">
        <v>2607</v>
      </c>
    </row>
    <row r="2608" spans="4:4" x14ac:dyDescent="0.2">
      <c r="D2608" t="s">
        <v>2608</v>
      </c>
    </row>
    <row r="2609" spans="4:4" x14ac:dyDescent="0.2">
      <c r="D2609" t="s">
        <v>2609</v>
      </c>
    </row>
    <row r="2610" spans="4:4" x14ac:dyDescent="0.2">
      <c r="D2610" t="s">
        <v>2610</v>
      </c>
    </row>
    <row r="2611" spans="4:4" x14ac:dyDescent="0.2">
      <c r="D2611" t="s">
        <v>2611</v>
      </c>
    </row>
    <row r="2612" spans="4:4" x14ac:dyDescent="0.2">
      <c r="D2612" t="s">
        <v>2612</v>
      </c>
    </row>
    <row r="2613" spans="4:4" x14ac:dyDescent="0.2">
      <c r="D2613" t="s">
        <v>2613</v>
      </c>
    </row>
    <row r="2614" spans="4:4" x14ac:dyDescent="0.2">
      <c r="D2614" t="s">
        <v>2614</v>
      </c>
    </row>
    <row r="2615" spans="4:4" x14ac:dyDescent="0.2">
      <c r="D2615" t="s">
        <v>2615</v>
      </c>
    </row>
    <row r="2616" spans="4:4" x14ac:dyDescent="0.2">
      <c r="D2616" t="s">
        <v>2616</v>
      </c>
    </row>
    <row r="2617" spans="4:4" x14ac:dyDescent="0.2">
      <c r="D2617" t="s">
        <v>2617</v>
      </c>
    </row>
    <row r="2618" spans="4:4" x14ac:dyDescent="0.2">
      <c r="D2618" t="s">
        <v>2618</v>
      </c>
    </row>
    <row r="2619" spans="4:4" x14ac:dyDescent="0.2">
      <c r="D2619" t="s">
        <v>2619</v>
      </c>
    </row>
    <row r="2620" spans="4:4" x14ac:dyDescent="0.2">
      <c r="D2620" t="s">
        <v>2620</v>
      </c>
    </row>
    <row r="2621" spans="4:4" x14ac:dyDescent="0.2">
      <c r="D2621" t="s">
        <v>2621</v>
      </c>
    </row>
    <row r="2622" spans="4:4" x14ac:dyDescent="0.2">
      <c r="D2622" t="s">
        <v>2622</v>
      </c>
    </row>
    <row r="2623" spans="4:4" x14ac:dyDescent="0.2">
      <c r="D2623" t="s">
        <v>2623</v>
      </c>
    </row>
    <row r="2624" spans="4:4" x14ac:dyDescent="0.2">
      <c r="D2624" t="s">
        <v>2624</v>
      </c>
    </row>
    <row r="2625" spans="4:4" x14ac:dyDescent="0.2">
      <c r="D2625" t="s">
        <v>2625</v>
      </c>
    </row>
    <row r="2626" spans="4:4" x14ac:dyDescent="0.2">
      <c r="D2626" t="s">
        <v>2626</v>
      </c>
    </row>
    <row r="2627" spans="4:4" x14ac:dyDescent="0.2">
      <c r="D2627" t="s">
        <v>2627</v>
      </c>
    </row>
    <row r="2628" spans="4:4" x14ac:dyDescent="0.2">
      <c r="D2628" t="s">
        <v>2628</v>
      </c>
    </row>
    <row r="2629" spans="4:4" x14ac:dyDescent="0.2">
      <c r="D2629" t="s">
        <v>2629</v>
      </c>
    </row>
    <row r="2630" spans="4:4" x14ac:dyDescent="0.2">
      <c r="D2630" t="s">
        <v>2630</v>
      </c>
    </row>
    <row r="2631" spans="4:4" x14ac:dyDescent="0.2">
      <c r="D2631" t="s">
        <v>2631</v>
      </c>
    </row>
    <row r="2632" spans="4:4" x14ac:dyDescent="0.2">
      <c r="D2632" t="s">
        <v>2632</v>
      </c>
    </row>
    <row r="2633" spans="4:4" x14ac:dyDescent="0.2">
      <c r="D2633" t="s">
        <v>2633</v>
      </c>
    </row>
    <row r="2634" spans="4:4" x14ac:dyDescent="0.2">
      <c r="D2634" t="s">
        <v>2634</v>
      </c>
    </row>
    <row r="2635" spans="4:4" x14ac:dyDescent="0.2">
      <c r="D2635" t="s">
        <v>2635</v>
      </c>
    </row>
    <row r="2636" spans="4:4" x14ac:dyDescent="0.2">
      <c r="D2636" t="s">
        <v>2636</v>
      </c>
    </row>
    <row r="2637" spans="4:4" x14ac:dyDescent="0.2">
      <c r="D2637" t="s">
        <v>2637</v>
      </c>
    </row>
    <row r="2638" spans="4:4" x14ac:dyDescent="0.2">
      <c r="D2638" t="s">
        <v>2638</v>
      </c>
    </row>
    <row r="2639" spans="4:4" x14ac:dyDescent="0.2">
      <c r="D2639" t="s">
        <v>2639</v>
      </c>
    </row>
    <row r="2640" spans="4:4" x14ac:dyDescent="0.2">
      <c r="D2640" t="s">
        <v>2640</v>
      </c>
    </row>
    <row r="2641" spans="4:4" x14ac:dyDescent="0.2">
      <c r="D2641" t="s">
        <v>2641</v>
      </c>
    </row>
    <row r="2642" spans="4:4" x14ac:dyDescent="0.2">
      <c r="D2642" t="s">
        <v>2642</v>
      </c>
    </row>
    <row r="2643" spans="4:4" x14ac:dyDescent="0.2">
      <c r="D2643" t="s">
        <v>2643</v>
      </c>
    </row>
    <row r="2644" spans="4:4" x14ac:dyDescent="0.2">
      <c r="D2644" t="s">
        <v>2644</v>
      </c>
    </row>
    <row r="2645" spans="4:4" x14ac:dyDescent="0.2">
      <c r="D2645" t="s">
        <v>2645</v>
      </c>
    </row>
    <row r="2646" spans="4:4" x14ac:dyDescent="0.2">
      <c r="D2646" t="s">
        <v>2646</v>
      </c>
    </row>
    <row r="2647" spans="4:4" x14ac:dyDescent="0.2">
      <c r="D2647" t="s">
        <v>2647</v>
      </c>
    </row>
    <row r="2648" spans="4:4" x14ac:dyDescent="0.2">
      <c r="D2648" t="s">
        <v>2648</v>
      </c>
    </row>
    <row r="2649" spans="4:4" x14ac:dyDescent="0.2">
      <c r="D2649" t="s">
        <v>2649</v>
      </c>
    </row>
    <row r="2650" spans="4:4" x14ac:dyDescent="0.2">
      <c r="D2650" t="s">
        <v>2650</v>
      </c>
    </row>
    <row r="2651" spans="4:4" x14ac:dyDescent="0.2">
      <c r="D2651" t="s">
        <v>2651</v>
      </c>
    </row>
    <row r="2652" spans="4:4" x14ac:dyDescent="0.2">
      <c r="D2652" t="s">
        <v>2652</v>
      </c>
    </row>
    <row r="2653" spans="4:4" x14ac:dyDescent="0.2">
      <c r="D2653" t="s">
        <v>2653</v>
      </c>
    </row>
    <row r="2654" spans="4:4" x14ac:dyDescent="0.2">
      <c r="D2654" t="s">
        <v>2654</v>
      </c>
    </row>
    <row r="2655" spans="4:4" x14ac:dyDescent="0.2">
      <c r="D2655" t="s">
        <v>2655</v>
      </c>
    </row>
    <row r="2656" spans="4:4" x14ac:dyDescent="0.2">
      <c r="D2656" t="s">
        <v>2656</v>
      </c>
    </row>
    <row r="2657" spans="4:4" x14ac:dyDescent="0.2">
      <c r="D2657" t="s">
        <v>2657</v>
      </c>
    </row>
    <row r="2658" spans="4:4" x14ac:dyDescent="0.2">
      <c r="D2658" t="s">
        <v>2658</v>
      </c>
    </row>
    <row r="2659" spans="4:4" x14ac:dyDescent="0.2">
      <c r="D2659" t="s">
        <v>2659</v>
      </c>
    </row>
    <row r="2660" spans="4:4" x14ac:dyDescent="0.2">
      <c r="D2660" t="s">
        <v>2660</v>
      </c>
    </row>
    <row r="2661" spans="4:4" x14ac:dyDescent="0.2">
      <c r="D2661" t="s">
        <v>2661</v>
      </c>
    </row>
    <row r="2662" spans="4:4" x14ac:dyDescent="0.2">
      <c r="D2662" t="s">
        <v>2662</v>
      </c>
    </row>
    <row r="2663" spans="4:4" x14ac:dyDescent="0.2">
      <c r="D2663" t="s">
        <v>2663</v>
      </c>
    </row>
    <row r="2664" spans="4:4" x14ac:dyDescent="0.2">
      <c r="D2664" t="s">
        <v>2664</v>
      </c>
    </row>
    <row r="2665" spans="4:4" x14ac:dyDescent="0.2">
      <c r="D2665" t="s">
        <v>2665</v>
      </c>
    </row>
    <row r="2666" spans="4:4" x14ac:dyDescent="0.2">
      <c r="D2666" t="s">
        <v>2666</v>
      </c>
    </row>
    <row r="2667" spans="4:4" x14ac:dyDescent="0.2">
      <c r="D2667" t="s">
        <v>2667</v>
      </c>
    </row>
    <row r="2668" spans="4:4" x14ac:dyDescent="0.2">
      <c r="D2668" t="s">
        <v>2668</v>
      </c>
    </row>
    <row r="2669" spans="4:4" x14ac:dyDescent="0.2">
      <c r="D2669" t="s">
        <v>2669</v>
      </c>
    </row>
    <row r="2670" spans="4:4" x14ac:dyDescent="0.2">
      <c r="D2670" t="s">
        <v>2670</v>
      </c>
    </row>
    <row r="2671" spans="4:4" x14ac:dyDescent="0.2">
      <c r="D2671" t="s">
        <v>2671</v>
      </c>
    </row>
    <row r="2672" spans="4:4" x14ac:dyDescent="0.2">
      <c r="D2672" t="s">
        <v>2672</v>
      </c>
    </row>
    <row r="2673" spans="4:4" x14ac:dyDescent="0.2">
      <c r="D2673" t="s">
        <v>2673</v>
      </c>
    </row>
    <row r="2674" spans="4:4" x14ac:dyDescent="0.2">
      <c r="D2674" t="s">
        <v>2674</v>
      </c>
    </row>
    <row r="2675" spans="4:4" x14ac:dyDescent="0.2">
      <c r="D2675" t="s">
        <v>2675</v>
      </c>
    </row>
    <row r="2676" spans="4:4" x14ac:dyDescent="0.2">
      <c r="D2676" t="s">
        <v>2676</v>
      </c>
    </row>
    <row r="2677" spans="4:4" x14ac:dyDescent="0.2">
      <c r="D2677" t="s">
        <v>2677</v>
      </c>
    </row>
    <row r="2678" spans="4:4" x14ac:dyDescent="0.2">
      <c r="D2678" t="s">
        <v>2678</v>
      </c>
    </row>
    <row r="2679" spans="4:4" x14ac:dyDescent="0.2">
      <c r="D2679" t="s">
        <v>2679</v>
      </c>
    </row>
    <row r="2680" spans="4:4" x14ac:dyDescent="0.2">
      <c r="D2680" t="s">
        <v>2680</v>
      </c>
    </row>
    <row r="2681" spans="4:4" x14ac:dyDescent="0.2">
      <c r="D2681" t="s">
        <v>2681</v>
      </c>
    </row>
    <row r="2682" spans="4:4" x14ac:dyDescent="0.2">
      <c r="D2682" t="s">
        <v>2682</v>
      </c>
    </row>
    <row r="2683" spans="4:4" x14ac:dyDescent="0.2">
      <c r="D2683" t="s">
        <v>2683</v>
      </c>
    </row>
    <row r="2684" spans="4:4" x14ac:dyDescent="0.2">
      <c r="D2684" t="s">
        <v>2684</v>
      </c>
    </row>
    <row r="2685" spans="4:4" x14ac:dyDescent="0.2">
      <c r="D2685" t="s">
        <v>2685</v>
      </c>
    </row>
    <row r="2686" spans="4:4" x14ac:dyDescent="0.2">
      <c r="D2686" t="s">
        <v>2686</v>
      </c>
    </row>
    <row r="2687" spans="4:4" x14ac:dyDescent="0.2">
      <c r="D2687" t="s">
        <v>2687</v>
      </c>
    </row>
    <row r="2688" spans="4:4" x14ac:dyDescent="0.2">
      <c r="D2688" t="s">
        <v>2688</v>
      </c>
    </row>
    <row r="2689" spans="4:4" x14ac:dyDescent="0.2">
      <c r="D2689" t="s">
        <v>2689</v>
      </c>
    </row>
    <row r="2690" spans="4:4" x14ac:dyDescent="0.2">
      <c r="D2690" t="s">
        <v>2690</v>
      </c>
    </row>
    <row r="2691" spans="4:4" x14ac:dyDescent="0.2">
      <c r="D2691" t="s">
        <v>2691</v>
      </c>
    </row>
    <row r="2692" spans="4:4" x14ac:dyDescent="0.2">
      <c r="D2692" t="s">
        <v>2692</v>
      </c>
    </row>
    <row r="2693" spans="4:4" x14ac:dyDescent="0.2">
      <c r="D2693" t="s">
        <v>2693</v>
      </c>
    </row>
    <row r="2694" spans="4:4" x14ac:dyDescent="0.2">
      <c r="D2694" t="s">
        <v>2694</v>
      </c>
    </row>
    <row r="2695" spans="4:4" x14ac:dyDescent="0.2">
      <c r="D2695" t="s">
        <v>2695</v>
      </c>
    </row>
    <row r="2696" spans="4:4" x14ac:dyDescent="0.2">
      <c r="D2696" t="s">
        <v>2696</v>
      </c>
    </row>
    <row r="2697" spans="4:4" x14ac:dyDescent="0.2">
      <c r="D2697" t="s">
        <v>2697</v>
      </c>
    </row>
    <row r="2698" spans="4:4" x14ac:dyDescent="0.2">
      <c r="D2698" t="s">
        <v>2698</v>
      </c>
    </row>
    <row r="2699" spans="4:4" x14ac:dyDescent="0.2">
      <c r="D2699" t="s">
        <v>2699</v>
      </c>
    </row>
    <row r="2700" spans="4:4" x14ac:dyDescent="0.2">
      <c r="D2700" t="s">
        <v>2700</v>
      </c>
    </row>
    <row r="2701" spans="4:4" x14ac:dyDescent="0.2">
      <c r="D2701" t="s">
        <v>2701</v>
      </c>
    </row>
    <row r="2702" spans="4:4" x14ac:dyDescent="0.2">
      <c r="D2702" t="s">
        <v>2702</v>
      </c>
    </row>
    <row r="2703" spans="4:4" x14ac:dyDescent="0.2">
      <c r="D2703" t="s">
        <v>2703</v>
      </c>
    </row>
    <row r="2704" spans="4:4" x14ac:dyDescent="0.2">
      <c r="D2704" t="s">
        <v>2704</v>
      </c>
    </row>
    <row r="2705" spans="4:4" x14ac:dyDescent="0.2">
      <c r="D2705" t="s">
        <v>2705</v>
      </c>
    </row>
    <row r="2706" spans="4:4" x14ac:dyDescent="0.2">
      <c r="D2706" t="s">
        <v>2706</v>
      </c>
    </row>
    <row r="2707" spans="4:4" x14ac:dyDescent="0.2">
      <c r="D2707" t="s">
        <v>2707</v>
      </c>
    </row>
    <row r="2708" spans="4:4" x14ac:dyDescent="0.2">
      <c r="D2708" t="s">
        <v>2708</v>
      </c>
    </row>
    <row r="2709" spans="4:4" x14ac:dyDescent="0.2">
      <c r="D2709" t="s">
        <v>2709</v>
      </c>
    </row>
    <row r="2710" spans="4:4" x14ac:dyDescent="0.2">
      <c r="D2710" t="s">
        <v>2710</v>
      </c>
    </row>
    <row r="2711" spans="4:4" x14ac:dyDescent="0.2">
      <c r="D2711" t="s">
        <v>2711</v>
      </c>
    </row>
    <row r="2712" spans="4:4" x14ac:dyDescent="0.2">
      <c r="D2712" t="s">
        <v>2712</v>
      </c>
    </row>
    <row r="2713" spans="4:4" x14ac:dyDescent="0.2">
      <c r="D2713" t="s">
        <v>2713</v>
      </c>
    </row>
    <row r="2714" spans="4:4" x14ac:dyDescent="0.2">
      <c r="D2714" t="s">
        <v>2714</v>
      </c>
    </row>
    <row r="2715" spans="4:4" x14ac:dyDescent="0.2">
      <c r="D2715" t="s">
        <v>2715</v>
      </c>
    </row>
    <row r="2716" spans="4:4" x14ac:dyDescent="0.2">
      <c r="D2716" t="s">
        <v>2716</v>
      </c>
    </row>
    <row r="2717" spans="4:4" x14ac:dyDescent="0.2">
      <c r="D2717" t="s">
        <v>2717</v>
      </c>
    </row>
    <row r="2718" spans="4:4" x14ac:dyDescent="0.2">
      <c r="D2718" t="s">
        <v>2718</v>
      </c>
    </row>
    <row r="2719" spans="4:4" x14ac:dyDescent="0.2">
      <c r="D2719" t="s">
        <v>2719</v>
      </c>
    </row>
    <row r="2720" spans="4:4" x14ac:dyDescent="0.2">
      <c r="D2720" t="s">
        <v>2720</v>
      </c>
    </row>
    <row r="2721" spans="4:4" x14ac:dyDescent="0.2">
      <c r="D2721" t="s">
        <v>2721</v>
      </c>
    </row>
    <row r="2722" spans="4:4" x14ac:dyDescent="0.2">
      <c r="D2722" t="s">
        <v>2722</v>
      </c>
    </row>
    <row r="2723" spans="4:4" x14ac:dyDescent="0.2">
      <c r="D2723" t="s">
        <v>2723</v>
      </c>
    </row>
    <row r="2724" spans="4:4" x14ac:dyDescent="0.2">
      <c r="D2724" t="s">
        <v>2724</v>
      </c>
    </row>
    <row r="2725" spans="4:4" x14ac:dyDescent="0.2">
      <c r="D2725" t="s">
        <v>2725</v>
      </c>
    </row>
    <row r="2726" spans="4:4" x14ac:dyDescent="0.2">
      <c r="D2726" t="s">
        <v>2726</v>
      </c>
    </row>
    <row r="2727" spans="4:4" x14ac:dyDescent="0.2">
      <c r="D2727" t="s">
        <v>2727</v>
      </c>
    </row>
    <row r="2728" spans="4:4" x14ac:dyDescent="0.2">
      <c r="D2728" t="s">
        <v>2728</v>
      </c>
    </row>
    <row r="2729" spans="4:4" x14ac:dyDescent="0.2">
      <c r="D2729" t="s">
        <v>2729</v>
      </c>
    </row>
    <row r="2730" spans="4:4" x14ac:dyDescent="0.2">
      <c r="D2730" t="s">
        <v>2730</v>
      </c>
    </row>
    <row r="2731" spans="4:4" x14ac:dyDescent="0.2">
      <c r="D2731" t="s">
        <v>2731</v>
      </c>
    </row>
    <row r="2732" spans="4:4" x14ac:dyDescent="0.2">
      <c r="D2732" t="s">
        <v>2732</v>
      </c>
    </row>
    <row r="2733" spans="4:4" x14ac:dyDescent="0.2">
      <c r="D2733" t="s">
        <v>2733</v>
      </c>
    </row>
    <row r="2734" spans="4:4" x14ac:dyDescent="0.2">
      <c r="D2734" t="s">
        <v>2734</v>
      </c>
    </row>
    <row r="2735" spans="4:4" x14ac:dyDescent="0.2">
      <c r="D2735" t="s">
        <v>2735</v>
      </c>
    </row>
    <row r="2736" spans="4:4" x14ac:dyDescent="0.2">
      <c r="D2736" t="s">
        <v>2736</v>
      </c>
    </row>
    <row r="2737" spans="4:4" x14ac:dyDescent="0.2">
      <c r="D2737" t="s">
        <v>2737</v>
      </c>
    </row>
    <row r="2738" spans="4:4" x14ac:dyDescent="0.2">
      <c r="D2738" t="s">
        <v>2738</v>
      </c>
    </row>
    <row r="2739" spans="4:4" x14ac:dyDescent="0.2">
      <c r="D2739" t="s">
        <v>2739</v>
      </c>
    </row>
    <row r="2740" spans="4:4" x14ac:dyDescent="0.2">
      <c r="D2740" t="s">
        <v>2740</v>
      </c>
    </row>
    <row r="2741" spans="4:4" x14ac:dyDescent="0.2">
      <c r="D2741" t="s">
        <v>2741</v>
      </c>
    </row>
    <row r="2742" spans="4:4" x14ac:dyDescent="0.2">
      <c r="D2742" t="s">
        <v>2742</v>
      </c>
    </row>
    <row r="2743" spans="4:4" x14ac:dyDescent="0.2">
      <c r="D2743" t="s">
        <v>2743</v>
      </c>
    </row>
    <row r="2744" spans="4:4" x14ac:dyDescent="0.2">
      <c r="D2744" t="s">
        <v>2744</v>
      </c>
    </row>
    <row r="2745" spans="4:4" x14ac:dyDescent="0.2">
      <c r="D2745" t="s">
        <v>2745</v>
      </c>
    </row>
    <row r="2746" spans="4:4" x14ac:dyDescent="0.2">
      <c r="D2746" t="s">
        <v>2746</v>
      </c>
    </row>
    <row r="2747" spans="4:4" x14ac:dyDescent="0.2">
      <c r="D2747" t="s">
        <v>2747</v>
      </c>
    </row>
    <row r="2748" spans="4:4" x14ac:dyDescent="0.2">
      <c r="D2748" t="s">
        <v>2748</v>
      </c>
    </row>
    <row r="2749" spans="4:4" x14ac:dyDescent="0.2">
      <c r="D2749" t="s">
        <v>2749</v>
      </c>
    </row>
    <row r="2750" spans="4:4" x14ac:dyDescent="0.2">
      <c r="D2750" t="s">
        <v>2750</v>
      </c>
    </row>
    <row r="2751" spans="4:4" x14ac:dyDescent="0.2">
      <c r="D2751" t="s">
        <v>2751</v>
      </c>
    </row>
    <row r="2752" spans="4:4" x14ac:dyDescent="0.2">
      <c r="D2752" t="s">
        <v>2752</v>
      </c>
    </row>
    <row r="2753" spans="4:4" x14ac:dyDescent="0.2">
      <c r="D2753" t="s">
        <v>2753</v>
      </c>
    </row>
    <row r="2754" spans="4:4" x14ac:dyDescent="0.2">
      <c r="D2754" t="s">
        <v>2754</v>
      </c>
    </row>
    <row r="2755" spans="4:4" x14ac:dyDescent="0.2">
      <c r="D2755" t="s">
        <v>2755</v>
      </c>
    </row>
    <row r="2756" spans="4:4" x14ac:dyDescent="0.2">
      <c r="D2756" t="s">
        <v>2756</v>
      </c>
    </row>
    <row r="2757" spans="4:4" x14ac:dyDescent="0.2">
      <c r="D2757" t="s">
        <v>2757</v>
      </c>
    </row>
    <row r="2758" spans="4:4" x14ac:dyDescent="0.2">
      <c r="D2758" t="s">
        <v>2758</v>
      </c>
    </row>
    <row r="2759" spans="4:4" x14ac:dyDescent="0.2">
      <c r="D2759" t="s">
        <v>2759</v>
      </c>
    </row>
    <row r="2760" spans="4:4" x14ac:dyDescent="0.2">
      <c r="D2760" t="s">
        <v>2760</v>
      </c>
    </row>
    <row r="2761" spans="4:4" x14ac:dyDescent="0.2">
      <c r="D2761" t="s">
        <v>2761</v>
      </c>
    </row>
    <row r="2762" spans="4:4" x14ac:dyDescent="0.2">
      <c r="D2762" t="s">
        <v>2762</v>
      </c>
    </row>
    <row r="2763" spans="4:4" x14ac:dyDescent="0.2">
      <c r="D2763" t="s">
        <v>2763</v>
      </c>
    </row>
    <row r="2764" spans="4:4" x14ac:dyDescent="0.2">
      <c r="D2764" t="s">
        <v>2764</v>
      </c>
    </row>
    <row r="2765" spans="4:4" x14ac:dyDescent="0.2">
      <c r="D2765" t="s">
        <v>2765</v>
      </c>
    </row>
    <row r="2766" spans="4:4" x14ac:dyDescent="0.2">
      <c r="D2766" t="s">
        <v>2766</v>
      </c>
    </row>
    <row r="2767" spans="4:4" x14ac:dyDescent="0.2">
      <c r="D2767" t="s">
        <v>2767</v>
      </c>
    </row>
    <row r="2768" spans="4:4" x14ac:dyDescent="0.2">
      <c r="D2768" t="s">
        <v>2768</v>
      </c>
    </row>
    <row r="2769" spans="4:4" x14ac:dyDescent="0.2">
      <c r="D2769" t="s">
        <v>2769</v>
      </c>
    </row>
    <row r="2770" spans="4:4" x14ac:dyDescent="0.2">
      <c r="D2770" t="s">
        <v>2770</v>
      </c>
    </row>
    <row r="2771" spans="4:4" x14ac:dyDescent="0.2">
      <c r="D2771" t="s">
        <v>2771</v>
      </c>
    </row>
    <row r="2772" spans="4:4" x14ac:dyDescent="0.2">
      <c r="D2772" t="s">
        <v>2772</v>
      </c>
    </row>
    <row r="2773" spans="4:4" x14ac:dyDescent="0.2">
      <c r="D2773" t="s">
        <v>2773</v>
      </c>
    </row>
    <row r="2774" spans="4:4" x14ac:dyDescent="0.2">
      <c r="D2774" t="s">
        <v>2774</v>
      </c>
    </row>
    <row r="2775" spans="4:4" x14ac:dyDescent="0.2">
      <c r="D2775" t="s">
        <v>2775</v>
      </c>
    </row>
    <row r="2776" spans="4:4" x14ac:dyDescent="0.2">
      <c r="D2776" t="s">
        <v>2776</v>
      </c>
    </row>
    <row r="2777" spans="4:4" x14ac:dyDescent="0.2">
      <c r="D2777" t="s">
        <v>2777</v>
      </c>
    </row>
    <row r="2778" spans="4:4" x14ac:dyDescent="0.2">
      <c r="D2778" t="s">
        <v>2778</v>
      </c>
    </row>
    <row r="2779" spans="4:4" x14ac:dyDescent="0.2">
      <c r="D2779" t="s">
        <v>2779</v>
      </c>
    </row>
    <row r="2780" spans="4:4" x14ac:dyDescent="0.2">
      <c r="D2780" t="s">
        <v>2780</v>
      </c>
    </row>
    <row r="2781" spans="4:4" x14ac:dyDescent="0.2">
      <c r="D2781" t="s">
        <v>2781</v>
      </c>
    </row>
    <row r="2782" spans="4:4" x14ac:dyDescent="0.2">
      <c r="D2782" t="s">
        <v>2782</v>
      </c>
    </row>
    <row r="2783" spans="4:4" x14ac:dyDescent="0.2">
      <c r="D2783" t="s">
        <v>2783</v>
      </c>
    </row>
    <row r="2784" spans="4:4" x14ac:dyDescent="0.2">
      <c r="D2784" t="s">
        <v>2784</v>
      </c>
    </row>
    <row r="2785" spans="4:4" x14ac:dyDescent="0.2">
      <c r="D2785" t="s">
        <v>2785</v>
      </c>
    </row>
    <row r="2786" spans="4:4" x14ac:dyDescent="0.2">
      <c r="D2786" t="s">
        <v>2786</v>
      </c>
    </row>
    <row r="2787" spans="4:4" x14ac:dyDescent="0.2">
      <c r="D2787" t="s">
        <v>2787</v>
      </c>
    </row>
    <row r="2788" spans="4:4" x14ac:dyDescent="0.2">
      <c r="D2788" t="s">
        <v>2788</v>
      </c>
    </row>
    <row r="2789" spans="4:4" x14ac:dyDescent="0.2">
      <c r="D2789" t="s">
        <v>2789</v>
      </c>
    </row>
    <row r="2790" spans="4:4" x14ac:dyDescent="0.2">
      <c r="D2790" t="s">
        <v>2790</v>
      </c>
    </row>
    <row r="2791" spans="4:4" x14ac:dyDescent="0.2">
      <c r="D2791" t="s">
        <v>2791</v>
      </c>
    </row>
    <row r="2792" spans="4:4" x14ac:dyDescent="0.2">
      <c r="D2792" t="s">
        <v>2792</v>
      </c>
    </row>
    <row r="2793" spans="4:4" x14ac:dyDescent="0.2">
      <c r="D2793" t="s">
        <v>2793</v>
      </c>
    </row>
    <row r="2794" spans="4:4" x14ac:dyDescent="0.2">
      <c r="D2794" t="s">
        <v>2794</v>
      </c>
    </row>
    <row r="2795" spans="4:4" x14ac:dyDescent="0.2">
      <c r="D2795" t="s">
        <v>2795</v>
      </c>
    </row>
    <row r="2796" spans="4:4" x14ac:dyDescent="0.2">
      <c r="D2796" t="s">
        <v>2796</v>
      </c>
    </row>
    <row r="2797" spans="4:4" x14ac:dyDescent="0.2">
      <c r="D2797" t="s">
        <v>2797</v>
      </c>
    </row>
    <row r="2798" spans="4:4" x14ac:dyDescent="0.2">
      <c r="D2798" t="s">
        <v>2798</v>
      </c>
    </row>
    <row r="2799" spans="4:4" x14ac:dyDescent="0.2">
      <c r="D2799" t="s">
        <v>2799</v>
      </c>
    </row>
    <row r="2800" spans="4:4" x14ac:dyDescent="0.2">
      <c r="D2800" t="s">
        <v>2800</v>
      </c>
    </row>
    <row r="2801" spans="4:4" x14ac:dyDescent="0.2">
      <c r="D2801" t="s">
        <v>2801</v>
      </c>
    </row>
    <row r="2802" spans="4:4" x14ac:dyDescent="0.2">
      <c r="D2802" t="s">
        <v>2802</v>
      </c>
    </row>
    <row r="2803" spans="4:4" x14ac:dyDescent="0.2">
      <c r="D2803" t="s">
        <v>2803</v>
      </c>
    </row>
    <row r="2804" spans="4:4" x14ac:dyDescent="0.2">
      <c r="D2804" t="s">
        <v>2804</v>
      </c>
    </row>
    <row r="2805" spans="4:4" x14ac:dyDescent="0.2">
      <c r="D2805" t="s">
        <v>2805</v>
      </c>
    </row>
    <row r="2806" spans="4:4" x14ac:dyDescent="0.2">
      <c r="D2806" t="s">
        <v>2806</v>
      </c>
    </row>
    <row r="2807" spans="4:4" x14ac:dyDescent="0.2">
      <c r="D2807" t="s">
        <v>2807</v>
      </c>
    </row>
    <row r="2808" spans="4:4" x14ac:dyDescent="0.2">
      <c r="D2808" t="s">
        <v>2808</v>
      </c>
    </row>
    <row r="2809" spans="4:4" x14ac:dyDescent="0.2">
      <c r="D2809" t="s">
        <v>2809</v>
      </c>
    </row>
    <row r="2810" spans="4:4" x14ac:dyDescent="0.2">
      <c r="D2810" t="s">
        <v>2810</v>
      </c>
    </row>
    <row r="2811" spans="4:4" x14ac:dyDescent="0.2">
      <c r="D2811" t="s">
        <v>2811</v>
      </c>
    </row>
    <row r="2812" spans="4:4" x14ac:dyDescent="0.2">
      <c r="D2812" t="s">
        <v>2812</v>
      </c>
    </row>
    <row r="2813" spans="4:4" x14ac:dyDescent="0.2">
      <c r="D2813" t="s">
        <v>2813</v>
      </c>
    </row>
    <row r="2814" spans="4:4" x14ac:dyDescent="0.2">
      <c r="D2814" t="s">
        <v>2814</v>
      </c>
    </row>
    <row r="2815" spans="4:4" x14ac:dyDescent="0.2">
      <c r="D2815" t="s">
        <v>2815</v>
      </c>
    </row>
    <row r="2816" spans="4:4" x14ac:dyDescent="0.2">
      <c r="D2816" t="s">
        <v>2816</v>
      </c>
    </row>
    <row r="2817" spans="4:4" x14ac:dyDescent="0.2">
      <c r="D2817" t="s">
        <v>2817</v>
      </c>
    </row>
    <row r="2818" spans="4:4" x14ac:dyDescent="0.2">
      <c r="D2818" t="s">
        <v>2818</v>
      </c>
    </row>
    <row r="2819" spans="4:4" x14ac:dyDescent="0.2">
      <c r="D2819" t="s">
        <v>2819</v>
      </c>
    </row>
    <row r="2820" spans="4:4" x14ac:dyDescent="0.2">
      <c r="D2820" t="s">
        <v>2820</v>
      </c>
    </row>
    <row r="2821" spans="4:4" x14ac:dyDescent="0.2">
      <c r="D2821" t="s">
        <v>2821</v>
      </c>
    </row>
    <row r="2822" spans="4:4" x14ac:dyDescent="0.2">
      <c r="D2822" t="s">
        <v>2822</v>
      </c>
    </row>
    <row r="2823" spans="4:4" x14ac:dyDescent="0.2">
      <c r="D2823" t="s">
        <v>2823</v>
      </c>
    </row>
    <row r="2824" spans="4:4" x14ac:dyDescent="0.2">
      <c r="D2824" t="s">
        <v>2824</v>
      </c>
    </row>
    <row r="2825" spans="4:4" x14ac:dyDescent="0.2">
      <c r="D2825" t="s">
        <v>2825</v>
      </c>
    </row>
    <row r="2826" spans="4:4" x14ac:dyDescent="0.2">
      <c r="D2826" t="s">
        <v>2826</v>
      </c>
    </row>
    <row r="2827" spans="4:4" x14ac:dyDescent="0.2">
      <c r="D2827" t="s">
        <v>2827</v>
      </c>
    </row>
    <row r="2828" spans="4:4" x14ac:dyDescent="0.2">
      <c r="D2828" t="s">
        <v>2828</v>
      </c>
    </row>
    <row r="2829" spans="4:4" x14ac:dyDescent="0.2">
      <c r="D2829" t="s">
        <v>2829</v>
      </c>
    </row>
    <row r="2830" spans="4:4" x14ac:dyDescent="0.2">
      <c r="D2830" t="s">
        <v>2830</v>
      </c>
    </row>
    <row r="2831" spans="4:4" x14ac:dyDescent="0.2">
      <c r="D2831" t="s">
        <v>2831</v>
      </c>
    </row>
    <row r="2832" spans="4:4" x14ac:dyDescent="0.2">
      <c r="D2832" t="s">
        <v>2832</v>
      </c>
    </row>
    <row r="2833" spans="4:4" x14ac:dyDescent="0.2">
      <c r="D2833" t="s">
        <v>2833</v>
      </c>
    </row>
    <row r="2834" spans="4:4" x14ac:dyDescent="0.2">
      <c r="D2834" t="s">
        <v>2834</v>
      </c>
    </row>
    <row r="2835" spans="4:4" x14ac:dyDescent="0.2">
      <c r="D2835" t="s">
        <v>2835</v>
      </c>
    </row>
    <row r="2836" spans="4:4" x14ac:dyDescent="0.2">
      <c r="D2836" t="s">
        <v>2836</v>
      </c>
    </row>
    <row r="2837" spans="4:4" x14ac:dyDescent="0.2">
      <c r="D2837" t="s">
        <v>2837</v>
      </c>
    </row>
    <row r="2838" spans="4:4" x14ac:dyDescent="0.2">
      <c r="D2838" t="s">
        <v>2838</v>
      </c>
    </row>
    <row r="2839" spans="4:4" x14ac:dyDescent="0.2">
      <c r="D2839" t="s">
        <v>2839</v>
      </c>
    </row>
    <row r="2840" spans="4:4" x14ac:dyDescent="0.2">
      <c r="D2840" t="s">
        <v>2840</v>
      </c>
    </row>
    <row r="2841" spans="4:4" x14ac:dyDescent="0.2">
      <c r="D2841" t="s">
        <v>2841</v>
      </c>
    </row>
    <row r="2842" spans="4:4" x14ac:dyDescent="0.2">
      <c r="D2842" t="s">
        <v>2842</v>
      </c>
    </row>
    <row r="2843" spans="4:4" x14ac:dyDescent="0.2">
      <c r="D2843" t="s">
        <v>2843</v>
      </c>
    </row>
    <row r="2844" spans="4:4" x14ac:dyDescent="0.2">
      <c r="D2844" t="s">
        <v>2844</v>
      </c>
    </row>
    <row r="2845" spans="4:4" x14ac:dyDescent="0.2">
      <c r="D2845" t="s">
        <v>2845</v>
      </c>
    </row>
    <row r="2846" spans="4:4" x14ac:dyDescent="0.2">
      <c r="D2846" t="s">
        <v>2846</v>
      </c>
    </row>
    <row r="2847" spans="4:4" x14ac:dyDescent="0.2">
      <c r="D2847" t="s">
        <v>2847</v>
      </c>
    </row>
    <row r="2848" spans="4:4" x14ac:dyDescent="0.2">
      <c r="D2848" t="s">
        <v>2848</v>
      </c>
    </row>
    <row r="2849" spans="4:4" x14ac:dyDescent="0.2">
      <c r="D2849" t="s">
        <v>2849</v>
      </c>
    </row>
    <row r="2850" spans="4:4" x14ac:dyDescent="0.2">
      <c r="D2850" t="s">
        <v>2850</v>
      </c>
    </row>
    <row r="2851" spans="4:4" x14ac:dyDescent="0.2">
      <c r="D2851" t="s">
        <v>2851</v>
      </c>
    </row>
    <row r="2852" spans="4:4" x14ac:dyDescent="0.2">
      <c r="D2852" t="s">
        <v>2852</v>
      </c>
    </row>
    <row r="2853" spans="4:4" x14ac:dyDescent="0.2">
      <c r="D2853" t="s">
        <v>2853</v>
      </c>
    </row>
    <row r="2854" spans="4:4" x14ac:dyDescent="0.2">
      <c r="D2854" t="s">
        <v>2854</v>
      </c>
    </row>
    <row r="2855" spans="4:4" x14ac:dyDescent="0.2">
      <c r="D2855" t="s">
        <v>2855</v>
      </c>
    </row>
    <row r="2856" spans="4:4" x14ac:dyDescent="0.2">
      <c r="D2856" t="s">
        <v>2856</v>
      </c>
    </row>
    <row r="2857" spans="4:4" x14ac:dyDescent="0.2">
      <c r="D2857" t="s">
        <v>2857</v>
      </c>
    </row>
    <row r="2858" spans="4:4" x14ac:dyDescent="0.2">
      <c r="D2858" t="s">
        <v>2858</v>
      </c>
    </row>
    <row r="2859" spans="4:4" x14ac:dyDescent="0.2">
      <c r="D2859" t="s">
        <v>2859</v>
      </c>
    </row>
    <row r="2860" spans="4:4" x14ac:dyDescent="0.2">
      <c r="D2860" t="s">
        <v>2860</v>
      </c>
    </row>
    <row r="2861" spans="4:4" x14ac:dyDescent="0.2">
      <c r="D2861" t="s">
        <v>2861</v>
      </c>
    </row>
    <row r="2862" spans="4:4" x14ac:dyDescent="0.2">
      <c r="D2862" t="s">
        <v>2862</v>
      </c>
    </row>
    <row r="2863" spans="4:4" x14ac:dyDescent="0.2">
      <c r="D2863" t="s">
        <v>2863</v>
      </c>
    </row>
    <row r="2864" spans="4:4" x14ac:dyDescent="0.2">
      <c r="D2864" t="s">
        <v>2864</v>
      </c>
    </row>
    <row r="2865" spans="4:4" x14ac:dyDescent="0.2">
      <c r="D2865" t="s">
        <v>2865</v>
      </c>
    </row>
    <row r="2866" spans="4:4" x14ac:dyDescent="0.2">
      <c r="D2866" t="s">
        <v>2866</v>
      </c>
    </row>
    <row r="2867" spans="4:4" x14ac:dyDescent="0.2">
      <c r="D2867" t="s">
        <v>2867</v>
      </c>
    </row>
    <row r="2868" spans="4:4" x14ac:dyDescent="0.2">
      <c r="D2868" t="s">
        <v>2868</v>
      </c>
    </row>
    <row r="2869" spans="4:4" x14ac:dyDescent="0.2">
      <c r="D2869" t="s">
        <v>2869</v>
      </c>
    </row>
    <row r="2870" spans="4:4" x14ac:dyDescent="0.2">
      <c r="D2870" t="s">
        <v>2870</v>
      </c>
    </row>
    <row r="2871" spans="4:4" x14ac:dyDescent="0.2">
      <c r="D2871" t="s">
        <v>2871</v>
      </c>
    </row>
    <row r="2872" spans="4:4" x14ac:dyDescent="0.2">
      <c r="D2872" t="s">
        <v>2872</v>
      </c>
    </row>
    <row r="2873" spans="4:4" x14ac:dyDescent="0.2">
      <c r="D2873" t="s">
        <v>2873</v>
      </c>
    </row>
    <row r="2874" spans="4:4" x14ac:dyDescent="0.2">
      <c r="D2874" t="s">
        <v>2874</v>
      </c>
    </row>
    <row r="2875" spans="4:4" x14ac:dyDescent="0.2">
      <c r="D2875" t="s">
        <v>2875</v>
      </c>
    </row>
    <row r="2876" spans="4:4" x14ac:dyDescent="0.2">
      <c r="D2876" t="s">
        <v>2876</v>
      </c>
    </row>
    <row r="2877" spans="4:4" x14ac:dyDescent="0.2">
      <c r="D2877" t="s">
        <v>2877</v>
      </c>
    </row>
    <row r="2878" spans="4:4" x14ac:dyDescent="0.2">
      <c r="D2878" t="s">
        <v>2878</v>
      </c>
    </row>
    <row r="2879" spans="4:4" x14ac:dyDescent="0.2">
      <c r="D2879" t="s">
        <v>2879</v>
      </c>
    </row>
    <row r="2880" spans="4:4" x14ac:dyDescent="0.2">
      <c r="D2880" t="s">
        <v>2880</v>
      </c>
    </row>
    <row r="2881" spans="4:4" x14ac:dyDescent="0.2">
      <c r="D2881" t="s">
        <v>2881</v>
      </c>
    </row>
    <row r="2882" spans="4:4" x14ac:dyDescent="0.2">
      <c r="D2882" t="s">
        <v>2882</v>
      </c>
    </row>
    <row r="2883" spans="4:4" x14ac:dyDescent="0.2">
      <c r="D2883" t="s">
        <v>2883</v>
      </c>
    </row>
    <row r="2884" spans="4:4" x14ac:dyDescent="0.2">
      <c r="D2884" t="s">
        <v>2884</v>
      </c>
    </row>
    <row r="2885" spans="4:4" x14ac:dyDescent="0.2">
      <c r="D2885" t="s">
        <v>2885</v>
      </c>
    </row>
    <row r="2886" spans="4:4" x14ac:dyDescent="0.2">
      <c r="D2886" t="s">
        <v>2886</v>
      </c>
    </row>
    <row r="2887" spans="4:4" x14ac:dyDescent="0.2">
      <c r="D2887" t="s">
        <v>2887</v>
      </c>
    </row>
    <row r="2888" spans="4:4" x14ac:dyDescent="0.2">
      <c r="D2888" t="s">
        <v>2888</v>
      </c>
    </row>
    <row r="2889" spans="4:4" x14ac:dyDescent="0.2">
      <c r="D2889" t="s">
        <v>2889</v>
      </c>
    </row>
    <row r="2890" spans="4:4" x14ac:dyDescent="0.2">
      <c r="D2890" t="s">
        <v>2890</v>
      </c>
    </row>
    <row r="2891" spans="4:4" x14ac:dyDescent="0.2">
      <c r="D2891" t="s">
        <v>2891</v>
      </c>
    </row>
    <row r="2892" spans="4:4" x14ac:dyDescent="0.2">
      <c r="D2892" t="s">
        <v>2892</v>
      </c>
    </row>
    <row r="2893" spans="4:4" x14ac:dyDescent="0.2">
      <c r="D2893" t="s">
        <v>2893</v>
      </c>
    </row>
    <row r="2894" spans="4:4" x14ac:dyDescent="0.2">
      <c r="D2894" t="s">
        <v>2894</v>
      </c>
    </row>
    <row r="2895" spans="4:4" x14ac:dyDescent="0.2">
      <c r="D2895" t="s">
        <v>2895</v>
      </c>
    </row>
    <row r="2896" spans="4:4" x14ac:dyDescent="0.2">
      <c r="D2896" t="s">
        <v>2896</v>
      </c>
    </row>
    <row r="2897" spans="4:4" x14ac:dyDescent="0.2">
      <c r="D2897" t="s">
        <v>2897</v>
      </c>
    </row>
    <row r="2898" spans="4:4" x14ac:dyDescent="0.2">
      <c r="D2898" t="s">
        <v>2898</v>
      </c>
    </row>
    <row r="2899" spans="4:4" x14ac:dyDescent="0.2">
      <c r="D2899" t="s">
        <v>2899</v>
      </c>
    </row>
    <row r="2900" spans="4:4" x14ac:dyDescent="0.2">
      <c r="D2900" t="s">
        <v>2900</v>
      </c>
    </row>
    <row r="2901" spans="4:4" x14ac:dyDescent="0.2">
      <c r="D2901" t="s">
        <v>2901</v>
      </c>
    </row>
    <row r="2902" spans="4:4" x14ac:dyDescent="0.2">
      <c r="D2902" t="s">
        <v>2902</v>
      </c>
    </row>
    <row r="2903" spans="4:4" x14ac:dyDescent="0.2">
      <c r="D2903" t="s">
        <v>2903</v>
      </c>
    </row>
    <row r="2904" spans="4:4" x14ac:dyDescent="0.2">
      <c r="D2904" t="s">
        <v>2904</v>
      </c>
    </row>
    <row r="2905" spans="4:4" x14ac:dyDescent="0.2">
      <c r="D2905" t="s">
        <v>2905</v>
      </c>
    </row>
    <row r="2906" spans="4:4" x14ac:dyDescent="0.2">
      <c r="D2906" t="s">
        <v>2906</v>
      </c>
    </row>
    <row r="2907" spans="4:4" x14ac:dyDescent="0.2">
      <c r="D2907" t="s">
        <v>2907</v>
      </c>
    </row>
    <row r="2908" spans="4:4" x14ac:dyDescent="0.2">
      <c r="D2908" t="s">
        <v>2908</v>
      </c>
    </row>
    <row r="2909" spans="4:4" x14ac:dyDescent="0.2">
      <c r="D2909" t="s">
        <v>2909</v>
      </c>
    </row>
    <row r="2910" spans="4:4" x14ac:dyDescent="0.2">
      <c r="D2910" t="s">
        <v>2910</v>
      </c>
    </row>
    <row r="2911" spans="4:4" x14ac:dyDescent="0.2">
      <c r="D2911" t="s">
        <v>2911</v>
      </c>
    </row>
    <row r="2912" spans="4:4" x14ac:dyDescent="0.2">
      <c r="D2912" t="s">
        <v>2912</v>
      </c>
    </row>
    <row r="2913" spans="4:4" x14ac:dyDescent="0.2">
      <c r="D2913" t="s">
        <v>2913</v>
      </c>
    </row>
    <row r="2914" spans="4:4" x14ac:dyDescent="0.2">
      <c r="D2914" t="s">
        <v>2914</v>
      </c>
    </row>
    <row r="2915" spans="4:4" x14ac:dyDescent="0.2">
      <c r="D2915" t="s">
        <v>2915</v>
      </c>
    </row>
    <row r="2916" spans="4:4" x14ac:dyDescent="0.2">
      <c r="D2916" t="s">
        <v>2916</v>
      </c>
    </row>
    <row r="2917" spans="4:4" x14ac:dyDescent="0.2">
      <c r="D2917" t="s">
        <v>2917</v>
      </c>
    </row>
    <row r="2918" spans="4:4" x14ac:dyDescent="0.2">
      <c r="D2918" t="s">
        <v>2918</v>
      </c>
    </row>
    <row r="2919" spans="4:4" x14ac:dyDescent="0.2">
      <c r="D2919" t="s">
        <v>2919</v>
      </c>
    </row>
    <row r="2920" spans="4:4" x14ac:dyDescent="0.2">
      <c r="D2920" t="s">
        <v>2920</v>
      </c>
    </row>
    <row r="2921" spans="4:4" x14ac:dyDescent="0.2">
      <c r="D2921" t="s">
        <v>2921</v>
      </c>
    </row>
    <row r="2922" spans="4:4" x14ac:dyDescent="0.2">
      <c r="D2922" t="s">
        <v>2922</v>
      </c>
    </row>
    <row r="2923" spans="4:4" x14ac:dyDescent="0.2">
      <c r="D2923" t="s">
        <v>2923</v>
      </c>
    </row>
    <row r="2924" spans="4:4" x14ac:dyDescent="0.2">
      <c r="D2924" t="s">
        <v>2924</v>
      </c>
    </row>
    <row r="2925" spans="4:4" x14ac:dyDescent="0.2">
      <c r="D2925" t="s">
        <v>2925</v>
      </c>
    </row>
    <row r="2926" spans="4:4" x14ac:dyDescent="0.2">
      <c r="D2926" t="s">
        <v>2926</v>
      </c>
    </row>
    <row r="2927" spans="4:4" x14ac:dyDescent="0.2">
      <c r="D2927" t="s">
        <v>2927</v>
      </c>
    </row>
    <row r="2928" spans="4:4" x14ac:dyDescent="0.2">
      <c r="D2928" t="s">
        <v>2928</v>
      </c>
    </row>
    <row r="2929" spans="4:4" x14ac:dyDescent="0.2">
      <c r="D2929" t="s">
        <v>2929</v>
      </c>
    </row>
    <row r="2930" spans="4:4" x14ac:dyDescent="0.2">
      <c r="D2930" t="s">
        <v>2930</v>
      </c>
    </row>
    <row r="2931" spans="4:4" x14ac:dyDescent="0.2">
      <c r="D2931" t="s">
        <v>2931</v>
      </c>
    </row>
    <row r="2932" spans="4:4" x14ac:dyDescent="0.2">
      <c r="D2932" t="s">
        <v>2932</v>
      </c>
    </row>
    <row r="2933" spans="4:4" x14ac:dyDescent="0.2">
      <c r="D2933" t="s">
        <v>2933</v>
      </c>
    </row>
    <row r="2934" spans="4:4" x14ac:dyDescent="0.2">
      <c r="D2934" t="s">
        <v>2934</v>
      </c>
    </row>
    <row r="2935" spans="4:4" x14ac:dyDescent="0.2">
      <c r="D2935" t="s">
        <v>2935</v>
      </c>
    </row>
    <row r="2936" spans="4:4" x14ac:dyDescent="0.2">
      <c r="D2936" t="s">
        <v>2936</v>
      </c>
    </row>
    <row r="2937" spans="4:4" x14ac:dyDescent="0.2">
      <c r="D2937" t="s">
        <v>2937</v>
      </c>
    </row>
    <row r="2938" spans="4:4" x14ac:dyDescent="0.2">
      <c r="D2938" t="s">
        <v>2938</v>
      </c>
    </row>
    <row r="2939" spans="4:4" x14ac:dyDescent="0.2">
      <c r="D2939" t="s">
        <v>2939</v>
      </c>
    </row>
    <row r="2940" spans="4:4" x14ac:dyDescent="0.2">
      <c r="D2940" t="s">
        <v>2940</v>
      </c>
    </row>
    <row r="2941" spans="4:4" x14ac:dyDescent="0.2">
      <c r="D2941" t="s">
        <v>2941</v>
      </c>
    </row>
    <row r="2942" spans="4:4" x14ac:dyDescent="0.2">
      <c r="D2942" t="s">
        <v>2942</v>
      </c>
    </row>
    <row r="2943" spans="4:4" x14ac:dyDescent="0.2">
      <c r="D2943" t="s">
        <v>2943</v>
      </c>
    </row>
    <row r="2944" spans="4:4" x14ac:dyDescent="0.2">
      <c r="D2944" t="s">
        <v>2944</v>
      </c>
    </row>
    <row r="2945" spans="4:4" x14ac:dyDescent="0.2">
      <c r="D2945" t="s">
        <v>2945</v>
      </c>
    </row>
    <row r="2946" spans="4:4" x14ac:dyDescent="0.2">
      <c r="D2946" t="s">
        <v>2946</v>
      </c>
    </row>
    <row r="2947" spans="4:4" x14ac:dyDescent="0.2">
      <c r="D2947" t="s">
        <v>2947</v>
      </c>
    </row>
    <row r="2948" spans="4:4" x14ac:dyDescent="0.2">
      <c r="D2948" t="s">
        <v>2948</v>
      </c>
    </row>
    <row r="2949" spans="4:4" x14ac:dyDescent="0.2">
      <c r="D2949" t="s">
        <v>2949</v>
      </c>
    </row>
    <row r="2950" spans="4:4" x14ac:dyDescent="0.2">
      <c r="D2950" t="s">
        <v>2950</v>
      </c>
    </row>
    <row r="2951" spans="4:4" x14ac:dyDescent="0.2">
      <c r="D2951" t="s">
        <v>2951</v>
      </c>
    </row>
    <row r="2952" spans="4:4" x14ac:dyDescent="0.2">
      <c r="D2952" t="s">
        <v>2952</v>
      </c>
    </row>
    <row r="2953" spans="4:4" x14ac:dyDescent="0.2">
      <c r="D2953" t="s">
        <v>2953</v>
      </c>
    </row>
    <row r="2954" spans="4:4" x14ac:dyDescent="0.2">
      <c r="D2954" t="s">
        <v>2954</v>
      </c>
    </row>
    <row r="2955" spans="4:4" x14ac:dyDescent="0.2">
      <c r="D2955" t="s">
        <v>2955</v>
      </c>
    </row>
    <row r="2956" spans="4:4" x14ac:dyDescent="0.2">
      <c r="D2956" t="s">
        <v>2956</v>
      </c>
    </row>
    <row r="2957" spans="4:4" x14ac:dyDescent="0.2">
      <c r="D2957" t="s">
        <v>2957</v>
      </c>
    </row>
    <row r="2958" spans="4:4" x14ac:dyDescent="0.2">
      <c r="D2958" t="s">
        <v>2958</v>
      </c>
    </row>
    <row r="2959" spans="4:4" x14ac:dyDescent="0.2">
      <c r="D2959" t="s">
        <v>2959</v>
      </c>
    </row>
    <row r="2960" spans="4:4" x14ac:dyDescent="0.2">
      <c r="D2960" t="s">
        <v>2960</v>
      </c>
    </row>
    <row r="2961" spans="4:4" x14ac:dyDescent="0.2">
      <c r="D2961" t="s">
        <v>2961</v>
      </c>
    </row>
    <row r="2962" spans="4:4" x14ac:dyDescent="0.2">
      <c r="D2962" t="s">
        <v>2962</v>
      </c>
    </row>
    <row r="2963" spans="4:4" x14ac:dyDescent="0.2">
      <c r="D2963" t="s">
        <v>2963</v>
      </c>
    </row>
    <row r="2964" spans="4:4" x14ac:dyDescent="0.2">
      <c r="D2964" t="s">
        <v>2964</v>
      </c>
    </row>
    <row r="2965" spans="4:4" x14ac:dyDescent="0.2">
      <c r="D2965" t="s">
        <v>2965</v>
      </c>
    </row>
    <row r="2966" spans="4:4" x14ac:dyDescent="0.2">
      <c r="D2966" t="s">
        <v>2966</v>
      </c>
    </row>
    <row r="2967" spans="4:4" x14ac:dyDescent="0.2">
      <c r="D2967" t="s">
        <v>2967</v>
      </c>
    </row>
    <row r="2968" spans="4:4" x14ac:dyDescent="0.2">
      <c r="D2968" t="s">
        <v>2968</v>
      </c>
    </row>
    <row r="2969" spans="4:4" x14ac:dyDescent="0.2">
      <c r="D2969" t="s">
        <v>2969</v>
      </c>
    </row>
    <row r="2970" spans="4:4" x14ac:dyDescent="0.2">
      <c r="D2970" t="s">
        <v>2970</v>
      </c>
    </row>
    <row r="2971" spans="4:4" x14ac:dyDescent="0.2">
      <c r="D2971" t="s">
        <v>2971</v>
      </c>
    </row>
    <row r="2972" spans="4:4" x14ac:dyDescent="0.2">
      <c r="D2972" t="s">
        <v>2972</v>
      </c>
    </row>
    <row r="2973" spans="4:4" x14ac:dyDescent="0.2">
      <c r="D2973" t="s">
        <v>2973</v>
      </c>
    </row>
    <row r="2974" spans="4:4" x14ac:dyDescent="0.2">
      <c r="D2974" t="s">
        <v>2974</v>
      </c>
    </row>
    <row r="2975" spans="4:4" x14ac:dyDescent="0.2">
      <c r="D2975" t="s">
        <v>2975</v>
      </c>
    </row>
    <row r="2976" spans="4:4" x14ac:dyDescent="0.2">
      <c r="D2976" t="s">
        <v>2976</v>
      </c>
    </row>
    <row r="2977" spans="4:4" x14ac:dyDescent="0.2">
      <c r="D2977" t="s">
        <v>2977</v>
      </c>
    </row>
    <row r="2978" spans="4:4" x14ac:dyDescent="0.2">
      <c r="D2978" t="s">
        <v>2978</v>
      </c>
    </row>
    <row r="2979" spans="4:4" x14ac:dyDescent="0.2">
      <c r="D2979" t="s">
        <v>2979</v>
      </c>
    </row>
    <row r="2980" spans="4:4" x14ac:dyDescent="0.2">
      <c r="D2980" t="s">
        <v>2980</v>
      </c>
    </row>
    <row r="2981" spans="4:4" x14ac:dyDescent="0.2">
      <c r="D2981" t="s">
        <v>2981</v>
      </c>
    </row>
    <row r="2982" spans="4:4" x14ac:dyDescent="0.2">
      <c r="D2982" t="s">
        <v>2982</v>
      </c>
    </row>
    <row r="2983" spans="4:4" x14ac:dyDescent="0.2">
      <c r="D2983" t="s">
        <v>2983</v>
      </c>
    </row>
    <row r="2984" spans="4:4" x14ac:dyDescent="0.2">
      <c r="D2984" t="s">
        <v>2984</v>
      </c>
    </row>
    <row r="2985" spans="4:4" x14ac:dyDescent="0.2">
      <c r="D2985" t="s">
        <v>2985</v>
      </c>
    </row>
    <row r="2986" spans="4:4" x14ac:dyDescent="0.2">
      <c r="D2986" t="s">
        <v>2986</v>
      </c>
    </row>
    <row r="2987" spans="4:4" x14ac:dyDescent="0.2">
      <c r="D2987" t="s">
        <v>2987</v>
      </c>
    </row>
    <row r="2988" spans="4:4" x14ac:dyDescent="0.2">
      <c r="D2988" t="s">
        <v>2988</v>
      </c>
    </row>
    <row r="2989" spans="4:4" x14ac:dyDescent="0.2">
      <c r="D2989" t="s">
        <v>2989</v>
      </c>
    </row>
    <row r="2990" spans="4:4" x14ac:dyDescent="0.2">
      <c r="D2990" t="s">
        <v>2990</v>
      </c>
    </row>
    <row r="2991" spans="4:4" x14ac:dyDescent="0.2">
      <c r="D2991" t="s">
        <v>2991</v>
      </c>
    </row>
    <row r="2992" spans="4:4" x14ac:dyDescent="0.2">
      <c r="D2992" t="s">
        <v>2992</v>
      </c>
    </row>
    <row r="2993" spans="4:4" x14ac:dyDescent="0.2">
      <c r="D2993" t="s">
        <v>2993</v>
      </c>
    </row>
    <row r="2994" spans="4:4" x14ac:dyDescent="0.2">
      <c r="D2994" t="s">
        <v>2994</v>
      </c>
    </row>
    <row r="2995" spans="4:4" x14ac:dyDescent="0.2">
      <c r="D2995" t="s">
        <v>2995</v>
      </c>
    </row>
    <row r="2996" spans="4:4" x14ac:dyDescent="0.2">
      <c r="D2996" t="s">
        <v>2996</v>
      </c>
    </row>
    <row r="2997" spans="4:4" x14ac:dyDescent="0.2">
      <c r="D2997" t="s">
        <v>2997</v>
      </c>
    </row>
    <row r="2998" spans="4:4" x14ac:dyDescent="0.2">
      <c r="D2998" t="s">
        <v>2998</v>
      </c>
    </row>
    <row r="2999" spans="4:4" x14ac:dyDescent="0.2">
      <c r="D2999" t="s">
        <v>2999</v>
      </c>
    </row>
    <row r="3000" spans="4:4" x14ac:dyDescent="0.2">
      <c r="D3000" t="s">
        <v>3000</v>
      </c>
    </row>
    <row r="3001" spans="4:4" x14ac:dyDescent="0.2">
      <c r="D3001" t="s">
        <v>3001</v>
      </c>
    </row>
    <row r="3002" spans="4:4" x14ac:dyDescent="0.2">
      <c r="D3002" t="s">
        <v>3002</v>
      </c>
    </row>
    <row r="3003" spans="4:4" x14ac:dyDescent="0.2">
      <c r="D3003" t="s">
        <v>3003</v>
      </c>
    </row>
    <row r="3004" spans="4:4" x14ac:dyDescent="0.2">
      <c r="D3004" t="s">
        <v>3004</v>
      </c>
    </row>
    <row r="3005" spans="4:4" x14ac:dyDescent="0.2">
      <c r="D3005" t="s">
        <v>3005</v>
      </c>
    </row>
    <row r="3006" spans="4:4" x14ac:dyDescent="0.2">
      <c r="D3006" t="s">
        <v>3006</v>
      </c>
    </row>
    <row r="3007" spans="4:4" x14ac:dyDescent="0.2">
      <c r="D3007" t="s">
        <v>3007</v>
      </c>
    </row>
    <row r="3008" spans="4:4" x14ac:dyDescent="0.2">
      <c r="D3008" t="s">
        <v>3008</v>
      </c>
    </row>
    <row r="3009" spans="4:4" x14ac:dyDescent="0.2">
      <c r="D3009" t="s">
        <v>3009</v>
      </c>
    </row>
    <row r="3010" spans="4:4" x14ac:dyDescent="0.2">
      <c r="D3010" t="s">
        <v>3010</v>
      </c>
    </row>
    <row r="3011" spans="4:4" x14ac:dyDescent="0.2">
      <c r="D3011" t="s">
        <v>3011</v>
      </c>
    </row>
    <row r="3012" spans="4:4" x14ac:dyDescent="0.2">
      <c r="D3012" t="s">
        <v>3012</v>
      </c>
    </row>
    <row r="3013" spans="4:4" x14ac:dyDescent="0.2">
      <c r="D3013" t="s">
        <v>3013</v>
      </c>
    </row>
    <row r="3014" spans="4:4" x14ac:dyDescent="0.2">
      <c r="D3014" t="s">
        <v>3014</v>
      </c>
    </row>
    <row r="3015" spans="4:4" x14ac:dyDescent="0.2">
      <c r="D3015" t="s">
        <v>3015</v>
      </c>
    </row>
    <row r="3016" spans="4:4" x14ac:dyDescent="0.2">
      <c r="D3016" t="s">
        <v>3016</v>
      </c>
    </row>
    <row r="3017" spans="4:4" x14ac:dyDescent="0.2">
      <c r="D3017" t="s">
        <v>3017</v>
      </c>
    </row>
    <row r="3018" spans="4:4" x14ac:dyDescent="0.2">
      <c r="D3018" t="s">
        <v>3018</v>
      </c>
    </row>
    <row r="3019" spans="4:4" x14ac:dyDescent="0.2">
      <c r="D3019" t="s">
        <v>3019</v>
      </c>
    </row>
    <row r="3020" spans="4:4" x14ac:dyDescent="0.2">
      <c r="D3020" t="s">
        <v>3020</v>
      </c>
    </row>
    <row r="3021" spans="4:4" x14ac:dyDescent="0.2">
      <c r="D3021" t="s">
        <v>3021</v>
      </c>
    </row>
    <row r="3022" spans="4:4" x14ac:dyDescent="0.2">
      <c r="D3022" t="s">
        <v>3022</v>
      </c>
    </row>
    <row r="3023" spans="4:4" x14ac:dyDescent="0.2">
      <c r="D3023" t="s">
        <v>3023</v>
      </c>
    </row>
    <row r="3024" spans="4:4" x14ac:dyDescent="0.2">
      <c r="D3024" t="s">
        <v>3024</v>
      </c>
    </row>
    <row r="3025" spans="4:4" x14ac:dyDescent="0.2">
      <c r="D3025" t="s">
        <v>3025</v>
      </c>
    </row>
    <row r="3026" spans="4:4" x14ac:dyDescent="0.2">
      <c r="D3026" t="s">
        <v>3026</v>
      </c>
    </row>
    <row r="3027" spans="4:4" x14ac:dyDescent="0.2">
      <c r="D3027" t="s">
        <v>3027</v>
      </c>
    </row>
    <row r="3028" spans="4:4" x14ac:dyDescent="0.2">
      <c r="D3028" t="s">
        <v>3028</v>
      </c>
    </row>
    <row r="3029" spans="4:4" x14ac:dyDescent="0.2">
      <c r="D3029" t="s">
        <v>3029</v>
      </c>
    </row>
    <row r="3030" spans="4:4" x14ac:dyDescent="0.2">
      <c r="D3030" t="s">
        <v>3030</v>
      </c>
    </row>
    <row r="3031" spans="4:4" x14ac:dyDescent="0.2">
      <c r="D3031" t="s">
        <v>3031</v>
      </c>
    </row>
    <row r="3032" spans="4:4" x14ac:dyDescent="0.2">
      <c r="D3032" t="s">
        <v>3032</v>
      </c>
    </row>
    <row r="3033" spans="4:4" x14ac:dyDescent="0.2">
      <c r="D3033" t="s">
        <v>3033</v>
      </c>
    </row>
    <row r="3034" spans="4:4" x14ac:dyDescent="0.2">
      <c r="D3034" t="s">
        <v>3034</v>
      </c>
    </row>
    <row r="3035" spans="4:4" x14ac:dyDescent="0.2">
      <c r="D3035" t="s">
        <v>3035</v>
      </c>
    </row>
    <row r="3036" spans="4:4" x14ac:dyDescent="0.2">
      <c r="D3036" t="s">
        <v>3036</v>
      </c>
    </row>
    <row r="3037" spans="4:4" x14ac:dyDescent="0.2">
      <c r="D3037" t="s">
        <v>3037</v>
      </c>
    </row>
    <row r="3038" spans="4:4" x14ac:dyDescent="0.2">
      <c r="D3038" t="s">
        <v>3038</v>
      </c>
    </row>
    <row r="3039" spans="4:4" x14ac:dyDescent="0.2">
      <c r="D3039" t="s">
        <v>3039</v>
      </c>
    </row>
    <row r="3040" spans="4:4" x14ac:dyDescent="0.2">
      <c r="D3040" t="s">
        <v>3040</v>
      </c>
    </row>
    <row r="3041" spans="4:4" x14ac:dyDescent="0.2">
      <c r="D3041" t="s">
        <v>3041</v>
      </c>
    </row>
    <row r="3042" spans="4:4" x14ac:dyDescent="0.2">
      <c r="D3042" t="s">
        <v>3042</v>
      </c>
    </row>
    <row r="3043" spans="4:4" x14ac:dyDescent="0.2">
      <c r="D3043" t="s">
        <v>3043</v>
      </c>
    </row>
    <row r="3044" spans="4:4" x14ac:dyDescent="0.2">
      <c r="D3044" t="s">
        <v>3044</v>
      </c>
    </row>
    <row r="3045" spans="4:4" x14ac:dyDescent="0.2">
      <c r="D3045" t="s">
        <v>3045</v>
      </c>
    </row>
    <row r="3046" spans="4:4" x14ac:dyDescent="0.2">
      <c r="D3046" t="s">
        <v>3046</v>
      </c>
    </row>
    <row r="3047" spans="4:4" x14ac:dyDescent="0.2">
      <c r="D3047" t="s">
        <v>3047</v>
      </c>
    </row>
    <row r="3048" spans="4:4" x14ac:dyDescent="0.2">
      <c r="D3048" t="s">
        <v>3048</v>
      </c>
    </row>
    <row r="3049" spans="4:4" x14ac:dyDescent="0.2">
      <c r="D3049" t="s">
        <v>3049</v>
      </c>
    </row>
    <row r="3050" spans="4:4" x14ac:dyDescent="0.2">
      <c r="D3050" t="s">
        <v>3050</v>
      </c>
    </row>
    <row r="3051" spans="4:4" x14ac:dyDescent="0.2">
      <c r="D3051" t="s">
        <v>3051</v>
      </c>
    </row>
    <row r="3052" spans="4:4" x14ac:dyDescent="0.2">
      <c r="D3052" t="s">
        <v>3052</v>
      </c>
    </row>
    <row r="3053" spans="4:4" x14ac:dyDescent="0.2">
      <c r="D3053" t="s">
        <v>3053</v>
      </c>
    </row>
    <row r="3054" spans="4:4" x14ac:dyDescent="0.2">
      <c r="D3054" t="s">
        <v>3054</v>
      </c>
    </row>
    <row r="3055" spans="4:4" x14ac:dyDescent="0.2">
      <c r="D3055" t="s">
        <v>3055</v>
      </c>
    </row>
    <row r="3056" spans="4:4" x14ac:dyDescent="0.2">
      <c r="D3056" t="s">
        <v>3056</v>
      </c>
    </row>
    <row r="3057" spans="4:4" x14ac:dyDescent="0.2">
      <c r="D3057" t="s">
        <v>3057</v>
      </c>
    </row>
    <row r="3058" spans="4:4" x14ac:dyDescent="0.2">
      <c r="D3058" t="s">
        <v>3058</v>
      </c>
    </row>
    <row r="3059" spans="4:4" x14ac:dyDescent="0.2">
      <c r="D3059" t="s">
        <v>3059</v>
      </c>
    </row>
    <row r="3060" spans="4:4" x14ac:dyDescent="0.2">
      <c r="D3060" t="s">
        <v>3060</v>
      </c>
    </row>
    <row r="3061" spans="4:4" x14ac:dyDescent="0.2">
      <c r="D3061" t="s">
        <v>3061</v>
      </c>
    </row>
    <row r="3062" spans="4:4" x14ac:dyDescent="0.2">
      <c r="D3062" t="s">
        <v>3062</v>
      </c>
    </row>
    <row r="3063" spans="4:4" x14ac:dyDescent="0.2">
      <c r="D3063" t="s">
        <v>3063</v>
      </c>
    </row>
    <row r="3064" spans="4:4" x14ac:dyDescent="0.2">
      <c r="D3064" t="s">
        <v>3064</v>
      </c>
    </row>
    <row r="3065" spans="4:4" x14ac:dyDescent="0.2">
      <c r="D3065" t="s">
        <v>3065</v>
      </c>
    </row>
    <row r="3066" spans="4:4" x14ac:dyDescent="0.2">
      <c r="D3066" t="s">
        <v>3066</v>
      </c>
    </row>
    <row r="3067" spans="4:4" x14ac:dyDescent="0.2">
      <c r="D3067" t="s">
        <v>3067</v>
      </c>
    </row>
    <row r="3068" spans="4:4" x14ac:dyDescent="0.2">
      <c r="D3068" t="s">
        <v>3068</v>
      </c>
    </row>
    <row r="3069" spans="4:4" x14ac:dyDescent="0.2">
      <c r="D3069" t="s">
        <v>3069</v>
      </c>
    </row>
    <row r="3070" spans="4:4" x14ac:dyDescent="0.2">
      <c r="D3070" t="s">
        <v>3070</v>
      </c>
    </row>
    <row r="3071" spans="4:4" x14ac:dyDescent="0.2">
      <c r="D3071" t="s">
        <v>3071</v>
      </c>
    </row>
    <row r="3072" spans="4:4" x14ac:dyDescent="0.2">
      <c r="D3072" t="s">
        <v>3072</v>
      </c>
    </row>
    <row r="3073" spans="4:4" x14ac:dyDescent="0.2">
      <c r="D3073" t="s">
        <v>3073</v>
      </c>
    </row>
    <row r="3074" spans="4:4" x14ac:dyDescent="0.2">
      <c r="D3074" t="s">
        <v>3074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132"/>
  <sheetViews>
    <sheetView topLeftCell="O1" zoomScaleNormal="100" workbookViewId="0">
      <selection activeCell="AG7" sqref="AG7"/>
    </sheetView>
  </sheetViews>
  <sheetFormatPr baseColWidth="10" defaultColWidth="11.5" defaultRowHeight="15" x14ac:dyDescent="0.2"/>
  <cols>
    <col min="1" max="1" width="16.83203125" customWidth="1"/>
  </cols>
  <sheetData>
    <row r="1" spans="1:33" x14ac:dyDescent="0.2">
      <c r="A1" t="s">
        <v>3075</v>
      </c>
      <c r="B1" t="s">
        <v>3076</v>
      </c>
      <c r="C1" t="s">
        <v>3077</v>
      </c>
      <c r="D1" t="s">
        <v>3078</v>
      </c>
      <c r="E1" t="s">
        <v>3079</v>
      </c>
      <c r="F1" t="s">
        <v>3080</v>
      </c>
      <c r="G1" t="s">
        <v>3081</v>
      </c>
      <c r="H1" t="s">
        <v>3082</v>
      </c>
      <c r="I1" t="s">
        <v>3083</v>
      </c>
      <c r="J1" t="s">
        <v>3084</v>
      </c>
      <c r="K1" t="s">
        <v>3085</v>
      </c>
      <c r="L1" t="s">
        <v>3086</v>
      </c>
      <c r="M1" t="s">
        <v>3087</v>
      </c>
      <c r="N1" t="s">
        <v>3088</v>
      </c>
      <c r="O1" t="s">
        <v>3089</v>
      </c>
      <c r="Q1" t="s">
        <v>3075</v>
      </c>
      <c r="R1" s="7" t="s">
        <v>3090</v>
      </c>
      <c r="S1" t="s">
        <v>3091</v>
      </c>
      <c r="T1" t="s">
        <v>3092</v>
      </c>
      <c r="U1" t="s">
        <v>3093</v>
      </c>
      <c r="V1" t="s">
        <v>3094</v>
      </c>
      <c r="W1" t="s">
        <v>3095</v>
      </c>
      <c r="X1" t="s">
        <v>3096</v>
      </c>
      <c r="Y1" t="s">
        <v>3097</v>
      </c>
      <c r="Z1" t="s">
        <v>3098</v>
      </c>
      <c r="AA1" t="s">
        <v>3099</v>
      </c>
      <c r="AB1" t="s">
        <v>3100</v>
      </c>
      <c r="AC1" t="s">
        <v>3101</v>
      </c>
      <c r="AD1" t="s">
        <v>3102</v>
      </c>
      <c r="AE1" t="s">
        <v>3103</v>
      </c>
      <c r="AF1" t="s">
        <v>3104</v>
      </c>
      <c r="AG1" t="s">
        <v>3105</v>
      </c>
    </row>
    <row r="2" spans="1:33" x14ac:dyDescent="0.2">
      <c r="A2" s="7" t="s">
        <v>3090</v>
      </c>
      <c r="B2">
        <v>3009</v>
      </c>
      <c r="C2">
        <v>13694</v>
      </c>
      <c r="D2">
        <v>11359</v>
      </c>
      <c r="E2">
        <v>16005</v>
      </c>
      <c r="F2">
        <v>15466</v>
      </c>
      <c r="G2">
        <v>13290</v>
      </c>
      <c r="H2">
        <v>14124</v>
      </c>
      <c r="I2">
        <v>15240</v>
      </c>
      <c r="J2">
        <v>14275</v>
      </c>
      <c r="K2">
        <v>11338</v>
      </c>
      <c r="L2">
        <v>14303</v>
      </c>
      <c r="M2">
        <v>7506</v>
      </c>
      <c r="N2">
        <v>12009</v>
      </c>
      <c r="O2">
        <v>9703</v>
      </c>
      <c r="Q2" t="s">
        <v>3076</v>
      </c>
      <c r="R2">
        <v>3009</v>
      </c>
      <c r="S2">
        <v>0</v>
      </c>
      <c r="T2">
        <v>2</v>
      </c>
      <c r="U2">
        <v>1</v>
      </c>
      <c r="V2">
        <v>2</v>
      </c>
      <c r="W2">
        <v>0</v>
      </c>
      <c r="X2">
        <v>0</v>
      </c>
      <c r="Y2">
        <v>0</v>
      </c>
      <c r="Z2">
        <v>2</v>
      </c>
      <c r="AA2">
        <v>0</v>
      </c>
      <c r="AB2">
        <v>1</v>
      </c>
      <c r="AC2">
        <v>0</v>
      </c>
      <c r="AD2">
        <v>1</v>
      </c>
      <c r="AE2">
        <v>1</v>
      </c>
      <c r="AF2">
        <v>0</v>
      </c>
      <c r="AG2">
        <v>2</v>
      </c>
    </row>
    <row r="3" spans="1:33" x14ac:dyDescent="0.2">
      <c r="A3" t="s">
        <v>3091</v>
      </c>
      <c r="B3">
        <v>0</v>
      </c>
      <c r="C3">
        <v>6</v>
      </c>
      <c r="D3">
        <v>14</v>
      </c>
      <c r="E3">
        <v>23</v>
      </c>
      <c r="F3">
        <v>1</v>
      </c>
      <c r="G3">
        <v>12</v>
      </c>
      <c r="H3">
        <v>17</v>
      </c>
      <c r="I3">
        <v>26</v>
      </c>
      <c r="J3">
        <v>1</v>
      </c>
      <c r="K3">
        <v>3</v>
      </c>
      <c r="L3">
        <v>34</v>
      </c>
      <c r="M3">
        <v>1</v>
      </c>
      <c r="N3">
        <v>8</v>
      </c>
      <c r="O3">
        <v>7</v>
      </c>
      <c r="Q3" t="s">
        <v>3077</v>
      </c>
      <c r="R3">
        <v>13694</v>
      </c>
      <c r="S3">
        <v>6</v>
      </c>
      <c r="T3">
        <v>8</v>
      </c>
      <c r="U3">
        <v>2</v>
      </c>
      <c r="V3">
        <v>0</v>
      </c>
      <c r="W3">
        <v>1</v>
      </c>
      <c r="X3">
        <v>0</v>
      </c>
      <c r="Y3">
        <v>0</v>
      </c>
      <c r="Z3">
        <v>3</v>
      </c>
      <c r="AA3">
        <v>1</v>
      </c>
      <c r="AB3">
        <v>3</v>
      </c>
      <c r="AC3">
        <v>3</v>
      </c>
      <c r="AD3">
        <v>1</v>
      </c>
      <c r="AE3">
        <v>0</v>
      </c>
      <c r="AF3">
        <v>0</v>
      </c>
      <c r="AG3">
        <v>2</v>
      </c>
    </row>
    <row r="4" spans="1:33" x14ac:dyDescent="0.2">
      <c r="A4" t="s">
        <v>3092</v>
      </c>
      <c r="B4">
        <v>2</v>
      </c>
      <c r="C4">
        <v>8</v>
      </c>
      <c r="D4">
        <v>62</v>
      </c>
      <c r="E4">
        <v>82</v>
      </c>
      <c r="F4">
        <v>18</v>
      </c>
      <c r="G4">
        <v>5</v>
      </c>
      <c r="H4">
        <v>80</v>
      </c>
      <c r="I4">
        <v>141</v>
      </c>
      <c r="J4">
        <v>13</v>
      </c>
      <c r="K4">
        <v>10</v>
      </c>
      <c r="L4">
        <v>91</v>
      </c>
      <c r="M4">
        <v>4</v>
      </c>
      <c r="N4">
        <v>7</v>
      </c>
      <c r="O4">
        <v>34</v>
      </c>
      <c r="Q4" t="s">
        <v>3078</v>
      </c>
      <c r="R4">
        <v>11359</v>
      </c>
      <c r="S4">
        <v>14</v>
      </c>
      <c r="T4">
        <v>62</v>
      </c>
      <c r="U4">
        <v>1</v>
      </c>
      <c r="V4">
        <v>18</v>
      </c>
      <c r="W4">
        <v>16</v>
      </c>
      <c r="X4">
        <v>0</v>
      </c>
      <c r="Y4">
        <v>1</v>
      </c>
      <c r="Z4">
        <v>35</v>
      </c>
      <c r="AA4">
        <v>6</v>
      </c>
      <c r="AB4">
        <v>2</v>
      </c>
      <c r="AC4">
        <v>3</v>
      </c>
      <c r="AD4">
        <v>1</v>
      </c>
      <c r="AE4">
        <v>40</v>
      </c>
      <c r="AF4">
        <v>0</v>
      </c>
      <c r="AG4">
        <v>89</v>
      </c>
    </row>
    <row r="5" spans="1:33" x14ac:dyDescent="0.2">
      <c r="A5" t="s">
        <v>3093</v>
      </c>
      <c r="B5">
        <v>1</v>
      </c>
      <c r="C5">
        <v>2</v>
      </c>
      <c r="D5">
        <v>1</v>
      </c>
      <c r="E5">
        <v>3</v>
      </c>
      <c r="F5">
        <v>0</v>
      </c>
      <c r="G5">
        <v>1</v>
      </c>
      <c r="H5">
        <v>3</v>
      </c>
      <c r="I5">
        <v>2</v>
      </c>
      <c r="J5">
        <v>0</v>
      </c>
      <c r="K5">
        <v>0</v>
      </c>
      <c r="L5">
        <v>1</v>
      </c>
      <c r="M5">
        <v>0</v>
      </c>
      <c r="N5">
        <v>0</v>
      </c>
      <c r="O5">
        <v>1</v>
      </c>
      <c r="Q5" t="s">
        <v>3079</v>
      </c>
      <c r="R5">
        <v>16005</v>
      </c>
      <c r="S5">
        <v>23</v>
      </c>
      <c r="T5">
        <v>82</v>
      </c>
      <c r="U5">
        <v>3</v>
      </c>
      <c r="V5">
        <v>29</v>
      </c>
      <c r="W5">
        <v>21</v>
      </c>
      <c r="X5">
        <v>0</v>
      </c>
      <c r="Y5">
        <v>3</v>
      </c>
      <c r="Z5">
        <v>38</v>
      </c>
      <c r="AA5">
        <v>6</v>
      </c>
      <c r="AB5">
        <v>10</v>
      </c>
      <c r="AC5">
        <v>4</v>
      </c>
      <c r="AD5">
        <v>2</v>
      </c>
      <c r="AE5">
        <v>45</v>
      </c>
      <c r="AF5">
        <v>0</v>
      </c>
      <c r="AG5">
        <v>85</v>
      </c>
    </row>
    <row r="6" spans="1:33" x14ac:dyDescent="0.2">
      <c r="A6" t="s">
        <v>3094</v>
      </c>
      <c r="B6">
        <v>2</v>
      </c>
      <c r="C6">
        <v>0</v>
      </c>
      <c r="D6">
        <v>18</v>
      </c>
      <c r="E6">
        <v>29</v>
      </c>
      <c r="F6">
        <v>7</v>
      </c>
      <c r="G6">
        <v>1</v>
      </c>
      <c r="H6">
        <v>32</v>
      </c>
      <c r="I6">
        <v>39</v>
      </c>
      <c r="J6">
        <v>8</v>
      </c>
      <c r="K6">
        <v>0</v>
      </c>
      <c r="L6">
        <v>18</v>
      </c>
      <c r="M6">
        <v>3</v>
      </c>
      <c r="N6">
        <v>0</v>
      </c>
      <c r="O6">
        <v>15</v>
      </c>
      <c r="Q6" t="s">
        <v>3080</v>
      </c>
      <c r="R6">
        <v>15466</v>
      </c>
      <c r="S6">
        <v>1</v>
      </c>
      <c r="T6">
        <v>18</v>
      </c>
      <c r="U6">
        <v>0</v>
      </c>
      <c r="V6">
        <v>7</v>
      </c>
      <c r="W6">
        <v>1</v>
      </c>
      <c r="X6">
        <v>0</v>
      </c>
      <c r="Y6">
        <v>1</v>
      </c>
      <c r="Z6">
        <v>3</v>
      </c>
      <c r="AA6">
        <v>1</v>
      </c>
      <c r="AB6">
        <v>4</v>
      </c>
      <c r="AC6">
        <v>4</v>
      </c>
      <c r="AD6">
        <v>1</v>
      </c>
      <c r="AE6">
        <v>2</v>
      </c>
      <c r="AF6">
        <v>0</v>
      </c>
      <c r="AG6">
        <v>3</v>
      </c>
    </row>
    <row r="7" spans="1:33" x14ac:dyDescent="0.2">
      <c r="A7" t="s">
        <v>3095</v>
      </c>
      <c r="B7">
        <v>0</v>
      </c>
      <c r="C7">
        <v>1</v>
      </c>
      <c r="D7">
        <v>16</v>
      </c>
      <c r="E7">
        <v>21</v>
      </c>
      <c r="F7">
        <v>1</v>
      </c>
      <c r="G7">
        <v>0</v>
      </c>
      <c r="H7">
        <v>19</v>
      </c>
      <c r="I7">
        <v>34</v>
      </c>
      <c r="J7">
        <v>2</v>
      </c>
      <c r="K7">
        <v>1</v>
      </c>
      <c r="L7">
        <v>28</v>
      </c>
      <c r="M7">
        <v>0</v>
      </c>
      <c r="N7">
        <v>0</v>
      </c>
      <c r="O7">
        <v>13</v>
      </c>
      <c r="Q7" t="s">
        <v>3081</v>
      </c>
      <c r="R7">
        <v>13290</v>
      </c>
      <c r="S7">
        <v>12</v>
      </c>
      <c r="T7">
        <v>5</v>
      </c>
      <c r="U7">
        <v>1</v>
      </c>
      <c r="V7">
        <v>1</v>
      </c>
      <c r="W7">
        <v>0</v>
      </c>
      <c r="X7">
        <v>0</v>
      </c>
      <c r="Y7">
        <v>1</v>
      </c>
      <c r="Z7">
        <v>3</v>
      </c>
      <c r="AA7">
        <v>0</v>
      </c>
      <c r="AB7">
        <v>1</v>
      </c>
      <c r="AC7">
        <v>1</v>
      </c>
      <c r="AD7">
        <v>0</v>
      </c>
      <c r="AE7">
        <v>2</v>
      </c>
      <c r="AF7">
        <v>0</v>
      </c>
      <c r="AG7">
        <v>4</v>
      </c>
    </row>
    <row r="8" spans="1:33" x14ac:dyDescent="0.2">
      <c r="A8" t="s">
        <v>3096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Q8" t="s">
        <v>3082</v>
      </c>
      <c r="R8">
        <v>14124</v>
      </c>
      <c r="S8">
        <v>17</v>
      </c>
      <c r="T8">
        <v>80</v>
      </c>
      <c r="U8">
        <v>3</v>
      </c>
      <c r="V8">
        <v>32</v>
      </c>
      <c r="W8">
        <v>19</v>
      </c>
      <c r="X8">
        <v>0</v>
      </c>
      <c r="Y8">
        <v>0</v>
      </c>
      <c r="Z8">
        <v>37</v>
      </c>
      <c r="AA8">
        <v>4</v>
      </c>
      <c r="AB8">
        <v>12</v>
      </c>
      <c r="AC8">
        <v>5</v>
      </c>
      <c r="AD8">
        <v>2</v>
      </c>
      <c r="AE8">
        <v>46</v>
      </c>
      <c r="AF8">
        <v>0</v>
      </c>
      <c r="AG8">
        <v>102</v>
      </c>
    </row>
    <row r="9" spans="1:33" x14ac:dyDescent="0.2">
      <c r="A9" t="s">
        <v>3097</v>
      </c>
      <c r="B9">
        <v>0</v>
      </c>
      <c r="C9">
        <v>0</v>
      </c>
      <c r="D9">
        <v>1</v>
      </c>
      <c r="E9">
        <v>3</v>
      </c>
      <c r="F9">
        <v>1</v>
      </c>
      <c r="G9">
        <v>1</v>
      </c>
      <c r="H9">
        <v>0</v>
      </c>
      <c r="I9">
        <v>3</v>
      </c>
      <c r="J9">
        <v>0</v>
      </c>
      <c r="K9">
        <v>0</v>
      </c>
      <c r="L9">
        <v>2</v>
      </c>
      <c r="M9">
        <v>1</v>
      </c>
      <c r="N9">
        <v>0</v>
      </c>
      <c r="O9">
        <v>0</v>
      </c>
      <c r="Q9" t="s">
        <v>3083</v>
      </c>
      <c r="R9">
        <v>15240</v>
      </c>
      <c r="S9">
        <v>26</v>
      </c>
      <c r="T9">
        <v>141</v>
      </c>
      <c r="U9">
        <v>2</v>
      </c>
      <c r="V9">
        <v>39</v>
      </c>
      <c r="W9">
        <v>34</v>
      </c>
      <c r="X9">
        <v>0</v>
      </c>
      <c r="Y9">
        <v>3</v>
      </c>
      <c r="Z9">
        <v>53</v>
      </c>
      <c r="AA9">
        <v>8</v>
      </c>
      <c r="AB9">
        <v>10</v>
      </c>
      <c r="AC9">
        <v>7</v>
      </c>
      <c r="AD9">
        <v>3</v>
      </c>
      <c r="AE9">
        <v>57</v>
      </c>
      <c r="AF9">
        <v>1</v>
      </c>
      <c r="AG9">
        <v>139</v>
      </c>
    </row>
    <row r="10" spans="1:33" x14ac:dyDescent="0.2">
      <c r="A10" t="s">
        <v>3098</v>
      </c>
      <c r="B10">
        <v>2</v>
      </c>
      <c r="C10">
        <v>3</v>
      </c>
      <c r="D10">
        <v>35</v>
      </c>
      <c r="E10">
        <v>38</v>
      </c>
      <c r="F10">
        <v>3</v>
      </c>
      <c r="G10">
        <v>3</v>
      </c>
      <c r="H10">
        <v>37</v>
      </c>
      <c r="I10">
        <v>53</v>
      </c>
      <c r="J10">
        <v>1</v>
      </c>
      <c r="K10">
        <v>5</v>
      </c>
      <c r="L10">
        <v>41</v>
      </c>
      <c r="M10">
        <v>2</v>
      </c>
      <c r="N10">
        <v>3</v>
      </c>
      <c r="O10">
        <v>16</v>
      </c>
      <c r="Q10" t="s">
        <v>3084</v>
      </c>
      <c r="R10">
        <v>14275</v>
      </c>
      <c r="S10">
        <v>1</v>
      </c>
      <c r="T10">
        <v>13</v>
      </c>
      <c r="U10">
        <v>0</v>
      </c>
      <c r="V10">
        <v>8</v>
      </c>
      <c r="W10">
        <v>2</v>
      </c>
      <c r="X10">
        <v>0</v>
      </c>
      <c r="Y10">
        <v>0</v>
      </c>
      <c r="Z10">
        <v>1</v>
      </c>
      <c r="AA10">
        <v>3</v>
      </c>
      <c r="AB10">
        <v>3</v>
      </c>
      <c r="AC10">
        <v>0</v>
      </c>
      <c r="AD10">
        <v>2</v>
      </c>
      <c r="AE10">
        <v>3</v>
      </c>
      <c r="AF10">
        <v>0</v>
      </c>
      <c r="AG10">
        <v>3</v>
      </c>
    </row>
    <row r="11" spans="1:33" x14ac:dyDescent="0.2">
      <c r="A11" t="s">
        <v>3099</v>
      </c>
      <c r="B11">
        <v>0</v>
      </c>
      <c r="C11">
        <v>1</v>
      </c>
      <c r="D11">
        <v>6</v>
      </c>
      <c r="E11">
        <v>6</v>
      </c>
      <c r="F11">
        <v>1</v>
      </c>
      <c r="G11">
        <v>0</v>
      </c>
      <c r="H11">
        <v>4</v>
      </c>
      <c r="I11">
        <v>8</v>
      </c>
      <c r="J11">
        <v>3</v>
      </c>
      <c r="K11">
        <v>0</v>
      </c>
      <c r="L11">
        <v>0</v>
      </c>
      <c r="M11">
        <v>0</v>
      </c>
      <c r="N11">
        <v>8</v>
      </c>
      <c r="O11">
        <v>1</v>
      </c>
      <c r="Q11" t="s">
        <v>3085</v>
      </c>
      <c r="R11">
        <v>11338</v>
      </c>
      <c r="S11">
        <v>3</v>
      </c>
      <c r="T11">
        <v>10</v>
      </c>
      <c r="U11">
        <v>0</v>
      </c>
      <c r="V11">
        <v>0</v>
      </c>
      <c r="W11">
        <v>1</v>
      </c>
      <c r="X11">
        <v>0</v>
      </c>
      <c r="Y11">
        <v>0</v>
      </c>
      <c r="Z11">
        <v>5</v>
      </c>
      <c r="AA11">
        <v>0</v>
      </c>
      <c r="AB11">
        <v>2</v>
      </c>
      <c r="AC11">
        <v>0</v>
      </c>
      <c r="AD11">
        <v>0</v>
      </c>
      <c r="AE11">
        <v>3</v>
      </c>
      <c r="AF11">
        <v>0</v>
      </c>
      <c r="AG11">
        <v>5</v>
      </c>
    </row>
    <row r="12" spans="1:33" x14ac:dyDescent="0.2">
      <c r="A12" t="s">
        <v>3100</v>
      </c>
      <c r="B12">
        <v>1</v>
      </c>
      <c r="C12">
        <v>3</v>
      </c>
      <c r="D12">
        <v>2</v>
      </c>
      <c r="E12">
        <v>10</v>
      </c>
      <c r="F12">
        <v>4</v>
      </c>
      <c r="G12">
        <v>1</v>
      </c>
      <c r="H12">
        <v>12</v>
      </c>
      <c r="I12">
        <v>10</v>
      </c>
      <c r="J12">
        <v>3</v>
      </c>
      <c r="K12">
        <v>2</v>
      </c>
      <c r="L12">
        <v>9</v>
      </c>
      <c r="M12">
        <v>0</v>
      </c>
      <c r="N12">
        <v>1</v>
      </c>
      <c r="O12">
        <v>5</v>
      </c>
      <c r="Q12" t="s">
        <v>3086</v>
      </c>
      <c r="R12">
        <v>14303</v>
      </c>
      <c r="S12">
        <v>34</v>
      </c>
      <c r="T12">
        <v>91</v>
      </c>
      <c r="U12">
        <v>1</v>
      </c>
      <c r="V12">
        <v>18</v>
      </c>
      <c r="W12">
        <v>28</v>
      </c>
      <c r="X12">
        <v>0</v>
      </c>
      <c r="Y12">
        <v>2</v>
      </c>
      <c r="Z12">
        <v>41</v>
      </c>
      <c r="AA12">
        <v>0</v>
      </c>
      <c r="AB12">
        <v>9</v>
      </c>
      <c r="AC12">
        <v>0</v>
      </c>
      <c r="AD12">
        <v>9</v>
      </c>
      <c r="AE12">
        <v>51</v>
      </c>
      <c r="AF12">
        <v>2</v>
      </c>
      <c r="AG12">
        <v>113</v>
      </c>
    </row>
    <row r="13" spans="1:33" x14ac:dyDescent="0.2">
      <c r="A13" t="s">
        <v>3101</v>
      </c>
      <c r="B13">
        <v>0</v>
      </c>
      <c r="C13">
        <v>3</v>
      </c>
      <c r="D13">
        <v>3</v>
      </c>
      <c r="E13">
        <v>4</v>
      </c>
      <c r="F13">
        <v>4</v>
      </c>
      <c r="G13">
        <v>1</v>
      </c>
      <c r="H13">
        <v>5</v>
      </c>
      <c r="I13">
        <v>7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Q13" t="s">
        <v>3087</v>
      </c>
      <c r="R13">
        <v>7506</v>
      </c>
      <c r="S13">
        <v>1</v>
      </c>
      <c r="T13">
        <v>4</v>
      </c>
      <c r="U13">
        <v>0</v>
      </c>
      <c r="V13">
        <v>3</v>
      </c>
      <c r="W13">
        <v>0</v>
      </c>
      <c r="X13">
        <v>1</v>
      </c>
      <c r="Y13">
        <v>1</v>
      </c>
      <c r="Z13">
        <v>2</v>
      </c>
      <c r="AA13">
        <v>0</v>
      </c>
      <c r="AB13">
        <v>0</v>
      </c>
      <c r="AC13">
        <v>0</v>
      </c>
      <c r="AD13">
        <v>1</v>
      </c>
      <c r="AE13">
        <v>2</v>
      </c>
      <c r="AF13">
        <v>0</v>
      </c>
      <c r="AG13">
        <v>2</v>
      </c>
    </row>
    <row r="14" spans="1:33" x14ac:dyDescent="0.2">
      <c r="A14" t="s">
        <v>3102</v>
      </c>
      <c r="B14">
        <v>1</v>
      </c>
      <c r="C14">
        <v>1</v>
      </c>
      <c r="D14">
        <v>1</v>
      </c>
      <c r="E14">
        <v>2</v>
      </c>
      <c r="F14">
        <v>1</v>
      </c>
      <c r="G14">
        <v>0</v>
      </c>
      <c r="H14">
        <v>2</v>
      </c>
      <c r="I14">
        <v>3</v>
      </c>
      <c r="J14">
        <v>2</v>
      </c>
      <c r="K14">
        <v>0</v>
      </c>
      <c r="L14">
        <v>9</v>
      </c>
      <c r="M14">
        <v>1</v>
      </c>
      <c r="N14">
        <v>0</v>
      </c>
      <c r="O14">
        <v>5</v>
      </c>
      <c r="Q14" t="s">
        <v>3088</v>
      </c>
      <c r="R14">
        <v>12009</v>
      </c>
      <c r="S14">
        <v>8</v>
      </c>
      <c r="T14">
        <v>7</v>
      </c>
      <c r="U14">
        <v>0</v>
      </c>
      <c r="V14">
        <v>0</v>
      </c>
      <c r="W14">
        <v>0</v>
      </c>
      <c r="X14">
        <v>0</v>
      </c>
      <c r="Y14">
        <v>0</v>
      </c>
      <c r="Z14">
        <v>3</v>
      </c>
      <c r="AA14">
        <v>8</v>
      </c>
      <c r="AB14">
        <v>1</v>
      </c>
      <c r="AC14">
        <v>0</v>
      </c>
      <c r="AD14">
        <v>0</v>
      </c>
      <c r="AE14">
        <v>5</v>
      </c>
      <c r="AF14">
        <v>0</v>
      </c>
      <c r="AG14">
        <v>4</v>
      </c>
    </row>
    <row r="15" spans="1:33" x14ac:dyDescent="0.2">
      <c r="A15" t="s">
        <v>3103</v>
      </c>
      <c r="B15">
        <v>1</v>
      </c>
      <c r="C15">
        <v>0</v>
      </c>
      <c r="D15">
        <v>40</v>
      </c>
      <c r="E15">
        <v>45</v>
      </c>
      <c r="F15">
        <v>2</v>
      </c>
      <c r="G15">
        <v>2</v>
      </c>
      <c r="H15">
        <v>46</v>
      </c>
      <c r="I15">
        <v>57</v>
      </c>
      <c r="J15">
        <v>3</v>
      </c>
      <c r="K15">
        <v>3</v>
      </c>
      <c r="L15">
        <v>51</v>
      </c>
      <c r="M15">
        <v>2</v>
      </c>
      <c r="N15">
        <v>5</v>
      </c>
      <c r="O15">
        <v>25</v>
      </c>
      <c r="Q15" t="s">
        <v>3089</v>
      </c>
      <c r="R15">
        <v>9703</v>
      </c>
      <c r="S15">
        <v>7</v>
      </c>
      <c r="T15">
        <v>34</v>
      </c>
      <c r="U15">
        <v>1</v>
      </c>
      <c r="V15">
        <v>15</v>
      </c>
      <c r="W15">
        <v>13</v>
      </c>
      <c r="X15">
        <v>0</v>
      </c>
      <c r="Y15">
        <v>0</v>
      </c>
      <c r="Z15">
        <v>16</v>
      </c>
      <c r="AA15">
        <v>1</v>
      </c>
      <c r="AB15">
        <v>5</v>
      </c>
      <c r="AC15">
        <v>0</v>
      </c>
      <c r="AD15">
        <v>5</v>
      </c>
      <c r="AE15">
        <v>25</v>
      </c>
      <c r="AF15">
        <v>4</v>
      </c>
      <c r="AG15">
        <v>57</v>
      </c>
    </row>
    <row r="16" spans="1:33" x14ac:dyDescent="0.2">
      <c r="A16" t="s">
        <v>3104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2</v>
      </c>
      <c r="M16">
        <v>0</v>
      </c>
      <c r="N16">
        <v>0</v>
      </c>
      <c r="O16">
        <v>4</v>
      </c>
    </row>
    <row r="17" spans="1:45" x14ac:dyDescent="0.2">
      <c r="A17" t="s">
        <v>3105</v>
      </c>
      <c r="B17">
        <v>2</v>
      </c>
      <c r="C17">
        <v>2</v>
      </c>
      <c r="D17">
        <v>89</v>
      </c>
      <c r="E17">
        <v>85</v>
      </c>
      <c r="F17">
        <v>3</v>
      </c>
      <c r="G17">
        <v>4</v>
      </c>
      <c r="H17">
        <v>102</v>
      </c>
      <c r="I17">
        <v>139</v>
      </c>
      <c r="J17">
        <v>3</v>
      </c>
      <c r="K17">
        <v>5</v>
      </c>
      <c r="L17">
        <v>113</v>
      </c>
      <c r="M17">
        <v>2</v>
      </c>
      <c r="N17">
        <v>4</v>
      </c>
      <c r="O17">
        <v>57</v>
      </c>
    </row>
    <row r="19" spans="1:45" x14ac:dyDescent="0.2">
      <c r="A19" t="s">
        <v>3106</v>
      </c>
      <c r="B19">
        <f>SUM(B2:B17)/3</f>
        <v>1007</v>
      </c>
      <c r="C19">
        <f t="shared" ref="C19:D19" si="0">SUM(C2:C17)/3</f>
        <v>4574.666666666667</v>
      </c>
      <c r="D19">
        <f t="shared" si="0"/>
        <v>3882.3333333333335</v>
      </c>
      <c r="E19">
        <f>SUM(E2:E17)/3</f>
        <v>5452</v>
      </c>
      <c r="F19">
        <f>SUM(F2:F17)/3</f>
        <v>5170.666666666667</v>
      </c>
      <c r="G19">
        <f>SUM(G2:G17)/3</f>
        <v>4440.333333333333</v>
      </c>
      <c r="H19">
        <f>SUM(H2:H17)/3</f>
        <v>4827.666666666667</v>
      </c>
      <c r="I19">
        <f t="shared" ref="I19:O19" si="1">SUM(I2:I17)/3</f>
        <v>5254.333333333333</v>
      </c>
      <c r="J19">
        <f t="shared" si="1"/>
        <v>4771.333333333333</v>
      </c>
      <c r="K19">
        <f t="shared" si="1"/>
        <v>3789</v>
      </c>
      <c r="L19">
        <f t="shared" si="1"/>
        <v>4900.666666666667</v>
      </c>
      <c r="M19">
        <f t="shared" si="1"/>
        <v>2507.6666666666665</v>
      </c>
      <c r="N19">
        <f t="shared" si="1"/>
        <v>4015</v>
      </c>
      <c r="O19">
        <f t="shared" si="1"/>
        <v>3295.3333333333335</v>
      </c>
    </row>
    <row r="20" spans="1:45" x14ac:dyDescent="0.2">
      <c r="A20" t="s">
        <v>3107</v>
      </c>
      <c r="B20">
        <f>SUM(B3:B17)</f>
        <v>12</v>
      </c>
      <c r="C20">
        <f t="shared" ref="C20:D20" si="2">SUM(C3:C17)</f>
        <v>30</v>
      </c>
      <c r="D20">
        <f t="shared" si="2"/>
        <v>288</v>
      </c>
      <c r="E20">
        <f>SUM(E3:E17)</f>
        <v>351</v>
      </c>
      <c r="F20">
        <f>SUM(F3:F17)</f>
        <v>46</v>
      </c>
      <c r="G20">
        <f>SUM(G3:G17)</f>
        <v>31</v>
      </c>
      <c r="H20">
        <f>SUM(H13:H17)</f>
        <v>155</v>
      </c>
      <c r="I20">
        <f t="shared" ref="I20:O20" si="3">SUM(I13:I17)</f>
        <v>207</v>
      </c>
      <c r="J20">
        <f t="shared" si="3"/>
        <v>8</v>
      </c>
      <c r="K20">
        <f t="shared" si="3"/>
        <v>8</v>
      </c>
      <c r="L20">
        <f t="shared" si="3"/>
        <v>175</v>
      </c>
      <c r="M20">
        <f t="shared" si="3"/>
        <v>5</v>
      </c>
      <c r="N20">
        <f t="shared" si="3"/>
        <v>9</v>
      </c>
      <c r="O20">
        <f t="shared" si="3"/>
        <v>91</v>
      </c>
    </row>
    <row r="22" spans="1:45" x14ac:dyDescent="0.2">
      <c r="A22" t="s">
        <v>3075</v>
      </c>
      <c r="B22" t="s">
        <v>3108</v>
      </c>
      <c r="C22" t="s">
        <v>3109</v>
      </c>
      <c r="D22" s="8" t="s">
        <v>3110</v>
      </c>
      <c r="E22" s="8" t="s">
        <v>3111</v>
      </c>
      <c r="F22" t="s">
        <v>3112</v>
      </c>
      <c r="G22" t="s">
        <v>3113</v>
      </c>
      <c r="H22" t="s">
        <v>3114</v>
      </c>
      <c r="I22" t="s">
        <v>3115</v>
      </c>
      <c r="J22" t="s">
        <v>3116</v>
      </c>
      <c r="K22" t="s">
        <v>3117</v>
      </c>
      <c r="M22" t="s">
        <v>3075</v>
      </c>
      <c r="N22" s="7" t="s">
        <v>3090</v>
      </c>
      <c r="O22" t="s">
        <v>3091</v>
      </c>
      <c r="P22" t="s">
        <v>3092</v>
      </c>
      <c r="Q22" t="s">
        <v>3093</v>
      </c>
      <c r="R22" t="s">
        <v>3094</v>
      </c>
      <c r="S22" t="s">
        <v>3095</v>
      </c>
      <c r="T22" t="s">
        <v>3096</v>
      </c>
      <c r="U22" t="s">
        <v>3097</v>
      </c>
      <c r="V22" t="s">
        <v>3118</v>
      </c>
      <c r="W22" t="s">
        <v>3119</v>
      </c>
      <c r="X22" t="s">
        <v>3120</v>
      </c>
      <c r="Y22" t="s">
        <v>3121</v>
      </c>
      <c r="Z22" t="s">
        <v>3122</v>
      </c>
      <c r="AA22" t="s">
        <v>3123</v>
      </c>
      <c r="AB22" t="s">
        <v>3124</v>
      </c>
      <c r="AC22" t="s">
        <v>3125</v>
      </c>
      <c r="AD22" t="s">
        <v>3098</v>
      </c>
      <c r="AE22" t="s">
        <v>3099</v>
      </c>
      <c r="AF22" t="s">
        <v>3100</v>
      </c>
      <c r="AG22" t="s">
        <v>3101</v>
      </c>
      <c r="AH22" t="s">
        <v>3102</v>
      </c>
      <c r="AI22" t="s">
        <v>3103</v>
      </c>
      <c r="AJ22" t="s">
        <v>3104</v>
      </c>
      <c r="AK22" t="s">
        <v>3105</v>
      </c>
      <c r="AL22" t="s">
        <v>3126</v>
      </c>
      <c r="AM22" t="s">
        <v>3127</v>
      </c>
      <c r="AN22" t="s">
        <v>3128</v>
      </c>
      <c r="AO22" t="s">
        <v>3129</v>
      </c>
      <c r="AP22" t="s">
        <v>3130</v>
      </c>
      <c r="AQ22" t="s">
        <v>3131</v>
      </c>
      <c r="AR22" t="s">
        <v>3132</v>
      </c>
      <c r="AS22" t="s">
        <v>3133</v>
      </c>
    </row>
    <row r="23" spans="1:45" x14ac:dyDescent="0.2">
      <c r="A23" s="7" t="s">
        <v>3090</v>
      </c>
      <c r="B23">
        <v>15531</v>
      </c>
      <c r="C23">
        <v>14577</v>
      </c>
      <c r="D23">
        <v>14473</v>
      </c>
      <c r="E23">
        <v>15173</v>
      </c>
      <c r="F23">
        <v>11976</v>
      </c>
      <c r="G23">
        <v>14918</v>
      </c>
      <c r="H23">
        <v>11765</v>
      </c>
      <c r="I23">
        <v>15730</v>
      </c>
      <c r="J23">
        <v>12941</v>
      </c>
      <c r="K23">
        <v>17238</v>
      </c>
      <c r="M23" t="s">
        <v>3108</v>
      </c>
      <c r="N23">
        <v>15531</v>
      </c>
      <c r="O23">
        <v>20</v>
      </c>
      <c r="P23">
        <v>153</v>
      </c>
      <c r="Q23">
        <v>2</v>
      </c>
      <c r="R23">
        <v>12</v>
      </c>
      <c r="S23">
        <v>5</v>
      </c>
      <c r="T23">
        <v>0</v>
      </c>
      <c r="U23">
        <v>0</v>
      </c>
      <c r="V23">
        <v>19</v>
      </c>
      <c r="W23">
        <v>0</v>
      </c>
      <c r="X23">
        <v>1</v>
      </c>
      <c r="Y23">
        <v>0</v>
      </c>
      <c r="Z23">
        <v>42</v>
      </c>
      <c r="AA23">
        <v>37</v>
      </c>
      <c r="AB23">
        <v>0</v>
      </c>
      <c r="AC23">
        <v>4</v>
      </c>
      <c r="AD23">
        <v>52</v>
      </c>
      <c r="AE23">
        <v>12</v>
      </c>
      <c r="AF23">
        <v>16</v>
      </c>
      <c r="AG23">
        <v>6</v>
      </c>
      <c r="AH23">
        <v>0</v>
      </c>
      <c r="AI23">
        <v>5</v>
      </c>
      <c r="AJ23">
        <v>0</v>
      </c>
      <c r="AK23">
        <v>3</v>
      </c>
      <c r="AL23">
        <v>0</v>
      </c>
      <c r="AM23">
        <v>1</v>
      </c>
      <c r="AN23">
        <v>0</v>
      </c>
      <c r="AO23">
        <v>4</v>
      </c>
      <c r="AP23">
        <v>1</v>
      </c>
      <c r="AQ23">
        <v>83</v>
      </c>
      <c r="AR23">
        <v>0</v>
      </c>
      <c r="AS23">
        <v>180</v>
      </c>
    </row>
    <row r="24" spans="1:45" x14ac:dyDescent="0.2">
      <c r="A24" t="s">
        <v>3091</v>
      </c>
      <c r="B24">
        <v>20</v>
      </c>
      <c r="C24">
        <v>20</v>
      </c>
      <c r="D24">
        <v>19</v>
      </c>
      <c r="E24">
        <v>18</v>
      </c>
      <c r="F24">
        <v>17</v>
      </c>
      <c r="G24">
        <v>4</v>
      </c>
      <c r="H24">
        <v>16</v>
      </c>
      <c r="I24">
        <v>2</v>
      </c>
      <c r="J24">
        <v>18</v>
      </c>
      <c r="K24">
        <v>12</v>
      </c>
      <c r="M24" t="s">
        <v>3109</v>
      </c>
      <c r="N24">
        <v>14577</v>
      </c>
      <c r="O24">
        <v>20</v>
      </c>
      <c r="P24">
        <v>94</v>
      </c>
      <c r="Q24">
        <v>1</v>
      </c>
      <c r="R24">
        <v>14</v>
      </c>
      <c r="S24">
        <v>2</v>
      </c>
      <c r="T24">
        <v>1</v>
      </c>
      <c r="U24">
        <v>0</v>
      </c>
      <c r="V24">
        <v>7</v>
      </c>
      <c r="W24">
        <v>0</v>
      </c>
      <c r="X24">
        <v>0</v>
      </c>
      <c r="Y24">
        <v>0</v>
      </c>
      <c r="Z24">
        <v>15</v>
      </c>
      <c r="AA24">
        <v>22</v>
      </c>
      <c r="AB24">
        <v>0</v>
      </c>
      <c r="AC24">
        <v>1</v>
      </c>
      <c r="AD24">
        <v>44</v>
      </c>
      <c r="AE24">
        <v>7</v>
      </c>
      <c r="AF24">
        <v>6</v>
      </c>
      <c r="AG24">
        <v>3</v>
      </c>
      <c r="AH24">
        <v>1</v>
      </c>
      <c r="AI24">
        <v>4</v>
      </c>
      <c r="AJ24">
        <v>0</v>
      </c>
      <c r="AK24">
        <v>2</v>
      </c>
      <c r="AL24">
        <v>0</v>
      </c>
      <c r="AM24">
        <v>1</v>
      </c>
      <c r="AN24">
        <v>0</v>
      </c>
      <c r="AO24">
        <v>1</v>
      </c>
      <c r="AP24">
        <v>2</v>
      </c>
      <c r="AQ24">
        <v>49</v>
      </c>
      <c r="AR24">
        <v>0</v>
      </c>
      <c r="AS24">
        <v>98</v>
      </c>
    </row>
    <row r="25" spans="1:45" x14ac:dyDescent="0.2">
      <c r="A25" t="s">
        <v>3092</v>
      </c>
      <c r="B25">
        <v>153</v>
      </c>
      <c r="C25">
        <v>94</v>
      </c>
      <c r="D25">
        <v>117</v>
      </c>
      <c r="E25">
        <v>139</v>
      </c>
      <c r="F25">
        <v>117</v>
      </c>
      <c r="G25">
        <v>116</v>
      </c>
      <c r="H25">
        <v>78</v>
      </c>
      <c r="I25">
        <v>147</v>
      </c>
      <c r="J25">
        <v>90</v>
      </c>
      <c r="K25">
        <v>96</v>
      </c>
      <c r="M25" s="8" t="s">
        <v>3110</v>
      </c>
      <c r="N25">
        <v>14473</v>
      </c>
      <c r="O25">
        <v>19</v>
      </c>
      <c r="P25">
        <v>117</v>
      </c>
      <c r="Q25">
        <v>1</v>
      </c>
      <c r="R25">
        <v>40</v>
      </c>
      <c r="S25">
        <v>37</v>
      </c>
      <c r="T25">
        <v>0</v>
      </c>
      <c r="U25">
        <v>4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56</v>
      </c>
      <c r="AE25">
        <v>5</v>
      </c>
      <c r="AF25">
        <v>13</v>
      </c>
      <c r="AG25">
        <v>7</v>
      </c>
      <c r="AH25">
        <v>0</v>
      </c>
      <c r="AI25">
        <v>65</v>
      </c>
      <c r="AJ25">
        <v>0</v>
      </c>
      <c r="AK25">
        <v>125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</row>
    <row r="26" spans="1:45" x14ac:dyDescent="0.2">
      <c r="A26" t="s">
        <v>3093</v>
      </c>
      <c r="B26">
        <v>2</v>
      </c>
      <c r="C26">
        <v>1</v>
      </c>
      <c r="D26">
        <v>1</v>
      </c>
      <c r="E26">
        <v>4</v>
      </c>
      <c r="F26">
        <v>2</v>
      </c>
      <c r="G26">
        <v>1</v>
      </c>
      <c r="H26">
        <v>1</v>
      </c>
      <c r="J26">
        <v>1</v>
      </c>
      <c r="K26">
        <v>0</v>
      </c>
      <c r="M26" s="8" t="s">
        <v>3111</v>
      </c>
      <c r="N26">
        <v>15173</v>
      </c>
      <c r="O26">
        <v>18</v>
      </c>
      <c r="P26">
        <v>139</v>
      </c>
      <c r="Q26">
        <v>4</v>
      </c>
      <c r="R26">
        <v>31</v>
      </c>
      <c r="S26">
        <v>5</v>
      </c>
      <c r="T26">
        <v>0</v>
      </c>
      <c r="U26">
        <v>0</v>
      </c>
      <c r="V26">
        <v>9</v>
      </c>
      <c r="W26">
        <v>30</v>
      </c>
      <c r="X26">
        <v>0</v>
      </c>
      <c r="Y26">
        <v>1</v>
      </c>
      <c r="Z26">
        <v>2</v>
      </c>
      <c r="AA26">
        <v>38</v>
      </c>
      <c r="AB26">
        <v>0</v>
      </c>
      <c r="AC26">
        <v>2</v>
      </c>
      <c r="AD26">
        <v>45</v>
      </c>
      <c r="AE26">
        <v>0</v>
      </c>
      <c r="AF26">
        <v>14</v>
      </c>
      <c r="AG26">
        <v>0</v>
      </c>
      <c r="AH26">
        <v>14</v>
      </c>
      <c r="AI26">
        <v>3</v>
      </c>
      <c r="AJ26">
        <v>6</v>
      </c>
      <c r="AK26">
        <v>5</v>
      </c>
      <c r="AL26">
        <v>0</v>
      </c>
      <c r="AM26">
        <v>1</v>
      </c>
      <c r="AN26">
        <v>0</v>
      </c>
      <c r="AO26">
        <v>0</v>
      </c>
      <c r="AP26">
        <v>1</v>
      </c>
      <c r="AQ26">
        <v>84</v>
      </c>
      <c r="AR26">
        <v>0</v>
      </c>
      <c r="AS26">
        <v>168</v>
      </c>
    </row>
    <row r="27" spans="1:45" x14ac:dyDescent="0.2">
      <c r="A27" t="s">
        <v>3094</v>
      </c>
      <c r="B27">
        <v>12</v>
      </c>
      <c r="C27">
        <v>14</v>
      </c>
      <c r="D27">
        <v>40</v>
      </c>
      <c r="E27">
        <v>31</v>
      </c>
      <c r="F27">
        <v>6</v>
      </c>
      <c r="G27">
        <v>19</v>
      </c>
      <c r="H27">
        <v>9</v>
      </c>
      <c r="I27">
        <v>24</v>
      </c>
      <c r="J27">
        <v>8</v>
      </c>
      <c r="K27">
        <v>12</v>
      </c>
      <c r="M27" t="s">
        <v>3112</v>
      </c>
      <c r="N27">
        <v>11976</v>
      </c>
      <c r="O27">
        <v>17</v>
      </c>
      <c r="P27">
        <v>117</v>
      </c>
      <c r="Q27">
        <v>2</v>
      </c>
      <c r="R27">
        <v>6</v>
      </c>
      <c r="S27">
        <v>5</v>
      </c>
      <c r="T27">
        <v>1</v>
      </c>
      <c r="U27">
        <v>0</v>
      </c>
      <c r="V27">
        <v>14</v>
      </c>
      <c r="W27">
        <v>0</v>
      </c>
      <c r="X27">
        <v>0</v>
      </c>
      <c r="Y27">
        <v>0</v>
      </c>
      <c r="Z27">
        <v>21</v>
      </c>
      <c r="AA27">
        <v>25</v>
      </c>
      <c r="AB27">
        <v>0</v>
      </c>
      <c r="AC27">
        <v>0</v>
      </c>
      <c r="AD27">
        <v>51</v>
      </c>
      <c r="AE27">
        <v>13</v>
      </c>
      <c r="AF27">
        <v>7</v>
      </c>
      <c r="AG27">
        <v>2</v>
      </c>
      <c r="AH27">
        <v>0</v>
      </c>
      <c r="AI27">
        <v>6</v>
      </c>
      <c r="AJ27">
        <v>0</v>
      </c>
      <c r="AK27">
        <v>0</v>
      </c>
      <c r="AL27">
        <v>2</v>
      </c>
      <c r="AM27">
        <v>1</v>
      </c>
      <c r="AN27">
        <v>0</v>
      </c>
      <c r="AO27">
        <v>1</v>
      </c>
      <c r="AP27">
        <v>3</v>
      </c>
      <c r="AQ27">
        <v>59</v>
      </c>
      <c r="AR27">
        <v>0</v>
      </c>
      <c r="AS27">
        <v>119</v>
      </c>
    </row>
    <row r="28" spans="1:45" x14ac:dyDescent="0.2">
      <c r="A28" t="s">
        <v>3095</v>
      </c>
      <c r="B28">
        <v>5</v>
      </c>
      <c r="C28">
        <v>2</v>
      </c>
      <c r="D28">
        <v>37</v>
      </c>
      <c r="E28">
        <v>5</v>
      </c>
      <c r="F28">
        <v>5</v>
      </c>
      <c r="G28">
        <v>4</v>
      </c>
      <c r="H28">
        <v>0</v>
      </c>
      <c r="I28">
        <v>5</v>
      </c>
      <c r="J28">
        <v>3</v>
      </c>
      <c r="K28">
        <v>7</v>
      </c>
      <c r="M28" t="s">
        <v>3113</v>
      </c>
      <c r="N28">
        <v>14918</v>
      </c>
      <c r="O28">
        <v>4</v>
      </c>
      <c r="P28">
        <v>116</v>
      </c>
      <c r="Q28">
        <v>1</v>
      </c>
      <c r="R28">
        <v>19</v>
      </c>
      <c r="S28">
        <v>4</v>
      </c>
      <c r="T28">
        <v>0</v>
      </c>
      <c r="U28">
        <v>1</v>
      </c>
      <c r="V28">
        <v>7</v>
      </c>
      <c r="W28">
        <v>19</v>
      </c>
      <c r="X28">
        <v>0</v>
      </c>
      <c r="Y28">
        <v>0</v>
      </c>
      <c r="Z28">
        <v>0</v>
      </c>
      <c r="AA28">
        <v>32</v>
      </c>
      <c r="AB28">
        <v>0</v>
      </c>
      <c r="AC28">
        <v>1</v>
      </c>
      <c r="AD28">
        <v>43</v>
      </c>
      <c r="AE28">
        <v>0</v>
      </c>
      <c r="AF28">
        <v>7</v>
      </c>
      <c r="AG28">
        <v>0</v>
      </c>
      <c r="AH28">
        <v>8</v>
      </c>
      <c r="AI28">
        <v>2</v>
      </c>
      <c r="AJ28">
        <v>3</v>
      </c>
      <c r="AK28">
        <v>3</v>
      </c>
      <c r="AL28">
        <v>1</v>
      </c>
      <c r="AM28">
        <v>0</v>
      </c>
      <c r="AN28">
        <v>0</v>
      </c>
      <c r="AO28">
        <v>0</v>
      </c>
      <c r="AP28">
        <v>1</v>
      </c>
      <c r="AQ28">
        <v>57</v>
      </c>
      <c r="AR28">
        <v>0</v>
      </c>
      <c r="AS28">
        <v>135</v>
      </c>
    </row>
    <row r="29" spans="1:45" x14ac:dyDescent="0.2">
      <c r="A29" t="s">
        <v>3096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M29" t="s">
        <v>3114</v>
      </c>
      <c r="N29">
        <v>11765</v>
      </c>
      <c r="O29">
        <v>16</v>
      </c>
      <c r="P29">
        <v>78</v>
      </c>
      <c r="Q29">
        <v>1</v>
      </c>
      <c r="R29">
        <v>9</v>
      </c>
      <c r="S29">
        <v>0</v>
      </c>
      <c r="T29">
        <v>0</v>
      </c>
      <c r="U29">
        <v>0</v>
      </c>
      <c r="V29">
        <v>3</v>
      </c>
      <c r="W29">
        <v>0</v>
      </c>
      <c r="X29">
        <v>0</v>
      </c>
      <c r="Y29">
        <v>0</v>
      </c>
      <c r="Z29">
        <v>9</v>
      </c>
      <c r="AA29">
        <v>16</v>
      </c>
      <c r="AB29">
        <v>0</v>
      </c>
      <c r="AC29">
        <v>0</v>
      </c>
      <c r="AD29">
        <v>22</v>
      </c>
      <c r="AE29">
        <v>39</v>
      </c>
      <c r="AF29">
        <v>8</v>
      </c>
      <c r="AG29">
        <v>6</v>
      </c>
      <c r="AH29">
        <v>0</v>
      </c>
      <c r="AI29">
        <v>4</v>
      </c>
      <c r="AJ29">
        <v>0</v>
      </c>
      <c r="AK29">
        <v>3</v>
      </c>
      <c r="AL29">
        <v>0</v>
      </c>
      <c r="AM29">
        <v>0</v>
      </c>
      <c r="AN29">
        <v>2</v>
      </c>
      <c r="AO29">
        <v>4</v>
      </c>
      <c r="AP29">
        <v>2</v>
      </c>
      <c r="AQ29">
        <v>33</v>
      </c>
      <c r="AR29">
        <v>0</v>
      </c>
      <c r="AS29">
        <v>94</v>
      </c>
    </row>
    <row r="30" spans="1:45" x14ac:dyDescent="0.2">
      <c r="A30" t="s">
        <v>3097</v>
      </c>
      <c r="B30">
        <v>0</v>
      </c>
      <c r="C30">
        <v>0</v>
      </c>
      <c r="D30">
        <v>4</v>
      </c>
      <c r="E30">
        <v>0</v>
      </c>
      <c r="F30">
        <v>0</v>
      </c>
      <c r="G30">
        <v>1</v>
      </c>
      <c r="H30">
        <v>0</v>
      </c>
      <c r="I30">
        <v>0</v>
      </c>
      <c r="J30">
        <v>2</v>
      </c>
      <c r="K30">
        <v>1</v>
      </c>
      <c r="M30" t="s">
        <v>3115</v>
      </c>
      <c r="N30">
        <v>15730</v>
      </c>
      <c r="O30">
        <v>2</v>
      </c>
      <c r="P30">
        <v>147</v>
      </c>
      <c r="R30">
        <v>24</v>
      </c>
      <c r="S30">
        <v>5</v>
      </c>
      <c r="T30">
        <v>0</v>
      </c>
      <c r="U30">
        <v>0</v>
      </c>
      <c r="V30">
        <v>9</v>
      </c>
      <c r="W30">
        <v>26</v>
      </c>
      <c r="X30">
        <v>0</v>
      </c>
      <c r="Y30">
        <v>0</v>
      </c>
      <c r="Z30">
        <v>0</v>
      </c>
      <c r="AA30">
        <v>36</v>
      </c>
      <c r="AC30">
        <v>8</v>
      </c>
      <c r="AD30">
        <v>52</v>
      </c>
      <c r="AF30">
        <v>19</v>
      </c>
      <c r="AG30">
        <v>0</v>
      </c>
      <c r="AH30">
        <v>14</v>
      </c>
      <c r="AI30">
        <v>5</v>
      </c>
      <c r="AJ30">
        <v>8</v>
      </c>
      <c r="AK30">
        <v>4</v>
      </c>
      <c r="AL30">
        <v>0</v>
      </c>
      <c r="AM30">
        <v>2</v>
      </c>
      <c r="AN30">
        <v>0</v>
      </c>
      <c r="AO30">
        <v>0</v>
      </c>
      <c r="AP30">
        <v>1</v>
      </c>
      <c r="AQ30">
        <v>64</v>
      </c>
      <c r="AR30">
        <v>0</v>
      </c>
      <c r="AS30">
        <v>180</v>
      </c>
    </row>
    <row r="31" spans="1:45" x14ac:dyDescent="0.2">
      <c r="A31" t="s">
        <v>3118</v>
      </c>
      <c r="B31">
        <v>19</v>
      </c>
      <c r="C31">
        <v>7</v>
      </c>
      <c r="D31">
        <v>0</v>
      </c>
      <c r="E31">
        <v>9</v>
      </c>
      <c r="F31">
        <v>14</v>
      </c>
      <c r="G31">
        <v>7</v>
      </c>
      <c r="H31">
        <v>3</v>
      </c>
      <c r="I31">
        <v>9</v>
      </c>
      <c r="J31">
        <v>15</v>
      </c>
      <c r="K31">
        <v>5</v>
      </c>
      <c r="M31" t="s">
        <v>3116</v>
      </c>
      <c r="N31">
        <v>12941</v>
      </c>
      <c r="O31">
        <v>18</v>
      </c>
      <c r="P31">
        <v>90</v>
      </c>
      <c r="Q31">
        <v>1</v>
      </c>
      <c r="R31">
        <v>8</v>
      </c>
      <c r="S31">
        <v>3</v>
      </c>
      <c r="T31">
        <v>0</v>
      </c>
      <c r="U31">
        <v>2</v>
      </c>
      <c r="V31">
        <v>15</v>
      </c>
      <c r="W31">
        <v>0</v>
      </c>
      <c r="X31">
        <v>0</v>
      </c>
      <c r="Y31">
        <v>0</v>
      </c>
      <c r="Z31">
        <v>18</v>
      </c>
      <c r="AA31">
        <v>21</v>
      </c>
      <c r="AB31">
        <v>0</v>
      </c>
      <c r="AC31">
        <v>1</v>
      </c>
      <c r="AD31">
        <v>43</v>
      </c>
      <c r="AE31">
        <v>6</v>
      </c>
      <c r="AF31">
        <v>9</v>
      </c>
      <c r="AG31">
        <v>0</v>
      </c>
      <c r="AH31">
        <v>0</v>
      </c>
      <c r="AI31">
        <v>1</v>
      </c>
      <c r="AJ31">
        <v>0</v>
      </c>
      <c r="AK31">
        <v>1</v>
      </c>
      <c r="AL31">
        <v>2</v>
      </c>
      <c r="AM31">
        <v>0</v>
      </c>
      <c r="AN31">
        <v>0</v>
      </c>
      <c r="AO31">
        <v>0</v>
      </c>
      <c r="AP31">
        <v>0</v>
      </c>
      <c r="AQ31">
        <v>35</v>
      </c>
      <c r="AR31">
        <v>0</v>
      </c>
      <c r="AS31">
        <v>94</v>
      </c>
    </row>
    <row r="32" spans="1:45" x14ac:dyDescent="0.2">
      <c r="A32" t="s">
        <v>3119</v>
      </c>
      <c r="B32">
        <v>0</v>
      </c>
      <c r="C32">
        <v>0</v>
      </c>
      <c r="D32">
        <v>0</v>
      </c>
      <c r="E32">
        <v>30</v>
      </c>
      <c r="F32">
        <v>0</v>
      </c>
      <c r="G32">
        <v>19</v>
      </c>
      <c r="H32">
        <v>0</v>
      </c>
      <c r="I32">
        <v>26</v>
      </c>
      <c r="J32">
        <v>0</v>
      </c>
      <c r="K32">
        <v>23</v>
      </c>
      <c r="M32" t="s">
        <v>3117</v>
      </c>
      <c r="N32">
        <v>17238</v>
      </c>
      <c r="O32">
        <v>12</v>
      </c>
      <c r="P32">
        <v>96</v>
      </c>
      <c r="Q32">
        <v>0</v>
      </c>
      <c r="R32">
        <v>12</v>
      </c>
      <c r="S32">
        <v>7</v>
      </c>
      <c r="T32">
        <v>0</v>
      </c>
      <c r="U32">
        <v>1</v>
      </c>
      <c r="V32">
        <v>5</v>
      </c>
      <c r="W32">
        <v>23</v>
      </c>
      <c r="X32">
        <v>0</v>
      </c>
      <c r="Y32">
        <v>0</v>
      </c>
      <c r="Z32">
        <v>1</v>
      </c>
      <c r="AA32">
        <v>22</v>
      </c>
      <c r="AB32">
        <v>0</v>
      </c>
      <c r="AC32">
        <v>3</v>
      </c>
      <c r="AD32">
        <v>34</v>
      </c>
      <c r="AE32">
        <v>0</v>
      </c>
      <c r="AF32">
        <v>8</v>
      </c>
      <c r="AG32">
        <v>0</v>
      </c>
      <c r="AH32">
        <v>4</v>
      </c>
      <c r="AI32">
        <v>7</v>
      </c>
      <c r="AJ32">
        <v>4</v>
      </c>
      <c r="AK32">
        <v>3</v>
      </c>
      <c r="AL32">
        <v>1</v>
      </c>
      <c r="AM32">
        <v>0</v>
      </c>
      <c r="AN32">
        <v>0</v>
      </c>
      <c r="AO32">
        <v>1</v>
      </c>
      <c r="AP32">
        <v>2</v>
      </c>
      <c r="AQ32">
        <v>33</v>
      </c>
      <c r="AR32">
        <v>0</v>
      </c>
      <c r="AS32">
        <v>98</v>
      </c>
    </row>
    <row r="33" spans="1:11" x14ac:dyDescent="0.2">
      <c r="A33" t="s">
        <v>3120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">
      <c r="A34" t="s">
        <v>3121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">
      <c r="A35" t="s">
        <v>3122</v>
      </c>
      <c r="B35">
        <v>42</v>
      </c>
      <c r="C35">
        <v>15</v>
      </c>
      <c r="D35">
        <v>0</v>
      </c>
      <c r="E35">
        <v>2</v>
      </c>
      <c r="F35">
        <v>21</v>
      </c>
      <c r="G35">
        <v>0</v>
      </c>
      <c r="H35">
        <v>9</v>
      </c>
      <c r="I35">
        <v>0</v>
      </c>
      <c r="J35">
        <v>18</v>
      </c>
      <c r="K35">
        <v>1</v>
      </c>
    </row>
    <row r="36" spans="1:11" x14ac:dyDescent="0.2">
      <c r="A36" t="s">
        <v>3123</v>
      </c>
      <c r="B36">
        <v>37</v>
      </c>
      <c r="C36">
        <v>22</v>
      </c>
      <c r="D36">
        <v>0</v>
      </c>
      <c r="E36">
        <v>38</v>
      </c>
      <c r="F36">
        <v>25</v>
      </c>
      <c r="G36">
        <v>32</v>
      </c>
      <c r="H36">
        <v>16</v>
      </c>
      <c r="I36">
        <v>36</v>
      </c>
      <c r="J36">
        <v>21</v>
      </c>
      <c r="K36">
        <v>22</v>
      </c>
    </row>
    <row r="37" spans="1:11" x14ac:dyDescent="0.2">
      <c r="A37" t="s">
        <v>3124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v>0</v>
      </c>
      <c r="K37">
        <v>0</v>
      </c>
    </row>
    <row r="38" spans="1:11" x14ac:dyDescent="0.2">
      <c r="A38" t="s">
        <v>3125</v>
      </c>
      <c r="B38">
        <v>4</v>
      </c>
      <c r="C38">
        <v>1</v>
      </c>
      <c r="D38">
        <v>0</v>
      </c>
      <c r="E38">
        <v>2</v>
      </c>
      <c r="F38">
        <v>0</v>
      </c>
      <c r="G38">
        <v>1</v>
      </c>
      <c r="H38">
        <v>0</v>
      </c>
      <c r="I38">
        <v>8</v>
      </c>
      <c r="J38">
        <v>1</v>
      </c>
      <c r="K38">
        <v>3</v>
      </c>
    </row>
    <row r="39" spans="1:11" x14ac:dyDescent="0.2">
      <c r="A39" t="s">
        <v>3098</v>
      </c>
      <c r="B39">
        <v>52</v>
      </c>
      <c r="C39">
        <v>44</v>
      </c>
      <c r="D39">
        <v>56</v>
      </c>
      <c r="E39">
        <v>45</v>
      </c>
      <c r="F39">
        <v>51</v>
      </c>
      <c r="G39">
        <v>43</v>
      </c>
      <c r="H39">
        <v>22</v>
      </c>
      <c r="I39">
        <v>52</v>
      </c>
      <c r="J39">
        <v>43</v>
      </c>
      <c r="K39">
        <v>34</v>
      </c>
    </row>
    <row r="40" spans="1:11" x14ac:dyDescent="0.2">
      <c r="A40" t="s">
        <v>3099</v>
      </c>
      <c r="B40">
        <v>12</v>
      </c>
      <c r="C40">
        <v>7</v>
      </c>
      <c r="D40">
        <v>5</v>
      </c>
      <c r="E40">
        <v>0</v>
      </c>
      <c r="F40">
        <v>13</v>
      </c>
      <c r="G40">
        <v>0</v>
      </c>
      <c r="H40">
        <v>39</v>
      </c>
      <c r="J40">
        <v>6</v>
      </c>
      <c r="K40">
        <v>0</v>
      </c>
    </row>
    <row r="41" spans="1:11" x14ac:dyDescent="0.2">
      <c r="A41" t="s">
        <v>3100</v>
      </c>
      <c r="B41">
        <v>16</v>
      </c>
      <c r="C41">
        <v>6</v>
      </c>
      <c r="D41">
        <v>13</v>
      </c>
      <c r="E41">
        <v>14</v>
      </c>
      <c r="F41">
        <v>7</v>
      </c>
      <c r="G41">
        <v>7</v>
      </c>
      <c r="H41">
        <v>8</v>
      </c>
      <c r="I41">
        <v>19</v>
      </c>
      <c r="J41">
        <v>9</v>
      </c>
      <c r="K41">
        <v>8</v>
      </c>
    </row>
    <row r="42" spans="1:11" x14ac:dyDescent="0.2">
      <c r="A42" t="s">
        <v>3101</v>
      </c>
      <c r="B42">
        <v>6</v>
      </c>
      <c r="C42">
        <v>3</v>
      </c>
      <c r="D42">
        <v>7</v>
      </c>
      <c r="E42">
        <v>0</v>
      </c>
      <c r="F42">
        <v>2</v>
      </c>
      <c r="G42">
        <v>0</v>
      </c>
      <c r="H42">
        <v>6</v>
      </c>
      <c r="I42">
        <v>0</v>
      </c>
      <c r="J42">
        <v>0</v>
      </c>
      <c r="K42">
        <v>0</v>
      </c>
    </row>
    <row r="43" spans="1:11" x14ac:dyDescent="0.2">
      <c r="A43" t="s">
        <v>3102</v>
      </c>
      <c r="B43">
        <v>0</v>
      </c>
      <c r="C43">
        <v>1</v>
      </c>
      <c r="D43">
        <v>0</v>
      </c>
      <c r="E43">
        <v>14</v>
      </c>
      <c r="F43">
        <v>0</v>
      </c>
      <c r="G43">
        <v>8</v>
      </c>
      <c r="H43">
        <v>0</v>
      </c>
      <c r="I43">
        <v>14</v>
      </c>
      <c r="J43">
        <v>0</v>
      </c>
      <c r="K43">
        <v>4</v>
      </c>
    </row>
    <row r="44" spans="1:11" x14ac:dyDescent="0.2">
      <c r="A44" t="s">
        <v>3103</v>
      </c>
      <c r="B44">
        <v>5</v>
      </c>
      <c r="C44">
        <v>4</v>
      </c>
      <c r="D44">
        <v>65</v>
      </c>
      <c r="E44">
        <v>3</v>
      </c>
      <c r="F44">
        <v>6</v>
      </c>
      <c r="G44">
        <v>2</v>
      </c>
      <c r="H44">
        <v>4</v>
      </c>
      <c r="I44">
        <v>5</v>
      </c>
      <c r="J44">
        <v>1</v>
      </c>
      <c r="K44">
        <v>7</v>
      </c>
    </row>
    <row r="45" spans="1:11" x14ac:dyDescent="0.2">
      <c r="A45" t="s">
        <v>3104</v>
      </c>
      <c r="B45">
        <v>0</v>
      </c>
      <c r="C45">
        <v>0</v>
      </c>
      <c r="D45">
        <v>0</v>
      </c>
      <c r="E45">
        <v>6</v>
      </c>
      <c r="F45">
        <v>0</v>
      </c>
      <c r="G45">
        <v>3</v>
      </c>
      <c r="H45">
        <v>0</v>
      </c>
      <c r="I45">
        <v>8</v>
      </c>
      <c r="J45">
        <v>0</v>
      </c>
      <c r="K45">
        <v>4</v>
      </c>
    </row>
    <row r="46" spans="1:11" x14ac:dyDescent="0.2">
      <c r="A46" t="s">
        <v>3105</v>
      </c>
      <c r="B46">
        <v>3</v>
      </c>
      <c r="C46">
        <v>2</v>
      </c>
      <c r="D46">
        <v>125</v>
      </c>
      <c r="E46">
        <v>5</v>
      </c>
      <c r="F46">
        <v>0</v>
      </c>
      <c r="G46">
        <v>3</v>
      </c>
      <c r="H46">
        <v>3</v>
      </c>
      <c r="I46">
        <v>4</v>
      </c>
      <c r="J46">
        <v>1</v>
      </c>
      <c r="K46">
        <v>3</v>
      </c>
    </row>
    <row r="47" spans="1:11" x14ac:dyDescent="0.2">
      <c r="A47" t="s">
        <v>3126</v>
      </c>
      <c r="B47">
        <v>0</v>
      </c>
      <c r="C47">
        <v>0</v>
      </c>
      <c r="D47">
        <v>0</v>
      </c>
      <c r="E47">
        <v>0</v>
      </c>
      <c r="F47">
        <v>2</v>
      </c>
      <c r="G47">
        <v>1</v>
      </c>
      <c r="H47">
        <v>0</v>
      </c>
      <c r="I47">
        <v>0</v>
      </c>
      <c r="J47">
        <v>2</v>
      </c>
      <c r="K47">
        <v>1</v>
      </c>
    </row>
    <row r="48" spans="1:11" x14ac:dyDescent="0.2">
      <c r="A48" t="s">
        <v>3127</v>
      </c>
      <c r="B48">
        <v>1</v>
      </c>
      <c r="C48">
        <v>1</v>
      </c>
      <c r="D48">
        <v>0</v>
      </c>
      <c r="E48">
        <v>1</v>
      </c>
      <c r="F48">
        <v>1</v>
      </c>
      <c r="G48">
        <v>0</v>
      </c>
      <c r="H48">
        <v>0</v>
      </c>
      <c r="I48">
        <v>2</v>
      </c>
      <c r="J48">
        <v>0</v>
      </c>
      <c r="K48">
        <v>0</v>
      </c>
    </row>
    <row r="49" spans="1:15" x14ac:dyDescent="0.2">
      <c r="A49" t="s">
        <v>3128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2</v>
      </c>
      <c r="I49">
        <v>0</v>
      </c>
      <c r="J49">
        <v>0</v>
      </c>
      <c r="K49">
        <v>0</v>
      </c>
    </row>
    <row r="50" spans="1:15" x14ac:dyDescent="0.2">
      <c r="A50" t="s">
        <v>3129</v>
      </c>
      <c r="B50">
        <v>4</v>
      </c>
      <c r="C50">
        <v>1</v>
      </c>
      <c r="D50">
        <v>0</v>
      </c>
      <c r="E50">
        <v>0</v>
      </c>
      <c r="F50">
        <v>1</v>
      </c>
      <c r="G50">
        <v>0</v>
      </c>
      <c r="H50">
        <v>4</v>
      </c>
      <c r="I50">
        <v>0</v>
      </c>
      <c r="J50">
        <v>0</v>
      </c>
      <c r="K50">
        <v>1</v>
      </c>
    </row>
    <row r="51" spans="1:15" x14ac:dyDescent="0.2">
      <c r="A51" t="s">
        <v>3130</v>
      </c>
      <c r="B51">
        <v>1</v>
      </c>
      <c r="C51">
        <v>2</v>
      </c>
      <c r="D51">
        <v>0</v>
      </c>
      <c r="E51">
        <v>1</v>
      </c>
      <c r="F51">
        <v>3</v>
      </c>
      <c r="G51">
        <v>1</v>
      </c>
      <c r="H51">
        <v>2</v>
      </c>
      <c r="I51">
        <v>1</v>
      </c>
      <c r="J51">
        <v>0</v>
      </c>
      <c r="K51">
        <v>2</v>
      </c>
    </row>
    <row r="52" spans="1:15" x14ac:dyDescent="0.2">
      <c r="A52" t="s">
        <v>3131</v>
      </c>
      <c r="B52">
        <v>83</v>
      </c>
      <c r="C52">
        <v>49</v>
      </c>
      <c r="D52">
        <v>0</v>
      </c>
      <c r="E52">
        <v>84</v>
      </c>
      <c r="F52">
        <v>59</v>
      </c>
      <c r="G52">
        <v>57</v>
      </c>
      <c r="H52">
        <v>33</v>
      </c>
      <c r="I52">
        <v>64</v>
      </c>
      <c r="J52">
        <v>35</v>
      </c>
      <c r="K52">
        <v>33</v>
      </c>
    </row>
    <row r="53" spans="1:15" x14ac:dyDescent="0.2">
      <c r="A53" t="s">
        <v>3132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5" x14ac:dyDescent="0.2">
      <c r="A54" t="s">
        <v>3133</v>
      </c>
      <c r="B54">
        <v>180</v>
      </c>
      <c r="C54">
        <v>98</v>
      </c>
      <c r="D54">
        <v>0</v>
      </c>
      <c r="E54">
        <v>168</v>
      </c>
      <c r="F54">
        <v>119</v>
      </c>
      <c r="G54">
        <v>135</v>
      </c>
      <c r="H54">
        <v>94</v>
      </c>
      <c r="I54">
        <v>180</v>
      </c>
      <c r="J54">
        <v>94</v>
      </c>
      <c r="K54">
        <v>98</v>
      </c>
    </row>
    <row r="57" spans="1:15" x14ac:dyDescent="0.2">
      <c r="A57" t="s">
        <v>3106</v>
      </c>
      <c r="B57">
        <f>SUM(B23:B54)/3</f>
        <v>5396.333333333333</v>
      </c>
      <c r="C57">
        <f>SUM(C23:C54)/3</f>
        <v>4990.666666666667</v>
      </c>
      <c r="D57">
        <f t="shared" ref="D57" si="4">SUM(D23:D54)/3</f>
        <v>4987.333333333333</v>
      </c>
      <c r="E57">
        <f t="shared" ref="E57:K57" si="5">SUM(E23:E54)/3</f>
        <v>5264.333333333333</v>
      </c>
      <c r="F57">
        <f t="shared" si="5"/>
        <v>4149.333333333333</v>
      </c>
      <c r="G57">
        <f t="shared" si="5"/>
        <v>5127.333333333333</v>
      </c>
      <c r="H57">
        <f t="shared" si="5"/>
        <v>4038</v>
      </c>
      <c r="I57">
        <f t="shared" si="5"/>
        <v>5445.333333333333</v>
      </c>
      <c r="J57">
        <f t="shared" si="5"/>
        <v>4436.333333333333</v>
      </c>
      <c r="K57">
        <f t="shared" si="5"/>
        <v>5871.666666666667</v>
      </c>
      <c r="L57">
        <f t="shared" ref="L57:O57" si="6">SUM(L40:L55)/3</f>
        <v>0</v>
      </c>
      <c r="M57">
        <f t="shared" si="6"/>
        <v>0</v>
      </c>
      <c r="N57">
        <f t="shared" si="6"/>
        <v>0</v>
      </c>
      <c r="O57">
        <f t="shared" si="6"/>
        <v>0</v>
      </c>
    </row>
    <row r="58" spans="1:15" x14ac:dyDescent="0.2">
      <c r="A58" t="s">
        <v>3107</v>
      </c>
      <c r="B58">
        <f>SUM(B24:B54)</f>
        <v>658</v>
      </c>
      <c r="C58">
        <f>SUM(C24:C54)</f>
        <v>395</v>
      </c>
      <c r="D58">
        <f t="shared" ref="D58" si="7">SUM(D24:D54)</f>
        <v>489</v>
      </c>
      <c r="E58">
        <f t="shared" ref="E58:K58" si="8">SUM(E24:E54)</f>
        <v>620</v>
      </c>
      <c r="F58">
        <f t="shared" si="8"/>
        <v>472</v>
      </c>
      <c r="G58">
        <f t="shared" si="8"/>
        <v>464</v>
      </c>
      <c r="H58">
        <f t="shared" si="8"/>
        <v>349</v>
      </c>
      <c r="I58">
        <f t="shared" si="8"/>
        <v>606</v>
      </c>
      <c r="J58">
        <f t="shared" si="8"/>
        <v>368</v>
      </c>
      <c r="K58">
        <f t="shared" si="8"/>
        <v>377</v>
      </c>
      <c r="L58">
        <f t="shared" ref="L58:O58" si="9">SUM(L51:L55)</f>
        <v>0</v>
      </c>
      <c r="M58">
        <f t="shared" si="9"/>
        <v>0</v>
      </c>
      <c r="N58">
        <f t="shared" si="9"/>
        <v>0</v>
      </c>
      <c r="O58">
        <f t="shared" si="9"/>
        <v>0</v>
      </c>
    </row>
    <row r="132" spans="2:2" x14ac:dyDescent="0.2">
      <c r="B132">
        <v>113</v>
      </c>
    </row>
  </sheetData>
  <conditionalFormatting sqref="A2:A20">
    <cfRule type="expression" dxfId="220" priority="77">
      <formula>NOT(ISBLANK(A2))</formula>
    </cfRule>
  </conditionalFormatting>
  <conditionalFormatting sqref="A22:A56">
    <cfRule type="expression" dxfId="219" priority="39">
      <formula>NOT(ISBLANK(A22))</formula>
    </cfRule>
  </conditionalFormatting>
  <conditionalFormatting sqref="A1:O1">
    <cfRule type="expression" dxfId="218" priority="72">
      <formula>NOT(ISBLANK(A1))</formula>
    </cfRule>
  </conditionalFormatting>
  <conditionalFormatting sqref="A57:O58 Q57:XFD58">
    <cfRule type="expression" dxfId="217" priority="23">
      <formula>NOT(ISBLANK(A57))</formula>
    </cfRule>
  </conditionalFormatting>
  <conditionalFormatting sqref="C2:H17">
    <cfRule type="expression" dxfId="216" priority="26">
      <formula>NOT(ISBLANK(C2))</formula>
    </cfRule>
  </conditionalFormatting>
  <conditionalFormatting sqref="D32:D54">
    <cfRule type="expression" dxfId="215" priority="8">
      <formula>NOT(ISBLANK(D32))</formula>
    </cfRule>
  </conditionalFormatting>
  <conditionalFormatting sqref="D22:AS22">
    <cfRule type="expression" dxfId="214" priority="4">
      <formula>NOT(ISBLANK(D22))</formula>
    </cfRule>
  </conditionalFormatting>
  <conditionalFormatting sqref="I5:M17 N5:O18">
    <cfRule type="expression" dxfId="213" priority="24">
      <formula>NOT(ISBLANK(I5))</formula>
    </cfRule>
  </conditionalFormatting>
  <conditionalFormatting sqref="M25:M32">
    <cfRule type="expression" dxfId="212" priority="5">
      <formula>NOT(ISBLANK(M25))</formula>
    </cfRule>
  </conditionalFormatting>
  <conditionalFormatting sqref="M23:AS24 N25:V27 W26:AN26 AP26:AS26 W27:AS27 Q28:AS29 N28:P32 R30:AA30 AC30:AD30 AF30:AS30 Q31:AS32">
    <cfRule type="expression" dxfId="211" priority="7">
      <formula>NOT(ISBLANK(M23))</formula>
    </cfRule>
  </conditionalFormatting>
  <conditionalFormatting sqref="Q1:Q15">
    <cfRule type="expression" dxfId="210" priority="14">
      <formula>NOT(ISBLANK(Q1))</formula>
    </cfRule>
  </conditionalFormatting>
  <conditionalFormatting sqref="R1:R2">
    <cfRule type="expression" dxfId="209" priority="15">
      <formula>NOT(ISBLANK(R1))</formula>
    </cfRule>
  </conditionalFormatting>
  <conditionalFormatting sqref="R3:AG15">
    <cfRule type="expression" dxfId="208" priority="11">
      <formula>NOT(ISBLANK(R3))</formula>
    </cfRule>
  </conditionalFormatting>
  <conditionalFormatting sqref="S1:AG1 T2:AG2">
    <cfRule type="expression" dxfId="207" priority="16">
      <formula>NOT(ISBLANK(S1))</formula>
    </cfRule>
  </conditionalFormatting>
  <conditionalFormatting sqref="W25:AS25">
    <cfRule type="expression" dxfId="206" priority="1">
      <formula>NOT(ISBLANK(W25))</formula>
    </cfRule>
  </conditionalFormatting>
  <conditionalFormatting sqref="AH1:XFD15 B2 I2:O4 B4:B17 Q16:XFD20 E18:H18 J18:L18 B19:O20 AT22:XFD32 B22:C54 G23:L25 D23:F31 L26:L32 G26:H54 J26:K54 I27:I36 E32:E49 F32:F54 L33:XFD54 I38:I39 I41:I54 E51:E54 D55:XFD56 D59:XFD62 A59:A78 E63:E70 G63:XFD78 D71:E71 D72:F78 A120:A213 D120:XFD1048576 C157:C1048576 A214:B1048576">
    <cfRule type="expression" dxfId="205" priority="94">
      <formula>NOT(ISBLANK(A1))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23"/>
  <sheetViews>
    <sheetView topLeftCell="A91" zoomScaleNormal="100" workbookViewId="0">
      <selection activeCell="A120" sqref="A120:H123"/>
    </sheetView>
  </sheetViews>
  <sheetFormatPr baseColWidth="10" defaultColWidth="11.5" defaultRowHeight="15" x14ac:dyDescent="0.2"/>
  <cols>
    <col min="1" max="1" width="6.5" style="5" customWidth="1"/>
    <col min="2" max="2" width="17.33203125" style="5" customWidth="1"/>
    <col min="3" max="3" width="11.6640625" style="5" customWidth="1"/>
    <col min="4" max="4" width="13.33203125" style="5" customWidth="1"/>
    <col min="5" max="5" width="14.33203125" style="63" customWidth="1"/>
    <col min="6" max="6" width="15.6640625" style="49" customWidth="1"/>
    <col min="7" max="7" width="9.5" style="49" customWidth="1"/>
    <col min="8" max="8" width="10.33203125" style="49" customWidth="1"/>
    <col min="9" max="9" width="10.83203125" style="63" customWidth="1"/>
    <col min="10" max="11" width="10.5" style="63" customWidth="1"/>
    <col min="12" max="12" width="10.1640625" style="63" customWidth="1"/>
    <col min="13" max="13" width="10.83203125" style="63" customWidth="1"/>
    <col min="14" max="15" width="10.5" style="63" customWidth="1"/>
    <col min="16" max="16" width="10.1640625" style="63" customWidth="1"/>
    <col min="17" max="17" width="10.83203125" style="63" customWidth="1"/>
    <col min="18" max="19" width="10.5" style="63" customWidth="1"/>
    <col min="20" max="20" width="10" style="63" customWidth="1"/>
  </cols>
  <sheetData>
    <row r="1" spans="1:22" ht="15.75" customHeight="1" x14ac:dyDescent="0.2">
      <c r="A1" s="5" t="s">
        <v>3134</v>
      </c>
      <c r="B1" s="5" t="s">
        <v>3135</v>
      </c>
      <c r="C1" s="5" t="s">
        <v>3136</v>
      </c>
      <c r="D1" s="5" t="s">
        <v>3137</v>
      </c>
      <c r="E1" s="5" t="s">
        <v>3138</v>
      </c>
      <c r="F1" s="5" t="s">
        <v>3139</v>
      </c>
      <c r="G1" s="5" t="s">
        <v>3140</v>
      </c>
      <c r="H1" s="5" t="s">
        <v>3141</v>
      </c>
      <c r="I1" s="5" t="s">
        <v>3142</v>
      </c>
      <c r="J1" s="5" t="s">
        <v>3143</v>
      </c>
      <c r="K1" s="5" t="s">
        <v>3144</v>
      </c>
      <c r="L1" s="5" t="s">
        <v>3145</v>
      </c>
      <c r="M1" s="5" t="s">
        <v>3146</v>
      </c>
      <c r="N1" s="5" t="s">
        <v>3147</v>
      </c>
      <c r="O1" s="5" t="s">
        <v>3148</v>
      </c>
      <c r="P1" s="5" t="s">
        <v>3149</v>
      </c>
      <c r="Q1" s="5" t="s">
        <v>3150</v>
      </c>
      <c r="R1" s="5" t="s">
        <v>3151</v>
      </c>
      <c r="S1" s="5" t="s">
        <v>3152</v>
      </c>
      <c r="T1" s="5" t="s">
        <v>3153</v>
      </c>
      <c r="U1" s="15" t="s">
        <v>3154</v>
      </c>
      <c r="V1" s="15" t="s">
        <v>3155</v>
      </c>
    </row>
    <row r="2" spans="1:22" x14ac:dyDescent="0.2">
      <c r="A2" s="5" t="s">
        <v>3156</v>
      </c>
      <c r="B2" s="5" t="s">
        <v>3157</v>
      </c>
      <c r="C2" s="5" t="s">
        <v>3158</v>
      </c>
      <c r="D2" s="5" t="s">
        <v>3159</v>
      </c>
      <c r="E2" s="6">
        <v>1.6665939092636108</v>
      </c>
      <c r="F2" s="49">
        <v>3021</v>
      </c>
      <c r="G2" s="49">
        <v>4</v>
      </c>
      <c r="H2" s="49">
        <v>3017</v>
      </c>
      <c r="I2" s="6">
        <v>3</v>
      </c>
      <c r="J2" s="6">
        <v>1</v>
      </c>
      <c r="K2" s="6">
        <v>3</v>
      </c>
      <c r="L2" s="6">
        <v>3014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>
        <f t="shared" ref="U2:U33" si="0">1/3*F2</f>
        <v>1007</v>
      </c>
      <c r="V2" s="17">
        <f t="shared" ref="V2:V33" si="1">SUM(I2:K2,M2:O2,Q2:S2)</f>
        <v>7</v>
      </c>
    </row>
    <row r="3" spans="1:22" x14ac:dyDescent="0.2">
      <c r="A3" s="5" t="s">
        <v>3077</v>
      </c>
      <c r="B3" s="5" t="s">
        <v>3157</v>
      </c>
      <c r="C3" s="5" t="s">
        <v>3160</v>
      </c>
      <c r="D3" s="5" t="s">
        <v>3159</v>
      </c>
      <c r="E3" s="6">
        <v>0.36667004227638245</v>
      </c>
      <c r="F3" s="49">
        <v>13724</v>
      </c>
      <c r="G3" s="49">
        <v>4</v>
      </c>
      <c r="H3" s="49">
        <v>13720</v>
      </c>
      <c r="I3" s="6">
        <v>7</v>
      </c>
      <c r="J3" s="6">
        <v>8</v>
      </c>
      <c r="K3" s="6">
        <v>11</v>
      </c>
      <c r="L3" s="6">
        <v>13698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>
        <f t="shared" si="0"/>
        <v>4574.6666666666661</v>
      </c>
      <c r="V3" s="17">
        <f t="shared" si="1"/>
        <v>26</v>
      </c>
    </row>
    <row r="4" spans="1:22" x14ac:dyDescent="0.2">
      <c r="A4" s="5" t="s">
        <v>3161</v>
      </c>
      <c r="B4" s="5" t="s">
        <v>3157</v>
      </c>
      <c r="C4" s="5" t="s">
        <v>3158</v>
      </c>
      <c r="D4" s="5" t="s">
        <v>3159</v>
      </c>
      <c r="E4" s="6">
        <v>1.054606556892395</v>
      </c>
      <c r="F4" s="49">
        <v>15512</v>
      </c>
      <c r="G4" s="49">
        <v>13</v>
      </c>
      <c r="H4" s="49">
        <v>15499</v>
      </c>
      <c r="I4" s="6">
        <v>8</v>
      </c>
      <c r="J4" s="6">
        <v>5</v>
      </c>
      <c r="K4" s="6">
        <v>22</v>
      </c>
      <c r="L4" s="6">
        <v>15477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>
        <f t="shared" si="0"/>
        <v>5170.6666666666661</v>
      </c>
      <c r="V4" s="17">
        <f t="shared" si="1"/>
        <v>35</v>
      </c>
    </row>
    <row r="5" spans="1:22" x14ac:dyDescent="0.2">
      <c r="A5" s="5" t="s">
        <v>3081</v>
      </c>
      <c r="B5" s="5" t="s">
        <v>3157</v>
      </c>
      <c r="C5" s="5" t="s">
        <v>3160</v>
      </c>
      <c r="D5" s="5" t="s">
        <v>3159</v>
      </c>
      <c r="E5" s="6">
        <v>0.85006606578826904</v>
      </c>
      <c r="F5" s="49">
        <v>13322</v>
      </c>
      <c r="G5" s="49">
        <v>9</v>
      </c>
      <c r="H5" s="49">
        <v>13313</v>
      </c>
      <c r="I5" s="6">
        <v>8</v>
      </c>
      <c r="J5" s="6">
        <v>14</v>
      </c>
      <c r="K5" s="6">
        <v>6</v>
      </c>
      <c r="L5" s="6">
        <v>13294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>
        <f t="shared" si="0"/>
        <v>4440.6666666666661</v>
      </c>
      <c r="V5" s="17">
        <f t="shared" si="1"/>
        <v>28</v>
      </c>
    </row>
    <row r="6" spans="1:22" x14ac:dyDescent="0.2">
      <c r="A6" s="5" t="s">
        <v>3162</v>
      </c>
      <c r="B6" s="5" t="s">
        <v>3157</v>
      </c>
      <c r="C6" s="5" t="s">
        <v>3158</v>
      </c>
      <c r="D6" s="5" t="s">
        <v>3159</v>
      </c>
      <c r="E6" s="6">
        <v>0.79130148887634277</v>
      </c>
      <c r="F6" s="49">
        <v>14311</v>
      </c>
      <c r="G6" s="49">
        <v>9</v>
      </c>
      <c r="H6" s="49">
        <v>14302</v>
      </c>
      <c r="I6" s="6">
        <v>3</v>
      </c>
      <c r="J6" s="6">
        <v>6</v>
      </c>
      <c r="K6" s="6">
        <v>16</v>
      </c>
      <c r="L6" s="6">
        <v>14286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>
        <f t="shared" si="0"/>
        <v>4770.333333333333</v>
      </c>
      <c r="V6" s="17">
        <f t="shared" si="1"/>
        <v>25</v>
      </c>
    </row>
    <row r="7" spans="1:22" x14ac:dyDescent="0.2">
      <c r="A7" s="5" t="s">
        <v>3085</v>
      </c>
      <c r="B7" s="5" t="s">
        <v>3157</v>
      </c>
      <c r="C7" s="5" t="s">
        <v>3160</v>
      </c>
      <c r="D7" s="5" t="s">
        <v>3159</v>
      </c>
      <c r="E7" s="6">
        <v>0.99632608890533447</v>
      </c>
      <c r="F7" s="49">
        <v>11367</v>
      </c>
      <c r="G7" s="49">
        <v>9</v>
      </c>
      <c r="H7" s="49">
        <v>11358</v>
      </c>
      <c r="I7" s="6">
        <v>5</v>
      </c>
      <c r="J7" s="6">
        <v>7</v>
      </c>
      <c r="K7" s="6">
        <v>12</v>
      </c>
      <c r="L7" s="6">
        <v>11343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>
        <f t="shared" si="0"/>
        <v>3789</v>
      </c>
      <c r="V7" s="17">
        <f t="shared" si="1"/>
        <v>24</v>
      </c>
    </row>
    <row r="8" spans="1:22" x14ac:dyDescent="0.2">
      <c r="A8" s="5" t="s">
        <v>3163</v>
      </c>
      <c r="B8" s="5" t="s">
        <v>3157</v>
      </c>
      <c r="C8" s="5" t="s">
        <v>3158</v>
      </c>
      <c r="D8" s="5" t="s">
        <v>3159</v>
      </c>
      <c r="E8" s="6">
        <v>1.0036129951477051</v>
      </c>
      <c r="F8" s="49">
        <v>7523</v>
      </c>
      <c r="G8" s="49">
        <v>6</v>
      </c>
      <c r="H8" s="49">
        <v>7517</v>
      </c>
      <c r="I8" s="6">
        <v>3</v>
      </c>
      <c r="J8" s="6">
        <v>3</v>
      </c>
      <c r="K8" s="6">
        <v>5</v>
      </c>
      <c r="L8" s="6">
        <v>7512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>
        <f t="shared" si="0"/>
        <v>2507.6666666666665</v>
      </c>
      <c r="V8" s="17">
        <f t="shared" si="1"/>
        <v>11</v>
      </c>
    </row>
    <row r="9" spans="1:22" x14ac:dyDescent="0.2">
      <c r="A9" s="5" t="s">
        <v>3088</v>
      </c>
      <c r="B9" s="5" t="s">
        <v>3157</v>
      </c>
      <c r="C9" s="5" t="s">
        <v>3160</v>
      </c>
      <c r="D9" s="5" t="s">
        <v>3159</v>
      </c>
      <c r="E9" s="6">
        <v>0.94022297859191895</v>
      </c>
      <c r="F9" s="49">
        <v>12045</v>
      </c>
      <c r="G9" s="49">
        <v>9</v>
      </c>
      <c r="H9" s="49">
        <v>12036</v>
      </c>
      <c r="I9" s="6">
        <v>4</v>
      </c>
      <c r="J9" s="6">
        <v>21</v>
      </c>
      <c r="K9" s="6">
        <v>8</v>
      </c>
      <c r="L9" s="6">
        <v>12012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>
        <f t="shared" si="0"/>
        <v>4015</v>
      </c>
      <c r="V9" s="17">
        <f t="shared" si="1"/>
        <v>33</v>
      </c>
    </row>
    <row r="10" spans="1:22" x14ac:dyDescent="0.2">
      <c r="A10" s="5" t="s">
        <v>3079</v>
      </c>
      <c r="B10" s="5" t="s">
        <v>3164</v>
      </c>
      <c r="C10" s="5" t="s">
        <v>3158</v>
      </c>
      <c r="D10" s="5" t="s">
        <v>3159</v>
      </c>
      <c r="E10" s="6">
        <v>14.69752311706543</v>
      </c>
      <c r="F10" s="49">
        <v>16356</v>
      </c>
      <c r="G10" s="49">
        <v>190</v>
      </c>
      <c r="H10" s="49">
        <v>16166</v>
      </c>
      <c r="I10" s="6">
        <v>95</v>
      </c>
      <c r="J10" s="6">
        <v>95</v>
      </c>
      <c r="K10" s="6">
        <v>92</v>
      </c>
      <c r="L10" s="6">
        <v>16074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>
        <f t="shared" si="0"/>
        <v>5452</v>
      </c>
      <c r="V10" s="17">
        <f t="shared" si="1"/>
        <v>282</v>
      </c>
    </row>
    <row r="11" spans="1:22" x14ac:dyDescent="0.2">
      <c r="A11" s="5" t="s">
        <v>3083</v>
      </c>
      <c r="B11" s="5" t="s">
        <v>3164</v>
      </c>
      <c r="C11" s="5" t="s">
        <v>3158</v>
      </c>
      <c r="D11" s="5" t="s">
        <v>3159</v>
      </c>
      <c r="E11" s="6">
        <v>22.219444274902344</v>
      </c>
      <c r="F11" s="49">
        <v>15763</v>
      </c>
      <c r="G11" s="49">
        <v>276</v>
      </c>
      <c r="H11" s="49">
        <v>15487</v>
      </c>
      <c r="I11" s="6">
        <v>151</v>
      </c>
      <c r="J11" s="6">
        <v>125</v>
      </c>
      <c r="K11" s="6">
        <v>152</v>
      </c>
      <c r="L11" s="6">
        <v>15335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>
        <f t="shared" si="0"/>
        <v>5254.333333333333</v>
      </c>
      <c r="V11" s="17">
        <f t="shared" si="1"/>
        <v>428</v>
      </c>
    </row>
    <row r="12" spans="1:22" x14ac:dyDescent="0.2">
      <c r="A12" s="5" t="s">
        <v>3110</v>
      </c>
      <c r="B12" s="5" t="s">
        <v>3165</v>
      </c>
      <c r="C12" s="5" t="s">
        <v>3158</v>
      </c>
      <c r="D12" s="5" t="s">
        <v>3159</v>
      </c>
      <c r="E12" s="6">
        <v>22.307155609130859</v>
      </c>
      <c r="F12" s="49">
        <v>14962</v>
      </c>
      <c r="G12" s="49">
        <v>263</v>
      </c>
      <c r="H12" s="49">
        <v>14699</v>
      </c>
      <c r="I12" s="6">
        <v>137</v>
      </c>
      <c r="J12" s="6">
        <v>126</v>
      </c>
      <c r="K12" s="6">
        <v>130</v>
      </c>
      <c r="L12" s="6">
        <v>14569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271</v>
      </c>
      <c r="T12" s="6">
        <v>14691</v>
      </c>
      <c r="U12">
        <f t="shared" si="0"/>
        <v>4987.333333333333</v>
      </c>
      <c r="V12" s="17">
        <f t="shared" si="1"/>
        <v>664</v>
      </c>
    </row>
    <row r="13" spans="1:22" x14ac:dyDescent="0.2">
      <c r="A13" s="5" t="s">
        <v>3112</v>
      </c>
      <c r="B13" s="5" t="s">
        <v>3165</v>
      </c>
      <c r="C13" s="5" t="s">
        <v>3158</v>
      </c>
      <c r="D13" s="5" t="s">
        <v>3159</v>
      </c>
      <c r="E13" s="6">
        <v>25.519451141357422</v>
      </c>
      <c r="F13" s="49">
        <v>12448</v>
      </c>
      <c r="G13" s="49">
        <v>250</v>
      </c>
      <c r="H13" s="49">
        <v>12198</v>
      </c>
      <c r="I13" s="6">
        <v>124</v>
      </c>
      <c r="J13" s="6">
        <v>126</v>
      </c>
      <c r="K13" s="6">
        <v>125</v>
      </c>
      <c r="L13" s="6">
        <v>12073</v>
      </c>
      <c r="M13" s="6">
        <v>0</v>
      </c>
      <c r="N13" s="6">
        <v>0</v>
      </c>
      <c r="O13" s="6">
        <v>0</v>
      </c>
      <c r="P13" s="6">
        <v>0</v>
      </c>
      <c r="Q13" s="6">
        <v>185</v>
      </c>
      <c r="R13" s="6">
        <v>60</v>
      </c>
      <c r="S13" s="6">
        <v>79</v>
      </c>
      <c r="T13" s="6">
        <v>12124</v>
      </c>
      <c r="U13">
        <f t="shared" si="0"/>
        <v>4149.333333333333</v>
      </c>
      <c r="V13" s="17">
        <f t="shared" si="1"/>
        <v>699</v>
      </c>
    </row>
    <row r="14" spans="1:22" x14ac:dyDescent="0.2">
      <c r="A14" s="5" t="s">
        <v>3114</v>
      </c>
      <c r="B14" s="5" t="s">
        <v>3166</v>
      </c>
      <c r="C14" s="5" t="s">
        <v>3158</v>
      </c>
      <c r="D14" s="5" t="s">
        <v>3159</v>
      </c>
      <c r="E14" s="6">
        <v>19.885072708129883</v>
      </c>
      <c r="F14" s="49">
        <v>12114</v>
      </c>
      <c r="G14" s="49">
        <v>190</v>
      </c>
      <c r="H14" s="49">
        <v>11924</v>
      </c>
      <c r="I14" s="6">
        <v>105</v>
      </c>
      <c r="J14" s="6">
        <v>85</v>
      </c>
      <c r="K14" s="6">
        <v>84</v>
      </c>
      <c r="L14" s="6">
        <v>11840</v>
      </c>
      <c r="M14" s="6">
        <v>0</v>
      </c>
      <c r="N14" s="6">
        <v>0</v>
      </c>
      <c r="O14" s="6">
        <v>0</v>
      </c>
      <c r="P14" s="6">
        <v>0</v>
      </c>
      <c r="Q14" s="6">
        <v>133</v>
      </c>
      <c r="R14" s="6">
        <v>47</v>
      </c>
      <c r="S14" s="6">
        <v>62</v>
      </c>
      <c r="T14" s="6">
        <v>11872</v>
      </c>
      <c r="U14">
        <f t="shared" si="0"/>
        <v>4038</v>
      </c>
      <c r="V14" s="17">
        <f t="shared" si="1"/>
        <v>516</v>
      </c>
    </row>
    <row r="15" spans="1:22" x14ac:dyDescent="0.2">
      <c r="A15" s="5" t="s">
        <v>3116</v>
      </c>
      <c r="B15" s="5" t="s">
        <v>3166</v>
      </c>
      <c r="C15" s="5" t="s">
        <v>3158</v>
      </c>
      <c r="D15" s="5" t="s">
        <v>3159</v>
      </c>
      <c r="E15" s="6">
        <v>17.415725708007812</v>
      </c>
      <c r="F15" s="49">
        <v>13309</v>
      </c>
      <c r="G15" s="49">
        <v>183</v>
      </c>
      <c r="H15" s="49">
        <v>13126</v>
      </c>
      <c r="I15" s="6">
        <v>99</v>
      </c>
      <c r="J15" s="6">
        <v>84</v>
      </c>
      <c r="K15" s="6">
        <v>99</v>
      </c>
      <c r="L15" s="6">
        <v>13027</v>
      </c>
      <c r="M15" s="6">
        <v>0</v>
      </c>
      <c r="N15" s="6">
        <v>0</v>
      </c>
      <c r="O15" s="6">
        <v>0</v>
      </c>
      <c r="P15" s="6">
        <v>0</v>
      </c>
      <c r="Q15" s="6">
        <v>131</v>
      </c>
      <c r="R15" s="6">
        <v>55</v>
      </c>
      <c r="S15" s="6">
        <v>60</v>
      </c>
      <c r="T15" s="6">
        <v>13063</v>
      </c>
      <c r="U15">
        <f t="shared" si="0"/>
        <v>4436.333333333333</v>
      </c>
      <c r="V15" s="17">
        <f t="shared" si="1"/>
        <v>528</v>
      </c>
    </row>
    <row r="16" spans="1:22" x14ac:dyDescent="0.2">
      <c r="A16" s="5" t="s">
        <v>3108</v>
      </c>
      <c r="B16" s="5" t="s">
        <v>3167</v>
      </c>
      <c r="C16" s="5" t="s">
        <v>3158</v>
      </c>
      <c r="D16" s="5" t="s">
        <v>3159</v>
      </c>
      <c r="E16" s="6">
        <v>28.446107864379883</v>
      </c>
      <c r="F16" s="49">
        <v>16189</v>
      </c>
      <c r="G16" s="49">
        <v>362</v>
      </c>
      <c r="H16" s="49">
        <v>15827</v>
      </c>
      <c r="I16" s="6">
        <v>199</v>
      </c>
      <c r="J16" s="6">
        <v>163</v>
      </c>
      <c r="K16" s="6">
        <v>170</v>
      </c>
      <c r="L16" s="6">
        <v>15657</v>
      </c>
      <c r="M16" s="6">
        <v>0</v>
      </c>
      <c r="N16" s="6">
        <v>0</v>
      </c>
      <c r="O16" s="6">
        <v>0</v>
      </c>
      <c r="P16" s="6">
        <v>0</v>
      </c>
      <c r="Q16" s="6">
        <v>269</v>
      </c>
      <c r="R16" s="6">
        <v>103</v>
      </c>
      <c r="S16" s="6">
        <v>94</v>
      </c>
      <c r="T16" s="6">
        <v>15723</v>
      </c>
      <c r="U16">
        <f t="shared" si="0"/>
        <v>5396.333333333333</v>
      </c>
      <c r="V16" s="17">
        <f t="shared" si="1"/>
        <v>998</v>
      </c>
    </row>
    <row r="17" spans="1:22" x14ac:dyDescent="0.2">
      <c r="A17" s="5" t="s">
        <v>3109</v>
      </c>
      <c r="B17" s="5" t="s">
        <v>3167</v>
      </c>
      <c r="C17" s="5" t="s">
        <v>3158</v>
      </c>
      <c r="D17" s="5" t="s">
        <v>3159</v>
      </c>
      <c r="E17" s="6">
        <v>17.853109359741211</v>
      </c>
      <c r="F17" s="49">
        <v>14972</v>
      </c>
      <c r="G17" s="49">
        <v>211</v>
      </c>
      <c r="H17" s="49">
        <v>14761</v>
      </c>
      <c r="I17" s="6">
        <v>106</v>
      </c>
      <c r="J17" s="6">
        <v>105</v>
      </c>
      <c r="K17" s="6">
        <v>101</v>
      </c>
      <c r="L17" s="6">
        <v>14660</v>
      </c>
      <c r="M17" s="6">
        <v>0</v>
      </c>
      <c r="N17" s="6">
        <v>0</v>
      </c>
      <c r="O17" s="6">
        <v>0</v>
      </c>
      <c r="P17" s="6">
        <v>0</v>
      </c>
      <c r="Q17" s="6">
        <v>151</v>
      </c>
      <c r="R17" s="6">
        <v>45</v>
      </c>
      <c r="S17" s="6">
        <v>67</v>
      </c>
      <c r="T17" s="6">
        <v>14709</v>
      </c>
      <c r="U17">
        <f t="shared" si="0"/>
        <v>4990.6666666666661</v>
      </c>
      <c r="V17" s="17">
        <f t="shared" si="1"/>
        <v>575</v>
      </c>
    </row>
    <row r="18" spans="1:22" x14ac:dyDescent="0.2">
      <c r="A18" s="5" t="s">
        <v>3078</v>
      </c>
      <c r="B18" s="5" t="s">
        <v>3168</v>
      </c>
      <c r="C18" s="5" t="s">
        <v>3158</v>
      </c>
      <c r="D18" s="5" t="s">
        <v>3159</v>
      </c>
      <c r="E18" s="6">
        <v>18.495098114013672</v>
      </c>
      <c r="F18" s="49">
        <v>11647</v>
      </c>
      <c r="G18" s="49">
        <v>170</v>
      </c>
      <c r="H18" s="49">
        <v>11477</v>
      </c>
      <c r="I18" s="6">
        <v>94</v>
      </c>
      <c r="J18" s="6">
        <v>76</v>
      </c>
      <c r="K18" s="6">
        <v>64</v>
      </c>
      <c r="L18" s="6">
        <v>11413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>
        <f t="shared" si="0"/>
        <v>3882.333333333333</v>
      </c>
      <c r="V18" s="17">
        <f t="shared" si="1"/>
        <v>234</v>
      </c>
    </row>
    <row r="19" spans="1:22" x14ac:dyDescent="0.2">
      <c r="A19" s="5" t="s">
        <v>3082</v>
      </c>
      <c r="B19" s="5" t="s">
        <v>3168</v>
      </c>
      <c r="C19" s="5" t="s">
        <v>3158</v>
      </c>
      <c r="D19" s="5" t="s">
        <v>3159</v>
      </c>
      <c r="E19" s="6">
        <v>17.139011383056641</v>
      </c>
      <c r="F19" s="49">
        <v>14483</v>
      </c>
      <c r="G19" s="49">
        <v>196</v>
      </c>
      <c r="H19" s="49">
        <v>14287</v>
      </c>
      <c r="I19" s="6">
        <v>110</v>
      </c>
      <c r="J19" s="6">
        <v>86</v>
      </c>
      <c r="K19" s="6">
        <v>92</v>
      </c>
      <c r="L19" s="6">
        <v>14195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>
        <f t="shared" si="0"/>
        <v>4827.6666666666661</v>
      </c>
      <c r="V19" s="17">
        <f t="shared" si="1"/>
        <v>288</v>
      </c>
    </row>
    <row r="20" spans="1:22" x14ac:dyDescent="0.2">
      <c r="A20" s="5" t="s">
        <v>3086</v>
      </c>
      <c r="B20" s="5" t="s">
        <v>3168</v>
      </c>
      <c r="C20" s="5" t="s">
        <v>3160</v>
      </c>
      <c r="D20" s="5" t="s">
        <v>3159</v>
      </c>
      <c r="E20" s="6">
        <v>19.225427627563477</v>
      </c>
      <c r="F20" s="49">
        <v>14702</v>
      </c>
      <c r="G20" s="49">
        <v>223</v>
      </c>
      <c r="H20" s="49">
        <v>14479</v>
      </c>
      <c r="I20" s="6">
        <v>116</v>
      </c>
      <c r="J20" s="6">
        <v>113</v>
      </c>
      <c r="K20" s="6">
        <v>102</v>
      </c>
      <c r="L20" s="6">
        <v>14371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>
        <f t="shared" si="0"/>
        <v>4900.6666666666661</v>
      </c>
      <c r="V20" s="17">
        <f t="shared" si="1"/>
        <v>331</v>
      </c>
    </row>
    <row r="21" spans="1:22" x14ac:dyDescent="0.2">
      <c r="A21" s="5" t="s">
        <v>3089</v>
      </c>
      <c r="B21" s="5" t="s">
        <v>3168</v>
      </c>
      <c r="C21" s="5" t="s">
        <v>3160</v>
      </c>
      <c r="D21" s="5" t="s">
        <v>3159</v>
      </c>
      <c r="E21" s="6">
        <v>15.233029365539551</v>
      </c>
      <c r="F21" s="49">
        <v>9886</v>
      </c>
      <c r="G21" s="49">
        <v>119</v>
      </c>
      <c r="H21" s="49">
        <v>9767</v>
      </c>
      <c r="I21" s="6">
        <v>58</v>
      </c>
      <c r="J21" s="6">
        <v>46</v>
      </c>
      <c r="K21" s="6">
        <v>43</v>
      </c>
      <c r="L21" s="6">
        <v>9739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>
        <f t="shared" si="0"/>
        <v>3295.333333333333</v>
      </c>
      <c r="V21" s="17">
        <f t="shared" si="1"/>
        <v>147</v>
      </c>
    </row>
    <row r="22" spans="1:22" x14ac:dyDescent="0.2">
      <c r="A22" s="5" t="s">
        <v>3111</v>
      </c>
      <c r="B22" s="5" t="s">
        <v>3169</v>
      </c>
      <c r="C22" s="5" t="s">
        <v>3160</v>
      </c>
      <c r="D22" s="5" t="s">
        <v>3159</v>
      </c>
      <c r="E22" s="6">
        <v>28.923189163208008</v>
      </c>
      <c r="F22" s="49">
        <v>15793</v>
      </c>
      <c r="G22" s="49">
        <v>359</v>
      </c>
      <c r="H22" s="49">
        <v>15434</v>
      </c>
      <c r="I22" s="6">
        <v>180</v>
      </c>
      <c r="J22" s="6">
        <v>179</v>
      </c>
      <c r="K22" s="6">
        <v>159</v>
      </c>
      <c r="L22" s="6">
        <v>15275</v>
      </c>
      <c r="M22" s="6">
        <v>0</v>
      </c>
      <c r="N22" s="6">
        <v>0</v>
      </c>
      <c r="O22" s="6">
        <v>0</v>
      </c>
      <c r="P22" s="6">
        <v>0</v>
      </c>
      <c r="Q22" s="6">
        <v>254</v>
      </c>
      <c r="R22" s="6">
        <v>82</v>
      </c>
      <c r="S22" s="6">
        <v>87</v>
      </c>
      <c r="T22" s="6">
        <v>15370</v>
      </c>
      <c r="U22">
        <f t="shared" si="0"/>
        <v>5264.333333333333</v>
      </c>
      <c r="V22" s="17">
        <f t="shared" si="1"/>
        <v>941</v>
      </c>
    </row>
    <row r="23" spans="1:22" x14ac:dyDescent="0.2">
      <c r="A23" s="5" t="s">
        <v>3113</v>
      </c>
      <c r="B23" s="5" t="s">
        <v>3169</v>
      </c>
      <c r="C23" s="5" t="s">
        <v>3160</v>
      </c>
      <c r="D23" s="5" t="s">
        <v>3159</v>
      </c>
      <c r="E23" s="6">
        <v>21.942399978637695</v>
      </c>
      <c r="F23" s="49">
        <v>15382</v>
      </c>
      <c r="G23" s="49">
        <v>266</v>
      </c>
      <c r="H23" s="49">
        <v>15116</v>
      </c>
      <c r="I23" s="6">
        <v>141</v>
      </c>
      <c r="J23" s="6">
        <v>118</v>
      </c>
      <c r="K23" s="6">
        <v>126</v>
      </c>
      <c r="L23" s="6">
        <v>14997</v>
      </c>
      <c r="M23" s="6">
        <v>0</v>
      </c>
      <c r="N23" s="6">
        <v>0</v>
      </c>
      <c r="O23" s="6">
        <v>0</v>
      </c>
      <c r="P23" s="6">
        <v>0</v>
      </c>
      <c r="Q23" s="6">
        <v>194</v>
      </c>
      <c r="R23" s="6">
        <v>59</v>
      </c>
      <c r="S23" s="6">
        <v>66</v>
      </c>
      <c r="T23" s="6">
        <v>15063</v>
      </c>
      <c r="U23">
        <f t="shared" si="0"/>
        <v>5127.333333333333</v>
      </c>
      <c r="V23" s="17">
        <f t="shared" si="1"/>
        <v>704</v>
      </c>
    </row>
    <row r="24" spans="1:22" x14ac:dyDescent="0.2">
      <c r="A24" s="5" t="s">
        <v>3115</v>
      </c>
      <c r="B24" s="5" t="s">
        <v>3170</v>
      </c>
      <c r="C24" s="5" t="s">
        <v>3160</v>
      </c>
      <c r="D24" s="5" t="s">
        <v>3159</v>
      </c>
      <c r="E24" s="6">
        <v>27.163986206054688</v>
      </c>
      <c r="F24" s="49">
        <v>16336</v>
      </c>
      <c r="G24" s="49">
        <v>349</v>
      </c>
      <c r="H24" s="49">
        <v>15987</v>
      </c>
      <c r="I24" s="6">
        <v>192</v>
      </c>
      <c r="J24" s="6">
        <v>140</v>
      </c>
      <c r="K24" s="6">
        <v>174</v>
      </c>
      <c r="L24" s="6">
        <v>15830</v>
      </c>
      <c r="M24" s="6">
        <v>0</v>
      </c>
      <c r="N24" s="6">
        <v>0</v>
      </c>
      <c r="O24" s="6">
        <v>0</v>
      </c>
      <c r="P24" s="6">
        <v>0</v>
      </c>
      <c r="Q24" s="6">
        <v>247</v>
      </c>
      <c r="R24" s="6">
        <v>79</v>
      </c>
      <c r="S24" s="6">
        <v>102</v>
      </c>
      <c r="T24" s="6">
        <v>15908</v>
      </c>
      <c r="U24">
        <f t="shared" si="0"/>
        <v>5445.333333333333</v>
      </c>
      <c r="V24" s="17">
        <f t="shared" si="1"/>
        <v>934</v>
      </c>
    </row>
    <row r="25" spans="1:22" x14ac:dyDescent="0.2">
      <c r="A25" s="5" t="s">
        <v>3117</v>
      </c>
      <c r="B25" s="5" t="s">
        <v>3170</v>
      </c>
      <c r="C25" s="5" t="s">
        <v>3160</v>
      </c>
      <c r="D25" s="5" t="s">
        <v>3159</v>
      </c>
      <c r="E25" s="6">
        <v>14.14673900604248</v>
      </c>
      <c r="F25" s="49">
        <v>17615</v>
      </c>
      <c r="G25" s="49">
        <v>197</v>
      </c>
      <c r="H25" s="49">
        <v>17418</v>
      </c>
      <c r="I25" s="6">
        <v>106</v>
      </c>
      <c r="J25" s="6">
        <v>104</v>
      </c>
      <c r="K25" s="6">
        <v>108</v>
      </c>
      <c r="L25" s="6">
        <v>17297</v>
      </c>
      <c r="M25" s="6">
        <v>0</v>
      </c>
      <c r="N25" s="6">
        <v>0</v>
      </c>
      <c r="O25" s="6">
        <v>0</v>
      </c>
      <c r="P25" s="6">
        <v>0</v>
      </c>
      <c r="Q25" s="6">
        <v>135</v>
      </c>
      <c r="R25" s="6">
        <v>54</v>
      </c>
      <c r="S25" s="6">
        <v>60</v>
      </c>
      <c r="T25" s="6">
        <v>17366</v>
      </c>
      <c r="U25">
        <f t="shared" si="0"/>
        <v>5871.6666666666661</v>
      </c>
      <c r="V25" s="17">
        <f t="shared" si="1"/>
        <v>567</v>
      </c>
    </row>
    <row r="26" spans="1:22" x14ac:dyDescent="0.2">
      <c r="A26" s="5" t="s">
        <v>3156</v>
      </c>
      <c r="B26" s="5" t="s">
        <v>3157</v>
      </c>
      <c r="C26" s="5" t="s">
        <v>3171</v>
      </c>
      <c r="D26" s="5" t="s">
        <v>3172</v>
      </c>
      <c r="E26" s="6">
        <v>2.9179902076721191</v>
      </c>
      <c r="F26" s="49">
        <v>3021</v>
      </c>
      <c r="G26" s="49">
        <v>7</v>
      </c>
      <c r="H26" s="49">
        <v>3014</v>
      </c>
      <c r="I26" s="6">
        <v>3</v>
      </c>
      <c r="J26" s="6">
        <v>1</v>
      </c>
      <c r="K26" s="6">
        <v>3</v>
      </c>
      <c r="L26" s="6">
        <v>3014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>
        <f t="shared" si="0"/>
        <v>1007</v>
      </c>
      <c r="V26" s="17">
        <f t="shared" si="1"/>
        <v>7</v>
      </c>
    </row>
    <row r="27" spans="1:22" x14ac:dyDescent="0.2">
      <c r="A27" s="5" t="s">
        <v>3077</v>
      </c>
      <c r="B27" s="5" t="s">
        <v>3157</v>
      </c>
      <c r="C27" s="5" t="s">
        <v>3171</v>
      </c>
      <c r="D27" s="5" t="s">
        <v>3172</v>
      </c>
      <c r="E27" s="6">
        <v>1.1920686960220337</v>
      </c>
      <c r="F27" s="49">
        <v>13724</v>
      </c>
      <c r="G27" s="49">
        <v>13</v>
      </c>
      <c r="H27" s="49">
        <v>13711</v>
      </c>
      <c r="I27" s="6">
        <v>7</v>
      </c>
      <c r="J27" s="6">
        <v>8</v>
      </c>
      <c r="K27" s="6">
        <v>11</v>
      </c>
      <c r="L27" s="6">
        <v>13698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>
        <f t="shared" si="0"/>
        <v>4574.6666666666661</v>
      </c>
      <c r="V27" s="17">
        <f t="shared" si="1"/>
        <v>26</v>
      </c>
    </row>
    <row r="28" spans="1:22" x14ac:dyDescent="0.2">
      <c r="A28" s="5" t="s">
        <v>3161</v>
      </c>
      <c r="B28" s="5" t="s">
        <v>3157</v>
      </c>
      <c r="C28" s="5" t="s">
        <v>3171</v>
      </c>
      <c r="D28" s="5" t="s">
        <v>3172</v>
      </c>
      <c r="E28" s="6">
        <v>1.4604600667953491</v>
      </c>
      <c r="F28" s="49">
        <v>15512</v>
      </c>
      <c r="G28" s="49">
        <v>18</v>
      </c>
      <c r="H28" s="49">
        <v>15494</v>
      </c>
      <c r="I28" s="6">
        <v>8</v>
      </c>
      <c r="J28" s="6">
        <v>5</v>
      </c>
      <c r="K28" s="6">
        <v>22</v>
      </c>
      <c r="L28" s="6">
        <v>15477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>
        <f t="shared" si="0"/>
        <v>5170.6666666666661</v>
      </c>
      <c r="V28" s="17">
        <f t="shared" si="1"/>
        <v>35</v>
      </c>
    </row>
    <row r="29" spans="1:22" ht="16" thickBot="1" x14ac:dyDescent="0.25">
      <c r="A29" s="5" t="s">
        <v>3081</v>
      </c>
      <c r="B29" s="5" t="s">
        <v>3157</v>
      </c>
      <c r="C29" s="5" t="s">
        <v>3171</v>
      </c>
      <c r="D29" s="5" t="s">
        <v>3172</v>
      </c>
      <c r="E29" s="6">
        <v>1.1335490942001343</v>
      </c>
      <c r="F29" s="49">
        <v>13322</v>
      </c>
      <c r="G29" s="49">
        <v>12</v>
      </c>
      <c r="H29" s="49">
        <v>13310</v>
      </c>
      <c r="I29" s="6">
        <v>8</v>
      </c>
      <c r="J29" s="6">
        <v>14</v>
      </c>
      <c r="K29" s="6">
        <v>6</v>
      </c>
      <c r="L29" s="6">
        <v>13294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>
        <f t="shared" si="0"/>
        <v>4440.6666666666661</v>
      </c>
      <c r="V29" s="17">
        <f t="shared" si="1"/>
        <v>28</v>
      </c>
    </row>
    <row r="30" spans="1:22" s="10" customFormat="1" x14ac:dyDescent="0.2">
      <c r="A30" s="5" t="s">
        <v>3162</v>
      </c>
      <c r="B30" s="5" t="s">
        <v>3157</v>
      </c>
      <c r="C30" s="5" t="s">
        <v>3171</v>
      </c>
      <c r="D30" s="5" t="s">
        <v>3172</v>
      </c>
      <c r="E30" s="6">
        <v>1.0551793575286865</v>
      </c>
      <c r="F30" s="49">
        <v>14311</v>
      </c>
      <c r="G30" s="49">
        <v>12</v>
      </c>
      <c r="H30" s="49">
        <v>14299</v>
      </c>
      <c r="I30" s="6">
        <v>3</v>
      </c>
      <c r="J30" s="6">
        <v>6</v>
      </c>
      <c r="K30" s="6">
        <v>16</v>
      </c>
      <c r="L30" s="6">
        <v>14286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>
        <f t="shared" si="0"/>
        <v>4770.333333333333</v>
      </c>
      <c r="V30" s="17">
        <f t="shared" si="1"/>
        <v>25</v>
      </c>
    </row>
    <row r="31" spans="1:22" x14ac:dyDescent="0.2">
      <c r="A31" s="5" t="s">
        <v>3085</v>
      </c>
      <c r="B31" s="5" t="s">
        <v>3157</v>
      </c>
      <c r="C31" s="5" t="s">
        <v>3171</v>
      </c>
      <c r="D31" s="5" t="s">
        <v>3172</v>
      </c>
      <c r="E31" s="6">
        <v>1.6609821319580078</v>
      </c>
      <c r="F31" s="49">
        <v>11367</v>
      </c>
      <c r="G31" s="49">
        <v>15</v>
      </c>
      <c r="H31" s="49">
        <v>11352</v>
      </c>
      <c r="I31" s="6">
        <v>5</v>
      </c>
      <c r="J31" s="6">
        <v>7</v>
      </c>
      <c r="K31" s="6">
        <v>12</v>
      </c>
      <c r="L31" s="6">
        <v>11343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>
        <f t="shared" si="0"/>
        <v>3789</v>
      </c>
      <c r="V31" s="17">
        <f t="shared" si="1"/>
        <v>24</v>
      </c>
    </row>
    <row r="32" spans="1:22" x14ac:dyDescent="0.2">
      <c r="A32" s="5" t="s">
        <v>3163</v>
      </c>
      <c r="B32" s="5" t="s">
        <v>3157</v>
      </c>
      <c r="C32" s="5" t="s">
        <v>3171</v>
      </c>
      <c r="D32" s="5" t="s">
        <v>3172</v>
      </c>
      <c r="E32" s="6">
        <v>1.1709597110748291</v>
      </c>
      <c r="F32" s="49">
        <v>7523</v>
      </c>
      <c r="G32" s="49">
        <v>7</v>
      </c>
      <c r="H32" s="49">
        <v>7516</v>
      </c>
      <c r="I32" s="6">
        <v>3</v>
      </c>
      <c r="J32" s="6">
        <v>3</v>
      </c>
      <c r="K32" s="6">
        <v>5</v>
      </c>
      <c r="L32" s="6">
        <v>7512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>
        <f t="shared" si="0"/>
        <v>2507.6666666666665</v>
      </c>
      <c r="V32" s="17">
        <f t="shared" si="1"/>
        <v>11</v>
      </c>
    </row>
    <row r="33" spans="1:22" ht="16" thickBot="1" x14ac:dyDescent="0.25">
      <c r="A33" s="5" t="s">
        <v>3088</v>
      </c>
      <c r="B33" s="5" t="s">
        <v>3157</v>
      </c>
      <c r="C33" s="5" t="s">
        <v>3171</v>
      </c>
      <c r="D33" s="5" t="s">
        <v>3172</v>
      </c>
      <c r="E33" s="6">
        <v>2.1949479579925537</v>
      </c>
      <c r="F33" s="49">
        <v>12045</v>
      </c>
      <c r="G33" s="49">
        <v>21</v>
      </c>
      <c r="H33" s="49">
        <v>12024</v>
      </c>
      <c r="I33" s="6">
        <v>4</v>
      </c>
      <c r="J33" s="6">
        <v>21</v>
      </c>
      <c r="K33" s="6">
        <v>8</v>
      </c>
      <c r="L33" s="6">
        <v>12012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>
        <f t="shared" si="0"/>
        <v>4015</v>
      </c>
      <c r="V33" s="17">
        <f t="shared" si="1"/>
        <v>33</v>
      </c>
    </row>
    <row r="34" spans="1:22" s="10" customFormat="1" x14ac:dyDescent="0.2">
      <c r="A34" s="5" t="s">
        <v>3079</v>
      </c>
      <c r="B34" s="5" t="s">
        <v>3164</v>
      </c>
      <c r="C34" s="5" t="s">
        <v>3171</v>
      </c>
      <c r="D34" s="5" t="s">
        <v>3172</v>
      </c>
      <c r="E34" s="6">
        <v>14.69752311706543</v>
      </c>
      <c r="F34" s="49">
        <v>16356</v>
      </c>
      <c r="G34" s="49">
        <v>190</v>
      </c>
      <c r="H34" s="49">
        <v>16166</v>
      </c>
      <c r="I34" s="6">
        <v>95</v>
      </c>
      <c r="J34" s="6">
        <v>95</v>
      </c>
      <c r="K34" s="6">
        <v>92</v>
      </c>
      <c r="L34" s="6">
        <v>16074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>
        <f t="shared" ref="U34:U65" si="2">1/3*F34</f>
        <v>5452</v>
      </c>
      <c r="V34" s="17">
        <f t="shared" ref="V34:V65" si="3">SUM(I34:K34,M34:O34,Q34:S34)</f>
        <v>282</v>
      </c>
    </row>
    <row r="35" spans="1:22" ht="16" thickBot="1" x14ac:dyDescent="0.25">
      <c r="A35" s="5" t="s">
        <v>3083</v>
      </c>
      <c r="B35" s="5" t="s">
        <v>3164</v>
      </c>
      <c r="C35" s="5" t="s">
        <v>3171</v>
      </c>
      <c r="D35" s="5" t="s">
        <v>3172</v>
      </c>
      <c r="E35" s="6">
        <v>22.38189697265625</v>
      </c>
      <c r="F35" s="49">
        <v>15763</v>
      </c>
      <c r="G35" s="49">
        <v>278</v>
      </c>
      <c r="H35" s="49">
        <v>15485</v>
      </c>
      <c r="I35" s="6">
        <v>151</v>
      </c>
      <c r="J35" s="6">
        <v>125</v>
      </c>
      <c r="K35" s="6">
        <v>152</v>
      </c>
      <c r="L35" s="6">
        <v>15335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>
        <f t="shared" si="2"/>
        <v>5254.333333333333</v>
      </c>
      <c r="V35" s="17">
        <f t="shared" si="3"/>
        <v>428</v>
      </c>
    </row>
    <row r="36" spans="1:22" s="10" customFormat="1" x14ac:dyDescent="0.2">
      <c r="A36" s="5" t="s">
        <v>3110</v>
      </c>
      <c r="B36" s="5" t="s">
        <v>3165</v>
      </c>
      <c r="C36" s="5" t="s">
        <v>3171</v>
      </c>
      <c r="D36" s="5" t="s">
        <v>3172</v>
      </c>
      <c r="E36" s="6">
        <v>22.991937637329102</v>
      </c>
      <c r="F36" s="49">
        <v>14962</v>
      </c>
      <c r="G36" s="49">
        <v>271</v>
      </c>
      <c r="H36" s="49">
        <v>14691</v>
      </c>
      <c r="I36" s="6">
        <v>137</v>
      </c>
      <c r="J36" s="6">
        <v>126</v>
      </c>
      <c r="K36" s="6">
        <v>130</v>
      </c>
      <c r="L36" s="6">
        <v>14569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271</v>
      </c>
      <c r="T36" s="6">
        <v>14691</v>
      </c>
      <c r="U36">
        <f t="shared" si="2"/>
        <v>4987.333333333333</v>
      </c>
      <c r="V36" s="17">
        <f t="shared" si="3"/>
        <v>664</v>
      </c>
    </row>
    <row r="37" spans="1:22" ht="16" thickBot="1" x14ac:dyDescent="0.25">
      <c r="A37" s="5" t="s">
        <v>3112</v>
      </c>
      <c r="B37" s="5" t="s">
        <v>3165</v>
      </c>
      <c r="C37" s="5" t="s">
        <v>3171</v>
      </c>
      <c r="D37" s="5" t="s">
        <v>3172</v>
      </c>
      <c r="E37" s="6">
        <v>26.963964462280273</v>
      </c>
      <c r="F37" s="49">
        <v>12448</v>
      </c>
      <c r="G37" s="49">
        <v>264</v>
      </c>
      <c r="H37" s="49">
        <v>12184</v>
      </c>
      <c r="I37" s="6">
        <v>124</v>
      </c>
      <c r="J37" s="6">
        <v>126</v>
      </c>
      <c r="K37" s="6">
        <v>125</v>
      </c>
      <c r="L37" s="6">
        <v>12073</v>
      </c>
      <c r="M37" s="6">
        <v>0</v>
      </c>
      <c r="N37" s="6">
        <v>0</v>
      </c>
      <c r="O37" s="6">
        <v>0</v>
      </c>
      <c r="P37" s="6">
        <v>0</v>
      </c>
      <c r="Q37" s="6">
        <v>185</v>
      </c>
      <c r="R37" s="6">
        <v>60</v>
      </c>
      <c r="S37" s="6">
        <v>79</v>
      </c>
      <c r="T37" s="6">
        <v>12124</v>
      </c>
      <c r="U37">
        <f t="shared" si="2"/>
        <v>4149.333333333333</v>
      </c>
      <c r="V37" s="17">
        <f t="shared" si="3"/>
        <v>699</v>
      </c>
    </row>
    <row r="38" spans="1:22" s="53" customFormat="1" x14ac:dyDescent="0.2">
      <c r="A38" s="5" t="s">
        <v>3114</v>
      </c>
      <c r="B38" s="5" t="s">
        <v>3166</v>
      </c>
      <c r="C38" s="5" t="s">
        <v>3171</v>
      </c>
      <c r="D38" s="5" t="s">
        <v>3172</v>
      </c>
      <c r="E38" s="6">
        <v>20.412631988525391</v>
      </c>
      <c r="F38" s="49">
        <v>12114</v>
      </c>
      <c r="G38" s="49">
        <v>195</v>
      </c>
      <c r="H38" s="49">
        <v>11919</v>
      </c>
      <c r="I38" s="6">
        <v>105</v>
      </c>
      <c r="J38" s="6">
        <v>85</v>
      </c>
      <c r="K38" s="6">
        <v>84</v>
      </c>
      <c r="L38" s="6">
        <v>11840</v>
      </c>
      <c r="M38" s="6">
        <v>0</v>
      </c>
      <c r="N38" s="6">
        <v>0</v>
      </c>
      <c r="O38" s="6">
        <v>0</v>
      </c>
      <c r="P38" s="6">
        <v>0</v>
      </c>
      <c r="Q38" s="6">
        <v>133</v>
      </c>
      <c r="R38" s="6">
        <v>47</v>
      </c>
      <c r="S38" s="6">
        <v>62</v>
      </c>
      <c r="T38" s="6">
        <v>11872</v>
      </c>
      <c r="U38">
        <f t="shared" si="2"/>
        <v>4038</v>
      </c>
      <c r="V38" s="17">
        <f t="shared" si="3"/>
        <v>516</v>
      </c>
    </row>
    <row r="39" spans="1:22" x14ac:dyDescent="0.2">
      <c r="A39" s="5" t="s">
        <v>3116</v>
      </c>
      <c r="B39" s="5" t="s">
        <v>3166</v>
      </c>
      <c r="C39" s="5" t="s">
        <v>3171</v>
      </c>
      <c r="D39" s="5" t="s">
        <v>3172</v>
      </c>
      <c r="E39" s="6">
        <v>18.182596206665039</v>
      </c>
      <c r="F39" s="49">
        <v>13309</v>
      </c>
      <c r="G39" s="49">
        <v>191</v>
      </c>
      <c r="H39" s="49">
        <v>13118</v>
      </c>
      <c r="I39" s="6">
        <v>99</v>
      </c>
      <c r="J39" s="6">
        <v>84</v>
      </c>
      <c r="K39" s="6">
        <v>99</v>
      </c>
      <c r="L39" s="6">
        <v>13027</v>
      </c>
      <c r="M39" s="6">
        <v>0</v>
      </c>
      <c r="N39" s="6">
        <v>0</v>
      </c>
      <c r="O39" s="6">
        <v>0</v>
      </c>
      <c r="P39" s="6">
        <v>0</v>
      </c>
      <c r="Q39" s="6">
        <v>131</v>
      </c>
      <c r="R39" s="6">
        <v>55</v>
      </c>
      <c r="S39" s="6">
        <v>60</v>
      </c>
      <c r="T39" s="6">
        <v>13063</v>
      </c>
      <c r="U39">
        <f t="shared" si="2"/>
        <v>4436.333333333333</v>
      </c>
      <c r="V39" s="17">
        <f t="shared" si="3"/>
        <v>528</v>
      </c>
    </row>
    <row r="40" spans="1:22" s="16" customFormat="1" x14ac:dyDescent="0.2">
      <c r="A40" s="5" t="s">
        <v>3108</v>
      </c>
      <c r="B40" s="5" t="s">
        <v>3167</v>
      </c>
      <c r="C40" s="5" t="s">
        <v>3171</v>
      </c>
      <c r="D40" s="5" t="s">
        <v>3172</v>
      </c>
      <c r="E40" s="6">
        <v>28.52558708190918</v>
      </c>
      <c r="F40" s="49">
        <v>16189</v>
      </c>
      <c r="G40" s="49">
        <v>363</v>
      </c>
      <c r="H40" s="49">
        <v>15826</v>
      </c>
      <c r="I40" s="6">
        <v>199</v>
      </c>
      <c r="J40" s="6">
        <v>163</v>
      </c>
      <c r="K40" s="6">
        <v>170</v>
      </c>
      <c r="L40" s="6">
        <v>15657</v>
      </c>
      <c r="M40" s="6">
        <v>0</v>
      </c>
      <c r="N40" s="6">
        <v>0</v>
      </c>
      <c r="O40" s="6">
        <v>0</v>
      </c>
      <c r="P40" s="6">
        <v>0</v>
      </c>
      <c r="Q40" s="6">
        <v>269</v>
      </c>
      <c r="R40" s="6">
        <v>103</v>
      </c>
      <c r="S40" s="6">
        <v>94</v>
      </c>
      <c r="T40" s="6">
        <v>15723</v>
      </c>
      <c r="U40">
        <f t="shared" si="2"/>
        <v>5396.333333333333</v>
      </c>
      <c r="V40" s="17">
        <f t="shared" si="3"/>
        <v>998</v>
      </c>
    </row>
    <row r="41" spans="1:22" s="12" customFormat="1" ht="16" thickBot="1" x14ac:dyDescent="0.25">
      <c r="A41" s="5" t="s">
        <v>3109</v>
      </c>
      <c r="B41" s="5" t="s">
        <v>3167</v>
      </c>
      <c r="C41" s="5" t="s">
        <v>3171</v>
      </c>
      <c r="D41" s="5" t="s">
        <v>3172</v>
      </c>
      <c r="E41" s="6">
        <v>18.449756622314453</v>
      </c>
      <c r="F41" s="49">
        <v>14972</v>
      </c>
      <c r="G41" s="49">
        <v>218</v>
      </c>
      <c r="H41" s="49">
        <v>14754</v>
      </c>
      <c r="I41" s="6">
        <v>106</v>
      </c>
      <c r="J41" s="6">
        <v>105</v>
      </c>
      <c r="K41" s="6">
        <v>101</v>
      </c>
      <c r="L41" s="6">
        <v>14660</v>
      </c>
      <c r="M41" s="6">
        <v>0</v>
      </c>
      <c r="N41" s="6">
        <v>0</v>
      </c>
      <c r="O41" s="6">
        <v>0</v>
      </c>
      <c r="P41" s="6">
        <v>0</v>
      </c>
      <c r="Q41" s="6">
        <v>151</v>
      </c>
      <c r="R41" s="6">
        <v>45</v>
      </c>
      <c r="S41" s="6">
        <v>67</v>
      </c>
      <c r="T41" s="6">
        <v>14709</v>
      </c>
      <c r="U41">
        <f t="shared" si="2"/>
        <v>4990.6666666666661</v>
      </c>
      <c r="V41" s="17">
        <f t="shared" si="3"/>
        <v>575</v>
      </c>
    </row>
    <row r="42" spans="1:22" x14ac:dyDescent="0.2">
      <c r="A42" s="5" t="s">
        <v>3078</v>
      </c>
      <c r="B42" s="5" t="s">
        <v>3168</v>
      </c>
      <c r="C42" s="5" t="s">
        <v>3171</v>
      </c>
      <c r="D42" s="5" t="s">
        <v>3172</v>
      </c>
      <c r="E42" s="6">
        <v>19.152860641479492</v>
      </c>
      <c r="F42" s="49">
        <v>11647</v>
      </c>
      <c r="G42" s="49">
        <v>176</v>
      </c>
      <c r="H42" s="49">
        <v>11471</v>
      </c>
      <c r="I42" s="6">
        <v>94</v>
      </c>
      <c r="J42" s="6">
        <v>76</v>
      </c>
      <c r="K42" s="6">
        <v>64</v>
      </c>
      <c r="L42" s="6">
        <v>11413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>
        <f t="shared" si="2"/>
        <v>3882.333333333333</v>
      </c>
      <c r="V42" s="17">
        <f t="shared" si="3"/>
        <v>234</v>
      </c>
    </row>
    <row r="43" spans="1:22" s="12" customFormat="1" ht="16" thickBot="1" x14ac:dyDescent="0.25">
      <c r="A43" s="5" t="s">
        <v>3082</v>
      </c>
      <c r="B43" s="5" t="s">
        <v>3168</v>
      </c>
      <c r="C43" s="5" t="s">
        <v>3171</v>
      </c>
      <c r="D43" s="5" t="s">
        <v>3172</v>
      </c>
      <c r="E43" s="6">
        <v>18.195964813232422</v>
      </c>
      <c r="F43" s="49">
        <v>14483</v>
      </c>
      <c r="G43" s="49">
        <v>208</v>
      </c>
      <c r="H43" s="49">
        <v>14275</v>
      </c>
      <c r="I43" s="6">
        <v>110</v>
      </c>
      <c r="J43" s="6">
        <v>86</v>
      </c>
      <c r="K43" s="6">
        <v>92</v>
      </c>
      <c r="L43" s="6">
        <v>14195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>
        <f t="shared" si="2"/>
        <v>4827.6666666666661</v>
      </c>
      <c r="V43" s="17">
        <f t="shared" si="3"/>
        <v>288</v>
      </c>
    </row>
    <row r="44" spans="1:22" x14ac:dyDescent="0.2">
      <c r="A44" s="5" t="s">
        <v>3086</v>
      </c>
      <c r="B44" s="5" t="s">
        <v>3168</v>
      </c>
      <c r="C44" s="5" t="s">
        <v>3171</v>
      </c>
      <c r="D44" s="5" t="s">
        <v>3172</v>
      </c>
      <c r="E44" s="6">
        <v>19.399188995361328</v>
      </c>
      <c r="F44" s="49">
        <v>14702</v>
      </c>
      <c r="G44" s="49">
        <v>225</v>
      </c>
      <c r="H44" s="49">
        <v>14477</v>
      </c>
      <c r="I44" s="6">
        <v>116</v>
      </c>
      <c r="J44" s="6">
        <v>113</v>
      </c>
      <c r="K44" s="6">
        <v>102</v>
      </c>
      <c r="L44" s="6">
        <v>14371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>
        <f t="shared" si="2"/>
        <v>4900.6666666666661</v>
      </c>
      <c r="V44" s="17">
        <f t="shared" si="3"/>
        <v>331</v>
      </c>
    </row>
    <row r="45" spans="1:22" s="12" customFormat="1" ht="16" thickBot="1" x14ac:dyDescent="0.25">
      <c r="A45" s="5" t="s">
        <v>3089</v>
      </c>
      <c r="B45" s="5" t="s">
        <v>3168</v>
      </c>
      <c r="C45" s="5" t="s">
        <v>3171</v>
      </c>
      <c r="D45" s="5" t="s">
        <v>3172</v>
      </c>
      <c r="E45" s="6">
        <v>14.460544586181641</v>
      </c>
      <c r="F45" s="49">
        <v>9886</v>
      </c>
      <c r="G45" s="49">
        <v>113</v>
      </c>
      <c r="H45" s="49">
        <v>9773</v>
      </c>
      <c r="I45" s="6">
        <v>58</v>
      </c>
      <c r="J45" s="6">
        <v>46</v>
      </c>
      <c r="K45" s="6">
        <v>43</v>
      </c>
      <c r="L45" s="6">
        <v>9739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>
        <f t="shared" si="2"/>
        <v>3295.333333333333</v>
      </c>
      <c r="V45" s="17">
        <f t="shared" si="3"/>
        <v>147</v>
      </c>
    </row>
    <row r="46" spans="1:22" x14ac:dyDescent="0.2">
      <c r="A46" s="5" t="s">
        <v>3111</v>
      </c>
      <c r="B46" s="5" t="s">
        <v>3169</v>
      </c>
      <c r="C46" s="5" t="s">
        <v>3171</v>
      </c>
      <c r="D46" s="5" t="s">
        <v>3172</v>
      </c>
      <c r="E46" s="6">
        <v>27.457054138183594</v>
      </c>
      <c r="F46" s="49">
        <v>15793</v>
      </c>
      <c r="G46" s="49">
        <v>341</v>
      </c>
      <c r="H46" s="49">
        <v>15452</v>
      </c>
      <c r="I46" s="6">
        <v>180</v>
      </c>
      <c r="J46" s="6">
        <v>179</v>
      </c>
      <c r="K46" s="6">
        <v>159</v>
      </c>
      <c r="L46" s="6">
        <v>15275</v>
      </c>
      <c r="M46" s="6">
        <v>0</v>
      </c>
      <c r="N46" s="6">
        <v>0</v>
      </c>
      <c r="O46" s="6">
        <v>0</v>
      </c>
      <c r="P46" s="6">
        <v>0</v>
      </c>
      <c r="Q46" s="6">
        <v>254</v>
      </c>
      <c r="R46" s="6">
        <v>82</v>
      </c>
      <c r="S46" s="6">
        <v>87</v>
      </c>
      <c r="T46" s="6">
        <v>15370</v>
      </c>
      <c r="U46">
        <f t="shared" si="2"/>
        <v>5264.333333333333</v>
      </c>
      <c r="V46" s="17">
        <f t="shared" si="3"/>
        <v>941</v>
      </c>
    </row>
    <row r="47" spans="1:22" x14ac:dyDescent="0.2">
      <c r="A47" s="5" t="s">
        <v>3113</v>
      </c>
      <c r="B47" s="5" t="s">
        <v>3169</v>
      </c>
      <c r="C47" s="5" t="s">
        <v>3171</v>
      </c>
      <c r="D47" s="5" t="s">
        <v>3172</v>
      </c>
      <c r="E47" s="6">
        <v>21.443216323852539</v>
      </c>
      <c r="F47" s="49">
        <v>15382</v>
      </c>
      <c r="G47" s="49">
        <v>260</v>
      </c>
      <c r="H47" s="49">
        <v>15122</v>
      </c>
      <c r="I47" s="6">
        <v>141</v>
      </c>
      <c r="J47" s="6">
        <v>118</v>
      </c>
      <c r="K47" s="6">
        <v>126</v>
      </c>
      <c r="L47" s="6">
        <v>14997</v>
      </c>
      <c r="M47" s="6">
        <v>0</v>
      </c>
      <c r="N47" s="6">
        <v>0</v>
      </c>
      <c r="O47" s="6">
        <v>0</v>
      </c>
      <c r="P47" s="6">
        <v>0</v>
      </c>
      <c r="Q47" s="6">
        <v>194</v>
      </c>
      <c r="R47" s="6">
        <v>59</v>
      </c>
      <c r="S47" s="6">
        <v>66</v>
      </c>
      <c r="T47" s="6">
        <v>15063</v>
      </c>
      <c r="U47">
        <f t="shared" si="2"/>
        <v>5127.333333333333</v>
      </c>
      <c r="V47" s="17">
        <f t="shared" si="3"/>
        <v>704</v>
      </c>
    </row>
    <row r="48" spans="1:22" x14ac:dyDescent="0.2">
      <c r="A48" s="5" t="s">
        <v>3115</v>
      </c>
      <c r="B48" s="5" t="s">
        <v>3170</v>
      </c>
      <c r="C48" s="5" t="s">
        <v>3171</v>
      </c>
      <c r="D48" s="5" t="s">
        <v>3172</v>
      </c>
      <c r="E48" s="6">
        <v>27.163986206054688</v>
      </c>
      <c r="F48" s="49">
        <v>16336</v>
      </c>
      <c r="G48" s="49">
        <v>349</v>
      </c>
      <c r="H48" s="49">
        <v>15987</v>
      </c>
      <c r="I48" s="6">
        <v>192</v>
      </c>
      <c r="J48" s="6">
        <v>140</v>
      </c>
      <c r="K48" s="6">
        <v>174</v>
      </c>
      <c r="L48" s="6">
        <v>15830</v>
      </c>
      <c r="M48" s="6">
        <v>0</v>
      </c>
      <c r="N48" s="6">
        <v>0</v>
      </c>
      <c r="O48" s="6">
        <v>0</v>
      </c>
      <c r="P48" s="6">
        <v>0</v>
      </c>
      <c r="Q48" s="6">
        <v>247</v>
      </c>
      <c r="R48" s="6">
        <v>79</v>
      </c>
      <c r="S48" s="6">
        <v>102</v>
      </c>
      <c r="T48" s="6">
        <v>15908</v>
      </c>
      <c r="U48">
        <f t="shared" si="2"/>
        <v>5445.333333333333</v>
      </c>
      <c r="V48" s="17">
        <f t="shared" si="3"/>
        <v>934</v>
      </c>
    </row>
    <row r="49" spans="1:22" x14ac:dyDescent="0.2">
      <c r="A49" s="5" t="s">
        <v>3117</v>
      </c>
      <c r="B49" s="5" t="s">
        <v>3170</v>
      </c>
      <c r="C49" s="5" t="s">
        <v>3171</v>
      </c>
      <c r="D49" s="5" t="s">
        <v>3172</v>
      </c>
      <c r="E49" s="6">
        <v>14.002315521240234</v>
      </c>
      <c r="F49" s="49">
        <v>17615</v>
      </c>
      <c r="G49" s="49">
        <v>195</v>
      </c>
      <c r="H49" s="49">
        <v>17420</v>
      </c>
      <c r="I49" s="6">
        <v>106</v>
      </c>
      <c r="J49" s="6">
        <v>104</v>
      </c>
      <c r="K49" s="6">
        <v>108</v>
      </c>
      <c r="L49" s="6">
        <v>17297</v>
      </c>
      <c r="M49" s="6">
        <v>0</v>
      </c>
      <c r="N49" s="6">
        <v>0</v>
      </c>
      <c r="O49" s="6">
        <v>0</v>
      </c>
      <c r="P49" s="6">
        <v>0</v>
      </c>
      <c r="Q49" s="6">
        <v>135</v>
      </c>
      <c r="R49" s="6">
        <v>54</v>
      </c>
      <c r="S49" s="6">
        <v>60</v>
      </c>
      <c r="T49" s="6">
        <v>17366</v>
      </c>
      <c r="U49">
        <f t="shared" si="2"/>
        <v>5871.6666666666661</v>
      </c>
      <c r="V49" s="17">
        <f t="shared" si="3"/>
        <v>567</v>
      </c>
    </row>
    <row r="50" spans="1:22" ht="24.75" customHeight="1" x14ac:dyDescent="0.2">
      <c r="A50" s="5" t="s">
        <v>3156</v>
      </c>
      <c r="B50" s="5" t="s">
        <v>3157</v>
      </c>
      <c r="C50" s="5" t="s">
        <v>3160</v>
      </c>
      <c r="D50" s="5" t="s">
        <v>3173</v>
      </c>
      <c r="E50" s="6">
        <v>2.5007197856903076</v>
      </c>
      <c r="F50" s="49">
        <v>3021</v>
      </c>
      <c r="G50" s="49">
        <v>6</v>
      </c>
      <c r="H50" s="49">
        <v>3015</v>
      </c>
      <c r="I50" s="6">
        <v>3</v>
      </c>
      <c r="J50" s="6">
        <v>1</v>
      </c>
      <c r="K50" s="6">
        <v>3</v>
      </c>
      <c r="L50" s="6">
        <v>3014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>
        <f t="shared" si="2"/>
        <v>1007</v>
      </c>
      <c r="V50" s="17">
        <f t="shared" si="3"/>
        <v>7</v>
      </c>
    </row>
    <row r="51" spans="1:22" x14ac:dyDescent="0.2">
      <c r="A51" s="5" t="s">
        <v>3161</v>
      </c>
      <c r="B51" s="5" t="s">
        <v>3157</v>
      </c>
      <c r="C51" s="5" t="s">
        <v>3160</v>
      </c>
      <c r="D51" s="5" t="s">
        <v>3173</v>
      </c>
      <c r="E51" s="6">
        <v>1.2169322967529297</v>
      </c>
      <c r="F51" s="49">
        <v>15512</v>
      </c>
      <c r="G51" s="49">
        <v>15</v>
      </c>
      <c r="H51" s="49">
        <v>15497</v>
      </c>
      <c r="I51" s="6">
        <v>8</v>
      </c>
      <c r="J51" s="6">
        <v>5</v>
      </c>
      <c r="K51" s="6">
        <v>22</v>
      </c>
      <c r="L51" s="6">
        <v>15477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>
        <f t="shared" si="2"/>
        <v>5170.6666666666661</v>
      </c>
      <c r="V51" s="17">
        <f t="shared" si="3"/>
        <v>35</v>
      </c>
    </row>
    <row r="52" spans="1:22" x14ac:dyDescent="0.2">
      <c r="A52" s="5" t="s">
        <v>3162</v>
      </c>
      <c r="B52" s="5" t="s">
        <v>3157</v>
      </c>
      <c r="C52" s="5" t="s">
        <v>3160</v>
      </c>
      <c r="D52" s="5" t="s">
        <v>3173</v>
      </c>
      <c r="E52" s="6">
        <v>1.5831010341644287</v>
      </c>
      <c r="F52" s="49">
        <v>14311</v>
      </c>
      <c r="G52" s="49">
        <v>18</v>
      </c>
      <c r="H52" s="49">
        <v>14293</v>
      </c>
      <c r="I52" s="6">
        <v>3</v>
      </c>
      <c r="J52" s="6">
        <v>6</v>
      </c>
      <c r="K52" s="6">
        <v>16</v>
      </c>
      <c r="L52" s="6">
        <v>14286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>
        <f t="shared" si="2"/>
        <v>4770.333333333333</v>
      </c>
      <c r="V52" s="17">
        <f t="shared" si="3"/>
        <v>25</v>
      </c>
    </row>
    <row r="53" spans="1:22" x14ac:dyDescent="0.2">
      <c r="A53" s="5" t="s">
        <v>3163</v>
      </c>
      <c r="B53" s="5" t="s">
        <v>3157</v>
      </c>
      <c r="C53" s="5" t="s">
        <v>3160</v>
      </c>
      <c r="D53" s="5" t="s">
        <v>3173</v>
      </c>
      <c r="E53" s="6">
        <v>1.6731336116790771</v>
      </c>
      <c r="F53" s="49">
        <v>7523</v>
      </c>
      <c r="G53" s="49">
        <v>10</v>
      </c>
      <c r="H53" s="49">
        <v>7513</v>
      </c>
      <c r="I53" s="6">
        <v>3</v>
      </c>
      <c r="J53" s="6">
        <v>3</v>
      </c>
      <c r="K53" s="6">
        <v>5</v>
      </c>
      <c r="L53" s="6">
        <v>7512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>
        <f t="shared" si="2"/>
        <v>2507.6666666666665</v>
      </c>
      <c r="V53" s="17">
        <f t="shared" si="3"/>
        <v>11</v>
      </c>
    </row>
    <row r="54" spans="1:22" x14ac:dyDescent="0.2">
      <c r="A54" s="5" t="s">
        <v>3079</v>
      </c>
      <c r="B54" s="5" t="s">
        <v>3164</v>
      </c>
      <c r="C54" s="5" t="s">
        <v>3160</v>
      </c>
      <c r="D54" s="5" t="s">
        <v>3173</v>
      </c>
      <c r="E54" s="6">
        <v>14.308537483215332</v>
      </c>
      <c r="F54" s="49">
        <v>16356</v>
      </c>
      <c r="G54" s="49">
        <v>185</v>
      </c>
      <c r="H54" s="49">
        <v>16171</v>
      </c>
      <c r="I54" s="6">
        <v>95</v>
      </c>
      <c r="J54" s="6">
        <v>95</v>
      </c>
      <c r="K54" s="6">
        <v>92</v>
      </c>
      <c r="L54" s="6">
        <v>16074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>
        <f t="shared" si="2"/>
        <v>5452</v>
      </c>
      <c r="V54" s="17">
        <f t="shared" si="3"/>
        <v>282</v>
      </c>
    </row>
    <row r="55" spans="1:22" x14ac:dyDescent="0.2">
      <c r="A55" s="5" t="s">
        <v>3083</v>
      </c>
      <c r="B55" s="5" t="s">
        <v>3164</v>
      </c>
      <c r="C55" s="5" t="s">
        <v>3160</v>
      </c>
      <c r="D55" s="5" t="s">
        <v>3173</v>
      </c>
      <c r="E55" s="6">
        <v>22.219444274902344</v>
      </c>
      <c r="F55" s="49">
        <v>15763</v>
      </c>
      <c r="G55" s="49">
        <v>276</v>
      </c>
      <c r="H55" s="49">
        <v>15487</v>
      </c>
      <c r="I55" s="6">
        <v>151</v>
      </c>
      <c r="J55" s="6">
        <v>125</v>
      </c>
      <c r="K55" s="6">
        <v>152</v>
      </c>
      <c r="L55" s="6">
        <v>15335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>
        <f t="shared" si="2"/>
        <v>5254.333333333333</v>
      </c>
      <c r="V55" s="17">
        <f t="shared" si="3"/>
        <v>428</v>
      </c>
    </row>
    <row r="56" spans="1:22" x14ac:dyDescent="0.2">
      <c r="A56" s="5" t="s">
        <v>3110</v>
      </c>
      <c r="B56" s="5" t="s">
        <v>3165</v>
      </c>
      <c r="C56" s="5" t="s">
        <v>3160</v>
      </c>
      <c r="D56" s="5" t="s">
        <v>3173</v>
      </c>
      <c r="E56" s="6">
        <v>22.991937637329102</v>
      </c>
      <c r="F56" s="49">
        <v>14962</v>
      </c>
      <c r="G56" s="49">
        <v>271</v>
      </c>
      <c r="H56" s="49">
        <v>14691</v>
      </c>
      <c r="I56" s="6">
        <v>137</v>
      </c>
      <c r="J56" s="6">
        <v>126</v>
      </c>
      <c r="K56" s="6">
        <v>130</v>
      </c>
      <c r="L56" s="6">
        <v>14569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271</v>
      </c>
      <c r="T56" s="6">
        <v>14691</v>
      </c>
      <c r="U56">
        <f t="shared" si="2"/>
        <v>4987.333333333333</v>
      </c>
      <c r="V56" s="17">
        <f t="shared" si="3"/>
        <v>664</v>
      </c>
    </row>
    <row r="57" spans="1:22" x14ac:dyDescent="0.2">
      <c r="A57" s="5" t="s">
        <v>3112</v>
      </c>
      <c r="B57" s="5" t="s">
        <v>3165</v>
      </c>
      <c r="C57" s="5" t="s">
        <v>3160</v>
      </c>
      <c r="D57" s="5" t="s">
        <v>3173</v>
      </c>
      <c r="E57" s="6">
        <v>25.00395393371582</v>
      </c>
      <c r="F57" s="49">
        <v>12448</v>
      </c>
      <c r="G57" s="49">
        <v>245</v>
      </c>
      <c r="H57" s="49">
        <v>12203</v>
      </c>
      <c r="I57" s="6">
        <v>124</v>
      </c>
      <c r="J57" s="6">
        <v>126</v>
      </c>
      <c r="K57" s="6">
        <v>125</v>
      </c>
      <c r="L57" s="6">
        <v>12073</v>
      </c>
      <c r="M57" s="6">
        <v>0</v>
      </c>
      <c r="N57" s="6">
        <v>0</v>
      </c>
      <c r="O57" s="6">
        <v>0</v>
      </c>
      <c r="P57" s="6">
        <v>0</v>
      </c>
      <c r="Q57" s="6">
        <v>185</v>
      </c>
      <c r="R57" s="6">
        <v>60</v>
      </c>
      <c r="S57" s="6">
        <v>79</v>
      </c>
      <c r="T57" s="6">
        <v>12124</v>
      </c>
      <c r="U57">
        <f t="shared" si="2"/>
        <v>4149.333333333333</v>
      </c>
      <c r="V57" s="17">
        <f t="shared" si="3"/>
        <v>699</v>
      </c>
    </row>
    <row r="58" spans="1:22" x14ac:dyDescent="0.2">
      <c r="A58" s="5" t="s">
        <v>3114</v>
      </c>
      <c r="B58" s="5" t="s">
        <v>3166</v>
      </c>
      <c r="C58" s="5" t="s">
        <v>3160</v>
      </c>
      <c r="D58" s="5" t="s">
        <v>3173</v>
      </c>
      <c r="E58" s="6">
        <v>19.252290725708008</v>
      </c>
      <c r="F58" s="49">
        <v>12114</v>
      </c>
      <c r="G58" s="49">
        <v>184</v>
      </c>
      <c r="H58" s="49">
        <v>11930</v>
      </c>
      <c r="I58" s="6">
        <v>105</v>
      </c>
      <c r="J58" s="6">
        <v>85</v>
      </c>
      <c r="K58" s="6">
        <v>84</v>
      </c>
      <c r="L58" s="6">
        <v>11840</v>
      </c>
      <c r="M58" s="6">
        <v>0</v>
      </c>
      <c r="N58" s="6">
        <v>0</v>
      </c>
      <c r="O58" s="6">
        <v>0</v>
      </c>
      <c r="P58" s="6">
        <v>0</v>
      </c>
      <c r="Q58" s="6">
        <v>133</v>
      </c>
      <c r="R58" s="6">
        <v>47</v>
      </c>
      <c r="S58" s="6">
        <v>62</v>
      </c>
      <c r="T58" s="6">
        <v>11872</v>
      </c>
      <c r="U58">
        <f t="shared" si="2"/>
        <v>4038</v>
      </c>
      <c r="V58" s="17">
        <f t="shared" si="3"/>
        <v>516</v>
      </c>
    </row>
    <row r="59" spans="1:22" x14ac:dyDescent="0.2">
      <c r="A59" s="5" t="s">
        <v>3116</v>
      </c>
      <c r="B59" s="5" t="s">
        <v>3166</v>
      </c>
      <c r="C59" s="5" t="s">
        <v>3160</v>
      </c>
      <c r="D59" s="5" t="s">
        <v>3173</v>
      </c>
      <c r="E59" s="6">
        <v>17.511558532714844</v>
      </c>
      <c r="F59" s="49">
        <v>13309</v>
      </c>
      <c r="G59" s="49">
        <v>184</v>
      </c>
      <c r="H59" s="49">
        <v>13125</v>
      </c>
      <c r="I59" s="6">
        <v>99</v>
      </c>
      <c r="J59" s="6">
        <v>84</v>
      </c>
      <c r="K59" s="6">
        <v>99</v>
      </c>
      <c r="L59" s="6">
        <v>13027</v>
      </c>
      <c r="M59" s="6">
        <v>0</v>
      </c>
      <c r="N59" s="6">
        <v>0</v>
      </c>
      <c r="O59" s="6">
        <v>0</v>
      </c>
      <c r="P59" s="6">
        <v>0</v>
      </c>
      <c r="Q59" s="6">
        <v>131</v>
      </c>
      <c r="R59" s="6">
        <v>55</v>
      </c>
      <c r="S59" s="6">
        <v>60</v>
      </c>
      <c r="T59" s="6">
        <v>13063</v>
      </c>
      <c r="U59">
        <f t="shared" si="2"/>
        <v>4436.333333333333</v>
      </c>
      <c r="V59" s="17">
        <f t="shared" si="3"/>
        <v>528</v>
      </c>
    </row>
    <row r="60" spans="1:22" x14ac:dyDescent="0.2">
      <c r="A60" s="5" t="s">
        <v>3108</v>
      </c>
      <c r="B60" s="5" t="s">
        <v>3167</v>
      </c>
      <c r="C60" s="5" t="s">
        <v>3160</v>
      </c>
      <c r="D60" s="5" t="s">
        <v>3173</v>
      </c>
      <c r="E60" s="6">
        <v>29.241117477416992</v>
      </c>
      <c r="F60" s="49">
        <v>16189</v>
      </c>
      <c r="G60" s="49">
        <v>372</v>
      </c>
      <c r="H60" s="49">
        <v>15817</v>
      </c>
      <c r="I60" s="6">
        <v>199</v>
      </c>
      <c r="J60" s="6">
        <v>163</v>
      </c>
      <c r="K60" s="6">
        <v>170</v>
      </c>
      <c r="L60" s="6">
        <v>15657</v>
      </c>
      <c r="M60" s="6">
        <v>0</v>
      </c>
      <c r="N60" s="6">
        <v>0</v>
      </c>
      <c r="O60" s="6">
        <v>0</v>
      </c>
      <c r="P60" s="6">
        <v>0</v>
      </c>
      <c r="Q60" s="6">
        <v>269</v>
      </c>
      <c r="R60" s="6">
        <v>103</v>
      </c>
      <c r="S60" s="6">
        <v>94</v>
      </c>
      <c r="T60" s="6">
        <v>15723</v>
      </c>
      <c r="U60">
        <f t="shared" si="2"/>
        <v>5396.333333333333</v>
      </c>
      <c r="V60" s="17">
        <f t="shared" si="3"/>
        <v>998</v>
      </c>
    </row>
    <row r="61" spans="1:22" x14ac:dyDescent="0.2">
      <c r="A61" s="5" t="s">
        <v>3109</v>
      </c>
      <c r="B61" s="5" t="s">
        <v>3167</v>
      </c>
      <c r="C61" s="5" t="s">
        <v>3160</v>
      </c>
      <c r="D61" s="5" t="s">
        <v>3173</v>
      </c>
      <c r="E61" s="6">
        <v>17.853109359741211</v>
      </c>
      <c r="F61" s="49">
        <v>14972</v>
      </c>
      <c r="G61" s="49">
        <v>211</v>
      </c>
      <c r="H61" s="49">
        <v>14761</v>
      </c>
      <c r="I61" s="6">
        <v>106</v>
      </c>
      <c r="J61" s="6">
        <v>105</v>
      </c>
      <c r="K61" s="6">
        <v>101</v>
      </c>
      <c r="L61" s="6">
        <v>14660</v>
      </c>
      <c r="M61" s="6">
        <v>0</v>
      </c>
      <c r="N61" s="6">
        <v>0</v>
      </c>
      <c r="O61" s="6">
        <v>0</v>
      </c>
      <c r="P61" s="6">
        <v>0</v>
      </c>
      <c r="Q61" s="6">
        <v>151</v>
      </c>
      <c r="R61" s="6">
        <v>45</v>
      </c>
      <c r="S61" s="6">
        <v>67</v>
      </c>
      <c r="T61" s="6">
        <v>14709</v>
      </c>
      <c r="U61">
        <f t="shared" si="2"/>
        <v>4990.6666666666661</v>
      </c>
      <c r="V61" s="17">
        <f t="shared" si="3"/>
        <v>575</v>
      </c>
    </row>
    <row r="62" spans="1:22" x14ac:dyDescent="0.2">
      <c r="A62" s="5" t="s">
        <v>3078</v>
      </c>
      <c r="B62" s="5" t="s">
        <v>3168</v>
      </c>
      <c r="C62" s="5" t="s">
        <v>3160</v>
      </c>
      <c r="D62" s="5" t="s">
        <v>3173</v>
      </c>
      <c r="E62" s="6">
        <v>17.947225570678711</v>
      </c>
      <c r="F62" s="49">
        <v>11647</v>
      </c>
      <c r="G62" s="49">
        <v>165</v>
      </c>
      <c r="H62" s="49">
        <v>11482</v>
      </c>
      <c r="I62" s="6">
        <v>94</v>
      </c>
      <c r="J62" s="6">
        <v>76</v>
      </c>
      <c r="K62" s="6">
        <v>64</v>
      </c>
      <c r="L62" s="6">
        <v>11413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>
        <f t="shared" si="2"/>
        <v>3882.333333333333</v>
      </c>
      <c r="V62" s="17">
        <f t="shared" si="3"/>
        <v>234</v>
      </c>
    </row>
    <row r="63" spans="1:22" ht="16" thickBot="1" x14ac:dyDescent="0.25">
      <c r="A63" s="64" t="s">
        <v>3082</v>
      </c>
      <c r="B63" s="64" t="s">
        <v>3168</v>
      </c>
      <c r="C63" s="64" t="s">
        <v>3160</v>
      </c>
      <c r="D63" s="64" t="s">
        <v>3173</v>
      </c>
      <c r="E63" s="65">
        <v>17.579301834106445</v>
      </c>
      <c r="F63" s="66">
        <v>14483</v>
      </c>
      <c r="G63" s="66">
        <v>201</v>
      </c>
      <c r="H63" s="66">
        <v>14282</v>
      </c>
      <c r="I63" s="65">
        <v>110</v>
      </c>
      <c r="J63" s="65">
        <v>86</v>
      </c>
      <c r="K63" s="65">
        <v>92</v>
      </c>
      <c r="L63" s="65">
        <v>14195</v>
      </c>
      <c r="M63" s="65">
        <v>0</v>
      </c>
      <c r="N63" s="65">
        <v>0</v>
      </c>
      <c r="O63" s="65">
        <v>0</v>
      </c>
      <c r="P63" s="65">
        <v>0</v>
      </c>
      <c r="Q63" s="65">
        <v>0</v>
      </c>
      <c r="R63" s="65">
        <v>0</v>
      </c>
      <c r="S63" s="65">
        <v>0</v>
      </c>
      <c r="T63" s="65">
        <v>0</v>
      </c>
      <c r="U63">
        <f t="shared" si="2"/>
        <v>4827.6666666666661</v>
      </c>
      <c r="V63" s="17">
        <f t="shared" si="3"/>
        <v>288</v>
      </c>
    </row>
    <row r="64" spans="1:22" s="10" customFormat="1" x14ac:dyDescent="0.2">
      <c r="A64" s="50" t="s">
        <v>3174</v>
      </c>
      <c r="B64" s="51" t="s">
        <v>3157</v>
      </c>
      <c r="C64" s="51" t="s">
        <v>3175</v>
      </c>
      <c r="D64" s="51" t="s">
        <v>3176</v>
      </c>
      <c r="E64" s="9">
        <v>73.230781555175781</v>
      </c>
      <c r="F64" s="52">
        <v>13880</v>
      </c>
      <c r="G64" s="52">
        <v>785</v>
      </c>
      <c r="H64" s="52">
        <v>13095</v>
      </c>
      <c r="I64" s="9">
        <v>503</v>
      </c>
      <c r="J64" s="9">
        <v>308</v>
      </c>
      <c r="K64" s="9">
        <v>282</v>
      </c>
      <c r="L64" s="9">
        <v>12787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10">
        <f t="shared" si="2"/>
        <v>4626.6666666666661</v>
      </c>
      <c r="V64" s="18">
        <f t="shared" si="3"/>
        <v>1093</v>
      </c>
    </row>
    <row r="65" spans="1:22" x14ac:dyDescent="0.2">
      <c r="A65" s="54" t="s">
        <v>3177</v>
      </c>
      <c r="B65" s="5" t="s">
        <v>3157</v>
      </c>
      <c r="C65" s="5" t="s">
        <v>3175</v>
      </c>
      <c r="D65" s="5" t="s">
        <v>3176</v>
      </c>
      <c r="E65" s="6">
        <v>70.921539306640625</v>
      </c>
      <c r="F65" s="49">
        <v>16599</v>
      </c>
      <c r="G65" s="49">
        <v>910</v>
      </c>
      <c r="H65" s="49">
        <v>15689</v>
      </c>
      <c r="I65" s="6">
        <v>580</v>
      </c>
      <c r="J65" s="6">
        <v>342</v>
      </c>
      <c r="K65" s="6">
        <v>330</v>
      </c>
      <c r="L65" s="6">
        <v>15347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>
        <f t="shared" si="2"/>
        <v>5533</v>
      </c>
      <c r="V65" s="17">
        <f t="shared" si="3"/>
        <v>1252</v>
      </c>
    </row>
    <row r="66" spans="1:22" x14ac:dyDescent="0.2">
      <c r="A66" s="54" t="s">
        <v>3178</v>
      </c>
      <c r="B66" s="5" t="s">
        <v>3157</v>
      </c>
      <c r="C66" s="5" t="s">
        <v>3175</v>
      </c>
      <c r="D66" s="5" t="s">
        <v>3176</v>
      </c>
      <c r="E66" s="6">
        <v>69.988174438476562</v>
      </c>
      <c r="F66" s="49">
        <v>16962</v>
      </c>
      <c r="G66" s="49">
        <v>918</v>
      </c>
      <c r="H66" s="49">
        <v>16044</v>
      </c>
      <c r="I66" s="6">
        <v>579</v>
      </c>
      <c r="J66" s="6">
        <v>385</v>
      </c>
      <c r="K66" s="6">
        <v>339</v>
      </c>
      <c r="L66" s="6">
        <v>15659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>
        <f t="shared" ref="U66:U97" si="4">1/3*F66</f>
        <v>5654</v>
      </c>
      <c r="V66" s="17">
        <f t="shared" ref="V66:V97" si="5">SUM(I66:K66,M66:O66,Q66:S66)</f>
        <v>1303</v>
      </c>
    </row>
    <row r="67" spans="1:22" x14ac:dyDescent="0.2">
      <c r="A67" s="54" t="s">
        <v>3179</v>
      </c>
      <c r="B67" s="5" t="s">
        <v>3157</v>
      </c>
      <c r="C67" s="5" t="s">
        <v>3175</v>
      </c>
      <c r="D67" s="5" t="s">
        <v>3176</v>
      </c>
      <c r="E67" s="6">
        <v>64.382240295410156</v>
      </c>
      <c r="F67" s="49">
        <v>17316</v>
      </c>
      <c r="G67" s="49">
        <v>864</v>
      </c>
      <c r="H67" s="49">
        <v>16452</v>
      </c>
      <c r="I67" s="6">
        <v>557</v>
      </c>
      <c r="J67" s="6">
        <v>346</v>
      </c>
      <c r="K67" s="6">
        <v>307</v>
      </c>
      <c r="L67" s="6">
        <v>16106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>
        <f t="shared" si="4"/>
        <v>5772</v>
      </c>
      <c r="V67" s="17">
        <f t="shared" si="5"/>
        <v>1210</v>
      </c>
    </row>
    <row r="68" spans="1:22" x14ac:dyDescent="0.2">
      <c r="A68" s="54" t="s">
        <v>3180</v>
      </c>
      <c r="B68" s="5" t="s">
        <v>3181</v>
      </c>
      <c r="C68" s="5" t="s">
        <v>3175</v>
      </c>
      <c r="D68" s="5" t="s">
        <v>3176</v>
      </c>
      <c r="E68" s="6">
        <v>33.262702941894531</v>
      </c>
      <c r="F68" s="49">
        <v>16017</v>
      </c>
      <c r="G68" s="49">
        <v>418</v>
      </c>
      <c r="H68" s="49">
        <v>15599</v>
      </c>
      <c r="I68" s="6">
        <v>229</v>
      </c>
      <c r="J68" s="6">
        <v>206</v>
      </c>
      <c r="K68" s="6">
        <v>189</v>
      </c>
      <c r="L68" s="6">
        <v>15393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>
        <f t="shared" si="4"/>
        <v>5339</v>
      </c>
      <c r="V68" s="17">
        <f t="shared" si="5"/>
        <v>624</v>
      </c>
    </row>
    <row r="69" spans="1:22" x14ac:dyDescent="0.2">
      <c r="A69" s="54" t="s">
        <v>3182</v>
      </c>
      <c r="B69" s="5" t="s">
        <v>3181</v>
      </c>
      <c r="C69" s="5" t="s">
        <v>3175</v>
      </c>
      <c r="D69" s="5" t="s">
        <v>3176</v>
      </c>
      <c r="E69" s="6">
        <v>55.740867614746094</v>
      </c>
      <c r="F69" s="49">
        <v>16495</v>
      </c>
      <c r="G69" s="49">
        <v>715</v>
      </c>
      <c r="H69" s="49">
        <v>15780</v>
      </c>
      <c r="I69" s="6">
        <v>387</v>
      </c>
      <c r="J69" s="6">
        <v>317</v>
      </c>
      <c r="K69" s="6">
        <v>328</v>
      </c>
      <c r="L69" s="6">
        <v>15463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>
        <f t="shared" si="4"/>
        <v>5498.333333333333</v>
      </c>
      <c r="V69" s="17">
        <f t="shared" si="5"/>
        <v>1032</v>
      </c>
    </row>
    <row r="70" spans="1:22" x14ac:dyDescent="0.2">
      <c r="A70" s="54" t="s">
        <v>3183</v>
      </c>
      <c r="B70" s="5" t="s">
        <v>3181</v>
      </c>
      <c r="C70" s="5" t="s">
        <v>3175</v>
      </c>
      <c r="D70" s="5" t="s">
        <v>3176</v>
      </c>
      <c r="E70" s="6">
        <v>52.05804443359375</v>
      </c>
      <c r="F70" s="49">
        <v>15145</v>
      </c>
      <c r="G70" s="49">
        <v>614</v>
      </c>
      <c r="H70" s="49">
        <v>14531</v>
      </c>
      <c r="I70" s="6">
        <v>361</v>
      </c>
      <c r="J70" s="6">
        <v>288</v>
      </c>
      <c r="K70" s="6">
        <v>253</v>
      </c>
      <c r="L70" s="6">
        <v>14243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>
        <f t="shared" si="4"/>
        <v>5048.333333333333</v>
      </c>
      <c r="V70" s="17">
        <f t="shared" si="5"/>
        <v>902</v>
      </c>
    </row>
    <row r="71" spans="1:22" x14ac:dyDescent="0.2">
      <c r="A71" s="54" t="s">
        <v>3184</v>
      </c>
      <c r="B71" s="5" t="s">
        <v>3181</v>
      </c>
      <c r="C71" s="5" t="s">
        <v>3175</v>
      </c>
      <c r="D71" s="5" t="s">
        <v>3176</v>
      </c>
      <c r="E71" s="6">
        <v>41.386062622070312</v>
      </c>
      <c r="F71" s="49">
        <v>9516</v>
      </c>
      <c r="G71" s="49">
        <v>308</v>
      </c>
      <c r="H71" s="49">
        <v>9208</v>
      </c>
      <c r="I71" s="6">
        <v>173</v>
      </c>
      <c r="J71" s="6">
        <v>168</v>
      </c>
      <c r="K71" s="6">
        <v>135</v>
      </c>
      <c r="L71" s="6">
        <v>9040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>
        <f t="shared" si="4"/>
        <v>3172</v>
      </c>
      <c r="V71" s="17">
        <f t="shared" si="5"/>
        <v>476</v>
      </c>
    </row>
    <row r="72" spans="1:22" x14ac:dyDescent="0.2">
      <c r="A72" s="54" t="s">
        <v>3174</v>
      </c>
      <c r="B72" s="5" t="s">
        <v>3157</v>
      </c>
      <c r="C72" s="5" t="s">
        <v>3158</v>
      </c>
      <c r="D72" s="5" t="s">
        <v>3185</v>
      </c>
      <c r="E72" s="6">
        <v>75.730743408203125</v>
      </c>
      <c r="F72" s="49">
        <v>13880</v>
      </c>
      <c r="G72" s="49">
        <v>811</v>
      </c>
      <c r="H72" s="49">
        <v>13069</v>
      </c>
      <c r="I72" s="6">
        <v>503</v>
      </c>
      <c r="J72" s="6">
        <v>308</v>
      </c>
      <c r="K72" s="6">
        <v>282</v>
      </c>
      <c r="L72" s="6">
        <v>12787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>
        <f t="shared" si="4"/>
        <v>4626.6666666666661</v>
      </c>
      <c r="V72" s="17">
        <f t="shared" si="5"/>
        <v>1093</v>
      </c>
    </row>
    <row r="73" spans="1:22" x14ac:dyDescent="0.2">
      <c r="A73" s="54" t="s">
        <v>3177</v>
      </c>
      <c r="B73" s="5" t="s">
        <v>3157</v>
      </c>
      <c r="C73" s="5" t="s">
        <v>3158</v>
      </c>
      <c r="D73" s="5" t="s">
        <v>3185</v>
      </c>
      <c r="E73" s="6">
        <v>71.884002685546875</v>
      </c>
      <c r="F73" s="49">
        <v>16599</v>
      </c>
      <c r="G73" s="49">
        <v>922</v>
      </c>
      <c r="H73" s="49">
        <v>15677</v>
      </c>
      <c r="I73" s="6">
        <v>580</v>
      </c>
      <c r="J73" s="6">
        <v>342</v>
      </c>
      <c r="K73" s="6">
        <v>330</v>
      </c>
      <c r="L73" s="6">
        <v>15347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>
        <f t="shared" si="4"/>
        <v>5533</v>
      </c>
      <c r="V73" s="17">
        <f t="shared" si="5"/>
        <v>1252</v>
      </c>
    </row>
    <row r="74" spans="1:22" x14ac:dyDescent="0.2">
      <c r="A74" s="54" t="s">
        <v>3178</v>
      </c>
      <c r="B74" s="5" t="s">
        <v>3157</v>
      </c>
      <c r="C74" s="5" t="s">
        <v>3158</v>
      </c>
      <c r="D74" s="5" t="s">
        <v>3185</v>
      </c>
      <c r="E74" s="6">
        <v>73.59979248046875</v>
      </c>
      <c r="F74" s="49">
        <v>16962</v>
      </c>
      <c r="G74" s="49">
        <v>964</v>
      </c>
      <c r="H74" s="49">
        <v>15998</v>
      </c>
      <c r="I74" s="6">
        <v>579</v>
      </c>
      <c r="J74" s="6">
        <v>385</v>
      </c>
      <c r="K74" s="6">
        <v>339</v>
      </c>
      <c r="L74" s="6">
        <v>15659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>
        <f t="shared" si="4"/>
        <v>5654</v>
      </c>
      <c r="V74" s="17">
        <f t="shared" si="5"/>
        <v>1303</v>
      </c>
    </row>
    <row r="75" spans="1:22" x14ac:dyDescent="0.2">
      <c r="A75" s="54" t="s">
        <v>3179</v>
      </c>
      <c r="B75" s="5" t="s">
        <v>3157</v>
      </c>
      <c r="C75" s="5" t="s">
        <v>3158</v>
      </c>
      <c r="D75" s="5" t="s">
        <v>3185</v>
      </c>
      <c r="E75" s="6">
        <v>67.367576599121094</v>
      </c>
      <c r="F75" s="49">
        <v>17316</v>
      </c>
      <c r="G75" s="49">
        <v>903</v>
      </c>
      <c r="H75" s="49">
        <v>16413</v>
      </c>
      <c r="I75" s="6">
        <v>557</v>
      </c>
      <c r="J75" s="6">
        <v>346</v>
      </c>
      <c r="K75" s="6">
        <v>307</v>
      </c>
      <c r="L75" s="6">
        <v>16106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>
        <f t="shared" si="4"/>
        <v>5772</v>
      </c>
      <c r="V75" s="17">
        <f t="shared" si="5"/>
        <v>1210</v>
      </c>
    </row>
    <row r="76" spans="1:22" x14ac:dyDescent="0.2">
      <c r="A76" s="54" t="s">
        <v>3180</v>
      </c>
      <c r="B76" s="5" t="s">
        <v>3181</v>
      </c>
      <c r="C76" s="5" t="s">
        <v>3158</v>
      </c>
      <c r="D76" s="5" t="s">
        <v>3185</v>
      </c>
      <c r="E76" s="6">
        <v>34.634284973144531</v>
      </c>
      <c r="F76" s="49">
        <v>16017</v>
      </c>
      <c r="G76" s="49">
        <v>435</v>
      </c>
      <c r="H76" s="49">
        <v>15582</v>
      </c>
      <c r="I76" s="6">
        <v>229</v>
      </c>
      <c r="J76" s="6">
        <v>206</v>
      </c>
      <c r="K76" s="6">
        <v>189</v>
      </c>
      <c r="L76" s="6">
        <v>15393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>
        <f t="shared" si="4"/>
        <v>5339</v>
      </c>
      <c r="V76" s="17">
        <f t="shared" si="5"/>
        <v>624</v>
      </c>
    </row>
    <row r="77" spans="1:22" x14ac:dyDescent="0.2">
      <c r="A77" s="54" t="s">
        <v>3182</v>
      </c>
      <c r="B77" s="5" t="s">
        <v>3181</v>
      </c>
      <c r="C77" s="5" t="s">
        <v>3158</v>
      </c>
      <c r="D77" s="5" t="s">
        <v>3185</v>
      </c>
      <c r="E77" s="6">
        <v>54.864334106445312</v>
      </c>
      <c r="F77" s="49">
        <v>16495</v>
      </c>
      <c r="G77" s="49">
        <v>704</v>
      </c>
      <c r="H77" s="49">
        <v>15791</v>
      </c>
      <c r="I77" s="6">
        <v>387</v>
      </c>
      <c r="J77" s="6">
        <v>317</v>
      </c>
      <c r="K77" s="6">
        <v>328</v>
      </c>
      <c r="L77" s="6">
        <v>15463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>
        <f t="shared" si="4"/>
        <v>5498.333333333333</v>
      </c>
      <c r="V77" s="17">
        <f t="shared" si="5"/>
        <v>1032</v>
      </c>
    </row>
    <row r="78" spans="1:22" x14ac:dyDescent="0.2">
      <c r="A78" s="54" t="s">
        <v>3183</v>
      </c>
      <c r="B78" s="5" t="s">
        <v>3181</v>
      </c>
      <c r="C78" s="5" t="s">
        <v>3158</v>
      </c>
      <c r="D78" s="5" t="s">
        <v>3185</v>
      </c>
      <c r="E78" s="6">
        <v>55.091438293457031</v>
      </c>
      <c r="F78" s="49">
        <v>15145</v>
      </c>
      <c r="G78" s="49">
        <v>649</v>
      </c>
      <c r="H78" s="49">
        <v>14496</v>
      </c>
      <c r="I78" s="6">
        <v>361</v>
      </c>
      <c r="J78" s="6">
        <v>288</v>
      </c>
      <c r="K78" s="6">
        <v>253</v>
      </c>
      <c r="L78" s="6">
        <v>14243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>
        <f t="shared" si="4"/>
        <v>5048.333333333333</v>
      </c>
      <c r="V78" s="17">
        <f t="shared" si="5"/>
        <v>902</v>
      </c>
    </row>
    <row r="79" spans="1:22" s="12" customFormat="1" ht="16" thickBot="1" x14ac:dyDescent="0.25">
      <c r="A79" s="55" t="s">
        <v>3184</v>
      </c>
      <c r="B79" s="56" t="s">
        <v>3181</v>
      </c>
      <c r="C79" s="56" t="s">
        <v>3158</v>
      </c>
      <c r="D79" s="56" t="s">
        <v>3185</v>
      </c>
      <c r="E79" s="11">
        <v>45.902133941650391</v>
      </c>
      <c r="F79" s="57">
        <v>9516</v>
      </c>
      <c r="G79" s="57">
        <v>341</v>
      </c>
      <c r="H79" s="57">
        <v>9175</v>
      </c>
      <c r="I79" s="11">
        <v>173</v>
      </c>
      <c r="J79" s="11">
        <v>168</v>
      </c>
      <c r="K79" s="11">
        <v>135</v>
      </c>
      <c r="L79" s="11">
        <v>9040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2">
        <f t="shared" si="4"/>
        <v>3172</v>
      </c>
      <c r="V79" s="58">
        <f t="shared" si="5"/>
        <v>476</v>
      </c>
    </row>
    <row r="80" spans="1:22" x14ac:dyDescent="0.2">
      <c r="A80" s="67" t="s">
        <v>3110</v>
      </c>
      <c r="B80" s="67" t="s">
        <v>3165</v>
      </c>
      <c r="C80" s="67" t="s">
        <v>3186</v>
      </c>
      <c r="D80" s="67" t="s">
        <v>3187</v>
      </c>
      <c r="E80" s="68">
        <v>0</v>
      </c>
      <c r="F80" s="69">
        <v>14962</v>
      </c>
      <c r="G80" s="69">
        <v>0</v>
      </c>
      <c r="H80" s="69">
        <v>14962</v>
      </c>
      <c r="I80" s="68">
        <v>137</v>
      </c>
      <c r="J80" s="68">
        <v>126</v>
      </c>
      <c r="K80" s="68">
        <v>130</v>
      </c>
      <c r="L80" s="68">
        <v>14569</v>
      </c>
      <c r="M80" s="68">
        <v>0</v>
      </c>
      <c r="N80" s="68">
        <v>0</v>
      </c>
      <c r="O80" s="68">
        <v>0</v>
      </c>
      <c r="P80" s="68">
        <v>0</v>
      </c>
      <c r="Q80" s="68">
        <v>0</v>
      </c>
      <c r="R80" s="68">
        <v>0</v>
      </c>
      <c r="S80" s="68">
        <v>271</v>
      </c>
      <c r="T80" s="68">
        <v>14691</v>
      </c>
      <c r="U80">
        <f t="shared" si="4"/>
        <v>4987.333333333333</v>
      </c>
      <c r="V80" s="17">
        <f t="shared" si="5"/>
        <v>664</v>
      </c>
    </row>
    <row r="81" spans="1:22" x14ac:dyDescent="0.2">
      <c r="A81" s="5" t="s">
        <v>3112</v>
      </c>
      <c r="B81" s="5" t="s">
        <v>3165</v>
      </c>
      <c r="C81" s="5" t="s">
        <v>3186</v>
      </c>
      <c r="D81" s="5" t="s">
        <v>3187</v>
      </c>
      <c r="E81" s="6">
        <v>25.00395393371582</v>
      </c>
      <c r="F81" s="49">
        <v>12448</v>
      </c>
      <c r="G81" s="49">
        <v>245</v>
      </c>
      <c r="H81" s="49">
        <v>12203</v>
      </c>
      <c r="I81" s="6">
        <v>124</v>
      </c>
      <c r="J81" s="6">
        <v>126</v>
      </c>
      <c r="K81" s="6">
        <v>125</v>
      </c>
      <c r="L81" s="6">
        <v>12073</v>
      </c>
      <c r="M81" s="6">
        <v>0</v>
      </c>
      <c r="N81" s="6">
        <v>0</v>
      </c>
      <c r="O81" s="6">
        <v>0</v>
      </c>
      <c r="P81" s="6">
        <v>0</v>
      </c>
      <c r="Q81" s="6">
        <v>185</v>
      </c>
      <c r="R81" s="6">
        <v>60</v>
      </c>
      <c r="S81" s="6">
        <v>79</v>
      </c>
      <c r="T81" s="6">
        <v>12124</v>
      </c>
      <c r="U81">
        <f t="shared" si="4"/>
        <v>4149.333333333333</v>
      </c>
      <c r="V81" s="17">
        <f t="shared" si="5"/>
        <v>699</v>
      </c>
    </row>
    <row r="82" spans="1:22" x14ac:dyDescent="0.2">
      <c r="A82" s="5" t="s">
        <v>3114</v>
      </c>
      <c r="B82" s="5" t="s">
        <v>3166</v>
      </c>
      <c r="C82" s="5" t="s">
        <v>3186</v>
      </c>
      <c r="D82" s="5" t="s">
        <v>3187</v>
      </c>
      <c r="E82" s="6">
        <v>18.830615997314453</v>
      </c>
      <c r="F82" s="49">
        <v>12114</v>
      </c>
      <c r="G82" s="49">
        <v>180</v>
      </c>
      <c r="H82" s="49">
        <v>11934</v>
      </c>
      <c r="I82" s="6">
        <v>105</v>
      </c>
      <c r="J82" s="6">
        <v>85</v>
      </c>
      <c r="K82" s="6">
        <v>84</v>
      </c>
      <c r="L82" s="6">
        <v>11840</v>
      </c>
      <c r="M82" s="6">
        <v>0</v>
      </c>
      <c r="N82" s="6">
        <v>0</v>
      </c>
      <c r="O82" s="6">
        <v>0</v>
      </c>
      <c r="P82" s="6">
        <v>0</v>
      </c>
      <c r="Q82" s="6">
        <v>133</v>
      </c>
      <c r="R82" s="6">
        <v>47</v>
      </c>
      <c r="S82" s="6">
        <v>62</v>
      </c>
      <c r="T82" s="6">
        <v>11872</v>
      </c>
      <c r="U82">
        <f t="shared" si="4"/>
        <v>4038</v>
      </c>
      <c r="V82" s="17">
        <f t="shared" si="5"/>
        <v>516</v>
      </c>
    </row>
    <row r="83" spans="1:22" x14ac:dyDescent="0.2">
      <c r="A83" s="5" t="s">
        <v>3116</v>
      </c>
      <c r="B83" s="5" t="s">
        <v>3166</v>
      </c>
      <c r="C83" s="5" t="s">
        <v>3186</v>
      </c>
      <c r="D83" s="5" t="s">
        <v>3187</v>
      </c>
      <c r="E83" s="6">
        <v>17.703248977661133</v>
      </c>
      <c r="F83" s="49">
        <v>13309</v>
      </c>
      <c r="G83" s="49">
        <v>186</v>
      </c>
      <c r="H83" s="49">
        <v>13123</v>
      </c>
      <c r="I83" s="6">
        <v>99</v>
      </c>
      <c r="J83" s="6">
        <v>84</v>
      </c>
      <c r="K83" s="6">
        <v>99</v>
      </c>
      <c r="L83" s="6">
        <v>13027</v>
      </c>
      <c r="M83" s="6">
        <v>0</v>
      </c>
      <c r="N83" s="6">
        <v>0</v>
      </c>
      <c r="O83" s="6">
        <v>0</v>
      </c>
      <c r="P83" s="6">
        <v>0</v>
      </c>
      <c r="Q83" s="6">
        <v>131</v>
      </c>
      <c r="R83" s="6">
        <v>55</v>
      </c>
      <c r="S83" s="6">
        <v>60</v>
      </c>
      <c r="T83" s="6">
        <v>13063</v>
      </c>
      <c r="U83">
        <f t="shared" si="4"/>
        <v>4436.333333333333</v>
      </c>
      <c r="V83" s="17">
        <f t="shared" si="5"/>
        <v>528</v>
      </c>
    </row>
    <row r="84" spans="1:22" x14ac:dyDescent="0.2">
      <c r="A84" s="5" t="s">
        <v>3108</v>
      </c>
      <c r="B84" s="5" t="s">
        <v>3167</v>
      </c>
      <c r="C84" s="5" t="s">
        <v>3186</v>
      </c>
      <c r="D84" s="5" t="s">
        <v>3187</v>
      </c>
      <c r="E84" s="6">
        <v>29.241117477416992</v>
      </c>
      <c r="F84" s="49">
        <v>16189</v>
      </c>
      <c r="G84" s="49">
        <v>372</v>
      </c>
      <c r="H84" s="49">
        <v>15817</v>
      </c>
      <c r="I84" s="6">
        <v>199</v>
      </c>
      <c r="J84" s="6">
        <v>163</v>
      </c>
      <c r="K84" s="6">
        <v>170</v>
      </c>
      <c r="L84" s="6">
        <v>15657</v>
      </c>
      <c r="M84" s="6">
        <v>0</v>
      </c>
      <c r="N84" s="6">
        <v>0</v>
      </c>
      <c r="O84" s="6">
        <v>0</v>
      </c>
      <c r="P84" s="6">
        <v>0</v>
      </c>
      <c r="Q84" s="6">
        <v>269</v>
      </c>
      <c r="R84" s="6">
        <v>103</v>
      </c>
      <c r="S84" s="6">
        <v>94</v>
      </c>
      <c r="T84" s="6">
        <v>15723</v>
      </c>
      <c r="U84">
        <f t="shared" si="4"/>
        <v>5396.333333333333</v>
      </c>
      <c r="V84" s="17">
        <f t="shared" si="5"/>
        <v>998</v>
      </c>
    </row>
    <row r="85" spans="1:22" x14ac:dyDescent="0.2">
      <c r="A85" s="5" t="s">
        <v>3109</v>
      </c>
      <c r="B85" s="5" t="s">
        <v>3167</v>
      </c>
      <c r="C85" s="5" t="s">
        <v>3186</v>
      </c>
      <c r="D85" s="5" t="s">
        <v>3187</v>
      </c>
      <c r="E85" s="6">
        <v>16.575531005859375</v>
      </c>
      <c r="F85" s="49">
        <v>14972</v>
      </c>
      <c r="G85" s="49">
        <v>196</v>
      </c>
      <c r="H85" s="49">
        <v>14776</v>
      </c>
      <c r="I85" s="6">
        <v>106</v>
      </c>
      <c r="J85" s="6">
        <v>105</v>
      </c>
      <c r="K85" s="6">
        <v>101</v>
      </c>
      <c r="L85" s="6">
        <v>14660</v>
      </c>
      <c r="M85" s="6">
        <v>0</v>
      </c>
      <c r="N85" s="6">
        <v>0</v>
      </c>
      <c r="O85" s="6">
        <v>0</v>
      </c>
      <c r="P85" s="6">
        <v>0</v>
      </c>
      <c r="Q85" s="6">
        <v>151</v>
      </c>
      <c r="R85" s="6">
        <v>45</v>
      </c>
      <c r="S85" s="6">
        <v>67</v>
      </c>
      <c r="T85" s="6">
        <v>14709</v>
      </c>
      <c r="U85">
        <f t="shared" si="4"/>
        <v>4990.6666666666661</v>
      </c>
      <c r="V85" s="17">
        <f t="shared" si="5"/>
        <v>575</v>
      </c>
    </row>
    <row r="86" spans="1:22" x14ac:dyDescent="0.2">
      <c r="A86" s="5" t="s">
        <v>3111</v>
      </c>
      <c r="B86" s="5" t="s">
        <v>3169</v>
      </c>
      <c r="C86" s="5" t="s">
        <v>3186</v>
      </c>
      <c r="D86" s="5" t="s">
        <v>3187</v>
      </c>
      <c r="E86" s="6">
        <v>27.050098419189453</v>
      </c>
      <c r="F86" s="49">
        <v>15793</v>
      </c>
      <c r="G86" s="49">
        <v>336</v>
      </c>
      <c r="H86" s="49">
        <v>15457</v>
      </c>
      <c r="I86" s="6">
        <v>180</v>
      </c>
      <c r="J86" s="6">
        <v>179</v>
      </c>
      <c r="K86" s="6">
        <v>159</v>
      </c>
      <c r="L86" s="6">
        <v>15275</v>
      </c>
      <c r="M86" s="6">
        <v>0</v>
      </c>
      <c r="N86" s="6">
        <v>0</v>
      </c>
      <c r="O86" s="6">
        <v>0</v>
      </c>
      <c r="P86" s="6">
        <v>0</v>
      </c>
      <c r="Q86" s="6">
        <v>254</v>
      </c>
      <c r="R86" s="6">
        <v>82</v>
      </c>
      <c r="S86" s="6">
        <v>87</v>
      </c>
      <c r="T86" s="6">
        <v>15370</v>
      </c>
      <c r="U86">
        <f t="shared" si="4"/>
        <v>5264.333333333333</v>
      </c>
      <c r="V86" s="17">
        <f t="shared" si="5"/>
        <v>941</v>
      </c>
    </row>
    <row r="87" spans="1:22" x14ac:dyDescent="0.2">
      <c r="A87" s="5" t="s">
        <v>3113</v>
      </c>
      <c r="B87" s="5" t="s">
        <v>3169</v>
      </c>
      <c r="C87" s="5" t="s">
        <v>3186</v>
      </c>
      <c r="D87" s="5" t="s">
        <v>3187</v>
      </c>
      <c r="E87" s="6">
        <v>20.861083984375</v>
      </c>
      <c r="F87" s="49">
        <v>15382</v>
      </c>
      <c r="G87" s="49">
        <v>253</v>
      </c>
      <c r="H87" s="49">
        <v>15129</v>
      </c>
      <c r="I87" s="6">
        <v>141</v>
      </c>
      <c r="J87" s="6">
        <v>118</v>
      </c>
      <c r="K87" s="6">
        <v>126</v>
      </c>
      <c r="L87" s="6">
        <v>14997</v>
      </c>
      <c r="M87" s="6">
        <v>0</v>
      </c>
      <c r="N87" s="6">
        <v>0</v>
      </c>
      <c r="O87" s="6">
        <v>0</v>
      </c>
      <c r="P87" s="6">
        <v>0</v>
      </c>
      <c r="Q87" s="6">
        <v>194</v>
      </c>
      <c r="R87" s="6">
        <v>59</v>
      </c>
      <c r="S87" s="6">
        <v>66</v>
      </c>
      <c r="T87" s="6">
        <v>15063</v>
      </c>
      <c r="U87">
        <f t="shared" si="4"/>
        <v>5127.333333333333</v>
      </c>
      <c r="V87" s="17">
        <f t="shared" si="5"/>
        <v>704</v>
      </c>
    </row>
    <row r="88" spans="1:22" x14ac:dyDescent="0.2">
      <c r="A88" s="5" t="s">
        <v>3115</v>
      </c>
      <c r="B88" s="5" t="s">
        <v>3170</v>
      </c>
      <c r="C88" s="5" t="s">
        <v>3186</v>
      </c>
      <c r="D88" s="5" t="s">
        <v>3187</v>
      </c>
      <c r="E88" s="6">
        <v>25.355640411376953</v>
      </c>
      <c r="F88" s="49">
        <v>16336</v>
      </c>
      <c r="G88" s="49">
        <v>326</v>
      </c>
      <c r="H88" s="49">
        <v>16010</v>
      </c>
      <c r="I88" s="6">
        <v>192</v>
      </c>
      <c r="J88" s="6">
        <v>140</v>
      </c>
      <c r="K88" s="6">
        <v>174</v>
      </c>
      <c r="L88" s="6">
        <v>15830</v>
      </c>
      <c r="M88" s="6">
        <v>0</v>
      </c>
      <c r="N88" s="6">
        <v>0</v>
      </c>
      <c r="O88" s="6">
        <v>0</v>
      </c>
      <c r="P88" s="6">
        <v>0</v>
      </c>
      <c r="Q88" s="6">
        <v>247</v>
      </c>
      <c r="R88" s="6">
        <v>79</v>
      </c>
      <c r="S88" s="6">
        <v>102</v>
      </c>
      <c r="T88" s="6">
        <v>15908</v>
      </c>
      <c r="U88">
        <f t="shared" si="4"/>
        <v>5445.333333333333</v>
      </c>
      <c r="V88" s="17">
        <f t="shared" si="5"/>
        <v>934</v>
      </c>
    </row>
    <row r="89" spans="1:22" x14ac:dyDescent="0.2">
      <c r="A89" s="5" t="s">
        <v>3117</v>
      </c>
      <c r="B89" s="5" t="s">
        <v>3170</v>
      </c>
      <c r="C89" s="5" t="s">
        <v>3186</v>
      </c>
      <c r="D89" s="5" t="s">
        <v>3187</v>
      </c>
      <c r="E89" s="6">
        <v>13.56914234161377</v>
      </c>
      <c r="F89" s="49">
        <v>17615</v>
      </c>
      <c r="G89" s="49">
        <v>189</v>
      </c>
      <c r="H89" s="49">
        <v>17426</v>
      </c>
      <c r="I89" s="6">
        <v>106</v>
      </c>
      <c r="J89" s="6">
        <v>104</v>
      </c>
      <c r="K89" s="6">
        <v>108</v>
      </c>
      <c r="L89" s="6">
        <v>17297</v>
      </c>
      <c r="M89" s="6">
        <v>0</v>
      </c>
      <c r="N89" s="6">
        <v>0</v>
      </c>
      <c r="O89" s="6">
        <v>0</v>
      </c>
      <c r="P89" s="6">
        <v>0</v>
      </c>
      <c r="Q89" s="6">
        <v>135</v>
      </c>
      <c r="R89" s="6">
        <v>54</v>
      </c>
      <c r="S89" s="6">
        <v>60</v>
      </c>
      <c r="T89" s="6">
        <v>17366</v>
      </c>
      <c r="U89">
        <f t="shared" si="4"/>
        <v>5871.6666666666661</v>
      </c>
      <c r="V89" s="17">
        <f t="shared" si="5"/>
        <v>567</v>
      </c>
    </row>
    <row r="90" spans="1:22" x14ac:dyDescent="0.2">
      <c r="A90" s="5" t="s">
        <v>3156</v>
      </c>
      <c r="B90" s="5" t="s">
        <v>3157</v>
      </c>
      <c r="C90" s="5" t="s">
        <v>3175</v>
      </c>
      <c r="D90" s="5" t="s">
        <v>3188</v>
      </c>
      <c r="E90" s="6">
        <v>2.5007197856903076</v>
      </c>
      <c r="F90" s="49">
        <v>3021</v>
      </c>
      <c r="G90" s="49">
        <v>6</v>
      </c>
      <c r="H90" s="49">
        <v>3015</v>
      </c>
      <c r="I90" s="6">
        <v>3</v>
      </c>
      <c r="J90" s="6">
        <v>1</v>
      </c>
      <c r="K90" s="6">
        <v>3</v>
      </c>
      <c r="L90" s="6">
        <v>3014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>
        <f t="shared" si="4"/>
        <v>1007</v>
      </c>
      <c r="V90" s="17">
        <f t="shared" si="5"/>
        <v>7</v>
      </c>
    </row>
    <row r="91" spans="1:22" x14ac:dyDescent="0.2">
      <c r="A91" s="5" t="s">
        <v>3077</v>
      </c>
      <c r="B91" s="5" t="s">
        <v>3157</v>
      </c>
      <c r="C91" s="5" t="s">
        <v>3175</v>
      </c>
      <c r="D91" s="5" t="s">
        <v>3188</v>
      </c>
      <c r="E91" s="6">
        <v>1.65085768699646</v>
      </c>
      <c r="F91" s="49">
        <v>13724</v>
      </c>
      <c r="G91" s="49">
        <v>18</v>
      </c>
      <c r="H91" s="49">
        <v>13706</v>
      </c>
      <c r="I91" s="6">
        <v>7</v>
      </c>
      <c r="J91" s="6">
        <v>8</v>
      </c>
      <c r="K91" s="6">
        <v>11</v>
      </c>
      <c r="L91" s="6">
        <v>13698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>
        <f t="shared" si="4"/>
        <v>4574.6666666666661</v>
      </c>
      <c r="V91" s="17">
        <f t="shared" si="5"/>
        <v>26</v>
      </c>
    </row>
    <row r="92" spans="1:22" x14ac:dyDescent="0.2">
      <c r="A92" s="5" t="s">
        <v>3161</v>
      </c>
      <c r="B92" s="5" t="s">
        <v>3157</v>
      </c>
      <c r="C92" s="5" t="s">
        <v>3175</v>
      </c>
      <c r="D92" s="5" t="s">
        <v>3188</v>
      </c>
      <c r="E92" s="6">
        <v>2.4350430965423584</v>
      </c>
      <c r="F92" s="49">
        <v>15512</v>
      </c>
      <c r="G92" s="49">
        <v>30</v>
      </c>
      <c r="H92" s="49">
        <v>15482</v>
      </c>
      <c r="I92" s="6">
        <v>8</v>
      </c>
      <c r="J92" s="6">
        <v>5</v>
      </c>
      <c r="K92" s="6">
        <v>22</v>
      </c>
      <c r="L92" s="6">
        <v>15477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>
        <f t="shared" si="4"/>
        <v>5170.6666666666661</v>
      </c>
      <c r="V92" s="17">
        <f t="shared" si="5"/>
        <v>35</v>
      </c>
    </row>
    <row r="93" spans="1:22" x14ac:dyDescent="0.2">
      <c r="A93" s="5" t="s">
        <v>3081</v>
      </c>
      <c r="B93" s="5" t="s">
        <v>3157</v>
      </c>
      <c r="C93" s="5" t="s">
        <v>3175</v>
      </c>
      <c r="D93" s="5" t="s">
        <v>3188</v>
      </c>
      <c r="E93" s="6">
        <v>1.3225733041763306</v>
      </c>
      <c r="F93" s="49">
        <v>13322</v>
      </c>
      <c r="G93" s="49">
        <v>14</v>
      </c>
      <c r="H93" s="49">
        <v>13308</v>
      </c>
      <c r="I93" s="6">
        <v>8</v>
      </c>
      <c r="J93" s="6">
        <v>14</v>
      </c>
      <c r="K93" s="6">
        <v>6</v>
      </c>
      <c r="L93" s="6">
        <v>13294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>
        <f t="shared" si="4"/>
        <v>4440.6666666666661</v>
      </c>
      <c r="V93" s="17">
        <f t="shared" si="5"/>
        <v>28</v>
      </c>
    </row>
    <row r="94" spans="1:22" x14ac:dyDescent="0.2">
      <c r="A94" s="5" t="s">
        <v>3162</v>
      </c>
      <c r="B94" s="5" t="s">
        <v>3157</v>
      </c>
      <c r="C94" s="5" t="s">
        <v>3175</v>
      </c>
      <c r="D94" s="5" t="s">
        <v>3188</v>
      </c>
      <c r="E94" s="6">
        <v>1.6711095571517944</v>
      </c>
      <c r="F94" s="49">
        <v>14311</v>
      </c>
      <c r="G94" s="49">
        <v>19</v>
      </c>
      <c r="H94" s="49">
        <v>14292</v>
      </c>
      <c r="I94" s="6">
        <v>3</v>
      </c>
      <c r="J94" s="6">
        <v>6</v>
      </c>
      <c r="K94" s="6">
        <v>16</v>
      </c>
      <c r="L94" s="6">
        <v>14286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>
        <f t="shared" si="4"/>
        <v>4770.333333333333</v>
      </c>
      <c r="V94" s="17">
        <f t="shared" si="5"/>
        <v>25</v>
      </c>
    </row>
    <row r="95" spans="1:22" x14ac:dyDescent="0.2">
      <c r="A95" s="5" t="s">
        <v>3085</v>
      </c>
      <c r="B95" s="5" t="s">
        <v>3157</v>
      </c>
      <c r="C95" s="5" t="s">
        <v>3175</v>
      </c>
      <c r="D95" s="5" t="s">
        <v>3188</v>
      </c>
      <c r="E95" s="6">
        <v>1.8826123476028442</v>
      </c>
      <c r="F95" s="49">
        <v>11367</v>
      </c>
      <c r="G95" s="49">
        <v>17</v>
      </c>
      <c r="H95" s="49">
        <v>11350</v>
      </c>
      <c r="I95" s="6">
        <v>5</v>
      </c>
      <c r="J95" s="6">
        <v>7</v>
      </c>
      <c r="K95" s="6">
        <v>12</v>
      </c>
      <c r="L95" s="6">
        <v>11343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>
        <f t="shared" si="4"/>
        <v>3789</v>
      </c>
      <c r="V95" s="17">
        <f t="shared" si="5"/>
        <v>24</v>
      </c>
    </row>
    <row r="96" spans="1:22" x14ac:dyDescent="0.2">
      <c r="A96" s="5" t="s">
        <v>3163</v>
      </c>
      <c r="B96" s="5" t="s">
        <v>3157</v>
      </c>
      <c r="C96" s="5" t="s">
        <v>3175</v>
      </c>
      <c r="D96" s="5" t="s">
        <v>3188</v>
      </c>
      <c r="E96" s="6">
        <v>1.3383288383483887</v>
      </c>
      <c r="F96" s="49">
        <v>7523</v>
      </c>
      <c r="G96" s="49">
        <v>8</v>
      </c>
      <c r="H96" s="49">
        <v>7515</v>
      </c>
      <c r="I96" s="6">
        <v>3</v>
      </c>
      <c r="J96" s="6">
        <v>3</v>
      </c>
      <c r="K96" s="6">
        <v>5</v>
      </c>
      <c r="L96" s="6">
        <v>7512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>
        <f t="shared" si="4"/>
        <v>2507.6666666666665</v>
      </c>
      <c r="V96" s="17">
        <f t="shared" si="5"/>
        <v>11</v>
      </c>
    </row>
    <row r="97" spans="1:22" x14ac:dyDescent="0.2">
      <c r="A97" s="5" t="s">
        <v>3088</v>
      </c>
      <c r="B97" s="5" t="s">
        <v>3157</v>
      </c>
      <c r="C97" s="5" t="s">
        <v>3175</v>
      </c>
      <c r="D97" s="5" t="s">
        <v>3188</v>
      </c>
      <c r="E97" s="6">
        <v>1.2537868022918701</v>
      </c>
      <c r="F97" s="49">
        <v>12045</v>
      </c>
      <c r="G97" s="49">
        <v>12</v>
      </c>
      <c r="H97" s="49">
        <v>12033</v>
      </c>
      <c r="I97" s="6">
        <v>4</v>
      </c>
      <c r="J97" s="6">
        <v>21</v>
      </c>
      <c r="K97" s="6">
        <v>8</v>
      </c>
      <c r="L97" s="6">
        <v>12012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>
        <f t="shared" si="4"/>
        <v>4015</v>
      </c>
      <c r="V97" s="17">
        <f t="shared" si="5"/>
        <v>33</v>
      </c>
    </row>
    <row r="98" spans="1:22" x14ac:dyDescent="0.2">
      <c r="A98" s="5" t="s">
        <v>3079</v>
      </c>
      <c r="B98" s="5" t="s">
        <v>3164</v>
      </c>
      <c r="C98" s="5" t="s">
        <v>3175</v>
      </c>
      <c r="D98" s="5" t="s">
        <v>3188</v>
      </c>
      <c r="E98" s="6">
        <v>14.464118003845215</v>
      </c>
      <c r="F98" s="49">
        <v>16356</v>
      </c>
      <c r="G98" s="49">
        <v>187</v>
      </c>
      <c r="H98" s="49">
        <v>16169</v>
      </c>
      <c r="I98" s="6">
        <v>95</v>
      </c>
      <c r="J98" s="6">
        <v>95</v>
      </c>
      <c r="K98" s="6">
        <v>92</v>
      </c>
      <c r="L98" s="6">
        <v>16074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>
        <f t="shared" ref="U98:U123" si="6">1/3*F98</f>
        <v>5452</v>
      </c>
      <c r="V98" s="17">
        <f t="shared" ref="V98:V123" si="7">SUM(I98:K98,M98:O98,Q98:S98)</f>
        <v>282</v>
      </c>
    </row>
    <row r="99" spans="1:22" x14ac:dyDescent="0.2">
      <c r="A99" s="5" t="s">
        <v>3083</v>
      </c>
      <c r="B99" s="5" t="s">
        <v>3164</v>
      </c>
      <c r="C99" s="5" t="s">
        <v>3175</v>
      </c>
      <c r="D99" s="5" t="s">
        <v>3188</v>
      </c>
      <c r="E99" s="6">
        <v>24.414312362670898</v>
      </c>
      <c r="F99" s="49">
        <v>15763</v>
      </c>
      <c r="G99" s="49">
        <v>303</v>
      </c>
      <c r="H99" s="49">
        <v>15460</v>
      </c>
      <c r="I99" s="6">
        <v>151</v>
      </c>
      <c r="J99" s="6">
        <v>125</v>
      </c>
      <c r="K99" s="6">
        <v>152</v>
      </c>
      <c r="L99" s="6">
        <v>15335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>
        <f t="shared" si="6"/>
        <v>5254.333333333333</v>
      </c>
      <c r="V99" s="17">
        <f t="shared" si="7"/>
        <v>428</v>
      </c>
    </row>
    <row r="100" spans="1:22" x14ac:dyDescent="0.2">
      <c r="A100" s="5" t="s">
        <v>3110</v>
      </c>
      <c r="B100" s="5" t="s">
        <v>3165</v>
      </c>
      <c r="C100" s="5" t="s">
        <v>3175</v>
      </c>
      <c r="D100" s="5" t="s">
        <v>3188</v>
      </c>
      <c r="E100" s="6">
        <v>22.649499893188477</v>
      </c>
      <c r="F100" s="49">
        <v>14962</v>
      </c>
      <c r="G100" s="49">
        <v>267</v>
      </c>
      <c r="H100" s="49">
        <v>14695</v>
      </c>
      <c r="I100" s="6">
        <v>137</v>
      </c>
      <c r="J100" s="6">
        <v>126</v>
      </c>
      <c r="K100" s="6">
        <v>130</v>
      </c>
      <c r="L100" s="6">
        <v>14569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271</v>
      </c>
      <c r="T100" s="6">
        <v>14691</v>
      </c>
      <c r="U100">
        <f t="shared" si="6"/>
        <v>4987.333333333333</v>
      </c>
      <c r="V100" s="17">
        <f t="shared" si="7"/>
        <v>664</v>
      </c>
    </row>
    <row r="101" spans="1:22" x14ac:dyDescent="0.2">
      <c r="A101" s="5" t="s">
        <v>3112</v>
      </c>
      <c r="B101" s="5" t="s">
        <v>3165</v>
      </c>
      <c r="C101" s="5" t="s">
        <v>3175</v>
      </c>
      <c r="D101" s="5" t="s">
        <v>3188</v>
      </c>
      <c r="E101" s="6">
        <v>25.41633415222168</v>
      </c>
      <c r="F101" s="49">
        <v>12448</v>
      </c>
      <c r="G101" s="49">
        <v>249</v>
      </c>
      <c r="H101" s="49">
        <v>12199</v>
      </c>
      <c r="I101" s="6">
        <v>124</v>
      </c>
      <c r="J101" s="6">
        <v>126</v>
      </c>
      <c r="K101" s="6">
        <v>125</v>
      </c>
      <c r="L101" s="6">
        <v>12073</v>
      </c>
      <c r="M101" s="6">
        <v>0</v>
      </c>
      <c r="N101" s="6">
        <v>0</v>
      </c>
      <c r="O101" s="6">
        <v>0</v>
      </c>
      <c r="P101" s="6">
        <v>0</v>
      </c>
      <c r="Q101" s="6">
        <v>185</v>
      </c>
      <c r="R101" s="6">
        <v>60</v>
      </c>
      <c r="S101" s="6">
        <v>79</v>
      </c>
      <c r="T101" s="6">
        <v>12124</v>
      </c>
      <c r="U101">
        <f t="shared" si="6"/>
        <v>4149.333333333333</v>
      </c>
      <c r="V101" s="17">
        <f t="shared" si="7"/>
        <v>699</v>
      </c>
    </row>
    <row r="102" spans="1:22" x14ac:dyDescent="0.2">
      <c r="A102" s="5" t="s">
        <v>3114</v>
      </c>
      <c r="B102" s="5" t="s">
        <v>3166</v>
      </c>
      <c r="C102" s="5" t="s">
        <v>3175</v>
      </c>
      <c r="D102" s="5" t="s">
        <v>3188</v>
      </c>
      <c r="E102" s="6">
        <v>19.779586791992188</v>
      </c>
      <c r="F102" s="49">
        <v>12114</v>
      </c>
      <c r="G102" s="49">
        <v>189</v>
      </c>
      <c r="H102" s="49">
        <v>11925</v>
      </c>
      <c r="I102" s="6">
        <v>105</v>
      </c>
      <c r="J102" s="6">
        <v>85</v>
      </c>
      <c r="K102" s="6">
        <v>84</v>
      </c>
      <c r="L102" s="6">
        <v>11840</v>
      </c>
      <c r="M102" s="6">
        <v>0</v>
      </c>
      <c r="N102" s="6">
        <v>0</v>
      </c>
      <c r="O102" s="6">
        <v>0</v>
      </c>
      <c r="P102" s="6">
        <v>0</v>
      </c>
      <c r="Q102" s="6">
        <v>133</v>
      </c>
      <c r="R102" s="6">
        <v>47</v>
      </c>
      <c r="S102" s="6">
        <v>62</v>
      </c>
      <c r="T102" s="6">
        <v>11872</v>
      </c>
      <c r="U102">
        <f t="shared" si="6"/>
        <v>4038</v>
      </c>
      <c r="V102" s="17">
        <f t="shared" si="7"/>
        <v>516</v>
      </c>
    </row>
    <row r="103" spans="1:22" x14ac:dyDescent="0.2">
      <c r="A103" s="5" t="s">
        <v>3116</v>
      </c>
      <c r="B103" s="5" t="s">
        <v>3166</v>
      </c>
      <c r="C103" s="5" t="s">
        <v>3175</v>
      </c>
      <c r="D103" s="5" t="s">
        <v>3188</v>
      </c>
      <c r="E103" s="6">
        <v>18.853994369506836</v>
      </c>
      <c r="F103" s="49">
        <v>13309</v>
      </c>
      <c r="G103" s="49">
        <v>198</v>
      </c>
      <c r="H103" s="49">
        <v>13111</v>
      </c>
      <c r="I103" s="6">
        <v>99</v>
      </c>
      <c r="J103" s="6">
        <v>84</v>
      </c>
      <c r="K103" s="6">
        <v>99</v>
      </c>
      <c r="L103" s="6">
        <v>13027</v>
      </c>
      <c r="M103" s="6">
        <v>0</v>
      </c>
      <c r="N103" s="6">
        <v>0</v>
      </c>
      <c r="O103" s="6">
        <v>0</v>
      </c>
      <c r="P103" s="6">
        <v>0</v>
      </c>
      <c r="Q103" s="6">
        <v>131</v>
      </c>
      <c r="R103" s="6">
        <v>55</v>
      </c>
      <c r="S103" s="6">
        <v>60</v>
      </c>
      <c r="T103" s="6">
        <v>13063</v>
      </c>
      <c r="U103">
        <f t="shared" si="6"/>
        <v>4436.333333333333</v>
      </c>
      <c r="V103" s="17">
        <f t="shared" si="7"/>
        <v>528</v>
      </c>
    </row>
    <row r="104" spans="1:22" x14ac:dyDescent="0.2">
      <c r="A104" s="5" t="s">
        <v>3108</v>
      </c>
      <c r="B104" s="5" t="s">
        <v>3167</v>
      </c>
      <c r="C104" s="5" t="s">
        <v>3175</v>
      </c>
      <c r="D104" s="5" t="s">
        <v>3188</v>
      </c>
      <c r="E104" s="6">
        <v>29.002559661865234</v>
      </c>
      <c r="F104" s="49">
        <v>16189</v>
      </c>
      <c r="G104" s="49">
        <v>369</v>
      </c>
      <c r="H104" s="49">
        <v>15820</v>
      </c>
      <c r="I104" s="6">
        <v>199</v>
      </c>
      <c r="J104" s="6">
        <v>163</v>
      </c>
      <c r="K104" s="6">
        <v>170</v>
      </c>
      <c r="L104" s="6">
        <v>15657</v>
      </c>
      <c r="M104" s="6">
        <v>0</v>
      </c>
      <c r="N104" s="6">
        <v>0</v>
      </c>
      <c r="O104" s="6">
        <v>0</v>
      </c>
      <c r="P104" s="6">
        <v>0</v>
      </c>
      <c r="Q104" s="6">
        <v>269</v>
      </c>
      <c r="R104" s="6">
        <v>103</v>
      </c>
      <c r="S104" s="6">
        <v>94</v>
      </c>
      <c r="T104" s="6">
        <v>15723</v>
      </c>
      <c r="U104">
        <f t="shared" si="6"/>
        <v>5396.333333333333</v>
      </c>
      <c r="V104" s="17">
        <f t="shared" si="7"/>
        <v>998</v>
      </c>
    </row>
    <row r="105" spans="1:22" x14ac:dyDescent="0.2">
      <c r="A105" s="5" t="s">
        <v>3109</v>
      </c>
      <c r="B105" s="5" t="s">
        <v>3167</v>
      </c>
      <c r="C105" s="5" t="s">
        <v>3175</v>
      </c>
      <c r="D105" s="5" t="s">
        <v>3188</v>
      </c>
      <c r="E105" s="6">
        <v>17.512294769287109</v>
      </c>
      <c r="F105" s="49">
        <v>14972</v>
      </c>
      <c r="G105" s="49">
        <v>207</v>
      </c>
      <c r="H105" s="49">
        <v>14765</v>
      </c>
      <c r="I105" s="6">
        <v>106</v>
      </c>
      <c r="J105" s="6">
        <v>105</v>
      </c>
      <c r="K105" s="6">
        <v>101</v>
      </c>
      <c r="L105" s="6">
        <v>14660</v>
      </c>
      <c r="M105" s="6">
        <v>0</v>
      </c>
      <c r="N105" s="6">
        <v>0</v>
      </c>
      <c r="O105" s="6">
        <v>0</v>
      </c>
      <c r="P105" s="6">
        <v>0</v>
      </c>
      <c r="Q105" s="6">
        <v>151</v>
      </c>
      <c r="R105" s="6">
        <v>45</v>
      </c>
      <c r="S105" s="6">
        <v>67</v>
      </c>
      <c r="T105" s="6">
        <v>14709</v>
      </c>
      <c r="U105">
        <f t="shared" si="6"/>
        <v>4990.6666666666661</v>
      </c>
      <c r="V105" s="17">
        <f t="shared" si="7"/>
        <v>575</v>
      </c>
    </row>
    <row r="106" spans="1:22" x14ac:dyDescent="0.2">
      <c r="A106" s="5" t="s">
        <v>3078</v>
      </c>
      <c r="B106" s="5" t="s">
        <v>3168</v>
      </c>
      <c r="C106" s="5" t="s">
        <v>3175</v>
      </c>
      <c r="D106" s="5" t="s">
        <v>3188</v>
      </c>
      <c r="E106" s="6">
        <v>17.18060302734375</v>
      </c>
      <c r="F106" s="49">
        <v>11647</v>
      </c>
      <c r="G106" s="49">
        <v>158</v>
      </c>
      <c r="H106" s="49">
        <v>11489</v>
      </c>
      <c r="I106" s="6">
        <v>94</v>
      </c>
      <c r="J106" s="6">
        <v>76</v>
      </c>
      <c r="K106" s="6">
        <v>64</v>
      </c>
      <c r="L106" s="6">
        <v>11413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>
        <f t="shared" si="6"/>
        <v>3882.333333333333</v>
      </c>
      <c r="V106" s="17">
        <f t="shared" si="7"/>
        <v>234</v>
      </c>
    </row>
    <row r="107" spans="1:22" x14ac:dyDescent="0.2">
      <c r="A107" s="5" t="s">
        <v>3082</v>
      </c>
      <c r="B107" s="5" t="s">
        <v>3168</v>
      </c>
      <c r="C107" s="5" t="s">
        <v>3175</v>
      </c>
      <c r="D107" s="5" t="s">
        <v>3188</v>
      </c>
      <c r="E107" s="6">
        <v>17.667377471923828</v>
      </c>
      <c r="F107" s="49">
        <v>14483</v>
      </c>
      <c r="G107" s="49">
        <v>202</v>
      </c>
      <c r="H107" s="49">
        <v>14281</v>
      </c>
      <c r="I107" s="6">
        <v>110</v>
      </c>
      <c r="J107" s="6">
        <v>86</v>
      </c>
      <c r="K107" s="6">
        <v>92</v>
      </c>
      <c r="L107" s="6">
        <v>14195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>
        <f t="shared" si="6"/>
        <v>4827.6666666666661</v>
      </c>
      <c r="V107" s="17">
        <f t="shared" si="7"/>
        <v>288</v>
      </c>
    </row>
    <row r="108" spans="1:22" x14ac:dyDescent="0.2">
      <c r="A108" s="5" t="s">
        <v>3086</v>
      </c>
      <c r="B108" s="5" t="s">
        <v>3168</v>
      </c>
      <c r="C108" s="5" t="s">
        <v>3175</v>
      </c>
      <c r="D108" s="5" t="s">
        <v>3188</v>
      </c>
      <c r="E108" s="6">
        <v>18.791128158569336</v>
      </c>
      <c r="F108" s="49">
        <v>14702</v>
      </c>
      <c r="G108" s="49">
        <v>218</v>
      </c>
      <c r="H108" s="49">
        <v>14484</v>
      </c>
      <c r="I108" s="6">
        <v>116</v>
      </c>
      <c r="J108" s="6">
        <v>113</v>
      </c>
      <c r="K108" s="6">
        <v>102</v>
      </c>
      <c r="L108" s="6">
        <v>14371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>
        <f t="shared" si="6"/>
        <v>4900.6666666666661</v>
      </c>
      <c r="V108" s="17">
        <f t="shared" si="7"/>
        <v>331</v>
      </c>
    </row>
    <row r="109" spans="1:22" x14ac:dyDescent="0.2">
      <c r="A109" s="5" t="s">
        <v>3089</v>
      </c>
      <c r="B109" s="5" t="s">
        <v>3168</v>
      </c>
      <c r="C109" s="5" t="s">
        <v>3175</v>
      </c>
      <c r="D109" s="5" t="s">
        <v>3188</v>
      </c>
      <c r="E109" s="6">
        <v>12.916998863220215</v>
      </c>
      <c r="F109" s="49">
        <v>9886</v>
      </c>
      <c r="G109" s="49">
        <v>101</v>
      </c>
      <c r="H109" s="49">
        <v>9785</v>
      </c>
      <c r="I109" s="6">
        <v>58</v>
      </c>
      <c r="J109" s="6">
        <v>46</v>
      </c>
      <c r="K109" s="6">
        <v>43</v>
      </c>
      <c r="L109" s="6">
        <v>9739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>
        <f t="shared" si="6"/>
        <v>3295.333333333333</v>
      </c>
      <c r="V109" s="17">
        <f t="shared" si="7"/>
        <v>147</v>
      </c>
    </row>
    <row r="110" spans="1:22" x14ac:dyDescent="0.2">
      <c r="A110" s="5" t="s">
        <v>3111</v>
      </c>
      <c r="B110" s="5" t="s">
        <v>3169</v>
      </c>
      <c r="C110" s="5" t="s">
        <v>3175</v>
      </c>
      <c r="D110" s="5" t="s">
        <v>3188</v>
      </c>
      <c r="E110" s="6">
        <v>27.294258117675781</v>
      </c>
      <c r="F110" s="49">
        <v>15793</v>
      </c>
      <c r="G110" s="49">
        <v>339</v>
      </c>
      <c r="H110" s="49">
        <v>15454</v>
      </c>
      <c r="I110" s="6">
        <v>180</v>
      </c>
      <c r="J110" s="6">
        <v>179</v>
      </c>
      <c r="K110" s="6">
        <v>159</v>
      </c>
      <c r="L110" s="6">
        <v>15275</v>
      </c>
      <c r="M110" s="6">
        <v>0</v>
      </c>
      <c r="N110" s="6">
        <v>0</v>
      </c>
      <c r="O110" s="6">
        <v>0</v>
      </c>
      <c r="P110" s="6">
        <v>0</v>
      </c>
      <c r="Q110" s="6">
        <v>254</v>
      </c>
      <c r="R110" s="6">
        <v>82</v>
      </c>
      <c r="S110" s="6">
        <v>87</v>
      </c>
      <c r="T110" s="6">
        <v>15370</v>
      </c>
      <c r="U110">
        <f t="shared" si="6"/>
        <v>5264.333333333333</v>
      </c>
      <c r="V110" s="17">
        <f t="shared" si="7"/>
        <v>941</v>
      </c>
    </row>
    <row r="111" spans="1:22" x14ac:dyDescent="0.2">
      <c r="A111" s="5" t="s">
        <v>3113</v>
      </c>
      <c r="B111" s="5" t="s">
        <v>3169</v>
      </c>
      <c r="C111" s="5" t="s">
        <v>3175</v>
      </c>
      <c r="D111" s="5" t="s">
        <v>3188</v>
      </c>
      <c r="E111" s="6">
        <v>22.025617599487305</v>
      </c>
      <c r="F111" s="49">
        <v>15382</v>
      </c>
      <c r="G111" s="49">
        <v>267</v>
      </c>
      <c r="H111" s="49">
        <v>15115</v>
      </c>
      <c r="I111" s="6">
        <v>141</v>
      </c>
      <c r="J111" s="6">
        <v>118</v>
      </c>
      <c r="K111" s="6">
        <v>126</v>
      </c>
      <c r="L111" s="6">
        <v>14997</v>
      </c>
      <c r="M111" s="6">
        <v>0</v>
      </c>
      <c r="N111" s="6">
        <v>0</v>
      </c>
      <c r="O111" s="6">
        <v>0</v>
      </c>
      <c r="P111" s="6">
        <v>0</v>
      </c>
      <c r="Q111" s="6">
        <v>194</v>
      </c>
      <c r="R111" s="6">
        <v>59</v>
      </c>
      <c r="S111" s="6">
        <v>66</v>
      </c>
      <c r="T111" s="6">
        <v>15063</v>
      </c>
      <c r="U111">
        <f t="shared" si="6"/>
        <v>5127.333333333333</v>
      </c>
      <c r="V111" s="17">
        <f t="shared" si="7"/>
        <v>704</v>
      </c>
    </row>
    <row r="112" spans="1:22" x14ac:dyDescent="0.2">
      <c r="A112" s="5" t="s">
        <v>3115</v>
      </c>
      <c r="B112" s="5" t="s">
        <v>3170</v>
      </c>
      <c r="C112" s="5" t="s">
        <v>3175</v>
      </c>
      <c r="D112" s="5" t="s">
        <v>3188</v>
      </c>
      <c r="E112" s="6">
        <v>28.502264022827148</v>
      </c>
      <c r="F112" s="49">
        <v>16336</v>
      </c>
      <c r="G112" s="49">
        <v>366</v>
      </c>
      <c r="H112" s="49">
        <v>15970</v>
      </c>
      <c r="I112" s="6">
        <v>192</v>
      </c>
      <c r="J112" s="6">
        <v>140</v>
      </c>
      <c r="K112" s="6">
        <v>174</v>
      </c>
      <c r="L112" s="6">
        <v>15830</v>
      </c>
      <c r="M112" s="6">
        <v>0</v>
      </c>
      <c r="N112" s="6">
        <v>0</v>
      </c>
      <c r="O112" s="6">
        <v>0</v>
      </c>
      <c r="P112" s="6">
        <v>0</v>
      </c>
      <c r="Q112" s="6">
        <v>247</v>
      </c>
      <c r="R112" s="6">
        <v>79</v>
      </c>
      <c r="S112" s="6">
        <v>102</v>
      </c>
      <c r="T112" s="6">
        <v>15908</v>
      </c>
      <c r="U112">
        <f t="shared" si="6"/>
        <v>5445.333333333333</v>
      </c>
      <c r="V112" s="17">
        <f t="shared" si="7"/>
        <v>934</v>
      </c>
    </row>
    <row r="113" spans="1:22" ht="16" thickBot="1" x14ac:dyDescent="0.25">
      <c r="A113" s="5" t="s">
        <v>3117</v>
      </c>
      <c r="B113" s="5" t="s">
        <v>3170</v>
      </c>
      <c r="C113" s="5" t="s">
        <v>3175</v>
      </c>
      <c r="D113" s="5" t="s">
        <v>3188</v>
      </c>
      <c r="E113" s="6">
        <v>15.37501335144043</v>
      </c>
      <c r="F113" s="49">
        <v>17615</v>
      </c>
      <c r="G113" s="49">
        <v>214</v>
      </c>
      <c r="H113" s="49">
        <v>17401</v>
      </c>
      <c r="I113" s="6">
        <v>106</v>
      </c>
      <c r="J113" s="6">
        <v>104</v>
      </c>
      <c r="K113" s="6">
        <v>108</v>
      </c>
      <c r="L113" s="6">
        <v>17297</v>
      </c>
      <c r="M113" s="6">
        <v>0</v>
      </c>
      <c r="N113" s="6">
        <v>0</v>
      </c>
      <c r="O113" s="6">
        <v>0</v>
      </c>
      <c r="P113" s="6">
        <v>0</v>
      </c>
      <c r="Q113" s="6">
        <v>135</v>
      </c>
      <c r="R113" s="6">
        <v>54</v>
      </c>
      <c r="S113" s="6">
        <v>60</v>
      </c>
      <c r="T113" s="6">
        <v>17366</v>
      </c>
      <c r="U113">
        <f t="shared" si="6"/>
        <v>5871.6666666666661</v>
      </c>
      <c r="V113" s="17">
        <f t="shared" si="7"/>
        <v>567</v>
      </c>
    </row>
    <row r="114" spans="1:22" ht="16" thickBot="1" x14ac:dyDescent="0.25">
      <c r="A114" s="5" t="s">
        <v>3077</v>
      </c>
      <c r="B114" s="5" t="s">
        <v>3157</v>
      </c>
      <c r="C114" s="5" t="s">
        <v>3158</v>
      </c>
      <c r="D114" s="5" t="s">
        <v>3189</v>
      </c>
      <c r="E114" s="6">
        <v>1.3755640983581543</v>
      </c>
      <c r="F114" s="49">
        <v>13724</v>
      </c>
      <c r="G114" s="49">
        <v>15</v>
      </c>
      <c r="H114" s="49">
        <v>13709</v>
      </c>
      <c r="I114" s="6">
        <v>7</v>
      </c>
      <c r="J114" s="6">
        <v>8</v>
      </c>
      <c r="K114" s="6">
        <v>11</v>
      </c>
      <c r="L114" s="6">
        <v>13698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>
        <f t="shared" si="6"/>
        <v>4574.6666666666661</v>
      </c>
      <c r="V114" s="18">
        <f t="shared" si="7"/>
        <v>26</v>
      </c>
    </row>
    <row r="115" spans="1:22" ht="16" thickBot="1" x14ac:dyDescent="0.25">
      <c r="A115" s="5" t="s">
        <v>3081</v>
      </c>
      <c r="B115" s="5" t="s">
        <v>3157</v>
      </c>
      <c r="C115" s="5" t="s">
        <v>3158</v>
      </c>
      <c r="D115" s="5" t="s">
        <v>3189</v>
      </c>
      <c r="E115" s="6">
        <v>2.0789544582366943</v>
      </c>
      <c r="F115" s="49">
        <v>13322</v>
      </c>
      <c r="G115" s="49">
        <v>22</v>
      </c>
      <c r="H115" s="49">
        <v>13300</v>
      </c>
      <c r="I115" s="6">
        <v>8</v>
      </c>
      <c r="J115" s="6">
        <v>14</v>
      </c>
      <c r="K115" s="6">
        <v>6</v>
      </c>
      <c r="L115" s="6">
        <v>13294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>
        <f t="shared" si="6"/>
        <v>4440.6666666666661</v>
      </c>
      <c r="V115" s="18">
        <f t="shared" si="7"/>
        <v>28</v>
      </c>
    </row>
    <row r="116" spans="1:22" ht="16" thickBot="1" x14ac:dyDescent="0.25">
      <c r="A116" s="5" t="s">
        <v>3085</v>
      </c>
      <c r="B116" s="5" t="s">
        <v>3157</v>
      </c>
      <c r="C116" s="5" t="s">
        <v>3158</v>
      </c>
      <c r="D116" s="5" t="s">
        <v>3189</v>
      </c>
      <c r="E116" s="6">
        <v>1.3286103010177612</v>
      </c>
      <c r="F116" s="49">
        <v>11367</v>
      </c>
      <c r="G116" s="49">
        <v>12</v>
      </c>
      <c r="H116" s="49">
        <v>11355</v>
      </c>
      <c r="I116" s="6">
        <v>5</v>
      </c>
      <c r="J116" s="6">
        <v>7</v>
      </c>
      <c r="K116" s="6">
        <v>12</v>
      </c>
      <c r="L116" s="6">
        <v>11343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>
        <f t="shared" si="6"/>
        <v>3789</v>
      </c>
      <c r="V116" s="18">
        <f t="shared" si="7"/>
        <v>24</v>
      </c>
    </row>
    <row r="117" spans="1:22" ht="16" thickBot="1" x14ac:dyDescent="0.25">
      <c r="A117" s="5" t="s">
        <v>3088</v>
      </c>
      <c r="B117" s="5" t="s">
        <v>3157</v>
      </c>
      <c r="C117" s="5" t="s">
        <v>3158</v>
      </c>
      <c r="D117" s="5" t="s">
        <v>3189</v>
      </c>
      <c r="E117" s="6">
        <v>2.6134676933288574</v>
      </c>
      <c r="F117" s="49">
        <v>12045</v>
      </c>
      <c r="G117" s="49">
        <v>25</v>
      </c>
      <c r="H117" s="49">
        <v>12020</v>
      </c>
      <c r="I117" s="6">
        <v>4</v>
      </c>
      <c r="J117" s="6">
        <v>21</v>
      </c>
      <c r="K117" s="6">
        <v>8</v>
      </c>
      <c r="L117" s="6">
        <v>12012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>
        <f t="shared" si="6"/>
        <v>4015</v>
      </c>
      <c r="V117" s="18">
        <f t="shared" si="7"/>
        <v>33</v>
      </c>
    </row>
    <row r="118" spans="1:22" ht="16" thickBot="1" x14ac:dyDescent="0.25">
      <c r="A118" s="5" t="s">
        <v>3086</v>
      </c>
      <c r="B118" s="5" t="s">
        <v>3168</v>
      </c>
      <c r="C118" s="5" t="s">
        <v>3158</v>
      </c>
      <c r="D118" s="5" t="s">
        <v>3189</v>
      </c>
      <c r="E118" s="6">
        <v>19.746784210205078</v>
      </c>
      <c r="F118" s="49">
        <v>14702</v>
      </c>
      <c r="G118" s="49">
        <v>229</v>
      </c>
      <c r="H118" s="49">
        <v>14473</v>
      </c>
      <c r="I118" s="6">
        <v>116</v>
      </c>
      <c r="J118" s="6">
        <v>113</v>
      </c>
      <c r="K118" s="6">
        <v>102</v>
      </c>
      <c r="L118" s="6">
        <v>14371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>
        <f t="shared" si="6"/>
        <v>4900.6666666666661</v>
      </c>
      <c r="V118" s="18">
        <f t="shared" si="7"/>
        <v>331</v>
      </c>
    </row>
    <row r="119" spans="1:22" ht="16" thickBot="1" x14ac:dyDescent="0.25">
      <c r="A119" s="5" t="s">
        <v>3089</v>
      </c>
      <c r="B119" s="5" t="s">
        <v>3168</v>
      </c>
      <c r="C119" s="5" t="s">
        <v>3158</v>
      </c>
      <c r="D119" s="5" t="s">
        <v>3189</v>
      </c>
      <c r="E119" s="6">
        <v>13.302707672119141</v>
      </c>
      <c r="F119" s="49">
        <v>9886</v>
      </c>
      <c r="G119" s="49">
        <v>104</v>
      </c>
      <c r="H119" s="49">
        <v>9782</v>
      </c>
      <c r="I119" s="6">
        <v>58</v>
      </c>
      <c r="J119" s="6">
        <v>46</v>
      </c>
      <c r="K119" s="6">
        <v>43</v>
      </c>
      <c r="L119" s="6">
        <v>9739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>
        <f t="shared" si="6"/>
        <v>3295.333333333333</v>
      </c>
      <c r="V119" s="18">
        <f t="shared" si="7"/>
        <v>147</v>
      </c>
    </row>
    <row r="120" spans="1:22" ht="16" thickBot="1" x14ac:dyDescent="0.25">
      <c r="A120" s="5" t="s">
        <v>3111</v>
      </c>
      <c r="B120" s="5" t="s">
        <v>3169</v>
      </c>
      <c r="C120" s="5" t="s">
        <v>3158</v>
      </c>
      <c r="D120" s="5" t="s">
        <v>3189</v>
      </c>
      <c r="E120" s="6">
        <v>28.923189163208008</v>
      </c>
      <c r="F120" s="49">
        <v>15793</v>
      </c>
      <c r="G120" s="49">
        <v>359</v>
      </c>
      <c r="H120" s="49">
        <v>15434</v>
      </c>
      <c r="I120" s="6">
        <v>180</v>
      </c>
      <c r="J120" s="6">
        <v>179</v>
      </c>
      <c r="K120" s="6">
        <v>159</v>
      </c>
      <c r="L120" s="6">
        <v>15275</v>
      </c>
      <c r="M120" s="6">
        <v>0</v>
      </c>
      <c r="N120" s="6">
        <v>0</v>
      </c>
      <c r="O120" s="6">
        <v>0</v>
      </c>
      <c r="P120" s="6">
        <v>0</v>
      </c>
      <c r="Q120" s="6">
        <v>254</v>
      </c>
      <c r="R120" s="6">
        <v>82</v>
      </c>
      <c r="S120" s="6">
        <v>87</v>
      </c>
      <c r="T120" s="6">
        <v>15370</v>
      </c>
      <c r="U120">
        <f t="shared" si="6"/>
        <v>5264.333333333333</v>
      </c>
      <c r="V120" s="18">
        <f t="shared" si="7"/>
        <v>941</v>
      </c>
    </row>
    <row r="121" spans="1:22" ht="16" thickBot="1" x14ac:dyDescent="0.25">
      <c r="A121" s="5" t="s">
        <v>3113</v>
      </c>
      <c r="B121" s="5" t="s">
        <v>3169</v>
      </c>
      <c r="C121" s="5" t="s">
        <v>3158</v>
      </c>
      <c r="D121" s="5" t="s">
        <v>3189</v>
      </c>
      <c r="E121" s="6">
        <v>21.360038757324219</v>
      </c>
      <c r="F121" s="49">
        <v>15382</v>
      </c>
      <c r="G121" s="49">
        <v>259</v>
      </c>
      <c r="H121" s="49">
        <v>15123</v>
      </c>
      <c r="I121" s="6">
        <v>141</v>
      </c>
      <c r="J121" s="6">
        <v>118</v>
      </c>
      <c r="K121" s="6">
        <v>126</v>
      </c>
      <c r="L121" s="6">
        <v>14997</v>
      </c>
      <c r="M121" s="6">
        <v>0</v>
      </c>
      <c r="N121" s="6">
        <v>0</v>
      </c>
      <c r="O121" s="6">
        <v>0</v>
      </c>
      <c r="P121" s="6">
        <v>0</v>
      </c>
      <c r="Q121" s="6">
        <v>194</v>
      </c>
      <c r="R121" s="6">
        <v>59</v>
      </c>
      <c r="S121" s="6">
        <v>66</v>
      </c>
      <c r="T121" s="6">
        <v>15063</v>
      </c>
      <c r="U121">
        <f t="shared" si="6"/>
        <v>5127.333333333333</v>
      </c>
      <c r="V121" s="18">
        <f t="shared" si="7"/>
        <v>704</v>
      </c>
    </row>
    <row r="122" spans="1:22" ht="16" thickBot="1" x14ac:dyDescent="0.25">
      <c r="A122" s="5" t="s">
        <v>3115</v>
      </c>
      <c r="B122" s="5" t="s">
        <v>3170</v>
      </c>
      <c r="C122" s="5" t="s">
        <v>3158</v>
      </c>
      <c r="D122" s="5" t="s">
        <v>3189</v>
      </c>
      <c r="E122" s="6">
        <v>25.827133178710938</v>
      </c>
      <c r="F122" s="49">
        <v>16336</v>
      </c>
      <c r="G122" s="49">
        <v>332</v>
      </c>
      <c r="H122" s="49">
        <v>16004</v>
      </c>
      <c r="I122" s="6">
        <v>192</v>
      </c>
      <c r="J122" s="6">
        <v>140</v>
      </c>
      <c r="K122" s="6">
        <v>174</v>
      </c>
      <c r="L122" s="6">
        <v>15830</v>
      </c>
      <c r="M122" s="6">
        <v>0</v>
      </c>
      <c r="N122" s="6">
        <v>0</v>
      </c>
      <c r="O122" s="6">
        <v>0</v>
      </c>
      <c r="P122" s="6">
        <v>0</v>
      </c>
      <c r="Q122" s="6">
        <v>247</v>
      </c>
      <c r="R122" s="6">
        <v>79</v>
      </c>
      <c r="S122" s="6">
        <v>102</v>
      </c>
      <c r="T122" s="6">
        <v>15908</v>
      </c>
      <c r="U122">
        <f t="shared" si="6"/>
        <v>5445.333333333333</v>
      </c>
      <c r="V122" s="18">
        <f t="shared" si="7"/>
        <v>934</v>
      </c>
    </row>
    <row r="123" spans="1:22" x14ac:dyDescent="0.2">
      <c r="A123" s="5" t="s">
        <v>3117</v>
      </c>
      <c r="B123" s="5" t="s">
        <v>3170</v>
      </c>
      <c r="C123" s="5" t="s">
        <v>3158</v>
      </c>
      <c r="D123" s="5" t="s">
        <v>3189</v>
      </c>
      <c r="E123" s="6">
        <v>15.08590030670166</v>
      </c>
      <c r="F123" s="49">
        <v>17615</v>
      </c>
      <c r="G123" s="49">
        <v>210</v>
      </c>
      <c r="H123" s="49">
        <v>17405</v>
      </c>
      <c r="I123" s="6">
        <v>106</v>
      </c>
      <c r="J123" s="6">
        <v>104</v>
      </c>
      <c r="K123" s="6">
        <v>108</v>
      </c>
      <c r="L123" s="6">
        <v>17297</v>
      </c>
      <c r="M123" s="6">
        <v>0</v>
      </c>
      <c r="N123" s="6">
        <v>0</v>
      </c>
      <c r="O123" s="6">
        <v>0</v>
      </c>
      <c r="P123" s="6">
        <v>0</v>
      </c>
      <c r="Q123" s="6">
        <v>135</v>
      </c>
      <c r="R123" s="6">
        <v>54</v>
      </c>
      <c r="S123" s="6">
        <v>60</v>
      </c>
      <c r="T123" s="6">
        <v>17366</v>
      </c>
      <c r="U123">
        <f t="shared" si="6"/>
        <v>5871.6666666666661</v>
      </c>
      <c r="V123" s="18">
        <f t="shared" si="7"/>
        <v>567</v>
      </c>
    </row>
  </sheetData>
  <sortState xmlns:xlrd2="http://schemas.microsoft.com/office/spreadsheetml/2017/richdata2" ref="A2:W123">
    <sortCondition ref="D1"/>
  </sortState>
  <conditionalFormatting sqref="F1:F1048576">
    <cfRule type="cellIs" dxfId="204" priority="1" operator="lessThan">
      <formula>10000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182"/>
  <sheetViews>
    <sheetView tabSelected="1" topLeftCell="D72" zoomScale="90" zoomScaleNormal="90" workbookViewId="0">
      <selection activeCell="AD77" sqref="AD77"/>
    </sheetView>
  </sheetViews>
  <sheetFormatPr baseColWidth="10" defaultColWidth="11.5" defaultRowHeight="15" x14ac:dyDescent="0.2"/>
  <cols>
    <col min="2" max="3" width="16.6640625" customWidth="1"/>
    <col min="5" max="5" width="11.5" customWidth="1"/>
    <col min="15" max="15" width="15.6640625" customWidth="1"/>
    <col min="16" max="16" width="13.83203125" customWidth="1"/>
    <col min="17" max="17" width="13.33203125" customWidth="1"/>
    <col min="20" max="20" width="17.6640625" customWidth="1"/>
    <col min="22" max="22" width="15.1640625" customWidth="1"/>
    <col min="23" max="23" width="15.83203125" customWidth="1"/>
    <col min="28" max="28" width="29.33203125" customWidth="1"/>
    <col min="29" max="29" width="15.83203125" customWidth="1"/>
    <col min="31" max="31" width="18" customWidth="1"/>
    <col min="34" max="34" width="16.83203125" customWidth="1"/>
  </cols>
  <sheetData>
    <row r="1" spans="1:24" ht="16" thickBot="1" x14ac:dyDescent="0.25">
      <c r="A1" s="21" t="s">
        <v>3190</v>
      </c>
      <c r="B1" s="21" t="s">
        <v>3191</v>
      </c>
      <c r="C1" s="22" t="s">
        <v>3192</v>
      </c>
      <c r="D1" s="22" t="s">
        <v>3193</v>
      </c>
      <c r="E1" s="21" t="s">
        <v>3194</v>
      </c>
      <c r="F1" s="21" t="s">
        <v>3195</v>
      </c>
      <c r="G1" s="21" t="s">
        <v>3196</v>
      </c>
      <c r="H1" s="21" t="s">
        <v>3197</v>
      </c>
      <c r="I1" s="21" t="s">
        <v>3198</v>
      </c>
      <c r="J1" s="21" t="s">
        <v>3199</v>
      </c>
      <c r="K1" s="21" t="s">
        <v>3200</v>
      </c>
      <c r="L1" s="21" t="s">
        <v>3201</v>
      </c>
      <c r="M1" s="21" t="s">
        <v>3202</v>
      </c>
      <c r="N1" s="23" t="s">
        <v>3203</v>
      </c>
      <c r="O1" s="24" t="s">
        <v>3204</v>
      </c>
      <c r="P1" s="30" t="s">
        <v>3205</v>
      </c>
      <c r="Q1" s="30" t="s">
        <v>3206</v>
      </c>
      <c r="R1" s="24" t="s">
        <v>3206</v>
      </c>
      <c r="S1" s="24" t="s">
        <v>3207</v>
      </c>
      <c r="T1" s="24" t="s">
        <v>3208</v>
      </c>
      <c r="U1" s="24" t="s">
        <v>3208</v>
      </c>
      <c r="V1" s="4" t="s">
        <v>3209</v>
      </c>
      <c r="W1" t="s">
        <v>3210</v>
      </c>
      <c r="X1" s="4" t="s">
        <v>3211</v>
      </c>
    </row>
    <row r="2" spans="1:24" x14ac:dyDescent="0.2">
      <c r="A2" s="50" t="s">
        <v>3174</v>
      </c>
      <c r="B2" s="51" t="s">
        <v>3157</v>
      </c>
      <c r="C2" s="51" t="s">
        <v>3175</v>
      </c>
      <c r="D2" s="51" t="s">
        <v>3176</v>
      </c>
      <c r="E2" s="9">
        <v>73.230781555175781</v>
      </c>
      <c r="F2" s="52">
        <v>13880</v>
      </c>
      <c r="G2" s="52">
        <v>785</v>
      </c>
      <c r="H2" s="52">
        <v>13095</v>
      </c>
      <c r="I2" s="9">
        <v>503</v>
      </c>
      <c r="J2" s="9">
        <v>308</v>
      </c>
      <c r="K2" s="9">
        <v>282</v>
      </c>
      <c r="L2" s="9">
        <v>12787</v>
      </c>
      <c r="M2" s="9">
        <v>0</v>
      </c>
      <c r="N2" s="9">
        <v>0</v>
      </c>
      <c r="O2" s="4">
        <f>100*E2</f>
        <v>7323.0781555175781</v>
      </c>
      <c r="P2" s="25">
        <f>AVERAGE(O2:O5)</f>
        <v>6963.0683898925781</v>
      </c>
      <c r="Q2" s="70">
        <f>AVERAGE(P10,P2)</f>
        <v>7088.8106346130371</v>
      </c>
      <c r="R2" s="4">
        <f t="shared" ref="R2:R13" si="0">ABS($Q$2)</f>
        <v>7088.8106346130371</v>
      </c>
      <c r="S2" s="4">
        <f t="shared" ref="S2:S4" si="1">I2/(I2+(J2+K2)/2)</f>
        <v>0.63032581453634084</v>
      </c>
      <c r="T2" s="4">
        <f>AVERAGE(S2:S5)</f>
        <v>0.62731588555141771</v>
      </c>
      <c r="U2" s="4">
        <f t="shared" ref="U2:U13" si="2">ABS($T$2)</f>
        <v>0.62731588555141771</v>
      </c>
      <c r="V2" s="4">
        <f t="shared" ref="V2:V17" si="3">1-U2</f>
        <v>0.37268411444858229</v>
      </c>
      <c r="W2" s="26">
        <f>R2*20</f>
        <v>141776.21269226074</v>
      </c>
      <c r="X2" s="4">
        <f>W2*4/2</f>
        <v>283552.42538452148</v>
      </c>
    </row>
    <row r="3" spans="1:24" x14ac:dyDescent="0.2">
      <c r="A3" s="54" t="s">
        <v>3177</v>
      </c>
      <c r="B3" s="5" t="s">
        <v>3157</v>
      </c>
      <c r="C3" s="5" t="s">
        <v>3175</v>
      </c>
      <c r="D3" s="5" t="s">
        <v>3176</v>
      </c>
      <c r="E3" s="6">
        <v>70.921539306640625</v>
      </c>
      <c r="F3" s="49">
        <v>16599</v>
      </c>
      <c r="G3" s="49">
        <v>910</v>
      </c>
      <c r="H3" s="49">
        <v>15689</v>
      </c>
      <c r="I3" s="6">
        <v>580</v>
      </c>
      <c r="J3" s="6">
        <v>342</v>
      </c>
      <c r="K3" s="6">
        <v>330</v>
      </c>
      <c r="L3" s="6">
        <v>15347</v>
      </c>
      <c r="M3" s="6">
        <v>0</v>
      </c>
      <c r="N3" s="6">
        <v>0</v>
      </c>
      <c r="O3" s="4">
        <f t="shared" ref="O3:O5" si="4">100*E3</f>
        <v>7092.1539306640625</v>
      </c>
      <c r="P3" s="25" t="s">
        <v>3212</v>
      </c>
      <c r="Q3" s="70"/>
      <c r="R3" s="4">
        <f t="shared" si="0"/>
        <v>7088.8106346130371</v>
      </c>
      <c r="S3" s="4">
        <f t="shared" si="1"/>
        <v>0.63318777292576423</v>
      </c>
      <c r="T3" s="25" t="s">
        <v>3212</v>
      </c>
      <c r="U3" s="4">
        <f t="shared" si="2"/>
        <v>0.62731588555141771</v>
      </c>
      <c r="V3" s="4">
        <f t="shared" si="3"/>
        <v>0.37268411444858229</v>
      </c>
      <c r="W3" s="26">
        <f t="shared" ref="W3:W4" si="5">R3*20</f>
        <v>141776.21269226074</v>
      </c>
      <c r="X3" s="4">
        <f t="shared" ref="X3:X17" si="6">W3*4/2</f>
        <v>283552.42538452148</v>
      </c>
    </row>
    <row r="4" spans="1:24" x14ac:dyDescent="0.2">
      <c r="A4" s="54" t="s">
        <v>3178</v>
      </c>
      <c r="B4" s="5" t="s">
        <v>3157</v>
      </c>
      <c r="C4" s="5" t="s">
        <v>3175</v>
      </c>
      <c r="D4" s="5" t="s">
        <v>3176</v>
      </c>
      <c r="E4" s="6">
        <v>69.988174438476562</v>
      </c>
      <c r="F4" s="49">
        <v>16962</v>
      </c>
      <c r="G4" s="49">
        <v>918</v>
      </c>
      <c r="H4" s="49">
        <v>16044</v>
      </c>
      <c r="I4" s="6">
        <v>579</v>
      </c>
      <c r="J4" s="6">
        <v>385</v>
      </c>
      <c r="K4" s="6">
        <v>339</v>
      </c>
      <c r="L4" s="6">
        <v>15659</v>
      </c>
      <c r="M4" s="6">
        <v>0</v>
      </c>
      <c r="N4" s="6">
        <v>0</v>
      </c>
      <c r="O4" s="4">
        <f t="shared" si="4"/>
        <v>6998.8174438476562</v>
      </c>
      <c r="P4" s="25">
        <f>_xlfn.STDEV.P(O2:O5)</f>
        <v>325.19598153773285</v>
      </c>
      <c r="Q4" s="70"/>
      <c r="R4" s="4">
        <f t="shared" si="0"/>
        <v>7088.8106346130371</v>
      </c>
      <c r="S4" s="4">
        <f t="shared" si="1"/>
        <v>0.61530286928799149</v>
      </c>
      <c r="T4" s="25">
        <f>_xlfn.STDEV.P(S2:S5)</f>
        <v>7.029504008399595E-3</v>
      </c>
      <c r="U4" s="4">
        <f t="shared" si="2"/>
        <v>0.62731588555141771</v>
      </c>
      <c r="V4" s="4">
        <f t="shared" si="3"/>
        <v>0.37268411444858229</v>
      </c>
      <c r="W4" s="26">
        <f t="shared" si="5"/>
        <v>141776.21269226074</v>
      </c>
      <c r="X4" s="4">
        <f t="shared" si="6"/>
        <v>283552.42538452148</v>
      </c>
    </row>
    <row r="5" spans="1:24" ht="16" thickBot="1" x14ac:dyDescent="0.25">
      <c r="A5" s="54" t="s">
        <v>3179</v>
      </c>
      <c r="B5" s="5" t="s">
        <v>3157</v>
      </c>
      <c r="C5" s="5" t="s">
        <v>3175</v>
      </c>
      <c r="D5" s="5" t="s">
        <v>3176</v>
      </c>
      <c r="E5" s="6">
        <v>64.382240295410156</v>
      </c>
      <c r="F5" s="49">
        <v>17316</v>
      </c>
      <c r="G5" s="49">
        <v>864</v>
      </c>
      <c r="H5" s="49">
        <v>16452</v>
      </c>
      <c r="I5" s="6">
        <v>557</v>
      </c>
      <c r="J5" s="6">
        <v>346</v>
      </c>
      <c r="K5" s="6">
        <v>307</v>
      </c>
      <c r="L5" s="6">
        <v>16106</v>
      </c>
      <c r="M5" s="6">
        <v>0</v>
      </c>
      <c r="N5" s="6">
        <v>0</v>
      </c>
      <c r="O5" s="4">
        <f t="shared" si="4"/>
        <v>6438.2240295410156</v>
      </c>
      <c r="P5" s="25"/>
      <c r="Q5" s="70"/>
      <c r="R5" s="4">
        <f t="shared" si="0"/>
        <v>7088.8106346130371</v>
      </c>
      <c r="S5" s="4">
        <f>I5/(I5+(J5+K5)/2)</f>
        <v>0.63044708545557437</v>
      </c>
      <c r="T5" s="6"/>
      <c r="U5" s="4">
        <f t="shared" si="2"/>
        <v>0.62731588555141771</v>
      </c>
      <c r="V5" s="4">
        <f t="shared" si="3"/>
        <v>0.37268411444858229</v>
      </c>
      <c r="W5" s="26">
        <f>R5*20</f>
        <v>141776.21269226074</v>
      </c>
      <c r="X5" s="4">
        <f t="shared" si="6"/>
        <v>283552.42538452148</v>
      </c>
    </row>
    <row r="6" spans="1:24" x14ac:dyDescent="0.2">
      <c r="A6" s="54" t="s">
        <v>3180</v>
      </c>
      <c r="B6" s="5" t="s">
        <v>3181</v>
      </c>
      <c r="C6" s="5" t="s">
        <v>3175</v>
      </c>
      <c r="D6" s="5" t="s">
        <v>3176</v>
      </c>
      <c r="E6" s="6">
        <v>33.262702941894531</v>
      </c>
      <c r="F6" s="49">
        <v>16017</v>
      </c>
      <c r="G6" s="49">
        <v>418</v>
      </c>
      <c r="H6" s="49">
        <v>15599</v>
      </c>
      <c r="I6" s="6">
        <v>229</v>
      </c>
      <c r="J6" s="6">
        <v>206</v>
      </c>
      <c r="K6" s="6">
        <v>189</v>
      </c>
      <c r="L6" s="6">
        <v>15393</v>
      </c>
      <c r="M6" s="9">
        <v>0</v>
      </c>
      <c r="N6" s="9">
        <v>0</v>
      </c>
      <c r="O6" s="4">
        <f t="shared" ref="O6:O9" si="7">1*E6</f>
        <v>33.262702941894531</v>
      </c>
      <c r="P6" s="25">
        <f>AVERAGE(O6:O9)</f>
        <v>45.611919403076172</v>
      </c>
      <c r="Q6" s="70">
        <f>AVERAGE(P14,P6)</f>
        <v>46.617483615875244</v>
      </c>
      <c r="R6" s="4">
        <f>ABS($Q$6)</f>
        <v>46.617483615875244</v>
      </c>
      <c r="S6" s="4">
        <f>I6/(I6+(J6+K6)/2)</f>
        <v>0.53692848769050405</v>
      </c>
      <c r="T6" s="4">
        <f>AVERAGE(S6:S9)</f>
        <v>0.54679142809681203</v>
      </c>
      <c r="U6" s="4">
        <f>ABS($T$6)</f>
        <v>0.54679142809681203</v>
      </c>
      <c r="V6" s="4">
        <f t="shared" si="3"/>
        <v>0.45320857190318797</v>
      </c>
      <c r="W6" s="26">
        <f t="shared" ref="W6:W17" si="8">R6*20</f>
        <v>932.34967231750488</v>
      </c>
      <c r="X6" s="4">
        <f t="shared" si="6"/>
        <v>1864.6993446350098</v>
      </c>
    </row>
    <row r="7" spans="1:24" x14ac:dyDescent="0.2">
      <c r="A7" s="54" t="s">
        <v>3182</v>
      </c>
      <c r="B7" s="5" t="s">
        <v>3181</v>
      </c>
      <c r="C7" s="5" t="s">
        <v>3175</v>
      </c>
      <c r="D7" s="5" t="s">
        <v>3176</v>
      </c>
      <c r="E7" s="6">
        <v>55.740867614746094</v>
      </c>
      <c r="F7" s="49">
        <v>16495</v>
      </c>
      <c r="G7" s="49">
        <v>715</v>
      </c>
      <c r="H7" s="49">
        <v>15780</v>
      </c>
      <c r="I7" s="6">
        <v>387</v>
      </c>
      <c r="J7" s="6">
        <v>317</v>
      </c>
      <c r="K7" s="6">
        <v>328</v>
      </c>
      <c r="L7" s="6">
        <v>15463</v>
      </c>
      <c r="M7" s="6">
        <v>0</v>
      </c>
      <c r="N7" s="6">
        <v>0</v>
      </c>
      <c r="O7" s="4">
        <f t="shared" si="7"/>
        <v>55.740867614746094</v>
      </c>
      <c r="P7" s="25" t="s">
        <v>3212</v>
      </c>
      <c r="Q7" s="4"/>
      <c r="R7" s="4">
        <f t="shared" ref="R7:R9" si="9">ABS($Q$6)</f>
        <v>46.617483615875244</v>
      </c>
      <c r="S7" s="4">
        <f t="shared" ref="S7:S17" si="10">I7/(I7+(J7+K7)/2)</f>
        <v>0.54545454545454541</v>
      </c>
      <c r="T7" s="25" t="s">
        <v>3212</v>
      </c>
      <c r="U7" s="4">
        <f t="shared" ref="U7:U9" si="11">ABS($T$6)</f>
        <v>0.54679142809681203</v>
      </c>
      <c r="V7" s="4">
        <f t="shared" si="3"/>
        <v>0.45320857190318797</v>
      </c>
      <c r="W7" s="26">
        <f t="shared" si="8"/>
        <v>932.34967231750488</v>
      </c>
      <c r="X7" s="4">
        <f t="shared" si="6"/>
        <v>1864.6993446350098</v>
      </c>
    </row>
    <row r="8" spans="1:24" x14ac:dyDescent="0.2">
      <c r="A8" s="54" t="s">
        <v>3183</v>
      </c>
      <c r="B8" s="5" t="s">
        <v>3181</v>
      </c>
      <c r="C8" s="5" t="s">
        <v>3175</v>
      </c>
      <c r="D8" s="5" t="s">
        <v>3176</v>
      </c>
      <c r="E8" s="6">
        <v>52.05804443359375</v>
      </c>
      <c r="F8" s="49">
        <v>15145</v>
      </c>
      <c r="G8" s="49">
        <v>614</v>
      </c>
      <c r="H8" s="49">
        <v>14531</v>
      </c>
      <c r="I8" s="6">
        <v>361</v>
      </c>
      <c r="J8" s="6">
        <v>288</v>
      </c>
      <c r="K8" s="6">
        <v>253</v>
      </c>
      <c r="L8" s="6">
        <v>14243</v>
      </c>
      <c r="M8" s="6">
        <v>0</v>
      </c>
      <c r="N8" s="6">
        <v>0</v>
      </c>
      <c r="O8" s="4">
        <f t="shared" si="7"/>
        <v>52.05804443359375</v>
      </c>
      <c r="P8" s="25">
        <f>_xlfn.STDEV.P(O6:O9)</f>
        <v>8.8672026666030561</v>
      </c>
      <c r="Q8" s="4"/>
      <c r="R8" s="4">
        <f t="shared" si="9"/>
        <v>46.617483615875244</v>
      </c>
      <c r="S8" s="4">
        <f t="shared" si="10"/>
        <v>0.57165479018210608</v>
      </c>
      <c r="T8" s="25">
        <f>_xlfn.STDEV.P(S6:S9)</f>
        <v>1.5032830088259942E-2</v>
      </c>
      <c r="U8" s="4">
        <f t="shared" si="11"/>
        <v>0.54679142809681203</v>
      </c>
      <c r="V8" s="4">
        <f t="shared" si="3"/>
        <v>0.45320857190318797</v>
      </c>
      <c r="W8" s="26">
        <f t="shared" si="8"/>
        <v>932.34967231750488</v>
      </c>
      <c r="X8" s="4">
        <f t="shared" si="6"/>
        <v>1864.6993446350098</v>
      </c>
    </row>
    <row r="9" spans="1:24" ht="16" thickBot="1" x14ac:dyDescent="0.25">
      <c r="A9" s="54" t="s">
        <v>3184</v>
      </c>
      <c r="B9" s="5" t="s">
        <v>3181</v>
      </c>
      <c r="C9" s="5" t="s">
        <v>3175</v>
      </c>
      <c r="D9" s="5" t="s">
        <v>3176</v>
      </c>
      <c r="E9" s="6">
        <v>41.386062622070312</v>
      </c>
      <c r="F9" s="49">
        <v>9516</v>
      </c>
      <c r="G9" s="49">
        <v>308</v>
      </c>
      <c r="H9" s="49">
        <v>9208</v>
      </c>
      <c r="I9" s="6">
        <v>173</v>
      </c>
      <c r="J9" s="6">
        <v>168</v>
      </c>
      <c r="K9" s="6">
        <v>135</v>
      </c>
      <c r="L9" s="6">
        <v>9040</v>
      </c>
      <c r="M9" s="6">
        <v>0</v>
      </c>
      <c r="N9" s="6">
        <v>0</v>
      </c>
      <c r="O9" s="4">
        <f t="shared" si="7"/>
        <v>41.386062622070312</v>
      </c>
      <c r="P9" s="25"/>
      <c r="Q9" s="4"/>
      <c r="R9" s="4">
        <f t="shared" si="9"/>
        <v>46.617483615875244</v>
      </c>
      <c r="S9" s="4">
        <f t="shared" si="10"/>
        <v>0.53312788906009245</v>
      </c>
      <c r="T9" s="6"/>
      <c r="U9" s="4">
        <f t="shared" si="11"/>
        <v>0.54679142809681203</v>
      </c>
      <c r="V9" s="4">
        <f t="shared" si="3"/>
        <v>0.45320857190318797</v>
      </c>
      <c r="W9" s="26">
        <f t="shared" si="8"/>
        <v>932.34967231750488</v>
      </c>
      <c r="X9" s="4">
        <f t="shared" si="6"/>
        <v>1864.6993446350098</v>
      </c>
    </row>
    <row r="10" spans="1:24" s="27" customFormat="1" x14ac:dyDescent="0.2">
      <c r="A10" s="54" t="s">
        <v>3174</v>
      </c>
      <c r="B10" s="5" t="s">
        <v>3157</v>
      </c>
      <c r="C10" s="5" t="s">
        <v>3158</v>
      </c>
      <c r="D10" s="5" t="s">
        <v>3185</v>
      </c>
      <c r="E10" s="6">
        <v>75.730743408203125</v>
      </c>
      <c r="F10" s="49">
        <v>13880</v>
      </c>
      <c r="G10" s="49">
        <v>811</v>
      </c>
      <c r="H10" s="49">
        <v>13069</v>
      </c>
      <c r="I10" s="6">
        <v>503</v>
      </c>
      <c r="J10" s="6">
        <v>308</v>
      </c>
      <c r="K10" s="6">
        <v>282</v>
      </c>
      <c r="L10" s="6">
        <v>12787</v>
      </c>
      <c r="M10" s="9">
        <v>0</v>
      </c>
      <c r="N10" s="9">
        <v>0</v>
      </c>
      <c r="O10" s="4">
        <f>100*E10</f>
        <v>7573.0743408203125</v>
      </c>
      <c r="P10" s="25">
        <f>AVERAGE(O10:O13)</f>
        <v>7214.5528793334961</v>
      </c>
      <c r="Q10" s="70"/>
      <c r="R10" s="4">
        <f t="shared" si="0"/>
        <v>7088.8106346130371</v>
      </c>
      <c r="S10" s="4">
        <f t="shared" si="10"/>
        <v>0.63032581453634084</v>
      </c>
      <c r="T10" s="4">
        <f>AVERAGE(S10:S13)</f>
        <v>0.62731588555141771</v>
      </c>
      <c r="U10" s="4">
        <f t="shared" si="2"/>
        <v>0.62731588555141771</v>
      </c>
      <c r="V10" s="4">
        <f t="shared" si="3"/>
        <v>0.37268411444858229</v>
      </c>
      <c r="W10" s="26">
        <f t="shared" si="8"/>
        <v>141776.21269226074</v>
      </c>
      <c r="X10" s="4">
        <f t="shared" si="6"/>
        <v>283552.42538452148</v>
      </c>
    </row>
    <row r="11" spans="1:24" x14ac:dyDescent="0.2">
      <c r="A11" s="54" t="s">
        <v>3177</v>
      </c>
      <c r="B11" s="5" t="s">
        <v>3157</v>
      </c>
      <c r="C11" s="5" t="s">
        <v>3158</v>
      </c>
      <c r="D11" s="5" t="s">
        <v>3185</v>
      </c>
      <c r="E11" s="6">
        <v>71.884002685546875</v>
      </c>
      <c r="F11" s="49">
        <v>16599</v>
      </c>
      <c r="G11" s="49">
        <v>922</v>
      </c>
      <c r="H11" s="49">
        <v>15677</v>
      </c>
      <c r="I11" s="6">
        <v>580</v>
      </c>
      <c r="J11" s="6">
        <v>342</v>
      </c>
      <c r="K11" s="6">
        <v>330</v>
      </c>
      <c r="L11" s="6">
        <v>15347</v>
      </c>
      <c r="M11" s="6">
        <v>0</v>
      </c>
      <c r="N11" s="6">
        <v>0</v>
      </c>
      <c r="O11" s="4">
        <f t="shared" ref="O11:O13" si="12">100*E11</f>
        <v>7188.4002685546875</v>
      </c>
      <c r="P11" s="25" t="s">
        <v>3212</v>
      </c>
      <c r="Q11" s="70"/>
      <c r="R11" s="4">
        <f t="shared" si="0"/>
        <v>7088.8106346130371</v>
      </c>
      <c r="S11" s="4">
        <f t="shared" si="10"/>
        <v>0.63318777292576423</v>
      </c>
      <c r="T11" s="25" t="s">
        <v>3212</v>
      </c>
      <c r="U11" s="4">
        <f t="shared" si="2"/>
        <v>0.62731588555141771</v>
      </c>
      <c r="V11" s="4">
        <f t="shared" si="3"/>
        <v>0.37268411444858229</v>
      </c>
      <c r="W11" s="26">
        <f t="shared" si="8"/>
        <v>141776.21269226074</v>
      </c>
      <c r="X11" s="4">
        <f t="shared" si="6"/>
        <v>283552.42538452148</v>
      </c>
    </row>
    <row r="12" spans="1:24" x14ac:dyDescent="0.2">
      <c r="A12" s="54" t="s">
        <v>3178</v>
      </c>
      <c r="B12" s="5" t="s">
        <v>3157</v>
      </c>
      <c r="C12" s="5" t="s">
        <v>3158</v>
      </c>
      <c r="D12" s="5" t="s">
        <v>3185</v>
      </c>
      <c r="E12" s="6">
        <v>73.59979248046875</v>
      </c>
      <c r="F12" s="49">
        <v>16962</v>
      </c>
      <c r="G12" s="49">
        <v>964</v>
      </c>
      <c r="H12" s="49">
        <v>15998</v>
      </c>
      <c r="I12" s="6">
        <v>579</v>
      </c>
      <c r="J12" s="6">
        <v>385</v>
      </c>
      <c r="K12" s="6">
        <v>339</v>
      </c>
      <c r="L12" s="6">
        <v>15659</v>
      </c>
      <c r="M12" s="6">
        <v>0</v>
      </c>
      <c r="N12" s="6">
        <v>0</v>
      </c>
      <c r="O12" s="4">
        <f t="shared" si="12"/>
        <v>7359.979248046875</v>
      </c>
      <c r="P12" s="25">
        <f>_xlfn.STDEV.P(O10:O13)</f>
        <v>307.67624941498218</v>
      </c>
      <c r="Q12" s="70"/>
      <c r="R12" s="4">
        <f t="shared" si="0"/>
        <v>7088.8106346130371</v>
      </c>
      <c r="S12" s="4">
        <f t="shared" si="10"/>
        <v>0.61530286928799149</v>
      </c>
      <c r="T12" s="25">
        <f>_xlfn.STDEV.P(S10:S13)</f>
        <v>7.029504008399595E-3</v>
      </c>
      <c r="U12" s="4">
        <f t="shared" si="2"/>
        <v>0.62731588555141771</v>
      </c>
      <c r="V12" s="4">
        <f t="shared" si="3"/>
        <v>0.37268411444858229</v>
      </c>
      <c r="W12" s="26">
        <f t="shared" si="8"/>
        <v>141776.21269226074</v>
      </c>
      <c r="X12" s="4">
        <f t="shared" si="6"/>
        <v>283552.42538452148</v>
      </c>
    </row>
    <row r="13" spans="1:24" ht="16" thickBot="1" x14ac:dyDescent="0.25">
      <c r="A13" s="54" t="s">
        <v>3179</v>
      </c>
      <c r="B13" s="5" t="s">
        <v>3157</v>
      </c>
      <c r="C13" s="5" t="s">
        <v>3158</v>
      </c>
      <c r="D13" s="5" t="s">
        <v>3185</v>
      </c>
      <c r="E13" s="6">
        <v>67.367576599121094</v>
      </c>
      <c r="F13" s="49">
        <v>17316</v>
      </c>
      <c r="G13" s="49">
        <v>903</v>
      </c>
      <c r="H13" s="49">
        <v>16413</v>
      </c>
      <c r="I13" s="6">
        <v>557</v>
      </c>
      <c r="J13" s="6">
        <v>346</v>
      </c>
      <c r="K13" s="6">
        <v>307</v>
      </c>
      <c r="L13" s="6">
        <v>16106</v>
      </c>
      <c r="M13" s="6">
        <v>0</v>
      </c>
      <c r="N13" s="6">
        <v>0</v>
      </c>
      <c r="O13" s="4">
        <f t="shared" si="12"/>
        <v>6736.7576599121094</v>
      </c>
      <c r="P13" s="70"/>
      <c r="Q13" s="70"/>
      <c r="R13" s="4">
        <f t="shared" si="0"/>
        <v>7088.8106346130371</v>
      </c>
      <c r="S13" s="4">
        <f t="shared" si="10"/>
        <v>0.63044708545557437</v>
      </c>
      <c r="T13" s="11"/>
      <c r="U13" s="4">
        <f t="shared" si="2"/>
        <v>0.62731588555141771</v>
      </c>
      <c r="V13" s="4">
        <f t="shared" si="3"/>
        <v>0.37268411444858229</v>
      </c>
      <c r="W13" s="26">
        <f t="shared" si="8"/>
        <v>141776.21269226074</v>
      </c>
      <c r="X13" s="4">
        <f t="shared" si="6"/>
        <v>283552.42538452148</v>
      </c>
    </row>
    <row r="14" spans="1:24" x14ac:dyDescent="0.2">
      <c r="A14" s="54" t="s">
        <v>3180</v>
      </c>
      <c r="B14" s="5" t="s">
        <v>3181</v>
      </c>
      <c r="C14" s="5" t="s">
        <v>3158</v>
      </c>
      <c r="D14" s="5" t="s">
        <v>3185</v>
      </c>
      <c r="E14" s="6">
        <v>34.634284973144531</v>
      </c>
      <c r="F14" s="49">
        <v>16017</v>
      </c>
      <c r="G14" s="49">
        <v>435</v>
      </c>
      <c r="H14" s="49">
        <v>15582</v>
      </c>
      <c r="I14" s="6">
        <v>229</v>
      </c>
      <c r="J14" s="6">
        <v>206</v>
      </c>
      <c r="K14" s="6">
        <v>189</v>
      </c>
      <c r="L14" s="6">
        <v>15393</v>
      </c>
      <c r="M14" s="9">
        <v>0</v>
      </c>
      <c r="N14" s="9">
        <v>0</v>
      </c>
      <c r="O14" s="4">
        <f t="shared" ref="O14:O17" si="13">1*E14</f>
        <v>34.634284973144531</v>
      </c>
      <c r="P14" s="25">
        <f>AVERAGE(O14:O17)</f>
        <v>47.623047828674316</v>
      </c>
      <c r="Q14" s="4"/>
      <c r="R14" s="4">
        <f>ABS($Q$6)</f>
        <v>46.617483615875244</v>
      </c>
      <c r="S14" s="4">
        <f t="shared" si="10"/>
        <v>0.53692848769050405</v>
      </c>
      <c r="T14" s="4">
        <f>AVERAGE(S14:S17)</f>
        <v>0.54679142809681203</v>
      </c>
      <c r="U14" s="4">
        <f>ABS($T$6)</f>
        <v>0.54679142809681203</v>
      </c>
      <c r="V14" s="4">
        <f t="shared" si="3"/>
        <v>0.45320857190318797</v>
      </c>
      <c r="W14" s="26">
        <f t="shared" si="8"/>
        <v>932.34967231750488</v>
      </c>
      <c r="X14" s="4">
        <f t="shared" si="6"/>
        <v>1864.6993446350098</v>
      </c>
    </row>
    <row r="15" spans="1:24" x14ac:dyDescent="0.2">
      <c r="A15" s="54" t="s">
        <v>3182</v>
      </c>
      <c r="B15" s="5" t="s">
        <v>3181</v>
      </c>
      <c r="C15" s="5" t="s">
        <v>3158</v>
      </c>
      <c r="D15" s="5" t="s">
        <v>3185</v>
      </c>
      <c r="E15" s="6">
        <v>54.864334106445312</v>
      </c>
      <c r="F15" s="49">
        <v>16495</v>
      </c>
      <c r="G15" s="49">
        <v>704</v>
      </c>
      <c r="H15" s="49">
        <v>15791</v>
      </c>
      <c r="I15" s="6">
        <v>387</v>
      </c>
      <c r="J15" s="6">
        <v>317</v>
      </c>
      <c r="K15" s="6">
        <v>328</v>
      </c>
      <c r="L15" s="6">
        <v>15463</v>
      </c>
      <c r="M15" s="6">
        <v>0</v>
      </c>
      <c r="N15" s="6">
        <v>0</v>
      </c>
      <c r="O15" s="4">
        <f t="shared" si="13"/>
        <v>54.864334106445312</v>
      </c>
      <c r="P15" s="25" t="s">
        <v>3212</v>
      </c>
      <c r="Q15" s="4"/>
      <c r="R15" s="4">
        <f t="shared" ref="R15:R17" si="14">ABS($Q$6)</f>
        <v>46.617483615875244</v>
      </c>
      <c r="S15" s="4">
        <f t="shared" si="10"/>
        <v>0.54545454545454541</v>
      </c>
      <c r="T15" s="25" t="s">
        <v>3212</v>
      </c>
      <c r="U15" s="4">
        <f t="shared" ref="U15:U17" si="15">ABS($T$6)</f>
        <v>0.54679142809681203</v>
      </c>
      <c r="V15" s="4">
        <f t="shared" si="3"/>
        <v>0.45320857190318797</v>
      </c>
      <c r="W15" s="26">
        <f t="shared" si="8"/>
        <v>932.34967231750488</v>
      </c>
      <c r="X15" s="4">
        <f t="shared" si="6"/>
        <v>1864.6993446350098</v>
      </c>
    </row>
    <row r="16" spans="1:24" x14ac:dyDescent="0.2">
      <c r="A16" s="54" t="s">
        <v>3183</v>
      </c>
      <c r="B16" s="5" t="s">
        <v>3181</v>
      </c>
      <c r="C16" s="5" t="s">
        <v>3158</v>
      </c>
      <c r="D16" s="5" t="s">
        <v>3185</v>
      </c>
      <c r="E16" s="6">
        <v>55.091438293457031</v>
      </c>
      <c r="F16" s="49">
        <v>15145</v>
      </c>
      <c r="G16" s="49">
        <v>649</v>
      </c>
      <c r="H16" s="49">
        <v>14496</v>
      </c>
      <c r="I16" s="6">
        <v>361</v>
      </c>
      <c r="J16" s="6">
        <v>288</v>
      </c>
      <c r="K16" s="6">
        <v>253</v>
      </c>
      <c r="L16" s="6">
        <v>14243</v>
      </c>
      <c r="M16" s="6">
        <v>0</v>
      </c>
      <c r="N16" s="6">
        <v>0</v>
      </c>
      <c r="O16" s="4">
        <f t="shared" si="13"/>
        <v>55.091438293457031</v>
      </c>
      <c r="P16" s="25">
        <f>_xlfn.STDEV.P(O14:O17)</f>
        <v>8.3648459073499062</v>
      </c>
      <c r="Q16" s="4"/>
      <c r="R16" s="4">
        <f t="shared" si="14"/>
        <v>46.617483615875244</v>
      </c>
      <c r="S16" s="4">
        <f t="shared" si="10"/>
        <v>0.57165479018210608</v>
      </c>
      <c r="T16" s="25">
        <f>_xlfn.STDEV.P(S14:S17)</f>
        <v>1.5032830088259942E-2</v>
      </c>
      <c r="U16" s="4">
        <f t="shared" si="15"/>
        <v>0.54679142809681203</v>
      </c>
      <c r="V16" s="4">
        <f t="shared" si="3"/>
        <v>0.45320857190318797</v>
      </c>
      <c r="W16" s="26">
        <f t="shared" si="8"/>
        <v>932.34967231750488</v>
      </c>
      <c r="X16" s="4">
        <f t="shared" si="6"/>
        <v>1864.6993446350098</v>
      </c>
    </row>
    <row r="17" spans="1:37" ht="16" thickBot="1" x14ac:dyDescent="0.25">
      <c r="A17" s="55" t="s">
        <v>3184</v>
      </c>
      <c r="B17" s="56" t="s">
        <v>3181</v>
      </c>
      <c r="C17" s="56" t="s">
        <v>3158</v>
      </c>
      <c r="D17" s="56" t="s">
        <v>3185</v>
      </c>
      <c r="E17" s="11">
        <v>45.902133941650391</v>
      </c>
      <c r="F17" s="57">
        <v>9516</v>
      </c>
      <c r="G17" s="57">
        <v>341</v>
      </c>
      <c r="H17" s="57">
        <v>9175</v>
      </c>
      <c r="I17" s="11">
        <v>173</v>
      </c>
      <c r="J17" s="11">
        <v>168</v>
      </c>
      <c r="K17" s="11">
        <v>135</v>
      </c>
      <c r="L17" s="11">
        <v>9040</v>
      </c>
      <c r="M17" s="6">
        <v>0</v>
      </c>
      <c r="N17" s="6">
        <v>0</v>
      </c>
      <c r="O17" s="4">
        <f t="shared" si="13"/>
        <v>45.902133941650391</v>
      </c>
      <c r="P17" s="25"/>
      <c r="Q17" s="4"/>
      <c r="R17" s="4">
        <f t="shared" si="14"/>
        <v>46.617483615875244</v>
      </c>
      <c r="S17" s="4">
        <f t="shared" si="10"/>
        <v>0.53312788906009245</v>
      </c>
      <c r="T17" s="6"/>
      <c r="U17" s="4">
        <f t="shared" si="15"/>
        <v>0.54679142809681203</v>
      </c>
      <c r="V17" s="4">
        <f t="shared" si="3"/>
        <v>0.45320857190318797</v>
      </c>
      <c r="W17" s="26">
        <f t="shared" si="8"/>
        <v>932.34967231750488</v>
      </c>
      <c r="X17" s="4">
        <f t="shared" si="6"/>
        <v>1864.6993446350098</v>
      </c>
    </row>
    <row r="19" spans="1:37" ht="26" x14ac:dyDescent="0.3">
      <c r="A19" s="28" t="s">
        <v>3213</v>
      </c>
    </row>
    <row r="20" spans="1:37" x14ac:dyDescent="0.2">
      <c r="A20" t="s">
        <v>3075</v>
      </c>
      <c r="B20" s="7" t="s">
        <v>3090</v>
      </c>
      <c r="C20" t="s">
        <v>3091</v>
      </c>
      <c r="D20" t="s">
        <v>3092</v>
      </c>
      <c r="E20" t="s">
        <v>3093</v>
      </c>
      <c r="F20" t="s">
        <v>3094</v>
      </c>
      <c r="G20" t="s">
        <v>3095</v>
      </c>
      <c r="H20" t="s">
        <v>3096</v>
      </c>
      <c r="I20" t="s">
        <v>3097</v>
      </c>
      <c r="J20" t="s">
        <v>3098</v>
      </c>
      <c r="K20" t="s">
        <v>3099</v>
      </c>
      <c r="L20" t="s">
        <v>3100</v>
      </c>
      <c r="M20" t="s">
        <v>3101</v>
      </c>
      <c r="N20" t="s">
        <v>3102</v>
      </c>
      <c r="O20" t="s">
        <v>3103</v>
      </c>
      <c r="P20" t="s">
        <v>3104</v>
      </c>
      <c r="Q20" t="s">
        <v>3105</v>
      </c>
    </row>
    <row r="21" spans="1:37" x14ac:dyDescent="0.2">
      <c r="A21" t="s">
        <v>3076</v>
      </c>
      <c r="B21">
        <v>3009</v>
      </c>
      <c r="C21">
        <v>0</v>
      </c>
      <c r="D21">
        <v>2</v>
      </c>
      <c r="E21">
        <v>1</v>
      </c>
      <c r="F21">
        <v>2</v>
      </c>
      <c r="G21">
        <v>0</v>
      </c>
      <c r="H21">
        <v>0</v>
      </c>
      <c r="I21">
        <v>0</v>
      </c>
      <c r="J21">
        <v>2</v>
      </c>
      <c r="K21">
        <v>0</v>
      </c>
      <c r="L21">
        <v>1</v>
      </c>
      <c r="M21">
        <v>0</v>
      </c>
      <c r="N21">
        <v>1</v>
      </c>
      <c r="O21">
        <v>1</v>
      </c>
      <c r="P21">
        <v>0</v>
      </c>
      <c r="Q21">
        <v>2</v>
      </c>
    </row>
    <row r="22" spans="1:37" x14ac:dyDescent="0.2">
      <c r="A22" t="s">
        <v>3080</v>
      </c>
      <c r="B22">
        <v>15466</v>
      </c>
      <c r="C22">
        <v>1</v>
      </c>
      <c r="D22">
        <v>18</v>
      </c>
      <c r="E22">
        <v>0</v>
      </c>
      <c r="F22">
        <v>7</v>
      </c>
      <c r="G22">
        <v>1</v>
      </c>
      <c r="H22">
        <v>0</v>
      </c>
      <c r="I22">
        <v>1</v>
      </c>
      <c r="J22">
        <v>3</v>
      </c>
      <c r="K22">
        <v>1</v>
      </c>
      <c r="L22">
        <v>4</v>
      </c>
      <c r="M22">
        <v>4</v>
      </c>
      <c r="N22">
        <v>1</v>
      </c>
      <c r="O22">
        <v>2</v>
      </c>
      <c r="P22">
        <v>0</v>
      </c>
      <c r="Q22">
        <v>3</v>
      </c>
    </row>
    <row r="23" spans="1:37" x14ac:dyDescent="0.2">
      <c r="A23" t="s">
        <v>3084</v>
      </c>
      <c r="B23">
        <v>14275</v>
      </c>
      <c r="C23">
        <v>1</v>
      </c>
      <c r="D23">
        <v>13</v>
      </c>
      <c r="E23">
        <v>0</v>
      </c>
      <c r="F23">
        <v>8</v>
      </c>
      <c r="G23">
        <v>2</v>
      </c>
      <c r="H23">
        <v>0</v>
      </c>
      <c r="I23">
        <v>0</v>
      </c>
      <c r="J23">
        <v>1</v>
      </c>
      <c r="K23">
        <v>3</v>
      </c>
      <c r="L23">
        <v>3</v>
      </c>
      <c r="M23">
        <v>0</v>
      </c>
      <c r="N23">
        <v>2</v>
      </c>
      <c r="O23">
        <v>3</v>
      </c>
      <c r="P23">
        <v>0</v>
      </c>
      <c r="Q23">
        <v>3</v>
      </c>
    </row>
    <row r="24" spans="1:37" x14ac:dyDescent="0.2">
      <c r="A24" t="s">
        <v>3087</v>
      </c>
      <c r="B24">
        <v>7506</v>
      </c>
      <c r="C24">
        <v>1</v>
      </c>
      <c r="D24">
        <v>4</v>
      </c>
      <c r="E24">
        <v>0</v>
      </c>
      <c r="F24">
        <v>3</v>
      </c>
      <c r="G24">
        <v>0</v>
      </c>
      <c r="H24">
        <v>1</v>
      </c>
      <c r="I24">
        <v>1</v>
      </c>
      <c r="J24">
        <v>2</v>
      </c>
      <c r="K24">
        <v>0</v>
      </c>
      <c r="L24">
        <v>0</v>
      </c>
      <c r="M24">
        <v>0</v>
      </c>
      <c r="N24">
        <v>1</v>
      </c>
      <c r="O24">
        <v>2</v>
      </c>
      <c r="P24">
        <v>0</v>
      </c>
      <c r="Q24">
        <v>2</v>
      </c>
      <c r="U24" s="73"/>
      <c r="V24" s="73"/>
    </row>
    <row r="25" spans="1:37" ht="14.25" customHeight="1" x14ac:dyDescent="0.2">
      <c r="A25" t="s">
        <v>3078</v>
      </c>
      <c r="B25">
        <v>11359</v>
      </c>
      <c r="C25">
        <v>14</v>
      </c>
      <c r="D25">
        <v>62</v>
      </c>
      <c r="E25">
        <v>1</v>
      </c>
      <c r="F25">
        <v>18</v>
      </c>
      <c r="G25">
        <v>16</v>
      </c>
      <c r="H25">
        <v>0</v>
      </c>
      <c r="I25">
        <v>1</v>
      </c>
      <c r="J25">
        <v>35</v>
      </c>
      <c r="K25">
        <v>6</v>
      </c>
      <c r="L25">
        <v>2</v>
      </c>
      <c r="M25">
        <v>3</v>
      </c>
      <c r="N25">
        <v>1</v>
      </c>
      <c r="O25">
        <v>40</v>
      </c>
      <c r="P25">
        <v>0</v>
      </c>
      <c r="Q25">
        <v>89</v>
      </c>
    </row>
    <row r="26" spans="1:37" x14ac:dyDescent="0.2">
      <c r="A26" t="s">
        <v>3082</v>
      </c>
      <c r="B26">
        <v>14124</v>
      </c>
      <c r="C26">
        <v>17</v>
      </c>
      <c r="D26">
        <v>80</v>
      </c>
      <c r="E26">
        <v>3</v>
      </c>
      <c r="F26">
        <v>32</v>
      </c>
      <c r="G26">
        <v>19</v>
      </c>
      <c r="H26">
        <v>0</v>
      </c>
      <c r="I26">
        <v>0</v>
      </c>
      <c r="J26">
        <v>37</v>
      </c>
      <c r="K26">
        <v>4</v>
      </c>
      <c r="L26">
        <v>12</v>
      </c>
      <c r="M26">
        <v>5</v>
      </c>
      <c r="N26">
        <v>2</v>
      </c>
      <c r="O26">
        <v>46</v>
      </c>
      <c r="P26">
        <v>0</v>
      </c>
      <c r="Q26">
        <v>102</v>
      </c>
    </row>
    <row r="28" spans="1:37" ht="29" x14ac:dyDescent="0.2">
      <c r="A28" s="14" t="s">
        <v>3214</v>
      </c>
    </row>
    <row r="29" spans="1:37" ht="16" thickBot="1" x14ac:dyDescent="0.25">
      <c r="A29" s="29" t="s">
        <v>3190</v>
      </c>
      <c r="B29" s="29" t="s">
        <v>3191</v>
      </c>
      <c r="C29" s="29" t="s">
        <v>3215</v>
      </c>
      <c r="D29" s="29" t="s">
        <v>3216</v>
      </c>
      <c r="E29" s="33" t="s">
        <v>3217</v>
      </c>
      <c r="F29" s="29" t="s">
        <v>3195</v>
      </c>
      <c r="G29" s="29" t="s">
        <v>3196</v>
      </c>
      <c r="H29" s="29" t="s">
        <v>3197</v>
      </c>
      <c r="I29" t="s">
        <v>3090</v>
      </c>
      <c r="J29" t="s">
        <v>3091</v>
      </c>
      <c r="K29" t="s">
        <v>3092</v>
      </c>
      <c r="L29" t="s">
        <v>3093</v>
      </c>
      <c r="M29" t="s">
        <v>3094</v>
      </c>
      <c r="N29" t="s">
        <v>3095</v>
      </c>
      <c r="O29" t="s">
        <v>3096</v>
      </c>
      <c r="P29" t="s">
        <v>3097</v>
      </c>
      <c r="Q29" t="s">
        <v>3098</v>
      </c>
      <c r="R29" t="s">
        <v>3099</v>
      </c>
      <c r="S29" t="s">
        <v>3100</v>
      </c>
      <c r="T29" t="s">
        <v>3101</v>
      </c>
      <c r="U29" t="s">
        <v>3102</v>
      </c>
      <c r="V29" t="s">
        <v>3103</v>
      </c>
      <c r="W29" t="s">
        <v>3104</v>
      </c>
      <c r="X29" t="s">
        <v>3105</v>
      </c>
      <c r="Y29" s="30" t="s">
        <v>3206</v>
      </c>
      <c r="Z29" s="34" t="s">
        <v>3208</v>
      </c>
      <c r="AA29" s="35" t="s">
        <v>3218</v>
      </c>
      <c r="AB29" s="35" t="s">
        <v>3219</v>
      </c>
      <c r="AC29" s="35" t="s">
        <v>3220</v>
      </c>
      <c r="AD29" s="35" t="s">
        <v>3221</v>
      </c>
      <c r="AE29" s="35" t="s">
        <v>3222</v>
      </c>
      <c r="AF29" s="35" t="s">
        <v>3223</v>
      </c>
      <c r="AG29" s="35" t="s">
        <v>3224</v>
      </c>
      <c r="AH29" s="35" t="s">
        <v>3225</v>
      </c>
      <c r="AI29" s="35" t="s">
        <v>3226</v>
      </c>
      <c r="AJ29" s="35" t="s">
        <v>3227</v>
      </c>
      <c r="AK29" s="35" t="s">
        <v>3228</v>
      </c>
    </row>
    <row r="30" spans="1:37" s="10" customFormat="1" ht="16" thickBot="1" x14ac:dyDescent="0.25">
      <c r="A30" s="50" t="s">
        <v>3156</v>
      </c>
      <c r="B30" s="51" t="s">
        <v>3157</v>
      </c>
      <c r="C30" s="51" t="s">
        <v>3158</v>
      </c>
      <c r="D30" s="51" t="s">
        <v>3159</v>
      </c>
      <c r="E30" s="9">
        <v>1.6665939092636108</v>
      </c>
      <c r="F30" s="52">
        <v>3021</v>
      </c>
      <c r="G30" s="52">
        <v>4</v>
      </c>
      <c r="H30" s="52">
        <v>3017</v>
      </c>
      <c r="I30" s="10">
        <v>3009</v>
      </c>
      <c r="J30" s="10">
        <v>0</v>
      </c>
      <c r="K30" s="10">
        <v>2</v>
      </c>
      <c r="L30" s="10">
        <v>1</v>
      </c>
      <c r="M30" s="10">
        <v>2</v>
      </c>
      <c r="N30" s="10">
        <v>0</v>
      </c>
      <c r="O30" s="10">
        <v>0</v>
      </c>
      <c r="P30" s="10">
        <v>0</v>
      </c>
      <c r="Q30" s="10">
        <v>2</v>
      </c>
      <c r="R30" s="10">
        <v>0</v>
      </c>
      <c r="S30" s="10">
        <v>1</v>
      </c>
      <c r="T30" s="10">
        <v>0</v>
      </c>
      <c r="U30" s="10">
        <v>1</v>
      </c>
      <c r="V30" s="10">
        <v>1</v>
      </c>
      <c r="W30" s="10">
        <v>0</v>
      </c>
      <c r="X30" s="10">
        <v>2</v>
      </c>
      <c r="Y30" s="31">
        <f>ABS($Q$2)</f>
        <v>7088.8106346130371</v>
      </c>
      <c r="Z30" s="31">
        <f>ABS($T$2)</f>
        <v>0.62731588555141771</v>
      </c>
      <c r="AA30" s="31">
        <f>E30/(Y30/2)*1000000</f>
        <v>470.20409915480457</v>
      </c>
      <c r="AB30" s="74">
        <f>AVERAGE(AA31:AA33)</f>
        <v>267.98299346135582</v>
      </c>
      <c r="AC30" s="36">
        <f>E30*X30/SUM(J30,L30,N30,P30,R30,T30,V30,X30)</f>
        <v>0.83329695463180542</v>
      </c>
      <c r="AD30" s="74">
        <f>AVERAGE(AC31:AC33)</f>
        <v>0.28055852396875364</v>
      </c>
      <c r="AE30" s="31">
        <f>AVERAGE(AD30,AD38,AD46,AD54)</f>
        <v>0.28060413474335205</v>
      </c>
      <c r="AF30" s="59">
        <f>AE30/(Y30/2)*1000000</f>
        <v>79.168184680579955</v>
      </c>
      <c r="AG30" s="20">
        <f>AF30/Z30</f>
        <v>126.2014664445971</v>
      </c>
      <c r="AH30" s="36"/>
      <c r="AI30" s="31"/>
      <c r="AJ30" s="31"/>
      <c r="AK30" s="31"/>
    </row>
    <row r="31" spans="1:37" s="12" customFormat="1" ht="16" thickBot="1" x14ac:dyDescent="0.25">
      <c r="A31" s="54" t="s">
        <v>3161</v>
      </c>
      <c r="B31" s="5" t="s">
        <v>3157</v>
      </c>
      <c r="C31" s="5" t="s">
        <v>3158</v>
      </c>
      <c r="D31" s="5" t="s">
        <v>3159</v>
      </c>
      <c r="E31" s="6">
        <v>1.054606556892395</v>
      </c>
      <c r="F31" s="49">
        <v>15512</v>
      </c>
      <c r="G31" s="49">
        <v>13</v>
      </c>
      <c r="H31" s="49">
        <v>15499</v>
      </c>
      <c r="I31">
        <v>15466</v>
      </c>
      <c r="J31">
        <v>1</v>
      </c>
      <c r="K31">
        <v>18</v>
      </c>
      <c r="L31">
        <v>0</v>
      </c>
      <c r="M31">
        <v>7</v>
      </c>
      <c r="N31">
        <v>1</v>
      </c>
      <c r="O31">
        <v>0</v>
      </c>
      <c r="P31">
        <v>1</v>
      </c>
      <c r="Q31">
        <v>3</v>
      </c>
      <c r="R31">
        <v>1</v>
      </c>
      <c r="S31">
        <v>4</v>
      </c>
      <c r="T31">
        <v>4</v>
      </c>
      <c r="U31">
        <v>1</v>
      </c>
      <c r="V31">
        <v>2</v>
      </c>
      <c r="W31">
        <v>0</v>
      </c>
      <c r="X31">
        <v>3</v>
      </c>
      <c r="Y31" s="4">
        <f>ABS($Q$2)</f>
        <v>7088.8106346130371</v>
      </c>
      <c r="Z31" s="4">
        <f>ABS($T$2)</f>
        <v>0.62731588555141771</v>
      </c>
      <c r="AA31" s="4">
        <f>E31/(Y31/2)*1000000</f>
        <v>297.54118462214041</v>
      </c>
      <c r="AB31" s="4"/>
      <c r="AC31" s="36">
        <f t="shared" ref="AC31:AC37" si="16">E31*X31/SUM(J31,L31,N31,P31,R31,T31,V31,X31)</f>
        <v>0.24337074389824501</v>
      </c>
      <c r="AD31" s="13"/>
      <c r="AE31" s="13"/>
      <c r="AF31" s="37"/>
      <c r="AG31" s="13"/>
      <c r="AH31" s="37"/>
      <c r="AI31" s="13"/>
      <c r="AJ31" s="13"/>
      <c r="AK31" s="13"/>
    </row>
    <row r="32" spans="1:37" ht="16" thickBot="1" x14ac:dyDescent="0.25">
      <c r="A32" s="54" t="s">
        <v>3162</v>
      </c>
      <c r="B32" s="5" t="s">
        <v>3157</v>
      </c>
      <c r="C32" s="5" t="s">
        <v>3158</v>
      </c>
      <c r="D32" s="5" t="s">
        <v>3159</v>
      </c>
      <c r="E32" s="6">
        <v>0.79130148887634277</v>
      </c>
      <c r="F32" s="49">
        <v>14311</v>
      </c>
      <c r="G32" s="49">
        <v>9</v>
      </c>
      <c r="H32" s="49">
        <v>14302</v>
      </c>
      <c r="I32">
        <v>14275</v>
      </c>
      <c r="J32">
        <v>1</v>
      </c>
      <c r="K32">
        <v>13</v>
      </c>
      <c r="L32">
        <v>0</v>
      </c>
      <c r="M32">
        <v>8</v>
      </c>
      <c r="N32">
        <v>2</v>
      </c>
      <c r="O32">
        <v>0</v>
      </c>
      <c r="P32">
        <v>0</v>
      </c>
      <c r="Q32">
        <v>1</v>
      </c>
      <c r="R32">
        <v>0</v>
      </c>
      <c r="S32">
        <v>3</v>
      </c>
      <c r="T32">
        <v>0</v>
      </c>
      <c r="U32">
        <v>2</v>
      </c>
      <c r="V32">
        <v>3</v>
      </c>
      <c r="W32">
        <v>0</v>
      </c>
      <c r="X32">
        <v>3</v>
      </c>
      <c r="Y32" s="4">
        <f t="shared" ref="Y32:Y33" si="17">ABS($Q$2)</f>
        <v>7088.8106346130371</v>
      </c>
      <c r="Z32" s="4">
        <f t="shared" ref="Z32:Z33" si="18">ABS($T$2)</f>
        <v>0.62731588555141771</v>
      </c>
      <c r="AA32" s="4">
        <f t="shared" ref="AA32:AA35" si="19">E32/(Y32/2)*1000000</f>
        <v>223.25366825644883</v>
      </c>
      <c r="AB32" s="4"/>
      <c r="AC32" s="36">
        <f t="shared" si="16"/>
        <v>0.26376716295878094</v>
      </c>
      <c r="AD32" s="31"/>
    </row>
    <row r="33" spans="1:37" s="12" customFormat="1" ht="16" thickBot="1" x14ac:dyDescent="0.25">
      <c r="A33" s="55" t="s">
        <v>3163</v>
      </c>
      <c r="B33" s="56" t="s">
        <v>3157</v>
      </c>
      <c r="C33" s="56" t="s">
        <v>3158</v>
      </c>
      <c r="D33" s="56" t="s">
        <v>3159</v>
      </c>
      <c r="E33" s="11">
        <v>1.0036129951477051</v>
      </c>
      <c r="F33" s="57">
        <v>7523</v>
      </c>
      <c r="G33" s="57">
        <v>6</v>
      </c>
      <c r="H33" s="57">
        <v>7517</v>
      </c>
      <c r="I33" s="12">
        <v>7506</v>
      </c>
      <c r="J33" s="12">
        <v>1</v>
      </c>
      <c r="K33" s="12">
        <v>4</v>
      </c>
      <c r="L33" s="12">
        <v>0</v>
      </c>
      <c r="M33" s="12">
        <v>3</v>
      </c>
      <c r="N33" s="12">
        <v>0</v>
      </c>
      <c r="O33" s="12">
        <v>1</v>
      </c>
      <c r="P33" s="12">
        <v>1</v>
      </c>
      <c r="Q33" s="12">
        <v>2</v>
      </c>
      <c r="R33" s="12">
        <v>0</v>
      </c>
      <c r="S33" s="12">
        <v>0</v>
      </c>
      <c r="T33" s="12">
        <v>0</v>
      </c>
      <c r="U33" s="12">
        <v>1</v>
      </c>
      <c r="V33" s="12">
        <v>2</v>
      </c>
      <c r="W33" s="12">
        <v>0</v>
      </c>
      <c r="X33" s="12">
        <v>2</v>
      </c>
      <c r="Y33" s="13">
        <f t="shared" si="17"/>
        <v>7088.8106346130371</v>
      </c>
      <c r="Z33" s="13">
        <f t="shared" si="18"/>
        <v>0.62731588555141771</v>
      </c>
      <c r="AA33" s="13">
        <f t="shared" si="19"/>
        <v>283.15412750547824</v>
      </c>
      <c r="AB33" s="13"/>
      <c r="AC33" s="36">
        <f>E33*X33/SUM(J33,L33,N33,P33,R33,T33,V33,X33)</f>
        <v>0.33453766504923504</v>
      </c>
    </row>
    <row r="34" spans="1:37" ht="16" thickBot="1" x14ac:dyDescent="0.25">
      <c r="A34" s="67" t="s">
        <v>3078</v>
      </c>
      <c r="B34" s="67" t="s">
        <v>3168</v>
      </c>
      <c r="C34" s="67" t="s">
        <v>3158</v>
      </c>
      <c r="D34" s="67" t="s">
        <v>3159</v>
      </c>
      <c r="E34" s="68">
        <v>18.495098114013672</v>
      </c>
      <c r="F34" s="69">
        <v>11647</v>
      </c>
      <c r="G34" s="69">
        <v>170</v>
      </c>
      <c r="H34" s="69">
        <v>11477</v>
      </c>
      <c r="I34">
        <v>11359</v>
      </c>
      <c r="J34">
        <v>14</v>
      </c>
      <c r="K34">
        <v>62</v>
      </c>
      <c r="L34">
        <v>1</v>
      </c>
      <c r="M34">
        <v>18</v>
      </c>
      <c r="N34">
        <v>16</v>
      </c>
      <c r="O34">
        <v>0</v>
      </c>
      <c r="P34">
        <v>1</v>
      </c>
      <c r="Q34">
        <v>35</v>
      </c>
      <c r="R34">
        <v>6</v>
      </c>
      <c r="S34">
        <v>2</v>
      </c>
      <c r="T34">
        <v>3</v>
      </c>
      <c r="U34">
        <v>1</v>
      </c>
      <c r="V34">
        <v>40</v>
      </c>
      <c r="W34">
        <v>0</v>
      </c>
      <c r="X34">
        <v>89</v>
      </c>
      <c r="Y34" s="32">
        <f>ABS($Q$6)</f>
        <v>46.617483615875244</v>
      </c>
      <c r="Z34" s="32">
        <f>ABS($T$6)</f>
        <v>0.54679142809681203</v>
      </c>
      <c r="AA34" s="32">
        <f t="shared" si="19"/>
        <v>793483.3319795623</v>
      </c>
      <c r="AB34" s="32">
        <f>AVERAGE(AA34:AA35)</f>
        <v>764393.67235462228</v>
      </c>
      <c r="AC34" s="36">
        <f t="shared" si="16"/>
        <v>9.6827278361600992</v>
      </c>
      <c r="AD34" s="31">
        <f>AVERAGE(AC34:AC35)</f>
        <v>9.3010046350998898</v>
      </c>
      <c r="AE34" s="31">
        <f>AVERAGE(AD34,AD42,AD50,AD58)</f>
        <v>9.3013225950639526</v>
      </c>
      <c r="AF34" s="59">
        <f>AE34/(Y34/2)*1000000</f>
        <v>399048.6776037158</v>
      </c>
      <c r="AG34" s="20">
        <f>AF34/Z34</f>
        <v>729800.53654583322</v>
      </c>
    </row>
    <row r="35" spans="1:37" ht="16" thickBot="1" x14ac:dyDescent="0.25">
      <c r="A35" s="5" t="s">
        <v>3082</v>
      </c>
      <c r="B35" s="5" t="s">
        <v>3168</v>
      </c>
      <c r="C35" s="5" t="s">
        <v>3158</v>
      </c>
      <c r="D35" s="5" t="s">
        <v>3159</v>
      </c>
      <c r="E35" s="6">
        <v>17.139011383056641</v>
      </c>
      <c r="F35" s="49">
        <v>14483</v>
      </c>
      <c r="G35" s="49">
        <v>196</v>
      </c>
      <c r="H35" s="49">
        <v>14287</v>
      </c>
      <c r="I35">
        <v>14124</v>
      </c>
      <c r="J35">
        <v>17</v>
      </c>
      <c r="K35">
        <v>80</v>
      </c>
      <c r="L35">
        <v>3</v>
      </c>
      <c r="M35">
        <v>32</v>
      </c>
      <c r="N35">
        <v>19</v>
      </c>
      <c r="O35">
        <v>0</v>
      </c>
      <c r="P35">
        <v>0</v>
      </c>
      <c r="Q35">
        <v>37</v>
      </c>
      <c r="R35">
        <v>4</v>
      </c>
      <c r="S35">
        <v>12</v>
      </c>
      <c r="T35">
        <v>5</v>
      </c>
      <c r="U35">
        <v>2</v>
      </c>
      <c r="V35">
        <v>46</v>
      </c>
      <c r="W35">
        <v>0</v>
      </c>
      <c r="X35">
        <v>102</v>
      </c>
      <c r="Y35" s="4">
        <f>ABS($Q$6)</f>
        <v>46.617483615875244</v>
      </c>
      <c r="Z35" s="4">
        <f>ABS($T$6)</f>
        <v>0.54679142809681203</v>
      </c>
      <c r="AA35" s="4">
        <f t="shared" si="19"/>
        <v>735304.01272968214</v>
      </c>
      <c r="AB35" s="4"/>
      <c r="AC35" s="36">
        <f t="shared" si="16"/>
        <v>8.9192814340396804</v>
      </c>
    </row>
    <row r="36" spans="1:37" ht="20" customHeight="1" thickBot="1" x14ac:dyDescent="0.25">
      <c r="A36" s="5" t="s">
        <v>3079</v>
      </c>
      <c r="B36" s="5" t="s">
        <v>3164</v>
      </c>
      <c r="C36" s="5" t="s">
        <v>3158</v>
      </c>
      <c r="D36" s="5" t="s">
        <v>3159</v>
      </c>
      <c r="E36" s="6">
        <v>14.69752311706543</v>
      </c>
      <c r="F36" s="49">
        <v>16356</v>
      </c>
      <c r="G36" s="49">
        <v>190</v>
      </c>
      <c r="H36" s="49">
        <v>16166</v>
      </c>
      <c r="I36">
        <v>16005</v>
      </c>
      <c r="J36">
        <v>23</v>
      </c>
      <c r="K36">
        <v>82</v>
      </c>
      <c r="L36">
        <v>3</v>
      </c>
      <c r="M36">
        <v>29</v>
      </c>
      <c r="N36">
        <v>21</v>
      </c>
      <c r="O36">
        <v>0</v>
      </c>
      <c r="P36">
        <v>3</v>
      </c>
      <c r="Q36">
        <v>38</v>
      </c>
      <c r="R36">
        <v>6</v>
      </c>
      <c r="S36">
        <v>10</v>
      </c>
      <c r="T36">
        <v>4</v>
      </c>
      <c r="U36">
        <v>2</v>
      </c>
      <c r="V36">
        <v>45</v>
      </c>
      <c r="W36">
        <v>0</v>
      </c>
      <c r="X36">
        <v>85</v>
      </c>
      <c r="Y36" s="4">
        <f t="shared" ref="Y36:Y37" si="20">ABS($Q$6)</f>
        <v>46.617483615875244</v>
      </c>
      <c r="Z36" s="4">
        <f t="shared" ref="Z36:Z37" si="21">ABS($T$6)</f>
        <v>0.54679142809681203</v>
      </c>
      <c r="AA36" s="4">
        <f t="shared" ref="AA36:AA37" si="22">E36/(Y36/2)*1000000</f>
        <v>630558.40757823724</v>
      </c>
      <c r="AB36" s="32">
        <f>AVERAGE(AA36:AA37)</f>
        <v>791912.4870866253</v>
      </c>
      <c r="AC36" s="36">
        <f t="shared" si="16"/>
        <v>6.5752077102661133</v>
      </c>
      <c r="AD36" s="31">
        <f>AVERAGE(AC36:AC37)</f>
        <v>8.8827175402986818</v>
      </c>
      <c r="AE36" s="31">
        <f>AVERAGE(AD36,AD44,AD52,AD60)</f>
        <v>8.883821964392272</v>
      </c>
      <c r="AF36" s="59">
        <f>AE36/(Y36/2)*1000000</f>
        <v>381136.91582301329</v>
      </c>
      <c r="AG36" s="20">
        <f>AF36/Z36</f>
        <v>697042.59474150208</v>
      </c>
    </row>
    <row r="37" spans="1:37" ht="16" thickBot="1" x14ac:dyDescent="0.25">
      <c r="A37" s="5" t="s">
        <v>3083</v>
      </c>
      <c r="B37" s="5" t="s">
        <v>3164</v>
      </c>
      <c r="C37" s="5" t="s">
        <v>3158</v>
      </c>
      <c r="D37" s="5" t="s">
        <v>3159</v>
      </c>
      <c r="E37" s="6">
        <v>22.219444274902344</v>
      </c>
      <c r="F37" s="49">
        <v>15763</v>
      </c>
      <c r="G37" s="49">
        <v>276</v>
      </c>
      <c r="H37" s="49">
        <v>15487</v>
      </c>
      <c r="I37">
        <v>15240</v>
      </c>
      <c r="J37">
        <v>26</v>
      </c>
      <c r="K37">
        <v>141</v>
      </c>
      <c r="L37">
        <v>2</v>
      </c>
      <c r="M37">
        <v>39</v>
      </c>
      <c r="N37">
        <v>34</v>
      </c>
      <c r="O37">
        <v>0</v>
      </c>
      <c r="P37">
        <v>3</v>
      </c>
      <c r="Q37">
        <v>53</v>
      </c>
      <c r="R37">
        <v>8</v>
      </c>
      <c r="S37">
        <v>10</v>
      </c>
      <c r="T37">
        <v>7</v>
      </c>
      <c r="U37">
        <v>3</v>
      </c>
      <c r="V37">
        <v>57</v>
      </c>
      <c r="W37">
        <v>1</v>
      </c>
      <c r="X37">
        <v>139</v>
      </c>
      <c r="Y37" s="4">
        <f t="shared" si="20"/>
        <v>46.617483615875244</v>
      </c>
      <c r="Z37" s="4">
        <f t="shared" si="21"/>
        <v>0.54679142809681203</v>
      </c>
      <c r="AA37" s="4">
        <f t="shared" si="22"/>
        <v>953266.56659501337</v>
      </c>
      <c r="AC37" s="36">
        <f t="shared" si="16"/>
        <v>11.190227370331252</v>
      </c>
    </row>
    <row r="38" spans="1:37" s="10" customFormat="1" x14ac:dyDescent="0.2">
      <c r="A38" s="50" t="s">
        <v>3156</v>
      </c>
      <c r="B38" s="51" t="s">
        <v>3157</v>
      </c>
      <c r="C38" s="51" t="s">
        <v>3171</v>
      </c>
      <c r="D38" s="51" t="s">
        <v>3172</v>
      </c>
      <c r="E38" s="9">
        <v>2.9179902076721191</v>
      </c>
      <c r="F38" s="52">
        <v>3021</v>
      </c>
      <c r="G38" s="52">
        <v>7</v>
      </c>
      <c r="H38" s="52">
        <v>3014</v>
      </c>
      <c r="I38" s="10">
        <v>3009</v>
      </c>
      <c r="J38" s="10">
        <v>0</v>
      </c>
      <c r="K38" s="10">
        <v>2</v>
      </c>
      <c r="L38" s="10">
        <v>1</v>
      </c>
      <c r="M38" s="10">
        <v>2</v>
      </c>
      <c r="N38" s="10">
        <v>0</v>
      </c>
      <c r="O38" s="10">
        <v>0</v>
      </c>
      <c r="P38" s="10">
        <v>0</v>
      </c>
      <c r="Q38" s="10">
        <v>2</v>
      </c>
      <c r="R38" s="10">
        <v>0</v>
      </c>
      <c r="S38" s="10">
        <v>1</v>
      </c>
      <c r="T38" s="10">
        <v>0</v>
      </c>
      <c r="U38" s="10">
        <v>1</v>
      </c>
      <c r="V38" s="10">
        <v>1</v>
      </c>
      <c r="W38" s="10">
        <v>0</v>
      </c>
      <c r="X38" s="10">
        <v>2</v>
      </c>
      <c r="Y38" s="31">
        <f t="shared" ref="Y38:Y57" si="23">ABS($Q$2)</f>
        <v>7088.8106346130371</v>
      </c>
      <c r="Z38" s="31">
        <f>ABS($T$10)</f>
        <v>0.62731588555141771</v>
      </c>
      <c r="AA38" s="31">
        <f t="shared" ref="AA38:AA43" si="24">E38/(Y38/2)*1000000</f>
        <v>823.26651340472881</v>
      </c>
      <c r="AB38" s="74">
        <f>AVERAGE(AA39:AA41)</f>
        <v>346.7059403353266</v>
      </c>
      <c r="AC38" s="36">
        <f>E38*X38/SUM(Q38,R38,S38,T38,U38,V38,W38,X38)</f>
        <v>0.83371148790631977</v>
      </c>
      <c r="AD38" s="74">
        <f>AVERAGE(AC39:AC41)</f>
        <v>0.28058825598822701</v>
      </c>
      <c r="AE38" s="31"/>
      <c r="AF38" s="36"/>
      <c r="AG38" s="31"/>
      <c r="AH38" s="36"/>
      <c r="AI38" s="31"/>
      <c r="AJ38" s="31"/>
      <c r="AK38" s="31"/>
    </row>
    <row r="39" spans="1:37" s="12" customFormat="1" ht="16" thickBot="1" x14ac:dyDescent="0.25">
      <c r="A39" s="54" t="s">
        <v>3161</v>
      </c>
      <c r="B39" s="5" t="s">
        <v>3157</v>
      </c>
      <c r="C39" s="5" t="s">
        <v>3171</v>
      </c>
      <c r="D39" s="5" t="s">
        <v>3172</v>
      </c>
      <c r="E39" s="6">
        <v>1.4604600667953491</v>
      </c>
      <c r="F39" s="49">
        <v>15512</v>
      </c>
      <c r="G39" s="49">
        <v>18</v>
      </c>
      <c r="H39" s="49">
        <v>15494</v>
      </c>
      <c r="I39">
        <v>15466</v>
      </c>
      <c r="J39">
        <v>1</v>
      </c>
      <c r="K39">
        <v>18</v>
      </c>
      <c r="L39">
        <v>0</v>
      </c>
      <c r="M39">
        <v>7</v>
      </c>
      <c r="N39">
        <v>1</v>
      </c>
      <c r="O39">
        <v>0</v>
      </c>
      <c r="P39">
        <v>1</v>
      </c>
      <c r="Q39">
        <v>3</v>
      </c>
      <c r="R39">
        <v>1</v>
      </c>
      <c r="S39">
        <v>4</v>
      </c>
      <c r="T39">
        <v>4</v>
      </c>
      <c r="U39">
        <v>1</v>
      </c>
      <c r="V39">
        <v>2</v>
      </c>
      <c r="W39">
        <v>0</v>
      </c>
      <c r="X39">
        <v>3</v>
      </c>
      <c r="Y39" s="4">
        <f t="shared" si="23"/>
        <v>7088.8106346130371</v>
      </c>
      <c r="Z39" s="4">
        <f>ABS($T$10)</f>
        <v>0.62731588555141771</v>
      </c>
      <c r="AA39" s="4">
        <f t="shared" si="24"/>
        <v>412.04657369862792</v>
      </c>
      <c r="AB39" s="4"/>
      <c r="AC39" s="37">
        <f>E39*X39/SUM(Q39,R39,S39,T39,U39,V39,W39,X39)</f>
        <v>0.2434100111325582</v>
      </c>
      <c r="AD39" s="13"/>
      <c r="AE39" s="13"/>
      <c r="AF39" s="37"/>
      <c r="AG39" s="13"/>
      <c r="AH39" s="37"/>
      <c r="AI39" s="13"/>
      <c r="AJ39" s="13"/>
      <c r="AK39" s="13"/>
    </row>
    <row r="40" spans="1:37" ht="16" thickBot="1" x14ac:dyDescent="0.25">
      <c r="A40" s="54" t="s">
        <v>3162</v>
      </c>
      <c r="B40" s="5" t="s">
        <v>3157</v>
      </c>
      <c r="C40" s="5" t="s">
        <v>3171</v>
      </c>
      <c r="D40" s="5" t="s">
        <v>3172</v>
      </c>
      <c r="E40" s="6">
        <v>1.0551793575286865</v>
      </c>
      <c r="F40" s="49">
        <v>14311</v>
      </c>
      <c r="G40" s="49">
        <v>12</v>
      </c>
      <c r="H40" s="49">
        <v>14299</v>
      </c>
      <c r="I40">
        <v>14275</v>
      </c>
      <c r="J40">
        <v>1</v>
      </c>
      <c r="K40">
        <v>13</v>
      </c>
      <c r="L40">
        <v>0</v>
      </c>
      <c r="M40">
        <v>8</v>
      </c>
      <c r="N40">
        <v>2</v>
      </c>
      <c r="O40">
        <v>0</v>
      </c>
      <c r="P40">
        <v>0</v>
      </c>
      <c r="Q40">
        <v>1</v>
      </c>
      <c r="R40">
        <v>0</v>
      </c>
      <c r="S40">
        <v>3</v>
      </c>
      <c r="T40">
        <v>0</v>
      </c>
      <c r="U40">
        <v>2</v>
      </c>
      <c r="V40">
        <v>3</v>
      </c>
      <c r="W40">
        <v>0</v>
      </c>
      <c r="X40">
        <v>3</v>
      </c>
      <c r="Y40" s="4">
        <f t="shared" si="23"/>
        <v>7088.8106346130371</v>
      </c>
      <c r="Z40" s="4">
        <f t="shared" ref="Z40:Z57" si="25">ABS($T$10)</f>
        <v>0.62731588555141771</v>
      </c>
      <c r="AA40" s="4">
        <f t="shared" si="24"/>
        <v>297.70279160131253</v>
      </c>
      <c r="AB40" s="4"/>
      <c r="AC40" s="37">
        <f t="shared" ref="AC40:AC45" si="26">E40*X40/SUM(Q40,R40,S40,T40,U40,V40,W40,X40)</f>
        <v>0.26379483938217163</v>
      </c>
    </row>
    <row r="41" spans="1:37" s="12" customFormat="1" ht="16" thickBot="1" x14ac:dyDescent="0.25">
      <c r="A41" s="55" t="s">
        <v>3163</v>
      </c>
      <c r="B41" s="56" t="s">
        <v>3157</v>
      </c>
      <c r="C41" s="56" t="s">
        <v>3171</v>
      </c>
      <c r="D41" s="56" t="s">
        <v>3172</v>
      </c>
      <c r="E41" s="11">
        <v>1.1709597110748291</v>
      </c>
      <c r="F41" s="57">
        <v>7523</v>
      </c>
      <c r="G41" s="57">
        <v>7</v>
      </c>
      <c r="H41" s="57">
        <v>7516</v>
      </c>
      <c r="I41" s="12">
        <v>7506</v>
      </c>
      <c r="J41" s="12">
        <v>1</v>
      </c>
      <c r="K41" s="12">
        <v>4</v>
      </c>
      <c r="L41" s="12">
        <v>0</v>
      </c>
      <c r="M41" s="12">
        <v>3</v>
      </c>
      <c r="N41" s="12">
        <v>0</v>
      </c>
      <c r="O41" s="12">
        <v>1</v>
      </c>
      <c r="P41" s="12">
        <v>1</v>
      </c>
      <c r="Q41" s="12">
        <v>2</v>
      </c>
      <c r="R41" s="12">
        <v>0</v>
      </c>
      <c r="S41" s="12">
        <v>0</v>
      </c>
      <c r="T41" s="12">
        <v>0</v>
      </c>
      <c r="U41" s="12">
        <v>1</v>
      </c>
      <c r="V41" s="12">
        <v>2</v>
      </c>
      <c r="W41" s="12">
        <v>0</v>
      </c>
      <c r="X41" s="12">
        <v>2</v>
      </c>
      <c r="Y41" s="13">
        <f t="shared" si="23"/>
        <v>7088.8106346130371</v>
      </c>
      <c r="Z41" s="13">
        <f t="shared" si="25"/>
        <v>0.62731588555141771</v>
      </c>
      <c r="AA41" s="13">
        <f t="shared" si="24"/>
        <v>330.36845570603941</v>
      </c>
      <c r="AB41" s="13"/>
      <c r="AC41" s="37">
        <f t="shared" si="26"/>
        <v>0.33455991744995117</v>
      </c>
    </row>
    <row r="42" spans="1:37" ht="16" thickBot="1" x14ac:dyDescent="0.25">
      <c r="A42" s="67" t="s">
        <v>3078</v>
      </c>
      <c r="B42" s="67" t="s">
        <v>3168</v>
      </c>
      <c r="C42" s="67" t="s">
        <v>3171</v>
      </c>
      <c r="D42" s="67" t="s">
        <v>3172</v>
      </c>
      <c r="E42" s="68">
        <v>19.152860641479492</v>
      </c>
      <c r="F42" s="69">
        <v>11647</v>
      </c>
      <c r="G42" s="69">
        <v>176</v>
      </c>
      <c r="H42" s="69">
        <v>11471</v>
      </c>
      <c r="I42">
        <v>11359</v>
      </c>
      <c r="J42">
        <v>14</v>
      </c>
      <c r="K42">
        <v>62</v>
      </c>
      <c r="L42">
        <v>1</v>
      </c>
      <c r="M42">
        <v>18</v>
      </c>
      <c r="N42">
        <v>16</v>
      </c>
      <c r="O42">
        <v>0</v>
      </c>
      <c r="P42">
        <v>1</v>
      </c>
      <c r="Q42">
        <v>35</v>
      </c>
      <c r="R42">
        <v>6</v>
      </c>
      <c r="S42">
        <v>2</v>
      </c>
      <c r="T42">
        <v>3</v>
      </c>
      <c r="U42">
        <v>1</v>
      </c>
      <c r="V42">
        <v>40</v>
      </c>
      <c r="W42">
        <v>0</v>
      </c>
      <c r="X42">
        <v>89</v>
      </c>
      <c r="Y42" s="32">
        <f>ABS($Q$6)</f>
        <v>46.617483615875244</v>
      </c>
      <c r="Z42" s="32">
        <f>ABS($T$6)</f>
        <v>0.54679142809681203</v>
      </c>
      <c r="AA42" s="32">
        <f t="shared" si="24"/>
        <v>821702.89581898949</v>
      </c>
      <c r="AB42" s="32">
        <f>AVERAGE(AA42:AA43)</f>
        <v>801176.3518267863</v>
      </c>
      <c r="AC42" s="37">
        <f t="shared" si="26"/>
        <v>9.6852533925663344</v>
      </c>
      <c r="AD42" s="31">
        <f>AVERAGE(AC42:AC43)</f>
        <v>9.304137299527655</v>
      </c>
    </row>
    <row r="43" spans="1:37" ht="16" thickBot="1" x14ac:dyDescent="0.25">
      <c r="A43" s="5" t="s">
        <v>3082</v>
      </c>
      <c r="B43" s="5" t="s">
        <v>3168</v>
      </c>
      <c r="C43" s="5" t="s">
        <v>3171</v>
      </c>
      <c r="D43" s="5" t="s">
        <v>3172</v>
      </c>
      <c r="E43" s="6">
        <v>18.195964813232422</v>
      </c>
      <c r="F43" s="49">
        <v>14483</v>
      </c>
      <c r="G43" s="49">
        <v>208</v>
      </c>
      <c r="H43" s="49">
        <v>14275</v>
      </c>
      <c r="I43">
        <v>14124</v>
      </c>
      <c r="J43">
        <v>17</v>
      </c>
      <c r="K43">
        <v>80</v>
      </c>
      <c r="L43">
        <v>3</v>
      </c>
      <c r="M43">
        <v>32</v>
      </c>
      <c r="N43">
        <v>19</v>
      </c>
      <c r="O43">
        <v>0</v>
      </c>
      <c r="P43">
        <v>0</v>
      </c>
      <c r="Q43">
        <v>37</v>
      </c>
      <c r="R43">
        <v>4</v>
      </c>
      <c r="S43">
        <v>12</v>
      </c>
      <c r="T43">
        <v>5</v>
      </c>
      <c r="U43">
        <v>2</v>
      </c>
      <c r="V43">
        <v>46</v>
      </c>
      <c r="W43">
        <v>0</v>
      </c>
      <c r="X43">
        <v>102</v>
      </c>
      <c r="Y43" s="4">
        <f>ABS($Q$6)</f>
        <v>46.617483615875244</v>
      </c>
      <c r="Z43" s="4">
        <f>ABS($T$6)</f>
        <v>0.54679142809681203</v>
      </c>
      <c r="AA43" s="4">
        <f t="shared" si="24"/>
        <v>780649.80783458322</v>
      </c>
      <c r="AB43" s="4"/>
      <c r="AC43" s="37">
        <f t="shared" si="26"/>
        <v>8.9230212064889756</v>
      </c>
    </row>
    <row r="44" spans="1:37" ht="16" thickBot="1" x14ac:dyDescent="0.25">
      <c r="A44" s="5" t="s">
        <v>3079</v>
      </c>
      <c r="B44" s="5" t="s">
        <v>3164</v>
      </c>
      <c r="C44" s="5" t="s">
        <v>3171</v>
      </c>
      <c r="D44" s="5" t="s">
        <v>3172</v>
      </c>
      <c r="E44" s="6">
        <v>14.69752311706543</v>
      </c>
      <c r="F44" s="49">
        <v>16356</v>
      </c>
      <c r="G44" s="49">
        <v>190</v>
      </c>
      <c r="H44" s="49">
        <v>16166</v>
      </c>
      <c r="I44">
        <v>16005</v>
      </c>
      <c r="J44">
        <v>23</v>
      </c>
      <c r="K44">
        <v>82</v>
      </c>
      <c r="L44">
        <v>3</v>
      </c>
      <c r="M44">
        <v>29</v>
      </c>
      <c r="N44">
        <v>21</v>
      </c>
      <c r="O44">
        <v>0</v>
      </c>
      <c r="P44">
        <v>3</v>
      </c>
      <c r="Q44">
        <v>38</v>
      </c>
      <c r="R44">
        <v>6</v>
      </c>
      <c r="S44">
        <v>10</v>
      </c>
      <c r="T44">
        <v>4</v>
      </c>
      <c r="U44">
        <v>2</v>
      </c>
      <c r="V44">
        <v>45</v>
      </c>
      <c r="W44">
        <v>0</v>
      </c>
      <c r="X44">
        <v>85</v>
      </c>
      <c r="Y44" s="4">
        <f t="shared" ref="Y44:Y45" si="27">ABS($Q$6)</f>
        <v>46.617483615875244</v>
      </c>
      <c r="Z44" s="4">
        <f t="shared" ref="Z44:Z45" si="28">ABS($T$6)</f>
        <v>0.54679142809681203</v>
      </c>
      <c r="AA44" s="4">
        <f t="shared" ref="AA44:AA45" si="29">E44/(Y44/2)*1000000</f>
        <v>630558.40757823724</v>
      </c>
      <c r="AB44" s="32">
        <f>AVERAGE(AA44:AA45)</f>
        <v>795397.28903544997</v>
      </c>
      <c r="AC44" s="37">
        <f t="shared" si="26"/>
        <v>6.5752077102661133</v>
      </c>
      <c r="AD44" s="31">
        <f>AVERAGE(AC44:AC45)</f>
        <v>8.8830780982971191</v>
      </c>
    </row>
    <row r="45" spans="1:37" ht="16" thickBot="1" x14ac:dyDescent="0.25">
      <c r="A45" s="5" t="s">
        <v>3083</v>
      </c>
      <c r="B45" s="5" t="s">
        <v>3164</v>
      </c>
      <c r="C45" s="5" t="s">
        <v>3171</v>
      </c>
      <c r="D45" s="5" t="s">
        <v>3172</v>
      </c>
      <c r="E45" s="6">
        <v>22.38189697265625</v>
      </c>
      <c r="F45" s="49">
        <v>15763</v>
      </c>
      <c r="G45" s="49">
        <v>278</v>
      </c>
      <c r="H45" s="49">
        <v>15485</v>
      </c>
      <c r="I45">
        <v>15240</v>
      </c>
      <c r="J45">
        <v>26</v>
      </c>
      <c r="K45">
        <v>141</v>
      </c>
      <c r="L45">
        <v>2</v>
      </c>
      <c r="M45">
        <v>39</v>
      </c>
      <c r="N45">
        <v>34</v>
      </c>
      <c r="O45">
        <v>0</v>
      </c>
      <c r="P45">
        <v>3</v>
      </c>
      <c r="Q45">
        <v>53</v>
      </c>
      <c r="R45">
        <v>8</v>
      </c>
      <c r="S45">
        <v>10</v>
      </c>
      <c r="T45">
        <v>7</v>
      </c>
      <c r="U45">
        <v>3</v>
      </c>
      <c r="V45">
        <v>57</v>
      </c>
      <c r="W45">
        <v>1</v>
      </c>
      <c r="X45">
        <v>139</v>
      </c>
      <c r="Y45" s="4">
        <f t="shared" si="27"/>
        <v>46.617483615875244</v>
      </c>
      <c r="Z45" s="4">
        <f t="shared" si="28"/>
        <v>0.54679142809681203</v>
      </c>
      <c r="AA45" s="4">
        <f t="shared" si="29"/>
        <v>960236.17049266282</v>
      </c>
      <c r="AC45" s="37">
        <f t="shared" si="26"/>
        <v>11.190948486328125</v>
      </c>
    </row>
    <row r="46" spans="1:37" s="10" customFormat="1" ht="16" thickBot="1" x14ac:dyDescent="0.25">
      <c r="A46" s="50" t="s">
        <v>3156</v>
      </c>
      <c r="B46" s="51" t="s">
        <v>3157</v>
      </c>
      <c r="C46" s="51" t="s">
        <v>3160</v>
      </c>
      <c r="D46" s="51" t="s">
        <v>3173</v>
      </c>
      <c r="E46" s="9">
        <v>2.5007197856903076</v>
      </c>
      <c r="F46" s="52">
        <v>3021</v>
      </c>
      <c r="G46" s="52">
        <v>6</v>
      </c>
      <c r="H46" s="52">
        <v>3015</v>
      </c>
      <c r="I46" s="10">
        <v>3009</v>
      </c>
      <c r="J46" s="10">
        <v>0</v>
      </c>
      <c r="K46" s="10">
        <v>2</v>
      </c>
      <c r="L46" s="10">
        <v>1</v>
      </c>
      <c r="M46" s="10">
        <v>2</v>
      </c>
      <c r="N46" s="10">
        <v>0</v>
      </c>
      <c r="O46" s="10">
        <v>0</v>
      </c>
      <c r="P46" s="10">
        <v>0</v>
      </c>
      <c r="Q46" s="10">
        <v>2</v>
      </c>
      <c r="R46" s="10">
        <v>0</v>
      </c>
      <c r="S46" s="10">
        <v>1</v>
      </c>
      <c r="T46" s="10">
        <v>0</v>
      </c>
      <c r="U46" s="10">
        <v>1</v>
      </c>
      <c r="V46" s="10">
        <v>1</v>
      </c>
      <c r="W46" s="10">
        <v>0</v>
      </c>
      <c r="X46" s="10">
        <v>2</v>
      </c>
      <c r="Y46" s="31">
        <f t="shared" si="23"/>
        <v>7088.8106346130371</v>
      </c>
      <c r="Z46" s="31">
        <f t="shared" si="25"/>
        <v>0.62731588555141771</v>
      </c>
      <c r="AA46" s="31">
        <f t="shared" ref="AA46:AA51" si="30">E46/(Y46/2)*1000000</f>
        <v>705.54001639707121</v>
      </c>
      <c r="AB46" s="74">
        <f>AVERAGE(AA47:AA49)</f>
        <v>420.67865101422302</v>
      </c>
      <c r="AC46" s="36">
        <f>E46*X46/SUM(M46,N46,O46,P46,U46,V46,X46)</f>
        <v>0.83357326189676917</v>
      </c>
      <c r="AD46" s="74">
        <f>AVERAGE(AC47:AC49)</f>
        <v>0.28062111801571316</v>
      </c>
      <c r="AE46" s="31"/>
      <c r="AF46" s="36"/>
      <c r="AG46" s="31"/>
      <c r="AH46" s="31">
        <f>E46*(SUM(O46,P46,W46,X46)/(SUM(O46,P46,W46,X46)+SUM(M46,N46,U46,V46)))</f>
        <v>0.83357326189676917</v>
      </c>
      <c r="AI46" s="74">
        <f>AVERAGE(AH47:AH49,AH55:AH57)</f>
        <v>0.41921918866230029</v>
      </c>
      <c r="AJ46" s="31">
        <f>AI46/(Y46/2)*1000000</f>
        <v>118.27631185839529</v>
      </c>
      <c r="AK46" s="20">
        <f>AJ46/Z46</f>
        <v>188.54346682840509</v>
      </c>
    </row>
    <row r="47" spans="1:37" ht="16" thickBot="1" x14ac:dyDescent="0.25">
      <c r="A47" s="54" t="s">
        <v>3161</v>
      </c>
      <c r="B47" s="5" t="s">
        <v>3157</v>
      </c>
      <c r="C47" s="5" t="s">
        <v>3160</v>
      </c>
      <c r="D47" s="5" t="s">
        <v>3173</v>
      </c>
      <c r="E47" s="6">
        <v>1.2169322967529297</v>
      </c>
      <c r="F47" s="49">
        <v>15512</v>
      </c>
      <c r="G47" s="49">
        <v>15</v>
      </c>
      <c r="H47" s="49">
        <v>15497</v>
      </c>
      <c r="I47">
        <v>15466</v>
      </c>
      <c r="J47">
        <v>1</v>
      </c>
      <c r="K47">
        <v>18</v>
      </c>
      <c r="L47">
        <v>0</v>
      </c>
      <c r="M47">
        <v>7</v>
      </c>
      <c r="N47">
        <v>1</v>
      </c>
      <c r="O47">
        <v>0</v>
      </c>
      <c r="P47">
        <v>1</v>
      </c>
      <c r="Q47">
        <v>3</v>
      </c>
      <c r="R47">
        <v>1</v>
      </c>
      <c r="S47">
        <v>4</v>
      </c>
      <c r="T47">
        <v>4</v>
      </c>
      <c r="U47">
        <v>1</v>
      </c>
      <c r="V47">
        <v>2</v>
      </c>
      <c r="W47">
        <v>0</v>
      </c>
      <c r="X47">
        <v>3</v>
      </c>
      <c r="Y47" s="4">
        <f t="shared" si="23"/>
        <v>7088.8106346130371</v>
      </c>
      <c r="Z47" s="4">
        <f t="shared" si="25"/>
        <v>0.62731588555141771</v>
      </c>
      <c r="AA47" s="4">
        <f t="shared" si="30"/>
        <v>343.33892086520927</v>
      </c>
      <c r="AB47" s="4"/>
      <c r="AC47" s="36">
        <f t="shared" ref="AC47:AC53" si="31">E47*X47/SUM(M47,N47,O47,P47,U47,V47,X47)</f>
        <v>0.24338645935058595</v>
      </c>
      <c r="AD47" s="35"/>
      <c r="AE47" s="35"/>
      <c r="AF47" s="38"/>
      <c r="AG47" s="35"/>
      <c r="AH47" s="4">
        <f>E47*(SUM(O47,P47,W47,X47)/(SUM(O47,P47,W47,X47)+SUM(M47,N47,U47,V47)))</f>
        <v>0.3245152791341146</v>
      </c>
      <c r="AI47" s="4"/>
      <c r="AJ47" s="4"/>
      <c r="AK47" s="4"/>
    </row>
    <row r="48" spans="1:37" ht="16" thickBot="1" x14ac:dyDescent="0.25">
      <c r="A48" s="54" t="s">
        <v>3162</v>
      </c>
      <c r="B48" s="5" t="s">
        <v>3157</v>
      </c>
      <c r="C48" s="5" t="s">
        <v>3160</v>
      </c>
      <c r="D48" s="5" t="s">
        <v>3173</v>
      </c>
      <c r="E48" s="6">
        <v>1.5831010341644287</v>
      </c>
      <c r="F48" s="49">
        <v>14311</v>
      </c>
      <c r="G48" s="49">
        <v>18</v>
      </c>
      <c r="H48" s="49">
        <v>14293</v>
      </c>
      <c r="I48">
        <v>14275</v>
      </c>
      <c r="J48">
        <v>1</v>
      </c>
      <c r="K48">
        <v>13</v>
      </c>
      <c r="L48">
        <v>0</v>
      </c>
      <c r="M48">
        <v>8</v>
      </c>
      <c r="N48">
        <v>2</v>
      </c>
      <c r="O48">
        <v>0</v>
      </c>
      <c r="P48">
        <v>0</v>
      </c>
      <c r="Q48">
        <v>1</v>
      </c>
      <c r="R48">
        <v>0</v>
      </c>
      <c r="S48">
        <v>3</v>
      </c>
      <c r="T48">
        <v>0</v>
      </c>
      <c r="U48">
        <v>2</v>
      </c>
      <c r="V48">
        <v>3</v>
      </c>
      <c r="W48">
        <v>0</v>
      </c>
      <c r="X48">
        <v>3</v>
      </c>
      <c r="Y48" s="4">
        <f t="shared" si="23"/>
        <v>7088.8106346130371</v>
      </c>
      <c r="Z48" s="4">
        <f t="shared" si="25"/>
        <v>0.62731588555141771</v>
      </c>
      <c r="AA48" s="4">
        <f t="shared" si="30"/>
        <v>446.6478555470249</v>
      </c>
      <c r="AB48" s="4"/>
      <c r="AC48" s="36">
        <f t="shared" si="31"/>
        <v>0.2638501723607381</v>
      </c>
      <c r="AH48" s="4">
        <f t="shared" ref="AH48:AH53" si="32">E48*(SUM(O48,P48,W48,X48)/(SUM(O48,P48,W48,X48)+SUM(M48,N48,U48,V48)))</f>
        <v>0.2638501723607381</v>
      </c>
    </row>
    <row r="49" spans="1:37" s="12" customFormat="1" ht="16" thickBot="1" x14ac:dyDescent="0.25">
      <c r="A49" s="55" t="s">
        <v>3163</v>
      </c>
      <c r="B49" s="56" t="s">
        <v>3157</v>
      </c>
      <c r="C49" s="56" t="s">
        <v>3160</v>
      </c>
      <c r="D49" s="56" t="s">
        <v>3173</v>
      </c>
      <c r="E49" s="11">
        <v>1.6731336116790771</v>
      </c>
      <c r="F49" s="57">
        <v>7523</v>
      </c>
      <c r="G49" s="57">
        <v>10</v>
      </c>
      <c r="H49" s="57">
        <v>7513</v>
      </c>
      <c r="I49" s="12">
        <v>7506</v>
      </c>
      <c r="J49" s="12">
        <v>1</v>
      </c>
      <c r="K49" s="12">
        <v>4</v>
      </c>
      <c r="L49" s="12">
        <v>0</v>
      </c>
      <c r="M49" s="12">
        <v>3</v>
      </c>
      <c r="N49" s="12">
        <v>0</v>
      </c>
      <c r="O49" s="12">
        <v>1</v>
      </c>
      <c r="P49" s="12">
        <v>1</v>
      </c>
      <c r="Q49" s="12">
        <v>2</v>
      </c>
      <c r="R49" s="12">
        <v>0</v>
      </c>
      <c r="S49" s="12">
        <v>0</v>
      </c>
      <c r="T49" s="12">
        <v>0</v>
      </c>
      <c r="U49" s="12">
        <v>1</v>
      </c>
      <c r="V49" s="12">
        <v>2</v>
      </c>
      <c r="W49" s="12">
        <v>0</v>
      </c>
      <c r="X49" s="12">
        <v>2</v>
      </c>
      <c r="Y49" s="13">
        <f t="shared" si="23"/>
        <v>7088.8106346130371</v>
      </c>
      <c r="Z49" s="13">
        <f t="shared" si="25"/>
        <v>0.62731588555141771</v>
      </c>
      <c r="AA49" s="13">
        <f t="shared" si="30"/>
        <v>472.04917663043483</v>
      </c>
      <c r="AB49" s="13"/>
      <c r="AC49" s="36">
        <f t="shared" si="31"/>
        <v>0.33462672233581542</v>
      </c>
      <c r="AH49" s="4">
        <f t="shared" si="32"/>
        <v>0.66925344467163095</v>
      </c>
    </row>
    <row r="50" spans="1:37" ht="16" thickBot="1" x14ac:dyDescent="0.25">
      <c r="A50" s="67" t="s">
        <v>3078</v>
      </c>
      <c r="B50" s="67" t="s">
        <v>3168</v>
      </c>
      <c r="C50" s="67" t="s">
        <v>3160</v>
      </c>
      <c r="D50" s="67" t="s">
        <v>3173</v>
      </c>
      <c r="E50" s="68">
        <v>17.947225570678711</v>
      </c>
      <c r="F50" s="69">
        <v>11647</v>
      </c>
      <c r="G50" s="69">
        <v>165</v>
      </c>
      <c r="H50" s="69">
        <v>11482</v>
      </c>
      <c r="I50">
        <v>11359</v>
      </c>
      <c r="J50">
        <v>14</v>
      </c>
      <c r="K50">
        <v>62</v>
      </c>
      <c r="L50">
        <v>1</v>
      </c>
      <c r="M50">
        <v>18</v>
      </c>
      <c r="N50">
        <v>16</v>
      </c>
      <c r="O50">
        <v>0</v>
      </c>
      <c r="P50">
        <v>1</v>
      </c>
      <c r="Q50">
        <v>35</v>
      </c>
      <c r="R50">
        <v>6</v>
      </c>
      <c r="S50">
        <v>2</v>
      </c>
      <c r="T50">
        <v>3</v>
      </c>
      <c r="U50">
        <v>1</v>
      </c>
      <c r="V50">
        <v>40</v>
      </c>
      <c r="W50">
        <v>0</v>
      </c>
      <c r="X50">
        <v>89</v>
      </c>
      <c r="Y50" s="32">
        <f>ABS($Q$6)</f>
        <v>46.617483615875244</v>
      </c>
      <c r="Z50" s="32">
        <f>ABS($T$6)</f>
        <v>0.54679142809681203</v>
      </c>
      <c r="AA50" s="32">
        <f t="shared" si="30"/>
        <v>769978.30764794489</v>
      </c>
      <c r="AB50" s="32">
        <f>AVERAGE(AA50:AA51)</f>
        <v>762085.90960252634</v>
      </c>
      <c r="AC50" s="36">
        <f t="shared" si="31"/>
        <v>9.6806247017600313</v>
      </c>
      <c r="AD50" s="31">
        <f>AVERAGE(AC50:AC51)</f>
        <v>9.3007322192353818</v>
      </c>
      <c r="AH50" s="4">
        <f t="shared" si="32"/>
        <v>9.7893957658247501</v>
      </c>
      <c r="AI50" s="31">
        <f>AVERAGE(AH50:AH51,AH58:AH59)</f>
        <v>9.3544514872912981</v>
      </c>
      <c r="AJ50" s="31">
        <f>AI50/(Y50/2)*1000000</f>
        <v>401328.03239107947</v>
      </c>
      <c r="AK50" s="20">
        <f>AJ50/Z50</f>
        <v>733969.13661935169</v>
      </c>
    </row>
    <row r="51" spans="1:37" ht="16" thickBot="1" x14ac:dyDescent="0.25">
      <c r="A51" s="64" t="s">
        <v>3082</v>
      </c>
      <c r="B51" s="64" t="s">
        <v>3168</v>
      </c>
      <c r="C51" s="64" t="s">
        <v>3160</v>
      </c>
      <c r="D51" s="64" t="s">
        <v>3173</v>
      </c>
      <c r="E51" s="65">
        <v>17.579301834106445</v>
      </c>
      <c r="F51" s="66">
        <v>14483</v>
      </c>
      <c r="G51" s="66">
        <v>201</v>
      </c>
      <c r="H51" s="66">
        <v>14282</v>
      </c>
      <c r="I51">
        <v>14124</v>
      </c>
      <c r="J51">
        <v>17</v>
      </c>
      <c r="K51">
        <v>80</v>
      </c>
      <c r="L51">
        <v>3</v>
      </c>
      <c r="M51">
        <v>32</v>
      </c>
      <c r="N51">
        <v>19</v>
      </c>
      <c r="O51">
        <v>0</v>
      </c>
      <c r="P51">
        <v>0</v>
      </c>
      <c r="Q51">
        <v>37</v>
      </c>
      <c r="R51">
        <v>4</v>
      </c>
      <c r="S51">
        <v>12</v>
      </c>
      <c r="T51">
        <v>5</v>
      </c>
      <c r="U51">
        <v>2</v>
      </c>
      <c r="V51">
        <v>46</v>
      </c>
      <c r="W51">
        <v>0</v>
      </c>
      <c r="X51">
        <v>102</v>
      </c>
      <c r="Y51" s="4">
        <f>ABS($Q$6)</f>
        <v>46.617483615875244</v>
      </c>
      <c r="Z51" s="4">
        <f>ABS($T$6)</f>
        <v>0.54679142809681203</v>
      </c>
      <c r="AA51" s="4">
        <f t="shared" si="30"/>
        <v>754193.51155710779</v>
      </c>
      <c r="AB51" s="4"/>
      <c r="AC51" s="36">
        <f t="shared" si="31"/>
        <v>8.9208397367107342</v>
      </c>
      <c r="AH51" s="4">
        <f t="shared" si="32"/>
        <v>8.9208397367107342</v>
      </c>
    </row>
    <row r="52" spans="1:37" ht="16" thickBot="1" x14ac:dyDescent="0.25">
      <c r="A52" s="5" t="s">
        <v>3079</v>
      </c>
      <c r="B52" s="5" t="s">
        <v>3164</v>
      </c>
      <c r="C52" s="5" t="s">
        <v>3160</v>
      </c>
      <c r="D52" s="5" t="s">
        <v>3173</v>
      </c>
      <c r="E52" s="6">
        <v>14.308537483215332</v>
      </c>
      <c r="F52" s="49">
        <v>16356</v>
      </c>
      <c r="G52" s="49">
        <v>185</v>
      </c>
      <c r="H52" s="49">
        <v>16171</v>
      </c>
      <c r="I52">
        <v>16005</v>
      </c>
      <c r="J52">
        <v>23</v>
      </c>
      <c r="K52">
        <v>82</v>
      </c>
      <c r="L52">
        <v>3</v>
      </c>
      <c r="M52">
        <v>29</v>
      </c>
      <c r="N52">
        <v>21</v>
      </c>
      <c r="O52">
        <v>0</v>
      </c>
      <c r="P52">
        <v>3</v>
      </c>
      <c r="Q52">
        <v>38</v>
      </c>
      <c r="R52">
        <v>6</v>
      </c>
      <c r="S52">
        <v>10</v>
      </c>
      <c r="T52">
        <v>4</v>
      </c>
      <c r="U52">
        <v>2</v>
      </c>
      <c r="V52">
        <v>45</v>
      </c>
      <c r="W52">
        <v>0</v>
      </c>
      <c r="X52">
        <v>85</v>
      </c>
      <c r="Y52" s="4">
        <f t="shared" ref="Y52:Y53" si="33">ABS($Q$6)</f>
        <v>46.617483615875244</v>
      </c>
      <c r="Z52" s="4">
        <f t="shared" ref="Z52:Z53" si="34">ABS($T$6)</f>
        <v>0.54679142809681203</v>
      </c>
      <c r="AA52" s="4">
        <f t="shared" ref="AA52:AA53" si="35">E52/(Y52/2)*1000000</f>
        <v>613870.0064171917</v>
      </c>
      <c r="AB52" s="32">
        <f>AVERAGE(AA52:AA53)</f>
        <v>783568.28650610254</v>
      </c>
      <c r="AC52" s="36">
        <f t="shared" si="31"/>
        <v>6.5741928976935311</v>
      </c>
      <c r="AD52" s="31">
        <f>AVERAGE(AC52:AC53)</f>
        <v>8.8822101340123911</v>
      </c>
      <c r="AH52" s="4">
        <f t="shared" si="32"/>
        <v>6.8062232352591856</v>
      </c>
      <c r="AI52" s="31">
        <f>AVERAGE(AH52:AH53,AH60:AH61)</f>
        <v>9.1618453835484033</v>
      </c>
      <c r="AJ52" s="31">
        <f>AI52/(Y52/2)*1000000</f>
        <v>393064.77625610848</v>
      </c>
      <c r="AK52" s="20">
        <f>AJ52/Z52</f>
        <v>718856.87313026877</v>
      </c>
    </row>
    <row r="53" spans="1:37" ht="16" thickBot="1" x14ac:dyDescent="0.25">
      <c r="A53" s="5" t="s">
        <v>3083</v>
      </c>
      <c r="B53" s="5" t="s">
        <v>3164</v>
      </c>
      <c r="C53" s="5" t="s">
        <v>3160</v>
      </c>
      <c r="D53" s="5" t="s">
        <v>3173</v>
      </c>
      <c r="E53" s="6">
        <v>22.219444274902344</v>
      </c>
      <c r="F53" s="49">
        <v>15763</v>
      </c>
      <c r="G53" s="49">
        <v>276</v>
      </c>
      <c r="H53" s="49">
        <v>15487</v>
      </c>
      <c r="I53">
        <v>15240</v>
      </c>
      <c r="J53">
        <v>26</v>
      </c>
      <c r="K53">
        <v>141</v>
      </c>
      <c r="L53">
        <v>2</v>
      </c>
      <c r="M53">
        <v>39</v>
      </c>
      <c r="N53">
        <v>34</v>
      </c>
      <c r="O53">
        <v>0</v>
      </c>
      <c r="P53">
        <v>3</v>
      </c>
      <c r="Q53">
        <v>53</v>
      </c>
      <c r="R53">
        <v>8</v>
      </c>
      <c r="S53">
        <v>10</v>
      </c>
      <c r="T53">
        <v>7</v>
      </c>
      <c r="U53">
        <v>3</v>
      </c>
      <c r="V53">
        <v>57</v>
      </c>
      <c r="W53">
        <v>1</v>
      </c>
      <c r="X53">
        <v>139</v>
      </c>
      <c r="Y53" s="4">
        <f t="shared" si="33"/>
        <v>46.617483615875244</v>
      </c>
      <c r="Z53" s="4">
        <f t="shared" si="34"/>
        <v>0.54679142809681203</v>
      </c>
      <c r="AA53" s="4">
        <f t="shared" si="35"/>
        <v>953266.56659501337</v>
      </c>
      <c r="AC53" s="36">
        <f>E53*X53/SUM(M53,N53,O53,P53,U53,V53,X53, W53)</f>
        <v>11.190227370331252</v>
      </c>
      <c r="AH53" s="4">
        <f t="shared" si="32"/>
        <v>11.512248301851576</v>
      </c>
    </row>
    <row r="54" spans="1:37" s="10" customFormat="1" x14ac:dyDescent="0.2">
      <c r="A54" s="50" t="s">
        <v>3156</v>
      </c>
      <c r="B54" s="51" t="s">
        <v>3157</v>
      </c>
      <c r="C54" s="51" t="s">
        <v>3175</v>
      </c>
      <c r="D54" s="51" t="s">
        <v>3188</v>
      </c>
      <c r="E54" s="9">
        <v>2.5007197856903076</v>
      </c>
      <c r="F54" s="52">
        <v>3021</v>
      </c>
      <c r="G54" s="52">
        <v>6</v>
      </c>
      <c r="H54" s="52">
        <v>3015</v>
      </c>
      <c r="I54" s="10">
        <v>3009</v>
      </c>
      <c r="J54" s="10">
        <v>0</v>
      </c>
      <c r="K54" s="10">
        <v>2</v>
      </c>
      <c r="L54" s="10">
        <v>1</v>
      </c>
      <c r="M54" s="10">
        <v>2</v>
      </c>
      <c r="N54" s="10">
        <v>0</v>
      </c>
      <c r="O54" s="10">
        <v>0</v>
      </c>
      <c r="P54" s="10">
        <v>0</v>
      </c>
      <c r="Q54" s="10">
        <v>2</v>
      </c>
      <c r="R54" s="10">
        <v>0</v>
      </c>
      <c r="S54" s="10">
        <v>1</v>
      </c>
      <c r="T54" s="10">
        <v>0</v>
      </c>
      <c r="U54" s="10">
        <v>1</v>
      </c>
      <c r="V54" s="10">
        <v>1</v>
      </c>
      <c r="W54" s="10">
        <v>0</v>
      </c>
      <c r="X54" s="10">
        <v>2</v>
      </c>
      <c r="Y54" s="31">
        <f t="shared" si="23"/>
        <v>7088.8106346130371</v>
      </c>
      <c r="Z54" s="31">
        <f t="shared" si="25"/>
        <v>0.62731588555141771</v>
      </c>
      <c r="AA54" s="31">
        <f t="shared" ref="AA54:AA59" si="36">E54/(Y54/2)*1000000</f>
        <v>705.54001639707121</v>
      </c>
      <c r="AB54" s="74">
        <f>AVERAGE(AA55:AA57)</f>
        <v>512.02585526909002</v>
      </c>
      <c r="AC54" s="36">
        <f>E54*X54/SUM(K54,L54,O54,P54,S54,T54,W54,X54)</f>
        <v>0.83357326189676917</v>
      </c>
      <c r="AD54" s="74">
        <f>AVERAGE(AC55:AC57)</f>
        <v>0.28064864100071424</v>
      </c>
      <c r="AE54" s="31"/>
      <c r="AF54" s="36"/>
      <c r="AG54" s="31"/>
      <c r="AH54" s="31">
        <f>E54*(SUM(O54,P54,W54,X54)/(SUM(O54,P54,W54,X54)+SUM(K54,L54,S54,T54)))</f>
        <v>0.83357326189676917</v>
      </c>
      <c r="AI54" s="31"/>
      <c r="AJ54" s="31"/>
      <c r="AK54" s="31"/>
    </row>
    <row r="55" spans="1:37" x14ac:dyDescent="0.2">
      <c r="A55" s="54" t="s">
        <v>3161</v>
      </c>
      <c r="B55" s="5" t="s">
        <v>3157</v>
      </c>
      <c r="C55" s="5" t="s">
        <v>3175</v>
      </c>
      <c r="D55" s="5" t="s">
        <v>3188</v>
      </c>
      <c r="E55" s="6">
        <v>2.4350430965423584</v>
      </c>
      <c r="F55" s="49">
        <v>15512</v>
      </c>
      <c r="G55" s="49">
        <v>30</v>
      </c>
      <c r="H55" s="49">
        <v>15482</v>
      </c>
      <c r="I55">
        <v>15466</v>
      </c>
      <c r="J55">
        <v>1</v>
      </c>
      <c r="K55">
        <v>18</v>
      </c>
      <c r="L55">
        <v>0</v>
      </c>
      <c r="M55">
        <v>7</v>
      </c>
      <c r="N55">
        <v>1</v>
      </c>
      <c r="O55">
        <v>0</v>
      </c>
      <c r="P55">
        <v>1</v>
      </c>
      <c r="Q55">
        <v>3</v>
      </c>
      <c r="R55">
        <v>1</v>
      </c>
      <c r="S55">
        <v>4</v>
      </c>
      <c r="T55">
        <v>4</v>
      </c>
      <c r="U55">
        <v>1</v>
      </c>
      <c r="V55">
        <v>2</v>
      </c>
      <c r="W55">
        <v>0</v>
      </c>
      <c r="X55">
        <v>3</v>
      </c>
      <c r="Y55" s="4">
        <f t="shared" si="23"/>
        <v>7088.8106346130371</v>
      </c>
      <c r="Z55" s="4">
        <f t="shared" si="25"/>
        <v>0.62731588555141771</v>
      </c>
      <c r="AA55" s="4">
        <f t="shared" si="36"/>
        <v>687.0103384205529</v>
      </c>
      <c r="AB55" s="4"/>
      <c r="AC55" s="38">
        <f>E55*X55/SUM(K55,L55,O55,P55,S55,T55,W55,X55)</f>
        <v>0.24350430965423583</v>
      </c>
      <c r="AD55" s="35"/>
      <c r="AE55" s="35"/>
      <c r="AF55" s="38"/>
      <c r="AG55" s="35"/>
      <c r="AH55" s="4">
        <f>E55*(SUM(O55,P55,W55,X55)/(SUM(O55,P55,W55,X55)+SUM(K55,L55,S55,T55)))</f>
        <v>0.32467241287231446</v>
      </c>
      <c r="AI55" s="4"/>
      <c r="AJ55" s="4"/>
      <c r="AK55" s="4"/>
    </row>
    <row r="56" spans="1:37" x14ac:dyDescent="0.2">
      <c r="A56" s="54" t="s">
        <v>3162</v>
      </c>
      <c r="B56" s="5" t="s">
        <v>3157</v>
      </c>
      <c r="C56" s="5" t="s">
        <v>3175</v>
      </c>
      <c r="D56" s="5" t="s">
        <v>3188</v>
      </c>
      <c r="E56" s="6">
        <v>1.6711095571517944</v>
      </c>
      <c r="F56" s="49">
        <v>14311</v>
      </c>
      <c r="G56" s="49">
        <v>19</v>
      </c>
      <c r="H56" s="49">
        <v>14292</v>
      </c>
      <c r="I56">
        <v>14275</v>
      </c>
      <c r="J56">
        <v>1</v>
      </c>
      <c r="K56">
        <v>13</v>
      </c>
      <c r="L56">
        <v>0</v>
      </c>
      <c r="M56">
        <v>8</v>
      </c>
      <c r="N56">
        <v>2</v>
      </c>
      <c r="O56">
        <v>0</v>
      </c>
      <c r="P56">
        <v>0</v>
      </c>
      <c r="Q56">
        <v>1</v>
      </c>
      <c r="R56">
        <v>0</v>
      </c>
      <c r="S56">
        <v>3</v>
      </c>
      <c r="T56">
        <v>0</v>
      </c>
      <c r="U56">
        <v>2</v>
      </c>
      <c r="V56">
        <v>3</v>
      </c>
      <c r="W56">
        <v>0</v>
      </c>
      <c r="X56">
        <v>3</v>
      </c>
      <c r="Y56" s="4">
        <f t="shared" si="23"/>
        <v>7088.8106346130371</v>
      </c>
      <c r="Z56" s="4">
        <f t="shared" si="25"/>
        <v>0.62731588555141771</v>
      </c>
      <c r="AA56" s="4">
        <f t="shared" si="36"/>
        <v>471.47812045991174</v>
      </c>
      <c r="AB56" s="4"/>
      <c r="AC56" s="38">
        <f t="shared" ref="AC56:AC61" si="37">E56*X56/SUM(K56,L56,O56,P56,S56,T56,W56,X56)</f>
        <v>0.26385940376080963</v>
      </c>
      <c r="AH56" s="4">
        <f t="shared" ref="AH56:AH61" si="38">E56*(SUM(O56,P56,W56,X56)/(SUM(O56,P56,W56,X56)+SUM(K56,L56,S56,T56)))</f>
        <v>0.26385940376080963</v>
      </c>
    </row>
    <row r="57" spans="1:37" s="12" customFormat="1" ht="16" thickBot="1" x14ac:dyDescent="0.25">
      <c r="A57" s="55" t="s">
        <v>3163</v>
      </c>
      <c r="B57" s="56" t="s">
        <v>3157</v>
      </c>
      <c r="C57" s="56" t="s">
        <v>3175</v>
      </c>
      <c r="D57" s="56" t="s">
        <v>3188</v>
      </c>
      <c r="E57" s="11">
        <v>1.3383288383483887</v>
      </c>
      <c r="F57" s="57">
        <v>7523</v>
      </c>
      <c r="G57" s="57">
        <v>8</v>
      </c>
      <c r="H57" s="57">
        <v>7515</v>
      </c>
      <c r="I57" s="12">
        <v>7506</v>
      </c>
      <c r="J57" s="12">
        <v>1</v>
      </c>
      <c r="K57" s="12">
        <v>4</v>
      </c>
      <c r="L57" s="12">
        <v>0</v>
      </c>
      <c r="M57" s="12">
        <v>3</v>
      </c>
      <c r="N57" s="12">
        <v>0</v>
      </c>
      <c r="O57" s="12">
        <v>1</v>
      </c>
      <c r="P57" s="12">
        <v>1</v>
      </c>
      <c r="Q57" s="12">
        <v>2</v>
      </c>
      <c r="R57" s="12">
        <v>0</v>
      </c>
      <c r="S57" s="12">
        <v>0</v>
      </c>
      <c r="T57" s="12">
        <v>0</v>
      </c>
      <c r="U57" s="12">
        <v>1</v>
      </c>
      <c r="V57" s="12">
        <v>2</v>
      </c>
      <c r="W57" s="12">
        <v>0</v>
      </c>
      <c r="X57" s="12">
        <v>2</v>
      </c>
      <c r="Y57" s="13">
        <f t="shared" si="23"/>
        <v>7088.8106346130371</v>
      </c>
      <c r="Z57" s="13">
        <f t="shared" si="25"/>
        <v>0.62731588555141771</v>
      </c>
      <c r="AA57" s="13">
        <f t="shared" si="36"/>
        <v>377.58910692680541</v>
      </c>
      <c r="AB57" s="13"/>
      <c r="AC57" s="38">
        <f t="shared" si="37"/>
        <v>0.33458220958709717</v>
      </c>
      <c r="AH57" s="4">
        <f t="shared" si="38"/>
        <v>0.66916441917419434</v>
      </c>
    </row>
    <row r="58" spans="1:37" x14ac:dyDescent="0.2">
      <c r="A58" s="67" t="s">
        <v>3078</v>
      </c>
      <c r="B58" s="67" t="s">
        <v>3168</v>
      </c>
      <c r="C58" s="67" t="s">
        <v>3175</v>
      </c>
      <c r="D58" s="67" t="s">
        <v>3188</v>
      </c>
      <c r="E58" s="68">
        <v>17.18060302734375</v>
      </c>
      <c r="F58" s="69">
        <v>11647</v>
      </c>
      <c r="G58" s="69">
        <v>158</v>
      </c>
      <c r="H58" s="69">
        <v>11489</v>
      </c>
      <c r="I58">
        <v>11359</v>
      </c>
      <c r="J58">
        <v>14</v>
      </c>
      <c r="K58">
        <v>62</v>
      </c>
      <c r="L58">
        <v>1</v>
      </c>
      <c r="M58">
        <v>18</v>
      </c>
      <c r="N58">
        <v>16</v>
      </c>
      <c r="O58">
        <v>0</v>
      </c>
      <c r="P58">
        <v>1</v>
      </c>
      <c r="Q58">
        <v>35</v>
      </c>
      <c r="R58">
        <v>6</v>
      </c>
      <c r="S58">
        <v>2</v>
      </c>
      <c r="T58">
        <v>3</v>
      </c>
      <c r="U58">
        <v>1</v>
      </c>
      <c r="V58">
        <v>40</v>
      </c>
      <c r="W58">
        <v>0</v>
      </c>
      <c r="X58">
        <v>89</v>
      </c>
      <c r="Y58" s="32">
        <f>ABS($Q$6)</f>
        <v>46.617483615875244</v>
      </c>
      <c r="Z58" s="32">
        <f>ABS($T$6)</f>
        <v>0.54679142809681203</v>
      </c>
      <c r="AA58" s="32">
        <f t="shared" si="36"/>
        <v>737088.39236843842</v>
      </c>
      <c r="AB58" s="32">
        <f>AVERAGE(AA58:AA59)</f>
        <v>747530.27826238889</v>
      </c>
      <c r="AC58" s="38">
        <f t="shared" si="37"/>
        <v>9.6776814521113526</v>
      </c>
      <c r="AD58" s="31">
        <f>AVERAGE(AC58:AC59)</f>
        <v>9.2994162263928803</v>
      </c>
      <c r="AH58" s="4">
        <f t="shared" si="38"/>
        <v>9.7864194459553016</v>
      </c>
    </row>
    <row r="59" spans="1:37" ht="16" thickBot="1" x14ac:dyDescent="0.25">
      <c r="A59" s="5" t="s">
        <v>3082</v>
      </c>
      <c r="B59" s="5" t="s">
        <v>3168</v>
      </c>
      <c r="C59" s="5" t="s">
        <v>3175</v>
      </c>
      <c r="D59" s="5" t="s">
        <v>3188</v>
      </c>
      <c r="E59" s="6">
        <v>17.667377471923828</v>
      </c>
      <c r="F59" s="49">
        <v>14483</v>
      </c>
      <c r="G59" s="49">
        <v>202</v>
      </c>
      <c r="H59" s="49">
        <v>14281</v>
      </c>
      <c r="I59">
        <v>14124</v>
      </c>
      <c r="J59">
        <v>17</v>
      </c>
      <c r="K59">
        <v>80</v>
      </c>
      <c r="L59">
        <v>3</v>
      </c>
      <c r="M59">
        <v>32</v>
      </c>
      <c r="N59">
        <v>19</v>
      </c>
      <c r="O59">
        <v>0</v>
      </c>
      <c r="P59">
        <v>0</v>
      </c>
      <c r="Q59">
        <v>37</v>
      </c>
      <c r="R59">
        <v>4</v>
      </c>
      <c r="S59">
        <v>12</v>
      </c>
      <c r="T59">
        <v>5</v>
      </c>
      <c r="U59">
        <v>2</v>
      </c>
      <c r="V59">
        <v>46</v>
      </c>
      <c r="W59">
        <v>0</v>
      </c>
      <c r="X59">
        <v>102</v>
      </c>
      <c r="Y59" s="4">
        <f>ABS($Q$6)</f>
        <v>46.617483615875244</v>
      </c>
      <c r="Z59" s="4">
        <f>ABS($T$6)</f>
        <v>0.54679142809681203</v>
      </c>
      <c r="AA59" s="4">
        <f t="shared" si="36"/>
        <v>757972.16415633948</v>
      </c>
      <c r="AB59" s="4"/>
      <c r="AC59" s="38">
        <f t="shared" si="37"/>
        <v>8.9211510006744081</v>
      </c>
      <c r="AH59" s="4">
        <f t="shared" si="38"/>
        <v>8.9211510006744081</v>
      </c>
    </row>
    <row r="60" spans="1:37" x14ac:dyDescent="0.2">
      <c r="A60" s="5" t="s">
        <v>3079</v>
      </c>
      <c r="B60" s="5" t="s">
        <v>3164</v>
      </c>
      <c r="C60" s="5" t="s">
        <v>3175</v>
      </c>
      <c r="D60" s="5" t="s">
        <v>3188</v>
      </c>
      <c r="E60" s="6">
        <v>14.464118003845215</v>
      </c>
      <c r="F60" s="49">
        <v>16356</v>
      </c>
      <c r="G60" s="49">
        <v>187</v>
      </c>
      <c r="H60" s="49">
        <v>16169</v>
      </c>
      <c r="I60">
        <v>16005</v>
      </c>
      <c r="J60">
        <v>23</v>
      </c>
      <c r="K60">
        <v>82</v>
      </c>
      <c r="L60">
        <v>3</v>
      </c>
      <c r="M60">
        <v>29</v>
      </c>
      <c r="N60">
        <v>21</v>
      </c>
      <c r="O60">
        <v>0</v>
      </c>
      <c r="P60">
        <v>3</v>
      </c>
      <c r="Q60">
        <v>38</v>
      </c>
      <c r="R60">
        <v>6</v>
      </c>
      <c r="S60">
        <v>10</v>
      </c>
      <c r="T60">
        <v>4</v>
      </c>
      <c r="U60">
        <v>2</v>
      </c>
      <c r="V60">
        <v>45</v>
      </c>
      <c r="W60">
        <v>0</v>
      </c>
      <c r="X60">
        <v>85</v>
      </c>
      <c r="Y60" s="4">
        <f t="shared" ref="Y60:Y61" si="39">ABS($Q$6)</f>
        <v>46.617483615875244</v>
      </c>
      <c r="Z60" s="4">
        <f t="shared" ref="Z60:Z61" si="40">ABS($T$6)</f>
        <v>0.54679142809681203</v>
      </c>
      <c r="AA60" s="4">
        <f t="shared" ref="AA60:AA61" si="41">E60/(Y60/2)*1000000</f>
        <v>620544.77770737349</v>
      </c>
      <c r="AB60" s="32">
        <f>AVERAGE(AA60:AA61)</f>
        <v>833988.18106253049</v>
      </c>
      <c r="AC60" s="38">
        <f t="shared" si="37"/>
        <v>6.574599092656916</v>
      </c>
      <c r="AD60" s="31">
        <f>AVERAGE(AC60:AC61)</f>
        <v>8.8872820849608907</v>
      </c>
      <c r="AH60" s="4">
        <f t="shared" si="38"/>
        <v>6.8066437665153954</v>
      </c>
    </row>
    <row r="61" spans="1:37" x14ac:dyDescent="0.2">
      <c r="A61" s="5" t="s">
        <v>3083</v>
      </c>
      <c r="B61" s="5" t="s">
        <v>3164</v>
      </c>
      <c r="C61" s="5" t="s">
        <v>3175</v>
      </c>
      <c r="D61" s="5" t="s">
        <v>3188</v>
      </c>
      <c r="E61" s="6">
        <v>24.414312362670898</v>
      </c>
      <c r="F61" s="49">
        <v>15763</v>
      </c>
      <c r="G61" s="49">
        <v>303</v>
      </c>
      <c r="H61" s="49">
        <v>15460</v>
      </c>
      <c r="I61">
        <v>15240</v>
      </c>
      <c r="J61">
        <v>26</v>
      </c>
      <c r="K61">
        <v>141</v>
      </c>
      <c r="L61">
        <v>2</v>
      </c>
      <c r="M61">
        <v>39</v>
      </c>
      <c r="N61">
        <v>34</v>
      </c>
      <c r="O61">
        <v>0</v>
      </c>
      <c r="P61">
        <v>3</v>
      </c>
      <c r="Q61">
        <v>53</v>
      </c>
      <c r="R61">
        <v>8</v>
      </c>
      <c r="S61">
        <v>10</v>
      </c>
      <c r="T61">
        <v>7</v>
      </c>
      <c r="U61">
        <v>3</v>
      </c>
      <c r="V61">
        <v>57</v>
      </c>
      <c r="W61">
        <v>1</v>
      </c>
      <c r="X61">
        <v>139</v>
      </c>
      <c r="Y61" s="4">
        <f t="shared" si="39"/>
        <v>46.617483615875244</v>
      </c>
      <c r="Z61" s="4">
        <f t="shared" si="40"/>
        <v>0.54679142809681203</v>
      </c>
      <c r="AA61" s="4">
        <f t="shared" si="41"/>
        <v>1047431.5844176876</v>
      </c>
      <c r="AC61" s="38">
        <f t="shared" si="37"/>
        <v>11.199965077264867</v>
      </c>
      <c r="AH61" s="4">
        <f t="shared" si="38"/>
        <v>11.522266230567453</v>
      </c>
    </row>
    <row r="63" spans="1:37" ht="29" x14ac:dyDescent="0.2">
      <c r="A63" s="14" t="s">
        <v>3229</v>
      </c>
    </row>
    <row r="65" spans="1:38" x14ac:dyDescent="0.2">
      <c r="A65" t="s">
        <v>3075</v>
      </c>
      <c r="B65" s="7" t="s">
        <v>3090</v>
      </c>
      <c r="C65" t="s">
        <v>3091</v>
      </c>
      <c r="D65" t="s">
        <v>3092</v>
      </c>
      <c r="E65" t="s">
        <v>3093</v>
      </c>
      <c r="F65" t="s">
        <v>3094</v>
      </c>
      <c r="G65" t="s">
        <v>3095</v>
      </c>
      <c r="H65" t="s">
        <v>3096</v>
      </c>
      <c r="I65" t="s">
        <v>3097</v>
      </c>
      <c r="J65" t="s">
        <v>3098</v>
      </c>
      <c r="K65" t="s">
        <v>3099</v>
      </c>
      <c r="L65" t="s">
        <v>3100</v>
      </c>
      <c r="M65" t="s">
        <v>3101</v>
      </c>
      <c r="N65" t="s">
        <v>3102</v>
      </c>
      <c r="O65" t="s">
        <v>3103</v>
      </c>
      <c r="P65" t="s">
        <v>3104</v>
      </c>
      <c r="Q65" t="s">
        <v>3105</v>
      </c>
    </row>
    <row r="66" spans="1:38" x14ac:dyDescent="0.2">
      <c r="A66" t="s">
        <v>3077</v>
      </c>
      <c r="B66">
        <v>13694</v>
      </c>
      <c r="C66">
        <v>6</v>
      </c>
      <c r="D66">
        <v>8</v>
      </c>
      <c r="E66">
        <v>2</v>
      </c>
      <c r="F66">
        <v>0</v>
      </c>
      <c r="G66">
        <v>1</v>
      </c>
      <c r="H66">
        <v>0</v>
      </c>
      <c r="I66">
        <v>0</v>
      </c>
      <c r="J66">
        <v>3</v>
      </c>
      <c r="K66">
        <v>1</v>
      </c>
      <c r="L66">
        <v>3</v>
      </c>
      <c r="M66">
        <v>3</v>
      </c>
      <c r="N66">
        <v>1</v>
      </c>
      <c r="O66">
        <v>0</v>
      </c>
      <c r="P66">
        <v>0</v>
      </c>
      <c r="Q66">
        <v>2</v>
      </c>
    </row>
    <row r="67" spans="1:38" x14ac:dyDescent="0.2">
      <c r="A67" t="s">
        <v>3081</v>
      </c>
      <c r="B67">
        <v>13290</v>
      </c>
      <c r="C67">
        <v>12</v>
      </c>
      <c r="D67">
        <v>5</v>
      </c>
      <c r="E67">
        <v>1</v>
      </c>
      <c r="F67">
        <v>1</v>
      </c>
      <c r="G67">
        <v>0</v>
      </c>
      <c r="H67">
        <v>0</v>
      </c>
      <c r="I67">
        <v>1</v>
      </c>
      <c r="J67">
        <v>3</v>
      </c>
      <c r="K67">
        <v>0</v>
      </c>
      <c r="L67">
        <v>1</v>
      </c>
      <c r="M67">
        <v>1</v>
      </c>
      <c r="N67">
        <v>0</v>
      </c>
      <c r="O67">
        <v>2</v>
      </c>
      <c r="P67">
        <v>0</v>
      </c>
      <c r="Q67">
        <v>4</v>
      </c>
    </row>
    <row r="68" spans="1:38" x14ac:dyDescent="0.2">
      <c r="A68" t="s">
        <v>3085</v>
      </c>
      <c r="B68">
        <v>11338</v>
      </c>
      <c r="C68">
        <v>3</v>
      </c>
      <c r="D68">
        <v>10</v>
      </c>
      <c r="E68">
        <v>0</v>
      </c>
      <c r="F68">
        <v>0</v>
      </c>
      <c r="G68">
        <v>1</v>
      </c>
      <c r="H68">
        <v>0</v>
      </c>
      <c r="I68">
        <v>0</v>
      </c>
      <c r="J68">
        <v>5</v>
      </c>
      <c r="K68">
        <v>0</v>
      </c>
      <c r="L68">
        <v>2</v>
      </c>
      <c r="M68">
        <v>0</v>
      </c>
      <c r="N68">
        <v>0</v>
      </c>
      <c r="O68">
        <v>3</v>
      </c>
      <c r="P68">
        <v>0</v>
      </c>
      <c r="Q68">
        <v>5</v>
      </c>
    </row>
    <row r="69" spans="1:38" x14ac:dyDescent="0.2">
      <c r="A69" t="s">
        <v>3088</v>
      </c>
      <c r="B69">
        <v>12009</v>
      </c>
      <c r="C69">
        <v>8</v>
      </c>
      <c r="D69">
        <v>7</v>
      </c>
      <c r="E69">
        <v>0</v>
      </c>
      <c r="F69">
        <v>0</v>
      </c>
      <c r="G69">
        <v>0</v>
      </c>
      <c r="H69">
        <v>0</v>
      </c>
      <c r="I69">
        <v>0</v>
      </c>
      <c r="J69">
        <v>3</v>
      </c>
      <c r="K69">
        <v>8</v>
      </c>
      <c r="L69">
        <v>1</v>
      </c>
      <c r="M69">
        <v>0</v>
      </c>
      <c r="N69">
        <v>0</v>
      </c>
      <c r="O69">
        <v>5</v>
      </c>
      <c r="P69">
        <v>0</v>
      </c>
      <c r="Q69">
        <v>4</v>
      </c>
    </row>
    <row r="70" spans="1:38" x14ac:dyDescent="0.2">
      <c r="A70" t="s">
        <v>3086</v>
      </c>
      <c r="B70">
        <v>14303</v>
      </c>
      <c r="C70">
        <v>34</v>
      </c>
      <c r="D70">
        <v>91</v>
      </c>
      <c r="E70">
        <v>1</v>
      </c>
      <c r="F70">
        <v>18</v>
      </c>
      <c r="G70">
        <v>28</v>
      </c>
      <c r="H70">
        <v>0</v>
      </c>
      <c r="I70">
        <v>2</v>
      </c>
      <c r="J70">
        <v>41</v>
      </c>
      <c r="K70">
        <v>0</v>
      </c>
      <c r="L70">
        <v>9</v>
      </c>
      <c r="M70">
        <v>0</v>
      </c>
      <c r="N70">
        <v>9</v>
      </c>
      <c r="O70">
        <v>51</v>
      </c>
      <c r="P70">
        <v>2</v>
      </c>
      <c r="Q70">
        <v>113</v>
      </c>
    </row>
    <row r="71" spans="1:38" x14ac:dyDescent="0.2">
      <c r="A71" t="s">
        <v>3089</v>
      </c>
      <c r="B71">
        <v>9703</v>
      </c>
      <c r="C71">
        <v>7</v>
      </c>
      <c r="D71">
        <v>34</v>
      </c>
      <c r="E71">
        <v>1</v>
      </c>
      <c r="F71">
        <v>15</v>
      </c>
      <c r="G71">
        <v>13</v>
      </c>
      <c r="H71">
        <v>0</v>
      </c>
      <c r="I71">
        <v>0</v>
      </c>
      <c r="J71">
        <v>16</v>
      </c>
      <c r="K71">
        <v>1</v>
      </c>
      <c r="L71">
        <v>5</v>
      </c>
      <c r="M71">
        <v>0</v>
      </c>
      <c r="N71">
        <v>5</v>
      </c>
      <c r="O71">
        <v>25</v>
      </c>
      <c r="P71">
        <v>4</v>
      </c>
      <c r="Q71">
        <v>57</v>
      </c>
    </row>
    <row r="73" spans="1:38" ht="16" thickBot="1" x14ac:dyDescent="0.25">
      <c r="A73" s="29" t="s">
        <v>3190</v>
      </c>
      <c r="B73" s="29" t="s">
        <v>3191</v>
      </c>
      <c r="C73" s="29" t="s">
        <v>3215</v>
      </c>
      <c r="D73" s="29" t="s">
        <v>3216</v>
      </c>
      <c r="E73" s="33" t="s">
        <v>3217</v>
      </c>
      <c r="F73" s="29" t="s">
        <v>3195</v>
      </c>
      <c r="G73" s="29" t="s">
        <v>3196</v>
      </c>
      <c r="H73" s="29" t="s">
        <v>3197</v>
      </c>
      <c r="I73" t="s">
        <v>3090</v>
      </c>
      <c r="J73" t="s">
        <v>3091</v>
      </c>
      <c r="K73" t="s">
        <v>3092</v>
      </c>
      <c r="L73" t="s">
        <v>3093</v>
      </c>
      <c r="M73" t="s">
        <v>3094</v>
      </c>
      <c r="N73" t="s">
        <v>3095</v>
      </c>
      <c r="O73" t="s">
        <v>3096</v>
      </c>
      <c r="P73" t="s">
        <v>3097</v>
      </c>
      <c r="Q73" t="s">
        <v>3098</v>
      </c>
      <c r="R73" t="s">
        <v>3099</v>
      </c>
      <c r="S73" t="s">
        <v>3100</v>
      </c>
      <c r="T73" t="s">
        <v>3101</v>
      </c>
      <c r="U73" t="s">
        <v>3102</v>
      </c>
      <c r="V73" t="s">
        <v>3103</v>
      </c>
      <c r="W73" t="s">
        <v>3104</v>
      </c>
      <c r="X73" t="s">
        <v>3105</v>
      </c>
      <c r="Y73" s="30" t="s">
        <v>3206</v>
      </c>
      <c r="Z73" s="34" t="s">
        <v>3208</v>
      </c>
      <c r="AA73" s="35" t="s">
        <v>3218</v>
      </c>
      <c r="AB73" s="35" t="s">
        <v>3219</v>
      </c>
      <c r="AC73" s="35" t="s">
        <v>3220</v>
      </c>
      <c r="AD73" s="35" t="s">
        <v>3221</v>
      </c>
      <c r="AE73" s="35" t="s">
        <v>3222</v>
      </c>
      <c r="AF73" s="35" t="s">
        <v>3223</v>
      </c>
      <c r="AG73" s="35" t="s">
        <v>3224</v>
      </c>
      <c r="AH73" s="35" t="s">
        <v>3225</v>
      </c>
      <c r="AI73" s="35" t="s">
        <v>3226</v>
      </c>
      <c r="AJ73" s="35" t="s">
        <v>3227</v>
      </c>
      <c r="AK73" s="35" t="s">
        <v>3228</v>
      </c>
    </row>
    <row r="74" spans="1:38" s="10" customFormat="1" ht="16" thickBot="1" x14ac:dyDescent="0.25">
      <c r="A74" s="50" t="s">
        <v>3077</v>
      </c>
      <c r="B74" s="51" t="s">
        <v>3157</v>
      </c>
      <c r="C74" s="51" t="s">
        <v>3160</v>
      </c>
      <c r="D74" s="51" t="s">
        <v>3159</v>
      </c>
      <c r="E74" s="9">
        <v>0.36667004227638245</v>
      </c>
      <c r="F74" s="52">
        <v>13724</v>
      </c>
      <c r="G74" s="52">
        <v>4</v>
      </c>
      <c r="H74" s="52">
        <v>13720</v>
      </c>
      <c r="I74" s="10">
        <v>13694</v>
      </c>
      <c r="J74" s="10">
        <v>6</v>
      </c>
      <c r="K74" s="10">
        <v>8</v>
      </c>
      <c r="L74" s="10">
        <v>2</v>
      </c>
      <c r="M74" s="10">
        <v>0</v>
      </c>
      <c r="N74" s="10">
        <v>1</v>
      </c>
      <c r="O74" s="10">
        <v>0</v>
      </c>
      <c r="P74" s="10">
        <v>0</v>
      </c>
      <c r="Q74" s="10">
        <v>3</v>
      </c>
      <c r="R74" s="10">
        <v>1</v>
      </c>
      <c r="S74" s="10">
        <v>3</v>
      </c>
      <c r="T74" s="10">
        <v>3</v>
      </c>
      <c r="U74" s="10">
        <v>1</v>
      </c>
      <c r="V74" s="10">
        <v>0</v>
      </c>
      <c r="W74" s="10">
        <v>0</v>
      </c>
      <c r="X74" s="10">
        <v>2</v>
      </c>
      <c r="Y74" s="31">
        <f>ABS($Q$2)</f>
        <v>7088.8106346130371</v>
      </c>
      <c r="Z74" s="31">
        <f>ABS($T$2)</f>
        <v>0.62731588555141771</v>
      </c>
      <c r="AA74" s="31">
        <f>E74/(Y74/2)*1000000</f>
        <v>103.45037021754162</v>
      </c>
      <c r="AB74" s="36">
        <f>AVERAGE(AA74:AA77)</f>
        <v>222.41285161188648</v>
      </c>
      <c r="AC74" s="31">
        <f>E74*X74/SUM(M74,N74,O74,P74,U74,V74,W74,X74)</f>
        <v>0.18333502113819122</v>
      </c>
      <c r="AD74" s="75">
        <f>AVERAGE(AC74:AC77)</f>
        <v>0.40674632994665044</v>
      </c>
      <c r="AE74" s="31">
        <f>AVERAGE(AD74,AD80,AD86,AD92)</f>
        <v>0.40684337521141739</v>
      </c>
      <c r="AF74" s="31">
        <f>AE74/(Y74/2)*1000000</f>
        <v>114.78466450349075</v>
      </c>
      <c r="AG74" s="20">
        <f>AF74/Z74</f>
        <v>182.97745545307487</v>
      </c>
      <c r="AH74" s="31"/>
      <c r="AI74" s="31"/>
      <c r="AJ74" s="31"/>
      <c r="AK74" s="31"/>
    </row>
    <row r="75" spans="1:38" ht="16" thickBot="1" x14ac:dyDescent="0.25">
      <c r="A75" s="54" t="s">
        <v>3081</v>
      </c>
      <c r="B75" s="5" t="s">
        <v>3157</v>
      </c>
      <c r="C75" s="5" t="s">
        <v>3160</v>
      </c>
      <c r="D75" s="5" t="s">
        <v>3159</v>
      </c>
      <c r="E75" s="6">
        <v>0.85006606578826904</v>
      </c>
      <c r="F75" s="49">
        <v>13322</v>
      </c>
      <c r="G75" s="49">
        <v>9</v>
      </c>
      <c r="H75" s="49">
        <v>13313</v>
      </c>
      <c r="I75">
        <v>13290</v>
      </c>
      <c r="J75">
        <v>12</v>
      </c>
      <c r="K75">
        <v>5</v>
      </c>
      <c r="L75">
        <v>1</v>
      </c>
      <c r="M75">
        <v>1</v>
      </c>
      <c r="N75">
        <v>0</v>
      </c>
      <c r="O75">
        <v>0</v>
      </c>
      <c r="P75">
        <v>1</v>
      </c>
      <c r="Q75">
        <v>3</v>
      </c>
      <c r="R75">
        <v>0</v>
      </c>
      <c r="S75">
        <v>1</v>
      </c>
      <c r="T75">
        <v>1</v>
      </c>
      <c r="U75">
        <v>0</v>
      </c>
      <c r="V75">
        <v>2</v>
      </c>
      <c r="W75">
        <v>0</v>
      </c>
      <c r="X75" s="90">
        <v>5</v>
      </c>
      <c r="Y75" s="4">
        <f>ABS($Q$2)</f>
        <v>7088.8106346130371</v>
      </c>
      <c r="Z75" s="4">
        <f>ABS($T$2)</f>
        <v>0.62731588555141771</v>
      </c>
      <c r="AA75" s="31">
        <f t="shared" ref="AA75:AA97" si="42">E75/(Y75/2)*1000000</f>
        <v>239.83319899606045</v>
      </c>
      <c r="AB75" s="76"/>
      <c r="AC75" s="31">
        <f t="shared" ref="AC75:AC79" si="43">E75*X75/SUM(M75,N75,O75,P75,U75,V75,W75,X75)</f>
        <v>0.47225892543792725</v>
      </c>
      <c r="AD75" s="12"/>
      <c r="AE75" s="4"/>
      <c r="AF75" s="4"/>
      <c r="AG75" s="4"/>
      <c r="AH75" s="4"/>
      <c r="AI75" s="4"/>
      <c r="AJ75" s="4"/>
      <c r="AK75" s="4"/>
      <c r="AL75" s="12"/>
    </row>
    <row r="76" spans="1:38" ht="16" thickBot="1" x14ac:dyDescent="0.25">
      <c r="A76" s="54" t="s">
        <v>3085</v>
      </c>
      <c r="B76" s="5" t="s">
        <v>3157</v>
      </c>
      <c r="C76" s="5" t="s">
        <v>3160</v>
      </c>
      <c r="D76" s="5" t="s">
        <v>3159</v>
      </c>
      <c r="E76" s="6">
        <v>0.99632608890533447</v>
      </c>
      <c r="F76" s="49">
        <v>11367</v>
      </c>
      <c r="G76" s="49">
        <v>9</v>
      </c>
      <c r="H76" s="49">
        <v>11358</v>
      </c>
      <c r="I76">
        <v>11338</v>
      </c>
      <c r="J76">
        <v>3</v>
      </c>
      <c r="K76">
        <v>10</v>
      </c>
      <c r="L76">
        <v>0</v>
      </c>
      <c r="M76">
        <v>0</v>
      </c>
      <c r="N76">
        <v>1</v>
      </c>
      <c r="O76">
        <v>0</v>
      </c>
      <c r="P76">
        <v>0</v>
      </c>
      <c r="Q76">
        <v>5</v>
      </c>
      <c r="R76">
        <v>0</v>
      </c>
      <c r="S76">
        <v>2</v>
      </c>
      <c r="T76">
        <v>0</v>
      </c>
      <c r="U76">
        <v>0</v>
      </c>
      <c r="V76">
        <v>3</v>
      </c>
      <c r="W76">
        <v>0</v>
      </c>
      <c r="X76">
        <v>5</v>
      </c>
      <c r="Y76" s="4">
        <f t="shared" ref="Y76:Y77" si="44">ABS($Q$2)</f>
        <v>7088.8106346130371</v>
      </c>
      <c r="Z76" s="4">
        <f t="shared" ref="Z76:Z95" si="45">ABS($T$2)</f>
        <v>0.62731588555141771</v>
      </c>
      <c r="AA76" s="31">
        <f t="shared" si="42"/>
        <v>281.09823784557108</v>
      </c>
      <c r="AC76" s="31">
        <f t="shared" si="43"/>
        <v>0.55351449383629692</v>
      </c>
    </row>
    <row r="77" spans="1:38" s="12" customFormat="1" ht="16" thickBot="1" x14ac:dyDescent="0.25">
      <c r="A77" s="55" t="s">
        <v>3088</v>
      </c>
      <c r="B77" s="56" t="s">
        <v>3157</v>
      </c>
      <c r="C77" s="56" t="s">
        <v>3160</v>
      </c>
      <c r="D77" s="56" t="s">
        <v>3159</v>
      </c>
      <c r="E77" s="11">
        <v>0.94022297859191895</v>
      </c>
      <c r="F77" s="57">
        <v>12045</v>
      </c>
      <c r="G77" s="57">
        <v>9</v>
      </c>
      <c r="H77" s="57">
        <v>12036</v>
      </c>
      <c r="I77" s="12">
        <v>12009</v>
      </c>
      <c r="J77" s="12">
        <v>8</v>
      </c>
      <c r="K77" s="12">
        <v>7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3</v>
      </c>
      <c r="R77" s="12">
        <v>8</v>
      </c>
      <c r="S77" s="12">
        <v>1</v>
      </c>
      <c r="T77" s="12">
        <v>0</v>
      </c>
      <c r="U77" s="12">
        <v>0</v>
      </c>
      <c r="V77" s="12">
        <v>5</v>
      </c>
      <c r="W77" s="12">
        <v>0</v>
      </c>
      <c r="X77" s="12">
        <v>4</v>
      </c>
      <c r="Y77" s="13">
        <f t="shared" si="44"/>
        <v>7088.8106346130371</v>
      </c>
      <c r="Z77" s="13">
        <f t="shared" si="45"/>
        <v>0.62731588555141771</v>
      </c>
      <c r="AA77" s="31">
        <f t="shared" si="42"/>
        <v>265.26959938837291</v>
      </c>
      <c r="AC77" s="31">
        <f t="shared" si="43"/>
        <v>0.41787687937418622</v>
      </c>
    </row>
    <row r="78" spans="1:38" ht="16" thickBot="1" x14ac:dyDescent="0.25">
      <c r="A78" s="77" t="s">
        <v>3086</v>
      </c>
      <c r="B78" s="67" t="s">
        <v>3168</v>
      </c>
      <c r="C78" s="67" t="s">
        <v>3160</v>
      </c>
      <c r="D78" s="67" t="s">
        <v>3159</v>
      </c>
      <c r="E78" s="68">
        <v>19.225427627563477</v>
      </c>
      <c r="F78" s="69">
        <v>14702</v>
      </c>
      <c r="G78" s="69">
        <v>223</v>
      </c>
      <c r="H78" s="69">
        <v>14479</v>
      </c>
      <c r="I78">
        <v>14303</v>
      </c>
      <c r="J78">
        <v>34</v>
      </c>
      <c r="K78">
        <v>91</v>
      </c>
      <c r="L78">
        <v>1</v>
      </c>
      <c r="M78">
        <v>18</v>
      </c>
      <c r="N78">
        <v>28</v>
      </c>
      <c r="O78">
        <v>0</v>
      </c>
      <c r="P78">
        <v>2</v>
      </c>
      <c r="Q78">
        <v>41</v>
      </c>
      <c r="R78">
        <v>0</v>
      </c>
      <c r="S78">
        <v>9</v>
      </c>
      <c r="T78">
        <v>0</v>
      </c>
      <c r="U78">
        <v>9</v>
      </c>
      <c r="V78">
        <v>51</v>
      </c>
      <c r="W78">
        <v>2</v>
      </c>
      <c r="X78">
        <v>113</v>
      </c>
      <c r="Y78" s="32">
        <f t="shared" ref="Y78:Y79" si="46">ABS($Q$6)</f>
        <v>46.617483615875244</v>
      </c>
      <c r="Z78" s="32">
        <f>ABS($T$6)</f>
        <v>0.54679142809681203</v>
      </c>
      <c r="AA78" s="31">
        <f t="shared" si="42"/>
        <v>824816.1906798589</v>
      </c>
      <c r="AB78" s="36">
        <f>AVERAGE(AA78:AA79)</f>
        <v>739174.53968640324</v>
      </c>
      <c r="AC78" s="31">
        <f t="shared" si="43"/>
        <v>9.7420328336980848</v>
      </c>
      <c r="AD78" s="75">
        <f>AVERAGE(AC78:AC79)</f>
        <v>8.5192629455706985</v>
      </c>
      <c r="AE78" s="31">
        <f>AVERAGE(AD78,AD84,AD90,AD96)</f>
        <v>8.5175733758975074</v>
      </c>
      <c r="AF78" s="31">
        <f>AE78/(Y78/2)*1000000</f>
        <v>365423.98753573693</v>
      </c>
      <c r="AG78" s="20">
        <f>AF78/Z78</f>
        <v>668305.99156912323</v>
      </c>
    </row>
    <row r="79" spans="1:38" s="12" customFormat="1" ht="16" thickBot="1" x14ac:dyDescent="0.25">
      <c r="A79" s="55" t="s">
        <v>3089</v>
      </c>
      <c r="B79" s="56" t="s">
        <v>3168</v>
      </c>
      <c r="C79" s="56" t="s">
        <v>3160</v>
      </c>
      <c r="D79" s="56" t="s">
        <v>3159</v>
      </c>
      <c r="E79" s="11">
        <v>15.233029365539551</v>
      </c>
      <c r="F79" s="57">
        <v>9886</v>
      </c>
      <c r="G79" s="57">
        <v>119</v>
      </c>
      <c r="H79" s="57">
        <v>9767</v>
      </c>
      <c r="I79" s="12">
        <v>9703</v>
      </c>
      <c r="J79" s="12">
        <v>7</v>
      </c>
      <c r="K79" s="12">
        <v>34</v>
      </c>
      <c r="L79" s="12">
        <v>1</v>
      </c>
      <c r="M79" s="12">
        <v>15</v>
      </c>
      <c r="N79" s="12">
        <v>13</v>
      </c>
      <c r="O79" s="12">
        <v>0</v>
      </c>
      <c r="P79" s="12">
        <v>0</v>
      </c>
      <c r="Q79" s="12">
        <v>16</v>
      </c>
      <c r="R79" s="12">
        <v>1</v>
      </c>
      <c r="S79" s="12">
        <v>5</v>
      </c>
      <c r="T79" s="12">
        <v>0</v>
      </c>
      <c r="U79" s="12">
        <v>5</v>
      </c>
      <c r="V79" s="12">
        <v>25</v>
      </c>
      <c r="W79" s="12">
        <v>4</v>
      </c>
      <c r="X79" s="12">
        <v>57</v>
      </c>
      <c r="Y79" s="4">
        <f t="shared" si="46"/>
        <v>46.617483615875244</v>
      </c>
      <c r="Z79" s="4">
        <f>ABS($T$6)</f>
        <v>0.54679142809681203</v>
      </c>
      <c r="AA79" s="31">
        <f t="shared" si="42"/>
        <v>653532.88869294757</v>
      </c>
      <c r="AC79" s="31">
        <f t="shared" si="43"/>
        <v>7.296493057443314</v>
      </c>
    </row>
    <row r="80" spans="1:38" s="10" customFormat="1" ht="16" thickBot="1" x14ac:dyDescent="0.25">
      <c r="A80" s="50" t="s">
        <v>3077</v>
      </c>
      <c r="B80" s="51" t="s">
        <v>3157</v>
      </c>
      <c r="C80" s="51" t="s">
        <v>3171</v>
      </c>
      <c r="D80" s="51" t="s">
        <v>3172</v>
      </c>
      <c r="E80" s="9">
        <v>1.1920686960220337</v>
      </c>
      <c r="F80" s="52">
        <v>13724</v>
      </c>
      <c r="G80" s="52">
        <v>13</v>
      </c>
      <c r="H80" s="52">
        <v>13711</v>
      </c>
      <c r="I80" s="10">
        <v>13694</v>
      </c>
      <c r="J80" s="10">
        <v>6</v>
      </c>
      <c r="K80" s="10">
        <v>8</v>
      </c>
      <c r="L80" s="10">
        <v>2</v>
      </c>
      <c r="M80" s="10">
        <v>0</v>
      </c>
      <c r="N80" s="10">
        <v>1</v>
      </c>
      <c r="O80" s="10">
        <v>0</v>
      </c>
      <c r="P80" s="10">
        <v>0</v>
      </c>
      <c r="Q80" s="10">
        <v>3</v>
      </c>
      <c r="R80" s="10">
        <v>1</v>
      </c>
      <c r="S80" s="10">
        <v>3</v>
      </c>
      <c r="T80" s="10">
        <v>3</v>
      </c>
      <c r="U80" s="10">
        <v>1</v>
      </c>
      <c r="V80" s="10">
        <v>0</v>
      </c>
      <c r="W80" s="10">
        <v>0</v>
      </c>
      <c r="X80" s="10">
        <v>2</v>
      </c>
      <c r="Y80" s="31">
        <f t="shared" ref="Y80:Y95" si="47">ABS($Q$2)</f>
        <v>7088.8106346130371</v>
      </c>
      <c r="Z80" s="31">
        <f t="shared" si="45"/>
        <v>0.62731588555141771</v>
      </c>
      <c r="AA80" s="31">
        <f t="shared" si="42"/>
        <v>336.32403444420862</v>
      </c>
      <c r="AB80" s="88">
        <f>AVERAGE(AA80:AA83)</f>
        <v>436.00740651680326</v>
      </c>
      <c r="AC80" s="31">
        <f>E80*X80/SUM(Q80,R80,S80,T80,U80,V80,W80,X80)</f>
        <v>0.18339518400338981</v>
      </c>
      <c r="AD80" s="75">
        <f>AVERAGE(AC80:AC83)</f>
        <v>0.40686333564284088</v>
      </c>
      <c r="AE80" s="31"/>
      <c r="AF80" s="31">
        <f>AE80/(Y80/2)*1000000</f>
        <v>0</v>
      </c>
      <c r="AG80" s="31">
        <f>AF80/Z80</f>
        <v>0</v>
      </c>
      <c r="AH80" s="31"/>
      <c r="AI80" s="31"/>
      <c r="AJ80" s="31"/>
      <c r="AK80" s="31"/>
    </row>
    <row r="81" spans="1:38" ht="16" thickBot="1" x14ac:dyDescent="0.25">
      <c r="A81" s="54" t="s">
        <v>3081</v>
      </c>
      <c r="B81" s="5" t="s">
        <v>3157</v>
      </c>
      <c r="C81" s="5" t="s">
        <v>3171</v>
      </c>
      <c r="D81" s="5" t="s">
        <v>3172</v>
      </c>
      <c r="E81" s="6">
        <v>1.1335490942001343</v>
      </c>
      <c r="F81" s="49">
        <v>13322</v>
      </c>
      <c r="G81" s="49">
        <v>12</v>
      </c>
      <c r="H81" s="49">
        <v>13310</v>
      </c>
      <c r="I81">
        <v>13290</v>
      </c>
      <c r="J81">
        <v>12</v>
      </c>
      <c r="K81">
        <v>5</v>
      </c>
      <c r="L81">
        <v>1</v>
      </c>
      <c r="M81">
        <v>1</v>
      </c>
      <c r="N81">
        <v>0</v>
      </c>
      <c r="O81">
        <v>0</v>
      </c>
      <c r="P81">
        <v>1</v>
      </c>
      <c r="Q81">
        <v>3</v>
      </c>
      <c r="R81">
        <v>0</v>
      </c>
      <c r="S81">
        <v>1</v>
      </c>
      <c r="T81">
        <v>1</v>
      </c>
      <c r="U81">
        <v>0</v>
      </c>
      <c r="V81">
        <v>2</v>
      </c>
      <c r="W81">
        <v>0</v>
      </c>
      <c r="X81" s="90">
        <v>5</v>
      </c>
      <c r="Y81" s="4">
        <f t="shared" si="47"/>
        <v>7088.8106346130371</v>
      </c>
      <c r="Z81" s="4">
        <f t="shared" si="45"/>
        <v>0.62731588555141771</v>
      </c>
      <c r="AA81" s="31">
        <f t="shared" si="42"/>
        <v>319.81361969672992</v>
      </c>
      <c r="AB81" s="76"/>
      <c r="AC81" s="89">
        <f t="shared" ref="AC81:AC85" si="48">E81*X81/SUM(Q81,R81,S81,T81,U81,V81,W81,X81)</f>
        <v>0.47231212258338928</v>
      </c>
      <c r="AE81" s="4"/>
      <c r="AF81" s="4"/>
      <c r="AG81" s="4"/>
      <c r="AH81" s="4"/>
      <c r="AI81" s="4"/>
      <c r="AJ81" s="4"/>
      <c r="AK81" s="4"/>
    </row>
    <row r="82" spans="1:38" ht="16" thickBot="1" x14ac:dyDescent="0.25">
      <c r="A82" s="54" t="s">
        <v>3085</v>
      </c>
      <c r="B82" s="5" t="s">
        <v>3157</v>
      </c>
      <c r="C82" s="5" t="s">
        <v>3171</v>
      </c>
      <c r="D82" s="5" t="s">
        <v>3172</v>
      </c>
      <c r="E82" s="6">
        <v>1.6609821319580078</v>
      </c>
      <c r="F82" s="49">
        <v>11367</v>
      </c>
      <c r="G82" s="49">
        <v>15</v>
      </c>
      <c r="H82" s="49">
        <v>11352</v>
      </c>
      <c r="I82">
        <v>11338</v>
      </c>
      <c r="J82">
        <v>3</v>
      </c>
      <c r="K82">
        <v>10</v>
      </c>
      <c r="L82">
        <v>0</v>
      </c>
      <c r="M82">
        <v>0</v>
      </c>
      <c r="N82">
        <v>1</v>
      </c>
      <c r="O82">
        <v>0</v>
      </c>
      <c r="P82">
        <v>0</v>
      </c>
      <c r="Q82">
        <v>5</v>
      </c>
      <c r="R82">
        <v>0</v>
      </c>
      <c r="S82">
        <v>2</v>
      </c>
      <c r="T82">
        <v>0</v>
      </c>
      <c r="U82">
        <v>0</v>
      </c>
      <c r="V82">
        <v>3</v>
      </c>
      <c r="W82">
        <v>0</v>
      </c>
      <c r="X82">
        <v>5</v>
      </c>
      <c r="Y82" s="4">
        <f t="shared" si="47"/>
        <v>7088.8106346130371</v>
      </c>
      <c r="Z82" s="4">
        <f t="shared" si="45"/>
        <v>0.62731588555141771</v>
      </c>
      <c r="AA82" s="31">
        <f t="shared" si="42"/>
        <v>468.62082162212454</v>
      </c>
      <c r="AC82" s="31">
        <f t="shared" si="48"/>
        <v>0.55366071065266931</v>
      </c>
    </row>
    <row r="83" spans="1:38" s="12" customFormat="1" ht="16" thickBot="1" x14ac:dyDescent="0.25">
      <c r="A83" s="55" t="s">
        <v>3088</v>
      </c>
      <c r="B83" s="56" t="s">
        <v>3157</v>
      </c>
      <c r="C83" s="56" t="s">
        <v>3171</v>
      </c>
      <c r="D83" s="56" t="s">
        <v>3172</v>
      </c>
      <c r="E83" s="11">
        <v>2.1949479579925537</v>
      </c>
      <c r="F83" s="57">
        <v>12045</v>
      </c>
      <c r="G83" s="57">
        <v>21</v>
      </c>
      <c r="H83" s="57">
        <v>12024</v>
      </c>
      <c r="I83" s="12">
        <v>12009</v>
      </c>
      <c r="J83" s="12">
        <v>8</v>
      </c>
      <c r="K83" s="12">
        <v>7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3</v>
      </c>
      <c r="R83" s="12">
        <v>8</v>
      </c>
      <c r="S83" s="12">
        <v>1</v>
      </c>
      <c r="T83" s="12">
        <v>0</v>
      </c>
      <c r="U83" s="12">
        <v>0</v>
      </c>
      <c r="V83" s="12">
        <v>5</v>
      </c>
      <c r="W83" s="12">
        <v>0</v>
      </c>
      <c r="X83" s="12">
        <v>4</v>
      </c>
      <c r="Y83" s="13">
        <f t="shared" si="47"/>
        <v>7088.8106346130371</v>
      </c>
      <c r="Z83" s="13">
        <f t="shared" si="45"/>
        <v>0.62731588555141771</v>
      </c>
      <c r="AA83" s="31">
        <f t="shared" si="42"/>
        <v>619.27115030414996</v>
      </c>
      <c r="AC83" s="31">
        <f t="shared" si="48"/>
        <v>0.418085325331915</v>
      </c>
    </row>
    <row r="84" spans="1:38" ht="16" thickBot="1" x14ac:dyDescent="0.25">
      <c r="A84" s="77" t="s">
        <v>3086</v>
      </c>
      <c r="B84" s="67" t="s">
        <v>3168</v>
      </c>
      <c r="C84" s="67" t="s">
        <v>3171</v>
      </c>
      <c r="D84" s="67" t="s">
        <v>3172</v>
      </c>
      <c r="E84" s="68">
        <v>19.399188995361328</v>
      </c>
      <c r="F84" s="69">
        <v>14702</v>
      </c>
      <c r="G84" s="69">
        <v>225</v>
      </c>
      <c r="H84" s="69">
        <v>14477</v>
      </c>
      <c r="I84">
        <v>14303</v>
      </c>
      <c r="J84">
        <v>34</v>
      </c>
      <c r="K84">
        <v>91</v>
      </c>
      <c r="L84">
        <v>1</v>
      </c>
      <c r="M84">
        <v>18</v>
      </c>
      <c r="N84">
        <v>28</v>
      </c>
      <c r="O84">
        <v>0</v>
      </c>
      <c r="P84">
        <v>2</v>
      </c>
      <c r="Q84">
        <v>41</v>
      </c>
      <c r="R84">
        <v>0</v>
      </c>
      <c r="S84">
        <v>9</v>
      </c>
      <c r="T84">
        <v>0</v>
      </c>
      <c r="U84">
        <v>9</v>
      </c>
      <c r="V84">
        <v>51</v>
      </c>
      <c r="W84">
        <v>2</v>
      </c>
      <c r="X84">
        <v>113</v>
      </c>
      <c r="Y84" s="32">
        <f t="shared" ref="Y84:Y85" si="49">ABS($Q$6)</f>
        <v>46.617483615875244</v>
      </c>
      <c r="Z84" s="32">
        <f>ABS($T$6)</f>
        <v>0.54679142809681203</v>
      </c>
      <c r="AA84" s="31">
        <f t="shared" si="42"/>
        <v>832270.96319523675</v>
      </c>
      <c r="AB84" s="36">
        <f>AVERAGE(AA84:AA85)</f>
        <v>726331.21642825613</v>
      </c>
      <c r="AC84" s="31">
        <f t="shared" si="48"/>
        <v>9.7427038065592448</v>
      </c>
      <c r="AD84" s="75">
        <f>AVERAGE(AC84:AC85)</f>
        <v>8.5184804051041958</v>
      </c>
    </row>
    <row r="85" spans="1:38" s="12" customFormat="1" ht="16" thickBot="1" x14ac:dyDescent="0.25">
      <c r="A85" s="55" t="s">
        <v>3089</v>
      </c>
      <c r="B85" s="56" t="s">
        <v>3168</v>
      </c>
      <c r="C85" s="56" t="s">
        <v>3171</v>
      </c>
      <c r="D85" s="56" t="s">
        <v>3172</v>
      </c>
      <c r="E85" s="11">
        <v>14.460544586181641</v>
      </c>
      <c r="F85" s="57">
        <v>9886</v>
      </c>
      <c r="G85" s="57">
        <v>113</v>
      </c>
      <c r="H85" s="57">
        <v>9773</v>
      </c>
      <c r="I85" s="12">
        <v>9703</v>
      </c>
      <c r="J85" s="12">
        <v>7</v>
      </c>
      <c r="K85" s="12">
        <v>34</v>
      </c>
      <c r="L85" s="12">
        <v>1</v>
      </c>
      <c r="M85" s="12">
        <v>15</v>
      </c>
      <c r="N85" s="12">
        <v>13</v>
      </c>
      <c r="O85" s="12">
        <v>0</v>
      </c>
      <c r="P85" s="12">
        <v>0</v>
      </c>
      <c r="Q85" s="12">
        <v>16</v>
      </c>
      <c r="R85" s="12">
        <v>1</v>
      </c>
      <c r="S85" s="12">
        <v>5</v>
      </c>
      <c r="T85" s="12">
        <v>0</v>
      </c>
      <c r="U85" s="12">
        <v>5</v>
      </c>
      <c r="V85" s="12">
        <v>25</v>
      </c>
      <c r="W85" s="12">
        <v>4</v>
      </c>
      <c r="X85" s="12">
        <v>57</v>
      </c>
      <c r="Y85" s="4">
        <f t="shared" si="49"/>
        <v>46.617483615875244</v>
      </c>
      <c r="Z85" s="4">
        <f>ABS($T$6)</f>
        <v>0.54679142809681203</v>
      </c>
      <c r="AA85" s="31">
        <f t="shared" si="42"/>
        <v>620391.46966127562</v>
      </c>
      <c r="AC85" s="31">
        <f t="shared" si="48"/>
        <v>7.2942570036491459</v>
      </c>
    </row>
    <row r="86" spans="1:38" s="10" customFormat="1" ht="16" thickBot="1" x14ac:dyDescent="0.25">
      <c r="A86" s="50" t="s">
        <v>3077</v>
      </c>
      <c r="B86" s="51" t="s">
        <v>3157</v>
      </c>
      <c r="C86" s="51" t="s">
        <v>3175</v>
      </c>
      <c r="D86" s="51" t="s">
        <v>3188</v>
      </c>
      <c r="E86" s="9">
        <v>1.65085768699646</v>
      </c>
      <c r="F86" s="52">
        <v>13724</v>
      </c>
      <c r="G86" s="52">
        <v>18</v>
      </c>
      <c r="H86" s="52">
        <v>13706</v>
      </c>
      <c r="I86" s="10">
        <v>13694</v>
      </c>
      <c r="J86" s="10">
        <v>6</v>
      </c>
      <c r="K86" s="10">
        <v>8</v>
      </c>
      <c r="L86" s="10">
        <v>2</v>
      </c>
      <c r="M86" s="10">
        <v>0</v>
      </c>
      <c r="N86" s="10">
        <v>1</v>
      </c>
      <c r="O86" s="10">
        <v>0</v>
      </c>
      <c r="P86" s="10">
        <v>0</v>
      </c>
      <c r="Q86" s="10">
        <v>3</v>
      </c>
      <c r="R86" s="10">
        <v>1</v>
      </c>
      <c r="S86" s="10">
        <v>3</v>
      </c>
      <c r="T86" s="10">
        <v>3</v>
      </c>
      <c r="U86" s="10">
        <v>1</v>
      </c>
      <c r="V86" s="10">
        <v>0</v>
      </c>
      <c r="W86" s="10">
        <v>0</v>
      </c>
      <c r="X86" s="10">
        <v>2</v>
      </c>
      <c r="Y86" s="31">
        <f t="shared" si="47"/>
        <v>7088.8106346130371</v>
      </c>
      <c r="Z86" s="31">
        <f t="shared" si="45"/>
        <v>0.62731588555141771</v>
      </c>
      <c r="AA86" s="31">
        <f t="shared" si="42"/>
        <v>465.76436361149229</v>
      </c>
      <c r="AB86" s="88">
        <f>AVERAGE(AA86:AA89)</f>
        <v>430.94888945365562</v>
      </c>
      <c r="AC86" s="31">
        <f>E86*X86/SUM(K86,L86,O86,P86,S86,T86,W86,X86)</f>
        <v>0.18342863188849556</v>
      </c>
      <c r="AD86" s="75">
        <f>AVERAGE(AC86:AC89)</f>
        <v>0.40685367215525647</v>
      </c>
      <c r="AE86" s="31"/>
      <c r="AF86" s="31"/>
      <c r="AG86" s="31"/>
      <c r="AH86" s="31">
        <f>E86*(SUM(L86,P86,T86,X86)/(SUM(L86,P86,T86,X86)+SUM(K86,O86,S86,W86)))</f>
        <v>0.64200021160973442</v>
      </c>
      <c r="AI86" s="31">
        <f>AVERAGE(AH86:AH89,AH92:AH95)</f>
        <v>0.59238133022569106</v>
      </c>
      <c r="AJ86" s="31">
        <f>AI86/(Y86/2)*1000000</f>
        <v>167.13137386777657</v>
      </c>
      <c r="AK86" s="20">
        <f>AJ86/Z86</f>
        <v>266.42298994368082</v>
      </c>
    </row>
    <row r="87" spans="1:38" ht="16" thickBot="1" x14ac:dyDescent="0.25">
      <c r="A87" s="54" t="s">
        <v>3081</v>
      </c>
      <c r="B87" s="5" t="s">
        <v>3157</v>
      </c>
      <c r="C87" s="5" t="s">
        <v>3175</v>
      </c>
      <c r="D87" s="5" t="s">
        <v>3188</v>
      </c>
      <c r="E87" s="6">
        <v>1.3225733041763306</v>
      </c>
      <c r="F87" s="49">
        <v>13322</v>
      </c>
      <c r="G87" s="49">
        <v>14</v>
      </c>
      <c r="H87" s="49">
        <v>13308</v>
      </c>
      <c r="I87">
        <v>13290</v>
      </c>
      <c r="J87">
        <v>12</v>
      </c>
      <c r="K87">
        <v>5</v>
      </c>
      <c r="L87">
        <v>1</v>
      </c>
      <c r="M87">
        <v>1</v>
      </c>
      <c r="N87">
        <v>0</v>
      </c>
      <c r="O87">
        <v>0</v>
      </c>
      <c r="P87">
        <v>1</v>
      </c>
      <c r="Q87">
        <v>3</v>
      </c>
      <c r="R87">
        <v>0</v>
      </c>
      <c r="S87">
        <v>1</v>
      </c>
      <c r="T87">
        <v>1</v>
      </c>
      <c r="U87">
        <v>0</v>
      </c>
      <c r="V87">
        <v>2</v>
      </c>
      <c r="W87">
        <v>0</v>
      </c>
      <c r="X87" s="90">
        <v>5</v>
      </c>
      <c r="Y87" s="4">
        <f t="shared" si="47"/>
        <v>7088.8106346130371</v>
      </c>
      <c r="Z87" s="4">
        <f t="shared" si="45"/>
        <v>0.62731588555141771</v>
      </c>
      <c r="AA87" s="31">
        <f t="shared" si="42"/>
        <v>373.14392282352935</v>
      </c>
      <c r="AB87" s="76"/>
      <c r="AC87" s="89">
        <f t="shared" ref="AC87:AC91" si="50">E87*X87/SUM(K87,L87,O87,P87,S87,T87,W87,X87)</f>
        <v>0.47234760863440378</v>
      </c>
      <c r="AD87" s="12"/>
      <c r="AE87" s="4"/>
      <c r="AF87" s="4"/>
      <c r="AG87" s="4"/>
      <c r="AH87" s="31">
        <f t="shared" ref="AH87:AH91" si="51">E87*(SUM(L87,P87,T87,X87)/(SUM(L87,P87,T87,X87)+SUM(K87,O87,S87,W87)))</f>
        <v>0.75575617381504601</v>
      </c>
      <c r="AI87" s="4"/>
      <c r="AJ87" s="4"/>
      <c r="AK87" s="4"/>
      <c r="AL87" s="12"/>
    </row>
    <row r="88" spans="1:38" ht="16" thickBot="1" x14ac:dyDescent="0.25">
      <c r="A88" s="54" t="s">
        <v>3085</v>
      </c>
      <c r="B88" s="5" t="s">
        <v>3157</v>
      </c>
      <c r="C88" s="5" t="s">
        <v>3175</v>
      </c>
      <c r="D88" s="5" t="s">
        <v>3188</v>
      </c>
      <c r="E88" s="6">
        <v>1.8826123476028442</v>
      </c>
      <c r="F88" s="49">
        <v>11367</v>
      </c>
      <c r="G88" s="49">
        <v>17</v>
      </c>
      <c r="H88" s="49">
        <v>11350</v>
      </c>
      <c r="I88">
        <v>11338</v>
      </c>
      <c r="J88">
        <v>3</v>
      </c>
      <c r="K88">
        <v>10</v>
      </c>
      <c r="L88">
        <v>0</v>
      </c>
      <c r="M88">
        <v>0</v>
      </c>
      <c r="N88">
        <v>1</v>
      </c>
      <c r="O88">
        <v>0</v>
      </c>
      <c r="P88">
        <v>0</v>
      </c>
      <c r="Q88">
        <v>5</v>
      </c>
      <c r="R88">
        <v>0</v>
      </c>
      <c r="S88">
        <v>2</v>
      </c>
      <c r="T88">
        <v>0</v>
      </c>
      <c r="U88">
        <v>0</v>
      </c>
      <c r="V88">
        <v>3</v>
      </c>
      <c r="W88">
        <v>0</v>
      </c>
      <c r="X88">
        <v>5</v>
      </c>
      <c r="Y88" s="4">
        <f t="shared" si="47"/>
        <v>7088.8106346130371</v>
      </c>
      <c r="Z88" s="4">
        <f t="shared" si="45"/>
        <v>0.62731588555141771</v>
      </c>
      <c r="AA88" s="31">
        <f t="shared" si="42"/>
        <v>531.15041285218695</v>
      </c>
      <c r="AC88" s="31">
        <f t="shared" si="50"/>
        <v>0.55370951400083657</v>
      </c>
      <c r="AH88" s="31">
        <f t="shared" si="51"/>
        <v>0.55370951400083657</v>
      </c>
    </row>
    <row r="89" spans="1:38" s="12" customFormat="1" ht="16" thickBot="1" x14ac:dyDescent="0.25">
      <c r="A89" s="55" t="s">
        <v>3088</v>
      </c>
      <c r="B89" s="56" t="s">
        <v>3157</v>
      </c>
      <c r="C89" s="56" t="s">
        <v>3175</v>
      </c>
      <c r="D89" s="56" t="s">
        <v>3188</v>
      </c>
      <c r="E89" s="11">
        <v>1.2537868022918701</v>
      </c>
      <c r="F89" s="57">
        <v>12045</v>
      </c>
      <c r="G89" s="57">
        <v>12</v>
      </c>
      <c r="H89" s="57">
        <v>12033</v>
      </c>
      <c r="I89" s="12">
        <v>12009</v>
      </c>
      <c r="J89" s="12">
        <v>8</v>
      </c>
      <c r="K89" s="12">
        <v>7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12">
        <v>3</v>
      </c>
      <c r="R89" s="12">
        <v>8</v>
      </c>
      <c r="S89" s="12">
        <v>1</v>
      </c>
      <c r="T89" s="12">
        <v>0</v>
      </c>
      <c r="U89" s="12">
        <v>0</v>
      </c>
      <c r="V89" s="12">
        <v>5</v>
      </c>
      <c r="W89" s="12">
        <v>0</v>
      </c>
      <c r="X89" s="12">
        <v>4</v>
      </c>
      <c r="Y89" s="13">
        <f t="shared" si="47"/>
        <v>7088.8106346130371</v>
      </c>
      <c r="Z89" s="13">
        <f t="shared" si="45"/>
        <v>0.62731588555141771</v>
      </c>
      <c r="AA89" s="31">
        <f t="shared" si="42"/>
        <v>353.73685852741403</v>
      </c>
      <c r="AC89" s="31">
        <f t="shared" si="50"/>
        <v>0.41792893409729004</v>
      </c>
      <c r="AH89" s="31">
        <f t="shared" si="51"/>
        <v>0.41792893409729004</v>
      </c>
    </row>
    <row r="90" spans="1:38" ht="16" thickBot="1" x14ac:dyDescent="0.25">
      <c r="A90" s="77" t="s">
        <v>3086</v>
      </c>
      <c r="B90" s="67" t="s">
        <v>3168</v>
      </c>
      <c r="C90" s="67" t="s">
        <v>3175</v>
      </c>
      <c r="D90" s="67" t="s">
        <v>3188</v>
      </c>
      <c r="E90" s="68">
        <v>18.791128158569336</v>
      </c>
      <c r="F90" s="69">
        <v>14702</v>
      </c>
      <c r="G90" s="69">
        <v>218</v>
      </c>
      <c r="H90" s="69">
        <v>14484</v>
      </c>
      <c r="I90">
        <v>14303</v>
      </c>
      <c r="J90">
        <v>34</v>
      </c>
      <c r="K90">
        <v>91</v>
      </c>
      <c r="L90">
        <v>1</v>
      </c>
      <c r="M90">
        <v>18</v>
      </c>
      <c r="N90">
        <v>28</v>
      </c>
      <c r="O90">
        <v>0</v>
      </c>
      <c r="P90">
        <v>2</v>
      </c>
      <c r="Q90">
        <v>41</v>
      </c>
      <c r="R90">
        <v>0</v>
      </c>
      <c r="S90">
        <v>9</v>
      </c>
      <c r="T90">
        <v>0</v>
      </c>
      <c r="U90">
        <v>9</v>
      </c>
      <c r="V90">
        <v>51</v>
      </c>
      <c r="W90">
        <v>2</v>
      </c>
      <c r="X90">
        <v>113</v>
      </c>
      <c r="Y90" s="32">
        <f t="shared" ref="Y90:Y91" si="52">ABS($Q$6)</f>
        <v>46.617483615875244</v>
      </c>
      <c r="Z90" s="32">
        <f>ABS($T$6)</f>
        <v>0.54679142809681203</v>
      </c>
      <c r="AA90" s="31">
        <f t="shared" si="42"/>
        <v>806183.71911306481</v>
      </c>
      <c r="AB90" s="36">
        <f>AVERAGE(AA90:AA91)</f>
        <v>680176.71831157315</v>
      </c>
      <c r="AC90" s="31">
        <f t="shared" si="50"/>
        <v>9.7403554216437378</v>
      </c>
      <c r="AD90" s="75">
        <f>AVERAGE(AC90:AC91)</f>
        <v>8.515073429651336</v>
      </c>
      <c r="AH90" s="31">
        <f t="shared" si="51"/>
        <v>9.9989489284130411</v>
      </c>
      <c r="AI90" s="31">
        <f>AVERAGE(AH90:AH91,AH96:AH97)</f>
        <v>8.7095467593375613</v>
      </c>
      <c r="AJ90" s="31">
        <f>AI90/(Y90/2)*1000000</f>
        <v>373660.09847736993</v>
      </c>
      <c r="AK90" s="20">
        <f>AJ90/Z90</f>
        <v>683368.61054671044</v>
      </c>
    </row>
    <row r="91" spans="1:38" s="12" customFormat="1" ht="16" thickBot="1" x14ac:dyDescent="0.25">
      <c r="A91" s="55" t="s">
        <v>3089</v>
      </c>
      <c r="B91" s="56" t="s">
        <v>3168</v>
      </c>
      <c r="C91" s="56" t="s">
        <v>3175</v>
      </c>
      <c r="D91" s="56" t="s">
        <v>3188</v>
      </c>
      <c r="E91" s="11">
        <v>12.916998863220215</v>
      </c>
      <c r="F91" s="57">
        <v>9886</v>
      </c>
      <c r="G91" s="57">
        <v>101</v>
      </c>
      <c r="H91" s="57">
        <v>9785</v>
      </c>
      <c r="I91" s="12">
        <v>9703</v>
      </c>
      <c r="J91" s="12">
        <v>7</v>
      </c>
      <c r="K91" s="12">
        <v>34</v>
      </c>
      <c r="L91" s="12">
        <v>1</v>
      </c>
      <c r="M91" s="12">
        <v>15</v>
      </c>
      <c r="N91" s="12">
        <v>13</v>
      </c>
      <c r="O91" s="12">
        <v>0</v>
      </c>
      <c r="P91" s="12">
        <v>0</v>
      </c>
      <c r="Q91" s="12">
        <v>16</v>
      </c>
      <c r="R91" s="12">
        <v>1</v>
      </c>
      <c r="S91" s="12">
        <v>5</v>
      </c>
      <c r="T91" s="12">
        <v>0</v>
      </c>
      <c r="U91" s="12">
        <v>5</v>
      </c>
      <c r="V91" s="12">
        <v>25</v>
      </c>
      <c r="W91" s="12">
        <v>4</v>
      </c>
      <c r="X91" s="12">
        <v>57</v>
      </c>
      <c r="Y91" s="4">
        <f t="shared" si="52"/>
        <v>46.617483615875244</v>
      </c>
      <c r="Z91" s="4">
        <f>ABS($T$6)</f>
        <v>0.54679142809681203</v>
      </c>
      <c r="AA91" s="31">
        <f t="shared" si="42"/>
        <v>554169.71751008136</v>
      </c>
      <c r="AC91" s="31">
        <f t="shared" si="50"/>
        <v>7.2897914376589332</v>
      </c>
      <c r="AH91" s="31">
        <f t="shared" si="51"/>
        <v>7.4176825155125981</v>
      </c>
    </row>
    <row r="92" spans="1:38" s="10" customFormat="1" ht="16" thickBot="1" x14ac:dyDescent="0.25">
      <c r="A92" s="50" t="s">
        <v>3077</v>
      </c>
      <c r="B92" s="51" t="s">
        <v>3157</v>
      </c>
      <c r="C92" s="51" t="s">
        <v>3158</v>
      </c>
      <c r="D92" s="51" t="s">
        <v>3189</v>
      </c>
      <c r="E92" s="9">
        <v>1.3755640983581543</v>
      </c>
      <c r="F92" s="52">
        <v>13724</v>
      </c>
      <c r="G92" s="52">
        <v>15</v>
      </c>
      <c r="H92" s="52">
        <v>13709</v>
      </c>
      <c r="I92" s="10">
        <v>13694</v>
      </c>
      <c r="J92" s="10">
        <v>6</v>
      </c>
      <c r="K92" s="10">
        <v>8</v>
      </c>
      <c r="L92" s="10">
        <v>2</v>
      </c>
      <c r="M92" s="10">
        <v>0</v>
      </c>
      <c r="N92" s="10">
        <v>1</v>
      </c>
      <c r="O92" s="10">
        <v>0</v>
      </c>
      <c r="P92" s="10">
        <v>0</v>
      </c>
      <c r="Q92" s="10">
        <v>3</v>
      </c>
      <c r="R92" s="10">
        <v>1</v>
      </c>
      <c r="S92" s="10">
        <v>3</v>
      </c>
      <c r="T92" s="10">
        <v>3</v>
      </c>
      <c r="U92" s="10">
        <v>1</v>
      </c>
      <c r="V92" s="10">
        <v>0</v>
      </c>
      <c r="W92" s="10">
        <v>0</v>
      </c>
      <c r="X92" s="10">
        <v>2</v>
      </c>
      <c r="Y92" s="31">
        <f t="shared" si="47"/>
        <v>7088.8106346130371</v>
      </c>
      <c r="Z92" s="31">
        <f t="shared" si="45"/>
        <v>0.62731588555141771</v>
      </c>
      <c r="AA92" s="31">
        <f t="shared" si="42"/>
        <v>388.09446866632044</v>
      </c>
      <c r="AB92" s="88">
        <f>AVERAGE(AA92:AA95)</f>
        <v>521.70927763435952</v>
      </c>
      <c r="AC92" s="31">
        <f>E92*X92/SUM(J92,L92,N92,P92,R92,T92,V92,X92)</f>
        <v>0.1834085464477539</v>
      </c>
      <c r="AD92" s="75">
        <f>AVERAGE(AC92:AC95)</f>
        <v>0.40691016310092176</v>
      </c>
      <c r="AE92" s="31"/>
      <c r="AF92" s="31"/>
      <c r="AG92" s="31"/>
      <c r="AH92" s="4">
        <f>E92*(SUM(L92,P92,T92,X92)/(SUM(L92,P92,T92,X92)+SUM(J92,N92,R92,V92)))</f>
        <v>0.64192991256713872</v>
      </c>
      <c r="AI92" s="31"/>
      <c r="AJ92" s="31"/>
      <c r="AK92" s="31"/>
    </row>
    <row r="93" spans="1:38" ht="16" thickBot="1" x14ac:dyDescent="0.25">
      <c r="A93" s="54" t="s">
        <v>3081</v>
      </c>
      <c r="B93" s="5" t="s">
        <v>3157</v>
      </c>
      <c r="C93" s="5" t="s">
        <v>3158</v>
      </c>
      <c r="D93" s="5" t="s">
        <v>3189</v>
      </c>
      <c r="E93" s="6">
        <v>2.0789544582366943</v>
      </c>
      <c r="F93" s="49">
        <v>13322</v>
      </c>
      <c r="G93" s="49">
        <v>22</v>
      </c>
      <c r="H93" s="49">
        <v>13300</v>
      </c>
      <c r="I93">
        <v>13290</v>
      </c>
      <c r="J93">
        <v>12</v>
      </c>
      <c r="K93">
        <v>5</v>
      </c>
      <c r="L93">
        <v>1</v>
      </c>
      <c r="M93">
        <v>1</v>
      </c>
      <c r="N93">
        <v>0</v>
      </c>
      <c r="O93">
        <v>0</v>
      </c>
      <c r="P93">
        <v>1</v>
      </c>
      <c r="Q93">
        <v>3</v>
      </c>
      <c r="R93">
        <v>0</v>
      </c>
      <c r="S93">
        <v>1</v>
      </c>
      <c r="T93">
        <v>1</v>
      </c>
      <c r="U93">
        <v>0</v>
      </c>
      <c r="V93">
        <v>2</v>
      </c>
      <c r="W93">
        <v>0</v>
      </c>
      <c r="X93" s="90">
        <v>5</v>
      </c>
      <c r="Y93" s="4">
        <f t="shared" si="47"/>
        <v>7088.8106346130371</v>
      </c>
      <c r="Z93" s="4">
        <f t="shared" si="45"/>
        <v>0.62731588555141771</v>
      </c>
      <c r="AA93" s="31">
        <f t="shared" si="42"/>
        <v>586.54535024130462</v>
      </c>
      <c r="AB93" s="76"/>
      <c r="AC93" s="89">
        <f t="shared" ref="AC93:AC97" si="53">E93*X93/SUM(J93,L93,N93,P93,R93,T93,V93,X93)</f>
        <v>0.47248964959924872</v>
      </c>
      <c r="AE93" s="4"/>
      <c r="AF93" s="4"/>
      <c r="AG93" s="4"/>
      <c r="AH93" s="4">
        <f t="shared" ref="AH93:AH97" si="54">E93*(SUM(L93,P93,T93,X93)/(SUM(L93,P93,T93,X93)+SUM(J93,N93,R93,V93)))</f>
        <v>0.75598343935879797</v>
      </c>
      <c r="AI93" s="4"/>
      <c r="AJ93" s="4"/>
      <c r="AK93" s="4"/>
    </row>
    <row r="94" spans="1:38" ht="16" thickBot="1" x14ac:dyDescent="0.25">
      <c r="A94" s="54" t="s">
        <v>3085</v>
      </c>
      <c r="B94" s="5" t="s">
        <v>3157</v>
      </c>
      <c r="C94" s="5" t="s">
        <v>3158</v>
      </c>
      <c r="D94" s="5" t="s">
        <v>3189</v>
      </c>
      <c r="E94" s="6">
        <v>1.3286103010177612</v>
      </c>
      <c r="F94" s="49">
        <v>11367</v>
      </c>
      <c r="G94" s="49">
        <v>12</v>
      </c>
      <c r="H94" s="49">
        <v>11355</v>
      </c>
      <c r="I94">
        <v>11338</v>
      </c>
      <c r="J94">
        <v>3</v>
      </c>
      <c r="K94">
        <v>10</v>
      </c>
      <c r="L94">
        <v>0</v>
      </c>
      <c r="M94">
        <v>0</v>
      </c>
      <c r="N94">
        <v>1</v>
      </c>
      <c r="O94">
        <v>0</v>
      </c>
      <c r="P94">
        <v>0</v>
      </c>
      <c r="Q94">
        <v>5</v>
      </c>
      <c r="R94">
        <v>0</v>
      </c>
      <c r="S94">
        <v>2</v>
      </c>
      <c r="T94">
        <v>0</v>
      </c>
      <c r="U94">
        <v>0</v>
      </c>
      <c r="V94">
        <v>3</v>
      </c>
      <c r="W94">
        <v>0</v>
      </c>
      <c r="X94">
        <v>5</v>
      </c>
      <c r="Y94" s="4">
        <f t="shared" si="47"/>
        <v>7088.8106346130371</v>
      </c>
      <c r="Z94" s="4">
        <f t="shared" si="45"/>
        <v>0.62731588555141771</v>
      </c>
      <c r="AA94" s="31">
        <f t="shared" si="42"/>
        <v>374.84716957467077</v>
      </c>
      <c r="AC94" s="31">
        <f t="shared" si="53"/>
        <v>0.55358762542406714</v>
      </c>
      <c r="AH94" s="4">
        <f t="shared" si="54"/>
        <v>0.55358762542406725</v>
      </c>
    </row>
    <row r="95" spans="1:38" s="12" customFormat="1" ht="16" thickBot="1" x14ac:dyDescent="0.25">
      <c r="A95" s="55" t="s">
        <v>3088</v>
      </c>
      <c r="B95" s="56" t="s">
        <v>3157</v>
      </c>
      <c r="C95" s="56" t="s">
        <v>3158</v>
      </c>
      <c r="D95" s="56" t="s">
        <v>3189</v>
      </c>
      <c r="E95" s="11">
        <v>2.6134676933288574</v>
      </c>
      <c r="F95" s="57">
        <v>12045</v>
      </c>
      <c r="G95" s="57">
        <v>25</v>
      </c>
      <c r="H95" s="57">
        <v>12020</v>
      </c>
      <c r="I95" s="12">
        <v>12009</v>
      </c>
      <c r="J95" s="12">
        <v>8</v>
      </c>
      <c r="K95" s="12">
        <v>7</v>
      </c>
      <c r="L95" s="12">
        <v>0</v>
      </c>
      <c r="M95" s="12">
        <v>0</v>
      </c>
      <c r="N95" s="12">
        <v>0</v>
      </c>
      <c r="O95" s="12">
        <v>0</v>
      </c>
      <c r="P95" s="12">
        <v>0</v>
      </c>
      <c r="Q95" s="12">
        <v>3</v>
      </c>
      <c r="R95" s="12">
        <v>8</v>
      </c>
      <c r="S95" s="12">
        <v>1</v>
      </c>
      <c r="T95" s="12">
        <v>0</v>
      </c>
      <c r="U95" s="12">
        <v>0</v>
      </c>
      <c r="V95" s="12">
        <v>5</v>
      </c>
      <c r="W95" s="12">
        <v>0</v>
      </c>
      <c r="X95" s="12">
        <v>4</v>
      </c>
      <c r="Y95" s="13">
        <f t="shared" si="47"/>
        <v>7088.8106346130371</v>
      </c>
      <c r="Z95" s="13">
        <f t="shared" si="45"/>
        <v>0.62731588555141771</v>
      </c>
      <c r="AA95" s="31">
        <f t="shared" si="42"/>
        <v>737.35012205514249</v>
      </c>
      <c r="AC95" s="31">
        <f t="shared" si="53"/>
        <v>0.41815483093261718</v>
      </c>
      <c r="AH95" s="4">
        <f t="shared" si="54"/>
        <v>0.41815483093261718</v>
      </c>
    </row>
    <row r="96" spans="1:38" ht="16" thickBot="1" x14ac:dyDescent="0.25">
      <c r="A96" s="77" t="s">
        <v>3086</v>
      </c>
      <c r="B96" s="67" t="s">
        <v>3168</v>
      </c>
      <c r="C96" s="67" t="s">
        <v>3158</v>
      </c>
      <c r="D96" s="67" t="s">
        <v>3189</v>
      </c>
      <c r="E96" s="68">
        <v>19.746784210205078</v>
      </c>
      <c r="F96" s="69">
        <v>14702</v>
      </c>
      <c r="G96" s="69">
        <v>229</v>
      </c>
      <c r="H96" s="69">
        <v>14473</v>
      </c>
      <c r="I96">
        <v>14303</v>
      </c>
      <c r="J96">
        <v>34</v>
      </c>
      <c r="K96">
        <v>91</v>
      </c>
      <c r="L96">
        <v>1</v>
      </c>
      <c r="M96">
        <v>18</v>
      </c>
      <c r="N96">
        <v>28</v>
      </c>
      <c r="O96">
        <v>0</v>
      </c>
      <c r="P96">
        <v>2</v>
      </c>
      <c r="Q96">
        <v>41</v>
      </c>
      <c r="R96">
        <v>0</v>
      </c>
      <c r="S96">
        <v>9</v>
      </c>
      <c r="T96">
        <v>0</v>
      </c>
      <c r="U96">
        <v>9</v>
      </c>
      <c r="V96">
        <v>51</v>
      </c>
      <c r="W96">
        <v>2</v>
      </c>
      <c r="X96">
        <v>113</v>
      </c>
      <c r="Y96" s="32">
        <f t="shared" ref="Y96:Y97" si="55">ABS($Q$6)</f>
        <v>46.617483615875244</v>
      </c>
      <c r="Z96" s="32">
        <f>ABS($T$6)</f>
        <v>0.54679142809681203</v>
      </c>
      <c r="AA96" s="31">
        <f t="shared" si="42"/>
        <v>847183.61775668454</v>
      </c>
      <c r="AB96" s="36">
        <f>AVERAGE(AA96:AA97)</f>
        <v>708950.57645431242</v>
      </c>
      <c r="AC96" s="31">
        <f t="shared" si="53"/>
        <v>9.7440463570007587</v>
      </c>
      <c r="AD96" s="75">
        <f>AVERAGE(AC96:AC97)</f>
        <v>8.5174767232637976</v>
      </c>
      <c r="AH96" s="4">
        <f t="shared" si="54"/>
        <v>10.002737853204318</v>
      </c>
    </row>
    <row r="97" spans="1:37" s="12" customFormat="1" ht="16" thickBot="1" x14ac:dyDescent="0.25">
      <c r="A97" s="55" t="s">
        <v>3089</v>
      </c>
      <c r="B97" s="56" t="s">
        <v>3168</v>
      </c>
      <c r="C97" s="56" t="s">
        <v>3158</v>
      </c>
      <c r="D97" s="56" t="s">
        <v>3189</v>
      </c>
      <c r="E97" s="11">
        <v>13.302707672119141</v>
      </c>
      <c r="F97" s="57">
        <v>9886</v>
      </c>
      <c r="G97" s="57">
        <v>104</v>
      </c>
      <c r="H97" s="57">
        <v>9782</v>
      </c>
      <c r="I97" s="12">
        <v>9703</v>
      </c>
      <c r="J97" s="12">
        <v>7</v>
      </c>
      <c r="K97" s="12">
        <v>34</v>
      </c>
      <c r="L97" s="12">
        <v>1</v>
      </c>
      <c r="M97" s="12">
        <v>15</v>
      </c>
      <c r="N97" s="12">
        <v>13</v>
      </c>
      <c r="O97" s="12">
        <v>0</v>
      </c>
      <c r="P97" s="12">
        <v>0</v>
      </c>
      <c r="Q97" s="12">
        <v>16</v>
      </c>
      <c r="R97" s="12">
        <v>1</v>
      </c>
      <c r="S97" s="12">
        <v>5</v>
      </c>
      <c r="T97" s="12">
        <v>0</v>
      </c>
      <c r="U97" s="12">
        <v>5</v>
      </c>
      <c r="V97" s="12">
        <v>25</v>
      </c>
      <c r="W97" s="12">
        <v>4</v>
      </c>
      <c r="X97" s="12">
        <v>57</v>
      </c>
      <c r="Y97" s="4">
        <f t="shared" si="55"/>
        <v>46.617483615875244</v>
      </c>
      <c r="Z97" s="4">
        <f>ABS($T$6)</f>
        <v>0.54679142809681203</v>
      </c>
      <c r="AA97" s="31">
        <f t="shared" si="42"/>
        <v>570717.5351519403</v>
      </c>
      <c r="AC97" s="31">
        <f t="shared" si="53"/>
        <v>7.2909070895268364</v>
      </c>
      <c r="AH97" s="4">
        <f t="shared" si="54"/>
        <v>7.4188177402202902</v>
      </c>
    </row>
    <row r="100" spans="1:37" ht="29" x14ac:dyDescent="0.2">
      <c r="A100" s="14" t="s">
        <v>3230</v>
      </c>
    </row>
    <row r="101" spans="1:37" ht="16" thickBot="1" x14ac:dyDescent="0.25">
      <c r="A101" s="29" t="s">
        <v>3190</v>
      </c>
      <c r="B101" s="29" t="s">
        <v>3191</v>
      </c>
      <c r="C101" s="29" t="s">
        <v>3215</v>
      </c>
      <c r="D101" s="29" t="s">
        <v>3216</v>
      </c>
      <c r="E101" s="33" t="s">
        <v>3217</v>
      </c>
      <c r="F101" s="29" t="s">
        <v>3195</v>
      </c>
      <c r="G101" s="29" t="s">
        <v>3196</v>
      </c>
      <c r="H101" s="29" t="s">
        <v>3197</v>
      </c>
      <c r="I101" t="s">
        <v>3090</v>
      </c>
      <c r="J101" t="s">
        <v>3091</v>
      </c>
      <c r="K101" t="s">
        <v>3092</v>
      </c>
      <c r="L101" t="s">
        <v>3093</v>
      </c>
      <c r="M101" t="s">
        <v>3094</v>
      </c>
      <c r="N101" t="s">
        <v>3095</v>
      </c>
      <c r="O101" t="s">
        <v>3096</v>
      </c>
      <c r="P101" t="s">
        <v>3097</v>
      </c>
      <c r="Q101" t="s">
        <v>3098</v>
      </c>
      <c r="R101" t="s">
        <v>3099</v>
      </c>
      <c r="S101" t="s">
        <v>3100</v>
      </c>
      <c r="T101" t="s">
        <v>3101</v>
      </c>
      <c r="U101" t="s">
        <v>3102</v>
      </c>
      <c r="V101" t="s">
        <v>3103</v>
      </c>
      <c r="W101" t="s">
        <v>3104</v>
      </c>
      <c r="X101" t="s">
        <v>3105</v>
      </c>
      <c r="Y101" s="30" t="s">
        <v>3206</v>
      </c>
      <c r="Z101" s="34" t="s">
        <v>3208</v>
      </c>
      <c r="AA101" s="35" t="s">
        <v>3218</v>
      </c>
      <c r="AB101" s="4" t="s">
        <v>3219</v>
      </c>
      <c r="AC101" s="4" t="s">
        <v>3220</v>
      </c>
      <c r="AD101" s="4" t="s">
        <v>3221</v>
      </c>
      <c r="AE101" s="4" t="s">
        <v>3222</v>
      </c>
      <c r="AF101" s="4" t="s">
        <v>3223</v>
      </c>
      <c r="AG101" s="4" t="s">
        <v>3224</v>
      </c>
      <c r="AH101" s="4" t="s">
        <v>3225</v>
      </c>
      <c r="AI101" s="4" t="s">
        <v>3226</v>
      </c>
      <c r="AJ101" s="4" t="s">
        <v>3227</v>
      </c>
      <c r="AK101" s="4" t="s">
        <v>3228</v>
      </c>
    </row>
    <row r="102" spans="1:37" ht="16" thickBot="1" x14ac:dyDescent="0.25">
      <c r="A102" s="5">
        <v>0</v>
      </c>
      <c r="B102" s="5" t="s">
        <v>3231</v>
      </c>
      <c r="C102" s="5" t="s">
        <v>3158</v>
      </c>
      <c r="D102" s="5" t="s">
        <v>3159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31">
        <f>ABS($Q$2)</f>
        <v>7088.8106346130371</v>
      </c>
      <c r="Z102" s="31">
        <f>ABS($T$2)</f>
        <v>0.62731588555141771</v>
      </c>
      <c r="AA102" s="31">
        <f>E102/(Y102/2)*1000000</f>
        <v>0</v>
      </c>
      <c r="AB102" s="4">
        <f>AVERAGE(AA102:AA103)</f>
        <v>0</v>
      </c>
      <c r="AC102" s="4" t="e">
        <f>E102*X102/SUM(M102,N102,O102,P102,U102,V102,X102)</f>
        <v>#DIV/0!</v>
      </c>
      <c r="AD102" s="4" t="e">
        <f>AVERAGE(AC102:AC103)</f>
        <v>#DIV/0!</v>
      </c>
      <c r="AE102" s="4" t="e">
        <f>AVERAGE(AD102,AD108,AD104,AD106)</f>
        <v>#DIV/0!</v>
      </c>
      <c r="AF102" s="4" t="e">
        <f>AE102/(Y102/2)*1000000</f>
        <v>#DIV/0!</v>
      </c>
      <c r="AG102" s="19" t="e">
        <f>AF102/Z102</f>
        <v>#DIV/0!</v>
      </c>
      <c r="AH102" s="4"/>
      <c r="AI102" s="4"/>
      <c r="AJ102" s="4"/>
      <c r="AK102" s="4"/>
    </row>
    <row r="103" spans="1:37" ht="16" thickBot="1" x14ac:dyDescent="0.25">
      <c r="A103" s="5">
        <v>0</v>
      </c>
      <c r="B103" s="5" t="s">
        <v>3231</v>
      </c>
      <c r="C103" s="5" t="s">
        <v>3158</v>
      </c>
      <c r="D103" s="5" t="s">
        <v>3159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13">
        <f>ABS($Q$2)</f>
        <v>7088.8106346130371</v>
      </c>
      <c r="Z103" s="13">
        <f>ABS($T$2)</f>
        <v>0.62731588555141771</v>
      </c>
      <c r="AA103" s="31">
        <f>E103/(Y103/2)*1000000</f>
        <v>0</v>
      </c>
      <c r="AB103" s="4"/>
      <c r="AC103" s="4" t="e">
        <f>E103*X103/SUM(M103,N103,O103,P103,U103,V103,X103)</f>
        <v>#DIV/0!</v>
      </c>
      <c r="AD103" s="4"/>
      <c r="AE103" s="4"/>
      <c r="AF103" s="4"/>
      <c r="AG103" s="4"/>
      <c r="AH103" s="4"/>
      <c r="AI103" s="4"/>
      <c r="AJ103" s="4"/>
      <c r="AK103" s="4"/>
    </row>
    <row r="104" spans="1:37" ht="16" thickBot="1" x14ac:dyDescent="0.25">
      <c r="A104" s="5">
        <v>0</v>
      </c>
      <c r="B104" s="5" t="s">
        <v>3231</v>
      </c>
      <c r="C104" s="5" t="s">
        <v>3171</v>
      </c>
      <c r="D104" s="5" t="s">
        <v>3172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31">
        <f t="shared" ref="Y104:Y109" si="56">ABS($Q$2)</f>
        <v>7088.8106346130371</v>
      </c>
      <c r="Z104" s="31">
        <f t="shared" ref="Z104:Z109" si="57">ABS($T$2)</f>
        <v>0.62731588555141771</v>
      </c>
      <c r="AA104" s="31">
        <f t="shared" ref="AA104:AA109" si="58">E104/(Y104/2)*1000000</f>
        <v>0</v>
      </c>
      <c r="AB104" s="4">
        <f>AVERAGE(AA104:AA105)</f>
        <v>0</v>
      </c>
      <c r="AC104" s="4" t="e">
        <f>E104*X104/SUM(K104,L104,O104,P104,S104,T104,W104,X104)</f>
        <v>#DIV/0!</v>
      </c>
      <c r="AD104" s="4" t="e">
        <f>AVERAGE(AC104:AC105)</f>
        <v>#DIV/0!</v>
      </c>
      <c r="AE104" s="4"/>
      <c r="AF104" s="4"/>
      <c r="AG104" s="4"/>
    </row>
    <row r="105" spans="1:37" ht="16" thickBot="1" x14ac:dyDescent="0.25">
      <c r="A105" s="5">
        <v>0</v>
      </c>
      <c r="B105" s="5" t="s">
        <v>3231</v>
      </c>
      <c r="C105" s="5" t="s">
        <v>3171</v>
      </c>
      <c r="D105" s="5" t="s">
        <v>3172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13">
        <f t="shared" si="56"/>
        <v>7088.8106346130371</v>
      </c>
      <c r="Z105" s="13">
        <f t="shared" si="57"/>
        <v>0.62731588555141771</v>
      </c>
      <c r="AA105" s="31">
        <f t="shared" si="58"/>
        <v>0</v>
      </c>
      <c r="AB105" s="4"/>
      <c r="AC105" s="4" t="e">
        <f>E105*X105/SUM(K105,L105,O105,P105,S105,T105,W105,X105)</f>
        <v>#DIV/0!</v>
      </c>
      <c r="AD105" s="4"/>
      <c r="AE105" s="4"/>
      <c r="AF105" s="4"/>
      <c r="AG105" s="4"/>
      <c r="AH105" s="4"/>
      <c r="AI105" s="4"/>
      <c r="AJ105" s="4"/>
      <c r="AK105" s="4"/>
    </row>
    <row r="106" spans="1:37" ht="16" thickBot="1" x14ac:dyDescent="0.25">
      <c r="A106" s="5">
        <v>0</v>
      </c>
      <c r="B106" s="5" t="s">
        <v>3231</v>
      </c>
      <c r="C106" s="5" t="s">
        <v>3160</v>
      </c>
      <c r="D106" s="5" t="s">
        <v>3173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31">
        <f t="shared" si="56"/>
        <v>7088.8106346130371</v>
      </c>
      <c r="Z106" s="31">
        <f t="shared" si="57"/>
        <v>0.62731588555141771</v>
      </c>
      <c r="AA106" s="31">
        <f t="shared" si="58"/>
        <v>0</v>
      </c>
      <c r="AB106" s="4">
        <f>AVERAGE(AA106:AA107)</f>
        <v>0</v>
      </c>
      <c r="AC106" s="4" t="e">
        <f>E106*X106/SUM(J106,L106,N106,P106,R106,T106,V106,X106)</f>
        <v>#DIV/0!</v>
      </c>
      <c r="AD106" s="4" t="e">
        <f>AVERAGE(AC106:AC107)</f>
        <v>#DIV/0!</v>
      </c>
      <c r="AE106" s="4"/>
      <c r="AF106" s="4"/>
      <c r="AG106" s="4"/>
      <c r="AH106" s="4" t="e">
        <f>E106*(SUM(O106,P106,W106,X106)/(SUM(O106,P106,W106,X106)+SUM(M106,N106,U106,V106)))</f>
        <v>#DIV/0!</v>
      </c>
      <c r="AI106" s="4" t="e">
        <f>AVERAGE(AH106:AH107,AH108:AH109)</f>
        <v>#DIV/0!</v>
      </c>
      <c r="AJ106" s="4" t="e">
        <f>AI106/(Y106/2)*1000000</f>
        <v>#DIV/0!</v>
      </c>
      <c r="AK106" s="19" t="e">
        <f>AJ106/Z106</f>
        <v>#DIV/0!</v>
      </c>
    </row>
    <row r="107" spans="1:37" ht="16" thickBot="1" x14ac:dyDescent="0.25">
      <c r="A107" s="5">
        <v>0</v>
      </c>
      <c r="B107" s="5" t="s">
        <v>3231</v>
      </c>
      <c r="C107" s="5" t="s">
        <v>3160</v>
      </c>
      <c r="D107" s="5" t="s">
        <v>3173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13">
        <f t="shared" si="56"/>
        <v>7088.8106346130371</v>
      </c>
      <c r="Z107" s="13">
        <f t="shared" si="57"/>
        <v>0.62731588555141771</v>
      </c>
      <c r="AA107" s="31">
        <f t="shared" si="58"/>
        <v>0</v>
      </c>
      <c r="AB107" s="4"/>
      <c r="AC107" s="4" t="e">
        <f>E107*X107/SUM(J107,L107,N107,P107,R107,T107,V107,X107)</f>
        <v>#DIV/0!</v>
      </c>
      <c r="AD107" s="4"/>
      <c r="AE107" s="4"/>
      <c r="AF107" s="4"/>
      <c r="AG107" s="4"/>
      <c r="AH107" s="4" t="e">
        <f>E107*(SUM(O107,P107,W107,X107)/(SUM(O107,P107,W107,X107)+SUM(M107,N107,U107,V107)))</f>
        <v>#DIV/0!</v>
      </c>
      <c r="AI107" s="4"/>
      <c r="AJ107" s="4"/>
      <c r="AK107" s="4"/>
    </row>
    <row r="108" spans="1:37" ht="16" thickBot="1" x14ac:dyDescent="0.25">
      <c r="A108" s="5">
        <v>0</v>
      </c>
      <c r="B108" s="5" t="s">
        <v>3231</v>
      </c>
      <c r="C108" s="5" t="s">
        <v>3175</v>
      </c>
      <c r="D108" s="5" t="s">
        <v>3232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31">
        <f t="shared" si="56"/>
        <v>7088.8106346130371</v>
      </c>
      <c r="Z108" s="31">
        <f t="shared" si="57"/>
        <v>0.62731588555141771</v>
      </c>
      <c r="AA108" s="31">
        <f t="shared" si="58"/>
        <v>0</v>
      </c>
      <c r="AB108" s="4">
        <f>AVERAGE(AA108:AA109)</f>
        <v>0</v>
      </c>
      <c r="AC108" s="4" t="e">
        <f>E108*X108/SUM(Q108,R108,S108,T108,U108,V108,W108,X108)</f>
        <v>#DIV/0!</v>
      </c>
      <c r="AD108" s="4" t="e">
        <f>AVERAGE(AC108:AC109)</f>
        <v>#DIV/0!</v>
      </c>
      <c r="AE108" s="4"/>
      <c r="AF108" s="4"/>
      <c r="AG108" s="4"/>
      <c r="AH108" s="4" t="e">
        <f>E108*(SUM(O108,P108,W108,X108)/(SUM(O108,P108,W108,X108)+SUM(K108,L108,S108,T108)))</f>
        <v>#DIV/0!</v>
      </c>
      <c r="AI108" s="4"/>
      <c r="AJ108" s="4"/>
      <c r="AK108" s="4"/>
    </row>
    <row r="109" spans="1:37" ht="16" thickBot="1" x14ac:dyDescent="0.25">
      <c r="A109" s="5">
        <v>0</v>
      </c>
      <c r="B109" s="5" t="s">
        <v>3231</v>
      </c>
      <c r="C109" s="5" t="s">
        <v>3175</v>
      </c>
      <c r="D109" s="5" t="s">
        <v>3232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13">
        <f t="shared" si="56"/>
        <v>7088.8106346130371</v>
      </c>
      <c r="Z109" s="13">
        <f t="shared" si="57"/>
        <v>0.62731588555141771</v>
      </c>
      <c r="AA109" s="31">
        <f t="shared" si="58"/>
        <v>0</v>
      </c>
      <c r="AB109" s="4"/>
      <c r="AC109" s="4" t="e">
        <f>E109*X109/SUM(Q109,R109,S109,T109,U109,V109,W109,X109)</f>
        <v>#DIV/0!</v>
      </c>
      <c r="AD109" s="4"/>
      <c r="AE109" s="4"/>
      <c r="AF109" s="4"/>
      <c r="AG109" s="4"/>
      <c r="AH109" s="4" t="e">
        <f>E109*(SUM(O109,P109,W109,X109)/(SUM(O109,P109,W109,X109)+SUM(K109,L109,S109,T109)))</f>
        <v>#DIV/0!</v>
      </c>
      <c r="AI109" s="4"/>
      <c r="AJ109" s="4"/>
      <c r="AK109" s="4"/>
    </row>
    <row r="111" spans="1:37" ht="26" x14ac:dyDescent="0.3">
      <c r="A111" s="28" t="s">
        <v>3233</v>
      </c>
    </row>
    <row r="113" spans="1:58" x14ac:dyDescent="0.2">
      <c r="A113" t="s">
        <v>3075</v>
      </c>
      <c r="B113" s="7" t="s">
        <v>3090</v>
      </c>
      <c r="C113" t="s">
        <v>3091</v>
      </c>
      <c r="D113" t="s">
        <v>3092</v>
      </c>
      <c r="E113" t="s">
        <v>3093</v>
      </c>
      <c r="F113" t="s">
        <v>3094</v>
      </c>
      <c r="G113" t="s">
        <v>3095</v>
      </c>
      <c r="H113" t="s">
        <v>3096</v>
      </c>
      <c r="I113" t="s">
        <v>3097</v>
      </c>
      <c r="J113" t="s">
        <v>3118</v>
      </c>
      <c r="K113" t="s">
        <v>3119</v>
      </c>
      <c r="L113" t="s">
        <v>3120</v>
      </c>
      <c r="M113" t="s">
        <v>3121</v>
      </c>
      <c r="N113" t="s">
        <v>3122</v>
      </c>
      <c r="O113" t="s">
        <v>3123</v>
      </c>
      <c r="P113" t="s">
        <v>3124</v>
      </c>
      <c r="Q113" t="s">
        <v>3125</v>
      </c>
      <c r="R113" t="s">
        <v>3098</v>
      </c>
      <c r="S113" t="s">
        <v>3099</v>
      </c>
      <c r="T113" t="s">
        <v>3100</v>
      </c>
      <c r="U113" t="s">
        <v>3101</v>
      </c>
      <c r="V113" t="s">
        <v>3102</v>
      </c>
      <c r="W113" t="s">
        <v>3103</v>
      </c>
      <c r="X113" t="s">
        <v>3104</v>
      </c>
      <c r="Y113" t="s">
        <v>3105</v>
      </c>
      <c r="Z113" t="s">
        <v>3126</v>
      </c>
      <c r="AA113" t="s">
        <v>3127</v>
      </c>
      <c r="AB113" t="s">
        <v>3128</v>
      </c>
      <c r="AC113" t="s">
        <v>3129</v>
      </c>
      <c r="AD113" t="s">
        <v>3130</v>
      </c>
      <c r="AE113" t="s">
        <v>3131</v>
      </c>
      <c r="AF113" t="s">
        <v>3132</v>
      </c>
      <c r="AG113" t="s">
        <v>3133</v>
      </c>
    </row>
    <row r="114" spans="1:58" x14ac:dyDescent="0.2">
      <c r="A114" t="s">
        <v>3108</v>
      </c>
      <c r="B114">
        <v>15531</v>
      </c>
      <c r="C114">
        <v>20</v>
      </c>
      <c r="D114">
        <v>153</v>
      </c>
      <c r="E114">
        <v>2</v>
      </c>
      <c r="F114">
        <v>12</v>
      </c>
      <c r="G114">
        <v>5</v>
      </c>
      <c r="H114">
        <v>0</v>
      </c>
      <c r="I114">
        <v>0</v>
      </c>
      <c r="J114">
        <v>19</v>
      </c>
      <c r="K114">
        <v>0</v>
      </c>
      <c r="L114">
        <v>1</v>
      </c>
      <c r="M114">
        <v>0</v>
      </c>
      <c r="N114">
        <v>42</v>
      </c>
      <c r="O114">
        <v>37</v>
      </c>
      <c r="P114">
        <v>0</v>
      </c>
      <c r="Q114">
        <v>4</v>
      </c>
      <c r="R114">
        <v>52</v>
      </c>
      <c r="S114">
        <v>12</v>
      </c>
      <c r="T114">
        <v>16</v>
      </c>
      <c r="U114">
        <v>6</v>
      </c>
      <c r="V114">
        <v>0</v>
      </c>
      <c r="W114">
        <v>5</v>
      </c>
      <c r="X114">
        <v>0</v>
      </c>
      <c r="Y114">
        <v>3</v>
      </c>
      <c r="Z114">
        <v>0</v>
      </c>
      <c r="AA114">
        <v>1</v>
      </c>
      <c r="AB114">
        <v>0</v>
      </c>
      <c r="AC114">
        <v>4</v>
      </c>
      <c r="AD114">
        <v>1</v>
      </c>
      <c r="AE114">
        <v>83</v>
      </c>
      <c r="AF114">
        <v>0</v>
      </c>
      <c r="AG114">
        <v>180</v>
      </c>
    </row>
    <row r="115" spans="1:58" x14ac:dyDescent="0.2">
      <c r="A115" t="s">
        <v>3109</v>
      </c>
      <c r="B115">
        <v>14577</v>
      </c>
      <c r="C115">
        <v>20</v>
      </c>
      <c r="D115">
        <v>94</v>
      </c>
      <c r="E115">
        <v>1</v>
      </c>
      <c r="F115">
        <v>14</v>
      </c>
      <c r="G115">
        <v>2</v>
      </c>
      <c r="H115">
        <v>1</v>
      </c>
      <c r="I115">
        <v>0</v>
      </c>
      <c r="J115">
        <v>7</v>
      </c>
      <c r="K115">
        <v>0</v>
      </c>
      <c r="L115">
        <v>0</v>
      </c>
      <c r="M115">
        <v>0</v>
      </c>
      <c r="N115">
        <v>15</v>
      </c>
      <c r="O115">
        <v>22</v>
      </c>
      <c r="P115">
        <v>0</v>
      </c>
      <c r="Q115">
        <v>1</v>
      </c>
      <c r="R115">
        <v>44</v>
      </c>
      <c r="S115">
        <v>7</v>
      </c>
      <c r="T115">
        <v>6</v>
      </c>
      <c r="U115">
        <v>3</v>
      </c>
      <c r="V115">
        <v>1</v>
      </c>
      <c r="W115">
        <v>4</v>
      </c>
      <c r="X115">
        <v>0</v>
      </c>
      <c r="Y115">
        <v>2</v>
      </c>
      <c r="Z115">
        <v>0</v>
      </c>
      <c r="AA115">
        <v>1</v>
      </c>
      <c r="AB115">
        <v>0</v>
      </c>
      <c r="AC115">
        <v>1</v>
      </c>
      <c r="AD115">
        <v>2</v>
      </c>
      <c r="AE115">
        <v>49</v>
      </c>
      <c r="AF115">
        <v>0</v>
      </c>
      <c r="AG115">
        <v>98</v>
      </c>
    </row>
    <row r="116" spans="1:58" x14ac:dyDescent="0.2">
      <c r="A116" s="8" t="s">
        <v>3110</v>
      </c>
      <c r="B116">
        <v>14473</v>
      </c>
      <c r="C116">
        <v>19</v>
      </c>
      <c r="D116">
        <v>117</v>
      </c>
      <c r="E116">
        <v>1</v>
      </c>
      <c r="F116">
        <v>40</v>
      </c>
      <c r="G116">
        <v>37</v>
      </c>
      <c r="H116">
        <v>0</v>
      </c>
      <c r="I116">
        <v>4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56</v>
      </c>
      <c r="S116">
        <v>5</v>
      </c>
      <c r="T116">
        <v>13</v>
      </c>
      <c r="U116">
        <v>7</v>
      </c>
      <c r="V116">
        <v>0</v>
      </c>
      <c r="W116">
        <v>65</v>
      </c>
      <c r="X116">
        <v>0</v>
      </c>
      <c r="Y116">
        <v>125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58" x14ac:dyDescent="0.2">
      <c r="A117" t="s">
        <v>3112</v>
      </c>
      <c r="B117">
        <v>11976</v>
      </c>
      <c r="C117">
        <v>17</v>
      </c>
      <c r="D117">
        <v>117</v>
      </c>
      <c r="E117">
        <v>2</v>
      </c>
      <c r="F117">
        <v>6</v>
      </c>
      <c r="G117">
        <v>5</v>
      </c>
      <c r="H117">
        <v>1</v>
      </c>
      <c r="I117">
        <v>0</v>
      </c>
      <c r="J117">
        <v>14</v>
      </c>
      <c r="K117">
        <v>0</v>
      </c>
      <c r="L117">
        <v>0</v>
      </c>
      <c r="M117">
        <v>0</v>
      </c>
      <c r="N117">
        <v>21</v>
      </c>
      <c r="O117">
        <v>25</v>
      </c>
      <c r="P117">
        <v>0</v>
      </c>
      <c r="Q117">
        <v>0</v>
      </c>
      <c r="R117">
        <v>51</v>
      </c>
      <c r="S117">
        <v>13</v>
      </c>
      <c r="T117">
        <v>7</v>
      </c>
      <c r="U117">
        <v>2</v>
      </c>
      <c r="V117">
        <v>0</v>
      </c>
      <c r="W117">
        <v>6</v>
      </c>
      <c r="X117">
        <v>0</v>
      </c>
      <c r="Y117">
        <v>0</v>
      </c>
      <c r="Z117">
        <v>2</v>
      </c>
      <c r="AA117">
        <v>1</v>
      </c>
      <c r="AB117">
        <v>0</v>
      </c>
      <c r="AC117">
        <v>1</v>
      </c>
      <c r="AD117">
        <v>3</v>
      </c>
      <c r="AE117">
        <v>59</v>
      </c>
      <c r="AF117">
        <v>0</v>
      </c>
      <c r="AG117">
        <v>119</v>
      </c>
    </row>
    <row r="118" spans="1:58" x14ac:dyDescent="0.2">
      <c r="A118" t="s">
        <v>3114</v>
      </c>
      <c r="B118">
        <v>11765</v>
      </c>
      <c r="C118">
        <v>16</v>
      </c>
      <c r="D118">
        <v>78</v>
      </c>
      <c r="E118">
        <v>1</v>
      </c>
      <c r="F118">
        <v>9</v>
      </c>
      <c r="G118">
        <v>0</v>
      </c>
      <c r="H118">
        <v>0</v>
      </c>
      <c r="I118">
        <v>0</v>
      </c>
      <c r="J118">
        <v>3</v>
      </c>
      <c r="K118">
        <v>0</v>
      </c>
      <c r="L118">
        <v>0</v>
      </c>
      <c r="M118">
        <v>0</v>
      </c>
      <c r="N118">
        <v>9</v>
      </c>
      <c r="O118">
        <v>16</v>
      </c>
      <c r="P118">
        <v>0</v>
      </c>
      <c r="Q118">
        <v>0</v>
      </c>
      <c r="R118">
        <v>22</v>
      </c>
      <c r="S118">
        <v>39</v>
      </c>
      <c r="T118">
        <v>8</v>
      </c>
      <c r="U118">
        <v>6</v>
      </c>
      <c r="V118">
        <v>0</v>
      </c>
      <c r="W118">
        <v>4</v>
      </c>
      <c r="X118">
        <v>0</v>
      </c>
      <c r="Y118">
        <v>3</v>
      </c>
      <c r="Z118">
        <v>0</v>
      </c>
      <c r="AA118">
        <v>0</v>
      </c>
      <c r="AB118">
        <v>2</v>
      </c>
      <c r="AC118">
        <v>4</v>
      </c>
      <c r="AD118">
        <v>2</v>
      </c>
      <c r="AE118">
        <v>33</v>
      </c>
      <c r="AF118">
        <v>0</v>
      </c>
      <c r="AG118">
        <v>94</v>
      </c>
    </row>
    <row r="119" spans="1:58" x14ac:dyDescent="0.2">
      <c r="A119" t="s">
        <v>3116</v>
      </c>
      <c r="B119">
        <v>12941</v>
      </c>
      <c r="C119">
        <v>18</v>
      </c>
      <c r="D119">
        <v>90</v>
      </c>
      <c r="E119">
        <v>1</v>
      </c>
      <c r="F119">
        <v>8</v>
      </c>
      <c r="G119">
        <v>3</v>
      </c>
      <c r="H119">
        <v>0</v>
      </c>
      <c r="I119">
        <v>2</v>
      </c>
      <c r="J119">
        <v>15</v>
      </c>
      <c r="K119">
        <v>0</v>
      </c>
      <c r="L119">
        <v>0</v>
      </c>
      <c r="M119">
        <v>0</v>
      </c>
      <c r="N119">
        <v>18</v>
      </c>
      <c r="O119">
        <v>21</v>
      </c>
      <c r="P119">
        <v>0</v>
      </c>
      <c r="Q119">
        <v>1</v>
      </c>
      <c r="R119">
        <v>43</v>
      </c>
      <c r="S119">
        <v>6</v>
      </c>
      <c r="T119">
        <v>9</v>
      </c>
      <c r="U119">
        <v>0</v>
      </c>
      <c r="V119">
        <v>0</v>
      </c>
      <c r="W119">
        <v>1</v>
      </c>
      <c r="X119">
        <v>0</v>
      </c>
      <c r="Y119">
        <v>1</v>
      </c>
      <c r="Z119">
        <v>2</v>
      </c>
      <c r="AA119">
        <v>0</v>
      </c>
      <c r="AB119">
        <v>0</v>
      </c>
      <c r="AC119">
        <v>0</v>
      </c>
      <c r="AD119">
        <v>0</v>
      </c>
      <c r="AE119">
        <v>35</v>
      </c>
      <c r="AF119">
        <v>0</v>
      </c>
      <c r="AG119">
        <v>94</v>
      </c>
    </row>
    <row r="121" spans="1:58" ht="31" x14ac:dyDescent="0.35">
      <c r="A121" s="60" t="s">
        <v>3234</v>
      </c>
    </row>
    <row r="123" spans="1:58" ht="16" thickBot="1" x14ac:dyDescent="0.25">
      <c r="A123" s="29" t="s">
        <v>3190</v>
      </c>
      <c r="B123" s="29" t="s">
        <v>3191</v>
      </c>
      <c r="C123" s="33" t="s">
        <v>3192</v>
      </c>
      <c r="D123" s="33" t="s">
        <v>3193</v>
      </c>
      <c r="E123" s="33" t="s">
        <v>3217</v>
      </c>
      <c r="F123" s="29" t="s">
        <v>3195</v>
      </c>
      <c r="G123" s="29" t="s">
        <v>3196</v>
      </c>
      <c r="H123" s="29" t="s">
        <v>3197</v>
      </c>
      <c r="I123" s="7" t="s">
        <v>3090</v>
      </c>
      <c r="J123" t="s">
        <v>3091</v>
      </c>
      <c r="K123" t="s">
        <v>3092</v>
      </c>
      <c r="L123" t="s">
        <v>3093</v>
      </c>
      <c r="M123" t="s">
        <v>3094</v>
      </c>
      <c r="N123" t="s">
        <v>3095</v>
      </c>
      <c r="O123" t="s">
        <v>3096</v>
      </c>
      <c r="P123" t="s">
        <v>3097</v>
      </c>
      <c r="Q123" t="s">
        <v>3118</v>
      </c>
      <c r="R123" t="s">
        <v>3119</v>
      </c>
      <c r="S123" t="s">
        <v>3120</v>
      </c>
      <c r="T123" t="s">
        <v>3121</v>
      </c>
      <c r="U123" t="s">
        <v>3122</v>
      </c>
      <c r="V123" t="s">
        <v>3123</v>
      </c>
      <c r="W123" t="s">
        <v>3124</v>
      </c>
      <c r="X123" t="s">
        <v>3125</v>
      </c>
      <c r="Y123" t="s">
        <v>3098</v>
      </c>
      <c r="Z123" t="s">
        <v>3099</v>
      </c>
      <c r="AA123" t="s">
        <v>3100</v>
      </c>
      <c r="AB123" t="s">
        <v>3101</v>
      </c>
      <c r="AC123" t="s">
        <v>3102</v>
      </c>
      <c r="AD123" t="s">
        <v>3103</v>
      </c>
      <c r="AE123" t="s">
        <v>3104</v>
      </c>
      <c r="AF123" t="s">
        <v>3105</v>
      </c>
      <c r="AG123" t="s">
        <v>3126</v>
      </c>
      <c r="AH123" t="s">
        <v>3127</v>
      </c>
      <c r="AI123" t="s">
        <v>3128</v>
      </c>
      <c r="AJ123" t="s">
        <v>3129</v>
      </c>
      <c r="AK123" t="s">
        <v>3130</v>
      </c>
      <c r="AL123" t="s">
        <v>3131</v>
      </c>
      <c r="AM123" t="s">
        <v>3132</v>
      </c>
      <c r="AN123" t="s">
        <v>3133</v>
      </c>
      <c r="AO123" s="30" t="s">
        <v>3206</v>
      </c>
      <c r="AP123" s="34" t="s">
        <v>3208</v>
      </c>
      <c r="AQ123" s="35" t="s">
        <v>3218</v>
      </c>
      <c r="AR123" s="35" t="s">
        <v>3219</v>
      </c>
      <c r="AS123" s="35" t="s">
        <v>3235</v>
      </c>
      <c r="AT123" s="35" t="s">
        <v>3236</v>
      </c>
      <c r="AU123" s="35" t="s">
        <v>3237</v>
      </c>
      <c r="AV123" s="35" t="s">
        <v>3238</v>
      </c>
      <c r="AW123" s="35" t="s">
        <v>3224</v>
      </c>
      <c r="AX123" s="35" t="s">
        <v>3225</v>
      </c>
      <c r="AY123" s="35" t="s">
        <v>3226</v>
      </c>
      <c r="AZ123" s="35" t="s">
        <v>3227</v>
      </c>
      <c r="BA123" s="35" t="s">
        <v>3228</v>
      </c>
      <c r="BB123" s="35" t="s">
        <v>3220</v>
      </c>
      <c r="BC123" s="35" t="s">
        <v>3236</v>
      </c>
      <c r="BD123" s="35" t="s">
        <v>3237</v>
      </c>
      <c r="BE123" s="35" t="s">
        <v>3239</v>
      </c>
      <c r="BF123" s="35" t="s">
        <v>3224</v>
      </c>
    </row>
    <row r="124" spans="1:58" s="10" customFormat="1" ht="16" thickBot="1" x14ac:dyDescent="0.25">
      <c r="A124" s="50" t="s">
        <v>3110</v>
      </c>
      <c r="B124" s="51" t="s">
        <v>3165</v>
      </c>
      <c r="C124" s="51" t="s">
        <v>3158</v>
      </c>
      <c r="D124" s="51" t="s">
        <v>3159</v>
      </c>
      <c r="E124" s="9">
        <v>22.307155609130859</v>
      </c>
      <c r="F124" s="52">
        <v>14962</v>
      </c>
      <c r="G124" s="52">
        <v>263</v>
      </c>
      <c r="H124" s="52">
        <v>14699</v>
      </c>
      <c r="I124" s="10">
        <v>14473</v>
      </c>
      <c r="J124" s="10">
        <v>19</v>
      </c>
      <c r="K124" s="10">
        <v>117</v>
      </c>
      <c r="L124" s="10">
        <v>1</v>
      </c>
      <c r="M124" s="10">
        <v>40</v>
      </c>
      <c r="N124" s="10">
        <v>37</v>
      </c>
      <c r="O124" s="10">
        <v>0</v>
      </c>
      <c r="P124" s="10">
        <v>4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56</v>
      </c>
      <c r="Z124" s="10">
        <v>5</v>
      </c>
      <c r="AA124" s="10">
        <v>13</v>
      </c>
      <c r="AB124" s="10">
        <v>7</v>
      </c>
      <c r="AC124" s="10">
        <v>0</v>
      </c>
      <c r="AD124" s="10">
        <v>65</v>
      </c>
      <c r="AE124" s="10">
        <v>0</v>
      </c>
      <c r="AF124" s="10">
        <v>125</v>
      </c>
      <c r="AG124" s="10">
        <v>0</v>
      </c>
      <c r="AH124" s="10">
        <v>0</v>
      </c>
      <c r="AI124" s="10">
        <v>0</v>
      </c>
      <c r="AJ124" s="10">
        <v>0</v>
      </c>
      <c r="AK124" s="10">
        <v>0</v>
      </c>
      <c r="AL124" s="10">
        <v>0</v>
      </c>
      <c r="AM124" s="10">
        <v>0</v>
      </c>
      <c r="AN124" s="10">
        <v>0</v>
      </c>
      <c r="AO124" s="32">
        <f t="shared" ref="AO124:AO153" si="59">ABS($Q$6)</f>
        <v>46.617483615875244</v>
      </c>
      <c r="AP124" s="32">
        <f>ABS($T$6)</f>
        <v>0.54679142809681203</v>
      </c>
      <c r="AQ124" s="4">
        <f>E124/(AO124/2)*1000000</f>
        <v>957029.58971102932</v>
      </c>
      <c r="AR124" s="31">
        <f>AVERAGE(AQ124:AQ125)</f>
        <v>1025937.1171678018</v>
      </c>
      <c r="AS124" s="31">
        <f>E124*AN124/SUM(J124,L124,N124,P124,R124,T124,V124,X124,Z124,AB124,AD124,AF124,AH124,AJ124,AL124,AN124)</f>
        <v>0</v>
      </c>
      <c r="AT124" s="79">
        <f>AVERAGE(AS125)</f>
        <v>12.147258743286132</v>
      </c>
      <c r="AU124" s="10">
        <f>AVERAGE(AT124,AT130,AT136,AT142,AT148)</f>
        <v>12.147557470377881</v>
      </c>
      <c r="AV124" s="20">
        <f>AT124/(AO124/2)*1000000</f>
        <v>521146.05084129726</v>
      </c>
      <c r="AW124" s="20">
        <f>AV124/AP124</f>
        <v>953098.42850906192</v>
      </c>
      <c r="AX124" s="31"/>
      <c r="AY124" s="31"/>
      <c r="AZ124" s="31"/>
      <c r="BA124" s="31"/>
      <c r="BB124" s="31">
        <f>E124*SUM(AN124,AF124)/(SUM(AN124,AF124)+SUM(J124,L124,N124,P124,R124,T124,V124,Z124,AB124,AD124,X124,AH124,AJ124,AL124))</f>
        <v>10.602260270499459</v>
      </c>
      <c r="BC124" s="31">
        <f>AVERAGE(BB124:BB125)</f>
        <v>11.374759506892795</v>
      </c>
      <c r="BD124" s="31">
        <f>AVERAGE(BC124,BC130,BC136,BC142)</f>
        <v>11.376155377811283</v>
      </c>
      <c r="BE124" s="20">
        <f>BC124/(AO124/2)*1000000</f>
        <v>488004.01156870701</v>
      </c>
      <c r="BF124" s="20">
        <f>BE124/AP124</f>
        <v>892486.57987795596</v>
      </c>
    </row>
    <row r="125" spans="1:58" ht="16" thickBot="1" x14ac:dyDescent="0.25">
      <c r="A125" s="54" t="s">
        <v>3112</v>
      </c>
      <c r="B125" s="5" t="s">
        <v>3165</v>
      </c>
      <c r="C125" s="5" t="s">
        <v>3158</v>
      </c>
      <c r="D125" s="5" t="s">
        <v>3159</v>
      </c>
      <c r="E125" s="6">
        <v>25.519451141357422</v>
      </c>
      <c r="F125" s="49">
        <v>12448</v>
      </c>
      <c r="G125" s="49">
        <v>250</v>
      </c>
      <c r="H125" s="49">
        <v>12198</v>
      </c>
      <c r="I125">
        <v>11976</v>
      </c>
      <c r="J125">
        <v>17</v>
      </c>
      <c r="K125">
        <v>117</v>
      </c>
      <c r="L125">
        <v>2</v>
      </c>
      <c r="M125">
        <v>6</v>
      </c>
      <c r="N125">
        <v>5</v>
      </c>
      <c r="O125">
        <v>1</v>
      </c>
      <c r="P125">
        <v>0</v>
      </c>
      <c r="Q125">
        <v>14</v>
      </c>
      <c r="R125">
        <v>0</v>
      </c>
      <c r="S125">
        <v>0</v>
      </c>
      <c r="T125">
        <v>0</v>
      </c>
      <c r="U125">
        <v>21</v>
      </c>
      <c r="V125">
        <v>25</v>
      </c>
      <c r="W125">
        <v>0</v>
      </c>
      <c r="X125">
        <v>0</v>
      </c>
      <c r="Y125">
        <v>51</v>
      </c>
      <c r="Z125">
        <v>13</v>
      </c>
      <c r="AA125">
        <v>7</v>
      </c>
      <c r="AB125">
        <v>2</v>
      </c>
      <c r="AC125">
        <v>0</v>
      </c>
      <c r="AD125">
        <v>6</v>
      </c>
      <c r="AE125">
        <v>0</v>
      </c>
      <c r="AF125">
        <v>0</v>
      </c>
      <c r="AG125">
        <v>2</v>
      </c>
      <c r="AH125">
        <v>1</v>
      </c>
      <c r="AI125">
        <v>0</v>
      </c>
      <c r="AJ125">
        <v>1</v>
      </c>
      <c r="AK125">
        <v>3</v>
      </c>
      <c r="AL125">
        <v>59</v>
      </c>
      <c r="AM125">
        <v>0</v>
      </c>
      <c r="AN125">
        <v>119</v>
      </c>
      <c r="AO125" s="32">
        <f t="shared" si="59"/>
        <v>46.617483615875244</v>
      </c>
      <c r="AP125" s="32">
        <f t="shared" ref="AP125:AP153" si="60">ABS($T$6)</f>
        <v>0.54679142809681203</v>
      </c>
      <c r="AQ125" s="4">
        <f t="shared" ref="AQ125:AQ153" si="61">E125/(AO125/2)*1000000</f>
        <v>1094844.6446245743</v>
      </c>
      <c r="AR125" s="4"/>
      <c r="AS125" s="31">
        <f t="shared" ref="AS125:AS129" si="62">E125*AN125/SUM(J125,L125,N125,P125,R125,T125,V125,X125,Z125,AB125,AD125,AF125,AH125,AJ125,AL125,AN125)</f>
        <v>12.147258743286132</v>
      </c>
      <c r="AT125" s="4"/>
      <c r="AU125" s="4"/>
      <c r="AV125" s="4"/>
      <c r="AW125" s="4"/>
      <c r="AX125" s="4"/>
      <c r="AY125" s="4"/>
      <c r="AZ125" s="4"/>
      <c r="BA125" s="4"/>
      <c r="BB125" s="31">
        <f t="shared" ref="BB125:BB129" si="63">E125*SUM(AN125,AF125)/(SUM(AN125,AF125)+SUM(J125,L125,N125,P125,R125,T125,V125,Z125,AB125,AD125,X125,AH125,AJ125,AL125))</f>
        <v>12.147258743286132</v>
      </c>
      <c r="BC125" s="4"/>
      <c r="BD125" s="4"/>
      <c r="BE125" s="4"/>
      <c r="BF125" s="4"/>
    </row>
    <row r="126" spans="1:58" ht="16" thickBot="1" x14ac:dyDescent="0.25">
      <c r="A126" s="54" t="s">
        <v>3114</v>
      </c>
      <c r="B126" s="5" t="s">
        <v>3166</v>
      </c>
      <c r="C126" s="5" t="s">
        <v>3158</v>
      </c>
      <c r="D126" s="5" t="s">
        <v>3159</v>
      </c>
      <c r="E126" s="6">
        <v>19.885072708129883</v>
      </c>
      <c r="F126" s="49">
        <v>12114</v>
      </c>
      <c r="G126" s="49">
        <v>190</v>
      </c>
      <c r="H126" s="49">
        <v>11924</v>
      </c>
      <c r="I126">
        <v>11765</v>
      </c>
      <c r="J126">
        <v>16</v>
      </c>
      <c r="K126">
        <v>78</v>
      </c>
      <c r="L126">
        <v>1</v>
      </c>
      <c r="M126">
        <v>9</v>
      </c>
      <c r="N126">
        <v>0</v>
      </c>
      <c r="O126">
        <v>0</v>
      </c>
      <c r="P126">
        <v>0</v>
      </c>
      <c r="Q126">
        <v>3</v>
      </c>
      <c r="R126">
        <v>0</v>
      </c>
      <c r="S126">
        <v>0</v>
      </c>
      <c r="T126">
        <v>0</v>
      </c>
      <c r="U126">
        <v>9</v>
      </c>
      <c r="V126">
        <v>16</v>
      </c>
      <c r="W126">
        <v>0</v>
      </c>
      <c r="X126">
        <v>0</v>
      </c>
      <c r="Y126">
        <v>22</v>
      </c>
      <c r="Z126">
        <v>39</v>
      </c>
      <c r="AA126">
        <v>8</v>
      </c>
      <c r="AB126">
        <v>6</v>
      </c>
      <c r="AC126">
        <v>0</v>
      </c>
      <c r="AD126">
        <v>4</v>
      </c>
      <c r="AE126">
        <v>0</v>
      </c>
      <c r="AF126">
        <v>3</v>
      </c>
      <c r="AG126">
        <v>0</v>
      </c>
      <c r="AH126">
        <v>0</v>
      </c>
      <c r="AI126">
        <v>2</v>
      </c>
      <c r="AJ126">
        <v>4</v>
      </c>
      <c r="AK126">
        <v>2</v>
      </c>
      <c r="AL126">
        <v>33</v>
      </c>
      <c r="AM126">
        <v>0</v>
      </c>
      <c r="AN126">
        <v>94</v>
      </c>
      <c r="AO126" s="32">
        <f t="shared" si="59"/>
        <v>46.617483615875244</v>
      </c>
      <c r="AP126" s="32">
        <f t="shared" si="60"/>
        <v>0.54679142809681203</v>
      </c>
      <c r="AQ126" s="4">
        <f t="shared" si="61"/>
        <v>853116.52048752655</v>
      </c>
      <c r="AR126" s="4">
        <f>AVERAGE(AQ126:AQ127)</f>
        <v>800146.11521062837</v>
      </c>
      <c r="AS126" s="31">
        <f t="shared" si="62"/>
        <v>8.6536890489083742</v>
      </c>
      <c r="AT126" s="4">
        <f>AVERAGE(AS126:AS127)</f>
        <v>8.7997358265108385</v>
      </c>
      <c r="AU126">
        <f>AVERAGE(AT126,AT132,AT138,AT144,AT150)</f>
        <v>9.3225010821093459</v>
      </c>
      <c r="AV126" s="19">
        <f>AT126/(AO126/2)*1000000</f>
        <v>377529.42218074395</v>
      </c>
      <c r="AW126" s="19">
        <f>AV126/AP126</f>
        <v>690445.02671665978</v>
      </c>
      <c r="AX126" s="4"/>
      <c r="AY126" s="4"/>
      <c r="AZ126" s="4"/>
      <c r="BA126" s="4"/>
      <c r="BB126" s="31">
        <f t="shared" si="63"/>
        <v>8.9298706142990678</v>
      </c>
      <c r="BC126" s="4">
        <f>AVERAGE(BB126:BB127)</f>
        <v>8.9854105592280646</v>
      </c>
      <c r="BD126" s="4">
        <f>AVERAGE(BC126,BC132,BC138,BC144)</f>
        <v>9.3750589141708396</v>
      </c>
      <c r="BE126" s="19">
        <f>BC126/(AO126/2)*1000000</f>
        <v>385495.30615025084</v>
      </c>
      <c r="BF126" s="19">
        <f>BE126/AP126</f>
        <v>705013.44085079012</v>
      </c>
    </row>
    <row r="127" spans="1:58" ht="16" thickBot="1" x14ac:dyDescent="0.25">
      <c r="A127" s="54" t="s">
        <v>3116</v>
      </c>
      <c r="B127" s="5" t="s">
        <v>3166</v>
      </c>
      <c r="C127" s="5" t="s">
        <v>3158</v>
      </c>
      <c r="D127" s="5" t="s">
        <v>3159</v>
      </c>
      <c r="E127" s="6">
        <v>17.415725708007812</v>
      </c>
      <c r="F127" s="49">
        <v>13309</v>
      </c>
      <c r="G127" s="49">
        <v>183</v>
      </c>
      <c r="H127" s="49">
        <v>13126</v>
      </c>
      <c r="I127">
        <v>12941</v>
      </c>
      <c r="J127">
        <v>18</v>
      </c>
      <c r="K127">
        <v>90</v>
      </c>
      <c r="L127">
        <v>1</v>
      </c>
      <c r="M127">
        <v>8</v>
      </c>
      <c r="N127">
        <v>3</v>
      </c>
      <c r="O127">
        <v>0</v>
      </c>
      <c r="P127">
        <v>2</v>
      </c>
      <c r="Q127">
        <v>15</v>
      </c>
      <c r="R127">
        <v>0</v>
      </c>
      <c r="S127">
        <v>0</v>
      </c>
      <c r="T127">
        <v>0</v>
      </c>
      <c r="U127">
        <v>18</v>
      </c>
      <c r="V127">
        <v>21</v>
      </c>
      <c r="W127">
        <v>0</v>
      </c>
      <c r="X127">
        <v>1</v>
      </c>
      <c r="Y127">
        <v>43</v>
      </c>
      <c r="Z127">
        <v>6</v>
      </c>
      <c r="AA127">
        <v>9</v>
      </c>
      <c r="AB127">
        <v>0</v>
      </c>
      <c r="AC127">
        <v>0</v>
      </c>
      <c r="AD127">
        <v>1</v>
      </c>
      <c r="AE127">
        <v>0</v>
      </c>
      <c r="AF127">
        <v>1</v>
      </c>
      <c r="AG127">
        <v>2</v>
      </c>
      <c r="AH127">
        <v>0</v>
      </c>
      <c r="AI127">
        <v>0</v>
      </c>
      <c r="AJ127">
        <v>0</v>
      </c>
      <c r="AK127">
        <v>0</v>
      </c>
      <c r="AL127">
        <v>35</v>
      </c>
      <c r="AM127">
        <v>0</v>
      </c>
      <c r="AN127">
        <v>94</v>
      </c>
      <c r="AO127" s="32">
        <f t="shared" si="59"/>
        <v>46.617483615875244</v>
      </c>
      <c r="AP127" s="32">
        <f t="shared" si="60"/>
        <v>0.54679142809681203</v>
      </c>
      <c r="AQ127" s="4">
        <f t="shared" si="61"/>
        <v>747175.70993373031</v>
      </c>
      <c r="AR127" s="4"/>
      <c r="AS127" s="31">
        <f t="shared" si="62"/>
        <v>8.9457826041133028</v>
      </c>
      <c r="AT127" s="4"/>
      <c r="AU127" s="4"/>
      <c r="AV127" s="4"/>
      <c r="AW127" s="4"/>
      <c r="AX127" s="4"/>
      <c r="AY127" s="4"/>
      <c r="AZ127" s="4"/>
      <c r="BA127" s="4"/>
      <c r="BB127" s="31">
        <f t="shared" si="63"/>
        <v>9.0409505041570615</v>
      </c>
      <c r="BC127" s="4"/>
      <c r="BD127" s="4"/>
      <c r="BE127" s="4"/>
      <c r="BF127" s="4"/>
    </row>
    <row r="128" spans="1:58" ht="16" thickBot="1" x14ac:dyDescent="0.25">
      <c r="A128" s="54" t="s">
        <v>3108</v>
      </c>
      <c r="B128" s="5" t="s">
        <v>3167</v>
      </c>
      <c r="C128" s="5" t="s">
        <v>3158</v>
      </c>
      <c r="D128" s="5" t="s">
        <v>3159</v>
      </c>
      <c r="E128" s="6">
        <v>28.446107864379883</v>
      </c>
      <c r="F128" s="49">
        <v>16189</v>
      </c>
      <c r="G128" s="49">
        <v>362</v>
      </c>
      <c r="H128" s="49">
        <v>15827</v>
      </c>
      <c r="I128">
        <v>15531</v>
      </c>
      <c r="J128">
        <v>20</v>
      </c>
      <c r="K128">
        <v>153</v>
      </c>
      <c r="L128">
        <v>2</v>
      </c>
      <c r="M128">
        <v>12</v>
      </c>
      <c r="N128">
        <v>5</v>
      </c>
      <c r="O128">
        <v>0</v>
      </c>
      <c r="P128">
        <v>0</v>
      </c>
      <c r="Q128">
        <v>19</v>
      </c>
      <c r="R128">
        <v>0</v>
      </c>
      <c r="S128">
        <v>1</v>
      </c>
      <c r="T128">
        <v>0</v>
      </c>
      <c r="U128">
        <v>42</v>
      </c>
      <c r="V128">
        <v>37</v>
      </c>
      <c r="W128">
        <v>0</v>
      </c>
      <c r="X128">
        <v>4</v>
      </c>
      <c r="Y128">
        <v>52</v>
      </c>
      <c r="Z128">
        <v>12</v>
      </c>
      <c r="AA128">
        <v>16</v>
      </c>
      <c r="AB128">
        <v>6</v>
      </c>
      <c r="AC128">
        <v>0</v>
      </c>
      <c r="AD128">
        <v>5</v>
      </c>
      <c r="AE128">
        <v>0</v>
      </c>
      <c r="AF128">
        <v>3</v>
      </c>
      <c r="AG128">
        <v>0</v>
      </c>
      <c r="AH128">
        <v>1</v>
      </c>
      <c r="AI128">
        <v>0</v>
      </c>
      <c r="AJ128">
        <v>4</v>
      </c>
      <c r="AK128">
        <v>1</v>
      </c>
      <c r="AL128">
        <v>83</v>
      </c>
      <c r="AM128">
        <v>0</v>
      </c>
      <c r="AN128">
        <v>180</v>
      </c>
      <c r="AO128" s="32">
        <f t="shared" si="59"/>
        <v>46.617483615875244</v>
      </c>
      <c r="AP128" s="32">
        <f t="shared" si="60"/>
        <v>0.54679142809681203</v>
      </c>
      <c r="AQ128" s="4">
        <f t="shared" si="61"/>
        <v>1220405.120910163</v>
      </c>
      <c r="AR128" s="4">
        <f>AVERAGE(AQ128:AQ129)</f>
        <v>993172.81056230667</v>
      </c>
      <c r="AS128" s="31">
        <f t="shared" si="62"/>
        <v>14.144473523724804</v>
      </c>
      <c r="AT128" s="4">
        <f>AVERAGE(AS128:AS129)</f>
        <v>11.218219504171973</v>
      </c>
      <c r="AU128">
        <f>AVERAGE(AT128,AT134,AT140,AT146,AT152)</f>
        <v>11.219130706787739</v>
      </c>
      <c r="AV128" s="19">
        <f>AT128/(AO128/2)*1000000</f>
        <v>481288.07623377122</v>
      </c>
      <c r="AW128" s="19">
        <f>AV128/AP128</f>
        <v>880204.13543965959</v>
      </c>
      <c r="BB128" s="31">
        <f t="shared" si="63"/>
        <v>14.380214749120217</v>
      </c>
      <c r="BC128" s="4">
        <f>AVERAGE(BB128:BB129)</f>
        <v>11.420702009569874</v>
      </c>
      <c r="BD128" s="4">
        <f>AVERAGE(BC128,BC134,BC140,BC146)</f>
        <v>11.42182807155482</v>
      </c>
      <c r="BE128" s="19">
        <f>BC128/(AO128/2)*1000000</f>
        <v>489975.05329440982</v>
      </c>
      <c r="BF128" s="19">
        <f>BE128/AP128</f>
        <v>896091.32132857316</v>
      </c>
    </row>
    <row r="129" spans="1:58" s="12" customFormat="1" ht="16" thickBot="1" x14ac:dyDescent="0.25">
      <c r="A129" s="55" t="s">
        <v>3109</v>
      </c>
      <c r="B129" s="56" t="s">
        <v>3167</v>
      </c>
      <c r="C129" s="56" t="s">
        <v>3158</v>
      </c>
      <c r="D129" s="56" t="s">
        <v>3159</v>
      </c>
      <c r="E129" s="11">
        <v>17.853109359741211</v>
      </c>
      <c r="F129" s="57">
        <v>14972</v>
      </c>
      <c r="G129" s="57">
        <v>211</v>
      </c>
      <c r="H129" s="57">
        <v>14761</v>
      </c>
      <c r="I129" s="12">
        <v>14577</v>
      </c>
      <c r="J129" s="12">
        <v>20</v>
      </c>
      <c r="K129" s="12">
        <v>94</v>
      </c>
      <c r="L129" s="12">
        <v>1</v>
      </c>
      <c r="M129" s="12">
        <v>14</v>
      </c>
      <c r="N129" s="12">
        <v>2</v>
      </c>
      <c r="O129" s="12">
        <v>1</v>
      </c>
      <c r="P129" s="12">
        <v>0</v>
      </c>
      <c r="Q129" s="12">
        <v>7</v>
      </c>
      <c r="R129" s="12">
        <v>0</v>
      </c>
      <c r="S129" s="12">
        <v>0</v>
      </c>
      <c r="T129" s="12">
        <v>0</v>
      </c>
      <c r="U129" s="12">
        <v>15</v>
      </c>
      <c r="V129" s="12">
        <v>22</v>
      </c>
      <c r="W129" s="12">
        <v>0</v>
      </c>
      <c r="X129" s="12">
        <v>1</v>
      </c>
      <c r="Y129" s="12">
        <v>44</v>
      </c>
      <c r="Z129" s="12">
        <v>7</v>
      </c>
      <c r="AA129" s="12">
        <v>6</v>
      </c>
      <c r="AB129" s="12">
        <v>3</v>
      </c>
      <c r="AC129" s="12">
        <v>1</v>
      </c>
      <c r="AD129" s="12">
        <v>4</v>
      </c>
      <c r="AE129" s="12">
        <v>0</v>
      </c>
      <c r="AF129" s="12">
        <v>2</v>
      </c>
      <c r="AG129" s="12">
        <v>0</v>
      </c>
      <c r="AH129" s="12">
        <v>1</v>
      </c>
      <c r="AI129" s="12">
        <v>0</v>
      </c>
      <c r="AJ129" s="12">
        <v>1</v>
      </c>
      <c r="AK129" s="12">
        <v>2</v>
      </c>
      <c r="AL129" s="12">
        <v>49</v>
      </c>
      <c r="AM129" s="12">
        <v>0</v>
      </c>
      <c r="AN129" s="12">
        <v>98</v>
      </c>
      <c r="AO129" s="32">
        <f t="shared" si="59"/>
        <v>46.617483615875244</v>
      </c>
      <c r="AP129" s="32">
        <f t="shared" si="60"/>
        <v>0.54679142809681203</v>
      </c>
      <c r="AQ129" s="4">
        <f t="shared" si="61"/>
        <v>765940.50021445029</v>
      </c>
      <c r="AS129" s="31">
        <f t="shared" si="62"/>
        <v>8.2919654846191406</v>
      </c>
      <c r="BB129" s="31">
        <f t="shared" si="63"/>
        <v>8.4611892700195312</v>
      </c>
    </row>
    <row r="130" spans="1:58" x14ac:dyDescent="0.2">
      <c r="A130" s="67" t="s">
        <v>3110</v>
      </c>
      <c r="B130" s="67" t="s">
        <v>3165</v>
      </c>
      <c r="C130" s="67" t="s">
        <v>3171</v>
      </c>
      <c r="D130" s="67" t="s">
        <v>3172</v>
      </c>
      <c r="E130" s="68">
        <v>22.991937637329102</v>
      </c>
      <c r="F130" s="69">
        <v>14962</v>
      </c>
      <c r="G130" s="69">
        <v>271</v>
      </c>
      <c r="H130" s="69">
        <v>14691</v>
      </c>
      <c r="I130">
        <v>14473</v>
      </c>
      <c r="J130">
        <v>19</v>
      </c>
      <c r="K130">
        <v>117</v>
      </c>
      <c r="L130">
        <v>1</v>
      </c>
      <c r="M130">
        <v>40</v>
      </c>
      <c r="N130">
        <v>37</v>
      </c>
      <c r="O130">
        <v>0</v>
      </c>
      <c r="P130">
        <v>4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56</v>
      </c>
      <c r="Z130">
        <v>5</v>
      </c>
      <c r="AA130">
        <v>13</v>
      </c>
      <c r="AB130">
        <v>7</v>
      </c>
      <c r="AC130">
        <v>0</v>
      </c>
      <c r="AD130">
        <v>65</v>
      </c>
      <c r="AE130">
        <v>0</v>
      </c>
      <c r="AF130">
        <v>125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 s="32">
        <f t="shared" si="59"/>
        <v>46.617483615875244</v>
      </c>
      <c r="AP130" s="32">
        <f t="shared" si="60"/>
        <v>0.54679142809681203</v>
      </c>
      <c r="AQ130" s="4">
        <f t="shared" si="61"/>
        <v>986408.35386058316</v>
      </c>
      <c r="AR130" s="32">
        <f>AVERAGE(AQ130:AQ131)</f>
        <v>1071613.0135045997</v>
      </c>
      <c r="AS130" s="32">
        <f>E130*AN130/SUM(Y130,Z130,AA130,AB130,AC130,AD130,AE130,AF130,AG130,AH130,AI130,AJ130,AK130,AL130,AM130,AN130)</f>
        <v>0</v>
      </c>
      <c r="AT130" s="79">
        <f>AVERAGE(AS131)</f>
        <v>12.15421125383088</v>
      </c>
      <c r="AU130" s="32"/>
      <c r="AV130" s="32"/>
      <c r="AW130" s="32"/>
      <c r="AX130" s="32"/>
      <c r="AY130" s="32"/>
      <c r="AZ130" s="32"/>
      <c r="BA130" s="32"/>
      <c r="BB130" s="32">
        <f>E130*SUM(AN130,AF130)/(SUM(AN130,AF130)+SUM(Y130,Z130,AA130,AB130,AC130,AD130,AE130,AG130,AH130,AI130,AJ130,AK130,AL130,AM130))</f>
        <v>10.605137286590914</v>
      </c>
      <c r="BC130" s="32">
        <f>AVERAGE(BB130:BB131)</f>
        <v>11.379674270210897</v>
      </c>
      <c r="BD130" s="32"/>
      <c r="BE130" s="32"/>
      <c r="BF130" s="32"/>
    </row>
    <row r="131" spans="1:58" x14ac:dyDescent="0.2">
      <c r="A131" s="5" t="s">
        <v>3112</v>
      </c>
      <c r="B131" s="5" t="s">
        <v>3165</v>
      </c>
      <c r="C131" s="5" t="s">
        <v>3171</v>
      </c>
      <c r="D131" s="5" t="s">
        <v>3172</v>
      </c>
      <c r="E131" s="6">
        <v>26.963964462280273</v>
      </c>
      <c r="F131" s="49">
        <v>12448</v>
      </c>
      <c r="G131" s="49">
        <v>264</v>
      </c>
      <c r="H131" s="49">
        <v>12184</v>
      </c>
      <c r="I131">
        <v>11976</v>
      </c>
      <c r="J131">
        <v>17</v>
      </c>
      <c r="K131">
        <v>117</v>
      </c>
      <c r="L131">
        <v>2</v>
      </c>
      <c r="M131">
        <v>6</v>
      </c>
      <c r="N131">
        <v>5</v>
      </c>
      <c r="O131">
        <v>1</v>
      </c>
      <c r="P131">
        <v>0</v>
      </c>
      <c r="Q131">
        <v>14</v>
      </c>
      <c r="R131">
        <v>0</v>
      </c>
      <c r="S131">
        <v>0</v>
      </c>
      <c r="T131">
        <v>0</v>
      </c>
      <c r="U131">
        <v>21</v>
      </c>
      <c r="V131">
        <v>25</v>
      </c>
      <c r="W131">
        <v>0</v>
      </c>
      <c r="X131">
        <v>0</v>
      </c>
      <c r="Y131">
        <v>51</v>
      </c>
      <c r="Z131">
        <v>13</v>
      </c>
      <c r="AA131">
        <v>7</v>
      </c>
      <c r="AB131">
        <v>2</v>
      </c>
      <c r="AC131">
        <v>0</v>
      </c>
      <c r="AD131">
        <v>6</v>
      </c>
      <c r="AE131">
        <v>0</v>
      </c>
      <c r="AF131">
        <v>0</v>
      </c>
      <c r="AG131">
        <v>2</v>
      </c>
      <c r="AH131">
        <v>1</v>
      </c>
      <c r="AI131">
        <v>0</v>
      </c>
      <c r="AJ131">
        <v>1</v>
      </c>
      <c r="AK131">
        <v>3</v>
      </c>
      <c r="AL131">
        <v>59</v>
      </c>
      <c r="AM131">
        <v>0</v>
      </c>
      <c r="AN131">
        <v>119</v>
      </c>
      <c r="AO131" s="32">
        <f t="shared" si="59"/>
        <v>46.617483615875244</v>
      </c>
      <c r="AP131" s="32">
        <f t="shared" si="60"/>
        <v>0.54679142809681203</v>
      </c>
      <c r="AQ131" s="4">
        <f t="shared" si="61"/>
        <v>1156817.6731486164</v>
      </c>
      <c r="AR131" s="4"/>
      <c r="AS131" s="32">
        <f t="shared" ref="AS131:AS135" si="64">E131*AN131/SUM(Y131,Z131,AA131,AB131,AC131,AD131,AE131,AF131,AG131,AH131,AI131,AJ131,AK131,AL131,AM131,AN131)</f>
        <v>12.15421125383088</v>
      </c>
      <c r="AT131" s="4"/>
      <c r="AU131" s="4"/>
      <c r="AV131" s="4"/>
      <c r="AW131" s="4"/>
      <c r="AX131" s="4"/>
      <c r="AY131" s="4"/>
      <c r="AZ131" s="4"/>
      <c r="BA131" s="4"/>
      <c r="BB131" s="32">
        <f t="shared" ref="BB131:BB135" si="65">E131*SUM(AN131,AF131)/(SUM(AN131,AF131)+SUM(Y131,Z131,AA131,AB131,AC131,AD131,AE131,AG131,AH131,AI131,AJ131,AK131,AL131,AM131))</f>
        <v>12.15421125383088</v>
      </c>
      <c r="BC131" s="4"/>
      <c r="BD131" s="4"/>
      <c r="BE131" s="4"/>
      <c r="BF131" s="4"/>
    </row>
    <row r="132" spans="1:58" x14ac:dyDescent="0.2">
      <c r="A132" s="5" t="s">
        <v>3114</v>
      </c>
      <c r="B132" s="5" t="s">
        <v>3166</v>
      </c>
      <c r="C132" s="5" t="s">
        <v>3171</v>
      </c>
      <c r="D132" s="5" t="s">
        <v>3172</v>
      </c>
      <c r="E132" s="6">
        <v>20.412631988525391</v>
      </c>
      <c r="F132" s="49">
        <v>12114</v>
      </c>
      <c r="G132" s="49">
        <v>195</v>
      </c>
      <c r="H132" s="49">
        <v>11919</v>
      </c>
      <c r="I132">
        <v>11765</v>
      </c>
      <c r="J132">
        <v>16</v>
      </c>
      <c r="K132">
        <v>78</v>
      </c>
      <c r="L132">
        <v>1</v>
      </c>
      <c r="M132">
        <v>9</v>
      </c>
      <c r="N132">
        <v>0</v>
      </c>
      <c r="O132">
        <v>0</v>
      </c>
      <c r="P132">
        <v>0</v>
      </c>
      <c r="Q132">
        <v>3</v>
      </c>
      <c r="R132">
        <v>0</v>
      </c>
      <c r="S132">
        <v>0</v>
      </c>
      <c r="T132">
        <v>0</v>
      </c>
      <c r="U132">
        <v>9</v>
      </c>
      <c r="V132">
        <v>16</v>
      </c>
      <c r="W132">
        <v>0</v>
      </c>
      <c r="X132">
        <v>0</v>
      </c>
      <c r="Y132">
        <v>22</v>
      </c>
      <c r="Z132">
        <v>39</v>
      </c>
      <c r="AA132">
        <v>8</v>
      </c>
      <c r="AB132">
        <v>6</v>
      </c>
      <c r="AC132">
        <v>0</v>
      </c>
      <c r="AD132">
        <v>4</v>
      </c>
      <c r="AE132">
        <v>0</v>
      </c>
      <c r="AF132">
        <v>3</v>
      </c>
      <c r="AG132">
        <v>0</v>
      </c>
      <c r="AH132">
        <v>0</v>
      </c>
      <c r="AI132">
        <v>2</v>
      </c>
      <c r="AJ132">
        <v>4</v>
      </c>
      <c r="AK132">
        <v>2</v>
      </c>
      <c r="AL132">
        <v>33</v>
      </c>
      <c r="AM132">
        <v>0</v>
      </c>
      <c r="AN132">
        <v>94</v>
      </c>
      <c r="AO132" s="32">
        <f t="shared" si="59"/>
        <v>46.617483615875244</v>
      </c>
      <c r="AP132" s="32">
        <f t="shared" si="60"/>
        <v>0.54679142809681203</v>
      </c>
      <c r="AQ132" s="4">
        <f t="shared" si="61"/>
        <v>875750.05792779499</v>
      </c>
      <c r="AR132" s="4">
        <f>AVERAGE(AQ132:AQ133)</f>
        <v>827913.16050459456</v>
      </c>
      <c r="AS132" s="32">
        <f t="shared" si="64"/>
        <v>8.8423382807437179</v>
      </c>
      <c r="AT132" s="4">
        <f>AVERAGE(AS132:AS133)</f>
        <v>8.8954205629543566</v>
      </c>
      <c r="AU132" s="4"/>
      <c r="AV132" s="4"/>
      <c r="AW132" s="4"/>
      <c r="AX132" s="4"/>
      <c r="AY132" s="4"/>
      <c r="AZ132" s="4"/>
      <c r="BA132" s="4"/>
      <c r="BB132" s="32">
        <f t="shared" si="65"/>
        <v>9.1245405662993679</v>
      </c>
      <c r="BC132" s="4">
        <f>AVERAGE(BB132:BB133)</f>
        <v>9.0841201251213555</v>
      </c>
      <c r="BD132" s="4"/>
      <c r="BE132" s="4"/>
      <c r="BF132" s="4"/>
    </row>
    <row r="133" spans="1:58" x14ac:dyDescent="0.2">
      <c r="A133" s="5" t="s">
        <v>3116</v>
      </c>
      <c r="B133" s="5" t="s">
        <v>3166</v>
      </c>
      <c r="C133" s="5" t="s">
        <v>3171</v>
      </c>
      <c r="D133" s="5" t="s">
        <v>3172</v>
      </c>
      <c r="E133" s="6">
        <v>18.182596206665039</v>
      </c>
      <c r="F133" s="49">
        <v>13309</v>
      </c>
      <c r="G133" s="49">
        <v>191</v>
      </c>
      <c r="H133" s="49">
        <v>13118</v>
      </c>
      <c r="I133">
        <v>12941</v>
      </c>
      <c r="J133">
        <v>18</v>
      </c>
      <c r="K133">
        <v>90</v>
      </c>
      <c r="L133">
        <v>1</v>
      </c>
      <c r="M133">
        <v>8</v>
      </c>
      <c r="N133">
        <v>3</v>
      </c>
      <c r="O133">
        <v>0</v>
      </c>
      <c r="P133">
        <v>2</v>
      </c>
      <c r="Q133">
        <v>15</v>
      </c>
      <c r="R133">
        <v>0</v>
      </c>
      <c r="S133">
        <v>0</v>
      </c>
      <c r="T133">
        <v>0</v>
      </c>
      <c r="U133">
        <v>18</v>
      </c>
      <c r="V133">
        <v>21</v>
      </c>
      <c r="W133">
        <v>0</v>
      </c>
      <c r="X133">
        <v>1</v>
      </c>
      <c r="Y133">
        <v>43</v>
      </c>
      <c r="Z133">
        <v>6</v>
      </c>
      <c r="AA133">
        <v>9</v>
      </c>
      <c r="AB133">
        <v>0</v>
      </c>
      <c r="AC133">
        <v>0</v>
      </c>
      <c r="AD133">
        <v>1</v>
      </c>
      <c r="AE133">
        <v>0</v>
      </c>
      <c r="AF133">
        <v>1</v>
      </c>
      <c r="AG133">
        <v>2</v>
      </c>
      <c r="AH133">
        <v>0</v>
      </c>
      <c r="AI133">
        <v>0</v>
      </c>
      <c r="AJ133">
        <v>0</v>
      </c>
      <c r="AK133">
        <v>0</v>
      </c>
      <c r="AL133">
        <v>35</v>
      </c>
      <c r="AM133">
        <v>0</v>
      </c>
      <c r="AN133">
        <v>94</v>
      </c>
      <c r="AO133" s="32">
        <f t="shared" si="59"/>
        <v>46.617483615875244</v>
      </c>
      <c r="AP133" s="32">
        <f t="shared" si="60"/>
        <v>0.54679142809681203</v>
      </c>
      <c r="AQ133" s="4">
        <f t="shared" si="61"/>
        <v>780076.26308139414</v>
      </c>
      <c r="AR133" s="4"/>
      <c r="AS133" s="32">
        <f t="shared" si="64"/>
        <v>8.9485028451649935</v>
      </c>
      <c r="AT133" s="4"/>
      <c r="AU133" s="4"/>
      <c r="AV133" s="4"/>
      <c r="AW133" s="4"/>
      <c r="AX133" s="4"/>
      <c r="AY133" s="4"/>
      <c r="AZ133" s="4"/>
      <c r="BA133" s="4"/>
      <c r="BB133" s="32">
        <f t="shared" si="65"/>
        <v>9.0436996839433448</v>
      </c>
      <c r="BC133" s="4"/>
      <c r="BD133" s="4"/>
      <c r="BE133" s="4"/>
      <c r="BF133" s="4"/>
    </row>
    <row r="134" spans="1:58" x14ac:dyDescent="0.2">
      <c r="A134" s="5" t="s">
        <v>3108</v>
      </c>
      <c r="B134" s="5" t="s">
        <v>3167</v>
      </c>
      <c r="C134" s="5" t="s">
        <v>3171</v>
      </c>
      <c r="D134" s="5" t="s">
        <v>3172</v>
      </c>
      <c r="E134" s="6">
        <v>28.52558708190918</v>
      </c>
      <c r="F134" s="49">
        <v>16189</v>
      </c>
      <c r="G134" s="49">
        <v>363</v>
      </c>
      <c r="H134" s="49">
        <v>15826</v>
      </c>
      <c r="I134">
        <v>15531</v>
      </c>
      <c r="J134">
        <v>20</v>
      </c>
      <c r="K134">
        <v>153</v>
      </c>
      <c r="L134">
        <v>2</v>
      </c>
      <c r="M134">
        <v>12</v>
      </c>
      <c r="N134">
        <v>5</v>
      </c>
      <c r="O134">
        <v>0</v>
      </c>
      <c r="P134">
        <v>0</v>
      </c>
      <c r="Q134">
        <v>19</v>
      </c>
      <c r="R134">
        <v>0</v>
      </c>
      <c r="S134">
        <v>1</v>
      </c>
      <c r="T134">
        <v>0</v>
      </c>
      <c r="U134">
        <v>42</v>
      </c>
      <c r="V134">
        <v>37</v>
      </c>
      <c r="W134">
        <v>0</v>
      </c>
      <c r="X134">
        <v>4</v>
      </c>
      <c r="Y134">
        <v>52</v>
      </c>
      <c r="Z134">
        <v>12</v>
      </c>
      <c r="AA134">
        <v>16</v>
      </c>
      <c r="AB134">
        <v>6</v>
      </c>
      <c r="AC134">
        <v>0</v>
      </c>
      <c r="AD134">
        <v>5</v>
      </c>
      <c r="AE134">
        <v>0</v>
      </c>
      <c r="AF134">
        <v>3</v>
      </c>
      <c r="AG134">
        <v>0</v>
      </c>
      <c r="AH134">
        <v>1</v>
      </c>
      <c r="AI134">
        <v>0</v>
      </c>
      <c r="AJ134">
        <v>4</v>
      </c>
      <c r="AK134">
        <v>1</v>
      </c>
      <c r="AL134">
        <v>83</v>
      </c>
      <c r="AM134">
        <v>0</v>
      </c>
      <c r="AN134">
        <v>180</v>
      </c>
      <c r="AO134" s="32">
        <f t="shared" si="59"/>
        <v>46.617483615875244</v>
      </c>
      <c r="AP134" s="32">
        <f t="shared" si="60"/>
        <v>0.54679142809681203</v>
      </c>
      <c r="AQ134" s="4">
        <f t="shared" si="61"/>
        <v>1223814.9668033563</v>
      </c>
      <c r="AR134" s="4">
        <f>AVERAGE(AQ134:AQ135)</f>
        <v>1007676.5209228609</v>
      </c>
      <c r="AS134" s="32">
        <f t="shared" si="64"/>
        <v>14.144919214169841</v>
      </c>
      <c r="AT134" s="4">
        <f>AVERAGE(AS134:AS135)</f>
        <v>11.219423251550095</v>
      </c>
      <c r="BB134" s="32">
        <f t="shared" si="65"/>
        <v>14.380667867739339</v>
      </c>
      <c r="BC134" s="4">
        <f>AVERAGE(BB134:BB135)</f>
        <v>11.421929489446379</v>
      </c>
    </row>
    <row r="135" spans="1:58" ht="16" thickBot="1" x14ac:dyDescent="0.25">
      <c r="A135" s="64" t="s">
        <v>3109</v>
      </c>
      <c r="B135" s="64" t="s">
        <v>3167</v>
      </c>
      <c r="C135" s="64" t="s">
        <v>3171</v>
      </c>
      <c r="D135" s="64" t="s">
        <v>3172</v>
      </c>
      <c r="E135" s="65">
        <v>18.449756622314453</v>
      </c>
      <c r="F135" s="66">
        <v>14972</v>
      </c>
      <c r="G135" s="66">
        <v>218</v>
      </c>
      <c r="H135" s="66">
        <v>14754</v>
      </c>
      <c r="I135">
        <v>14577</v>
      </c>
      <c r="J135">
        <v>20</v>
      </c>
      <c r="K135">
        <v>94</v>
      </c>
      <c r="L135">
        <v>1</v>
      </c>
      <c r="M135">
        <v>14</v>
      </c>
      <c r="N135">
        <v>2</v>
      </c>
      <c r="O135">
        <v>1</v>
      </c>
      <c r="P135">
        <v>0</v>
      </c>
      <c r="Q135">
        <v>7</v>
      </c>
      <c r="R135">
        <v>0</v>
      </c>
      <c r="S135">
        <v>0</v>
      </c>
      <c r="T135">
        <v>0</v>
      </c>
      <c r="U135">
        <v>15</v>
      </c>
      <c r="V135">
        <v>22</v>
      </c>
      <c r="W135">
        <v>0</v>
      </c>
      <c r="X135">
        <v>1</v>
      </c>
      <c r="Y135">
        <v>44</v>
      </c>
      <c r="Z135">
        <v>7</v>
      </c>
      <c r="AA135">
        <v>6</v>
      </c>
      <c r="AB135">
        <v>3</v>
      </c>
      <c r="AC135">
        <v>1</v>
      </c>
      <c r="AD135">
        <v>4</v>
      </c>
      <c r="AE135">
        <v>0</v>
      </c>
      <c r="AF135">
        <v>2</v>
      </c>
      <c r="AG135">
        <v>0</v>
      </c>
      <c r="AH135">
        <v>1</v>
      </c>
      <c r="AI135">
        <v>0</v>
      </c>
      <c r="AJ135">
        <v>1</v>
      </c>
      <c r="AK135">
        <v>2</v>
      </c>
      <c r="AL135">
        <v>49</v>
      </c>
      <c r="AM135">
        <v>0</v>
      </c>
      <c r="AN135">
        <v>98</v>
      </c>
      <c r="AO135" s="32">
        <f t="shared" si="59"/>
        <v>46.617483615875244</v>
      </c>
      <c r="AP135" s="32">
        <f t="shared" si="60"/>
        <v>0.54679142809681203</v>
      </c>
      <c r="AQ135" s="4">
        <f t="shared" si="61"/>
        <v>791538.07504236558</v>
      </c>
      <c r="AS135" s="32">
        <f t="shared" si="64"/>
        <v>8.2939272889303499</v>
      </c>
      <c r="BB135" s="32">
        <f t="shared" si="65"/>
        <v>8.463191111153419</v>
      </c>
    </row>
    <row r="136" spans="1:58" s="10" customFormat="1" ht="16" thickBot="1" x14ac:dyDescent="0.25">
      <c r="A136" s="50" t="s">
        <v>3110</v>
      </c>
      <c r="B136" s="51" t="s">
        <v>3165</v>
      </c>
      <c r="C136" s="51" t="s">
        <v>3160</v>
      </c>
      <c r="D136" s="51" t="s">
        <v>3173</v>
      </c>
      <c r="E136" s="9">
        <v>22.991937637329102</v>
      </c>
      <c r="F136" s="52">
        <v>14962</v>
      </c>
      <c r="G136" s="52">
        <v>271</v>
      </c>
      <c r="H136" s="52">
        <v>14691</v>
      </c>
      <c r="I136" s="10">
        <v>14473</v>
      </c>
      <c r="J136" s="10">
        <v>19</v>
      </c>
      <c r="K136" s="10">
        <v>117</v>
      </c>
      <c r="L136" s="10">
        <v>1</v>
      </c>
      <c r="M136" s="10">
        <v>40</v>
      </c>
      <c r="N136" s="10">
        <v>37</v>
      </c>
      <c r="O136" s="10">
        <v>0</v>
      </c>
      <c r="P136" s="10">
        <v>4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  <c r="X136" s="10">
        <v>0</v>
      </c>
      <c r="Y136" s="10">
        <v>56</v>
      </c>
      <c r="Z136" s="10">
        <v>5</v>
      </c>
      <c r="AA136" s="10">
        <v>13</v>
      </c>
      <c r="AB136" s="10">
        <v>7</v>
      </c>
      <c r="AC136" s="10">
        <v>0</v>
      </c>
      <c r="AD136" s="10">
        <v>65</v>
      </c>
      <c r="AE136" s="10">
        <v>0</v>
      </c>
      <c r="AF136" s="10">
        <v>125</v>
      </c>
      <c r="AG136" s="10">
        <v>0</v>
      </c>
      <c r="AH136" s="10">
        <v>0</v>
      </c>
      <c r="AI136" s="10">
        <v>0</v>
      </c>
      <c r="AJ136" s="10">
        <v>0</v>
      </c>
      <c r="AK136" s="10">
        <v>0</v>
      </c>
      <c r="AL136" s="10">
        <v>0</v>
      </c>
      <c r="AM136" s="10">
        <v>0</v>
      </c>
      <c r="AN136" s="10">
        <v>0</v>
      </c>
      <c r="AO136" s="32">
        <f t="shared" si="59"/>
        <v>46.617483615875244</v>
      </c>
      <c r="AP136" s="32">
        <f t="shared" si="60"/>
        <v>0.54679142809681203</v>
      </c>
      <c r="AQ136" s="4">
        <f t="shared" si="61"/>
        <v>986408.35386058316</v>
      </c>
      <c r="AR136" s="31">
        <f>AVERAGE(AQ136:AQ137)</f>
        <v>1029568.4762079323</v>
      </c>
      <c r="AS136" s="31">
        <f>E136*AN136/SUM(M136,N136,O136,P136,U136,V136,W136,X136,AC136,AD136,AE136,AF136,AK136,AL136,AM136,AN136)</f>
        <v>0</v>
      </c>
      <c r="AT136" s="79">
        <f>AVERAGE(AS137)</f>
        <v>12.144777624947684</v>
      </c>
      <c r="AU136" s="31"/>
      <c r="AV136" s="31"/>
      <c r="AW136" s="31"/>
      <c r="AX136" s="31">
        <f>E136*(SUM(O136,P136,W136,X136,AE136,AF136,AM136,AN136)/(SUM(O136,P136,W136,X136,AE136,AF136,AM136,AN136)+SUM(M136,N136,U136,V136,AC136,AD136,AK136,AL136)))</f>
        <v>10.944501679761823</v>
      </c>
      <c r="AY136" s="31">
        <f>AVERAGE(AX136,AX137,AX142,AX143)</f>
        <v>11.595797199469617</v>
      </c>
      <c r="AZ136" s="31">
        <f>AY136/(AO136/2)*1000000</f>
        <v>497487.04992393684</v>
      </c>
      <c r="BA136" s="20">
        <f>AZ136/AP136</f>
        <v>909829.64318865363</v>
      </c>
      <c r="BB136" s="31">
        <f>E136*SUM(AN136,AF136)/(SUM(AN136,AF136)+SUM(M136,N136,O136,P136,U136,V136,W136,X136,AC136,AD136,AE136,AK136,AL136,AM136))</f>
        <v>10.605137286590914</v>
      </c>
      <c r="BC136" s="31">
        <f>AVERAGE(BB136:BB137)</f>
        <v>11.374957455769298</v>
      </c>
      <c r="BD136" s="31"/>
      <c r="BE136" s="31"/>
      <c r="BF136" s="31"/>
    </row>
    <row r="137" spans="1:58" ht="16" thickBot="1" x14ac:dyDescent="0.25">
      <c r="A137" s="54" t="s">
        <v>3112</v>
      </c>
      <c r="B137" s="5" t="s">
        <v>3165</v>
      </c>
      <c r="C137" s="5" t="s">
        <v>3160</v>
      </c>
      <c r="D137" s="5" t="s">
        <v>3173</v>
      </c>
      <c r="E137" s="6">
        <v>25.00395393371582</v>
      </c>
      <c r="F137" s="49">
        <v>12448</v>
      </c>
      <c r="G137" s="49">
        <v>245</v>
      </c>
      <c r="H137" s="49">
        <v>12203</v>
      </c>
      <c r="I137">
        <v>11976</v>
      </c>
      <c r="J137">
        <v>17</v>
      </c>
      <c r="K137">
        <v>117</v>
      </c>
      <c r="L137">
        <v>2</v>
      </c>
      <c r="M137">
        <v>6</v>
      </c>
      <c r="N137">
        <v>5</v>
      </c>
      <c r="O137">
        <v>1</v>
      </c>
      <c r="P137">
        <v>0</v>
      </c>
      <c r="Q137">
        <v>14</v>
      </c>
      <c r="R137">
        <v>0</v>
      </c>
      <c r="S137">
        <v>0</v>
      </c>
      <c r="T137">
        <v>0</v>
      </c>
      <c r="U137">
        <v>21</v>
      </c>
      <c r="V137">
        <v>25</v>
      </c>
      <c r="W137">
        <v>0</v>
      </c>
      <c r="X137">
        <v>0</v>
      </c>
      <c r="Y137">
        <v>51</v>
      </c>
      <c r="Z137">
        <v>13</v>
      </c>
      <c r="AA137">
        <v>7</v>
      </c>
      <c r="AB137">
        <v>2</v>
      </c>
      <c r="AC137">
        <v>0</v>
      </c>
      <c r="AD137">
        <v>6</v>
      </c>
      <c r="AE137">
        <v>0</v>
      </c>
      <c r="AF137">
        <v>0</v>
      </c>
      <c r="AG137">
        <v>2</v>
      </c>
      <c r="AH137">
        <v>1</v>
      </c>
      <c r="AI137">
        <v>0</v>
      </c>
      <c r="AJ137">
        <v>1</v>
      </c>
      <c r="AK137">
        <v>3</v>
      </c>
      <c r="AL137">
        <v>59</v>
      </c>
      <c r="AM137">
        <v>0</v>
      </c>
      <c r="AN137">
        <v>119</v>
      </c>
      <c r="AO137" s="32">
        <f t="shared" si="59"/>
        <v>46.617483615875244</v>
      </c>
      <c r="AP137" s="32">
        <f t="shared" si="60"/>
        <v>0.54679142809681203</v>
      </c>
      <c r="AQ137" s="4">
        <f t="shared" si="61"/>
        <v>1072728.5985552815</v>
      </c>
      <c r="AR137" s="4"/>
      <c r="AS137" s="31">
        <f t="shared" ref="AS137:AS141" si="66">E137*AN137/SUM(M137,N137,O137,P137,U137,V137,W137,X137,AC137,AD137,AE137,AF137,AK137,AL137,AM137,AN137)</f>
        <v>12.144777624947684</v>
      </c>
      <c r="AT137" s="4"/>
      <c r="AU137" s="4"/>
      <c r="AV137" s="4"/>
      <c r="AW137" s="4"/>
      <c r="AX137" s="31">
        <f t="shared" ref="AX137:AX141" si="67">E137*(SUM(O137,P137,W137,X137,AE137,AF137,AM137,AN137)/(SUM(O137,P137,W137,X137,AE137,AF137,AM137,AN137)+SUM(M137,N137,U137,V137,AC137,AD137,AK137,AL137)))</f>
        <v>12.246834579779177</v>
      </c>
      <c r="AY137" s="4"/>
      <c r="AZ137" s="4"/>
      <c r="BA137" s="4"/>
      <c r="BB137" s="31">
        <f t="shared" ref="BB137:BB141" si="68">E137*SUM(AN137,AF137)/(SUM(AN137,AF137)+SUM(M137,N137,O137,P137,U137,V137,W137,X137,AC137,AD137,AE137,AK137,AL137,AM137))</f>
        <v>12.144777624947684</v>
      </c>
      <c r="BC137" s="4"/>
      <c r="BD137" s="4"/>
      <c r="BE137" s="4"/>
      <c r="BF137" s="4"/>
    </row>
    <row r="138" spans="1:58" ht="16" thickBot="1" x14ac:dyDescent="0.25">
      <c r="A138" s="54" t="s">
        <v>3114</v>
      </c>
      <c r="B138" s="5" t="s">
        <v>3166</v>
      </c>
      <c r="C138" s="5" t="s">
        <v>3160</v>
      </c>
      <c r="D138" s="5" t="s">
        <v>3173</v>
      </c>
      <c r="E138" s="6">
        <v>19.252290725708008</v>
      </c>
      <c r="F138" s="49">
        <v>12114</v>
      </c>
      <c r="G138" s="49">
        <v>184</v>
      </c>
      <c r="H138" s="49">
        <v>11930</v>
      </c>
      <c r="I138">
        <v>11765</v>
      </c>
      <c r="J138">
        <v>16</v>
      </c>
      <c r="K138">
        <v>78</v>
      </c>
      <c r="L138">
        <v>1</v>
      </c>
      <c r="M138">
        <v>9</v>
      </c>
      <c r="N138">
        <v>0</v>
      </c>
      <c r="O138">
        <v>0</v>
      </c>
      <c r="P138">
        <v>0</v>
      </c>
      <c r="Q138">
        <v>3</v>
      </c>
      <c r="R138">
        <v>0</v>
      </c>
      <c r="S138">
        <v>0</v>
      </c>
      <c r="T138">
        <v>0</v>
      </c>
      <c r="U138">
        <v>9</v>
      </c>
      <c r="V138">
        <v>16</v>
      </c>
      <c r="W138">
        <v>0</v>
      </c>
      <c r="X138">
        <v>0</v>
      </c>
      <c r="Y138">
        <v>22</v>
      </c>
      <c r="Z138">
        <v>39</v>
      </c>
      <c r="AA138">
        <v>8</v>
      </c>
      <c r="AB138">
        <v>6</v>
      </c>
      <c r="AC138">
        <v>0</v>
      </c>
      <c r="AD138">
        <v>4</v>
      </c>
      <c r="AE138">
        <v>0</v>
      </c>
      <c r="AF138">
        <v>3</v>
      </c>
      <c r="AG138">
        <v>0</v>
      </c>
      <c r="AH138">
        <v>0</v>
      </c>
      <c r="AI138">
        <v>2</v>
      </c>
      <c r="AJ138">
        <v>4</v>
      </c>
      <c r="AK138">
        <v>2</v>
      </c>
      <c r="AL138">
        <v>33</v>
      </c>
      <c r="AM138">
        <v>0</v>
      </c>
      <c r="AN138">
        <v>94</v>
      </c>
      <c r="AO138" s="32">
        <f t="shared" si="59"/>
        <v>46.617483615875244</v>
      </c>
      <c r="AP138" s="32">
        <f t="shared" si="60"/>
        <v>0.54679142809681203</v>
      </c>
      <c r="AQ138" s="4">
        <f t="shared" si="61"/>
        <v>825968.68095007096</v>
      </c>
      <c r="AR138" s="4">
        <f>AVERAGE(AQ138:AQ139)</f>
        <v>788627.92254842329</v>
      </c>
      <c r="AS138" s="31">
        <f t="shared" si="66"/>
        <v>10.645384283626781</v>
      </c>
      <c r="AT138" s="4">
        <f>AVERAGE(AS138:AS139)</f>
        <v>9.7957532887568561</v>
      </c>
      <c r="AU138" s="4"/>
      <c r="AV138" s="4"/>
      <c r="AW138" s="4"/>
      <c r="AX138" s="31">
        <f t="shared" si="67"/>
        <v>10.985130590551039</v>
      </c>
      <c r="AY138" s="4">
        <f>AVERAGE(AX138,AX139,AX144,AX145)</f>
        <v>9.8581477668295747</v>
      </c>
      <c r="AZ138" s="4">
        <f>AY138/(AO138/2)*1000000</f>
        <v>422937.79081084736</v>
      </c>
      <c r="BA138" s="19">
        <f>AZ138/AP138</f>
        <v>773490.16293643182</v>
      </c>
      <c r="BB138" s="31">
        <f t="shared" si="68"/>
        <v>10.985130590551039</v>
      </c>
      <c r="BC138" s="4">
        <f>AVERAGE(BB138:BB139)</f>
        <v>10.013212199101362</v>
      </c>
      <c r="BD138" s="4"/>
      <c r="BE138" s="4"/>
      <c r="BF138" s="4"/>
    </row>
    <row r="139" spans="1:58" ht="16" thickBot="1" x14ac:dyDescent="0.25">
      <c r="A139" s="54" t="s">
        <v>3116</v>
      </c>
      <c r="B139" s="5" t="s">
        <v>3166</v>
      </c>
      <c r="C139" s="5" t="s">
        <v>3160</v>
      </c>
      <c r="D139" s="5" t="s">
        <v>3173</v>
      </c>
      <c r="E139" s="6">
        <v>17.511558532714844</v>
      </c>
      <c r="F139" s="49">
        <v>13309</v>
      </c>
      <c r="G139" s="49">
        <v>184</v>
      </c>
      <c r="H139" s="49">
        <v>13125</v>
      </c>
      <c r="I139">
        <v>12941</v>
      </c>
      <c r="J139">
        <v>18</v>
      </c>
      <c r="K139">
        <v>90</v>
      </c>
      <c r="L139">
        <v>1</v>
      </c>
      <c r="M139">
        <v>8</v>
      </c>
      <c r="N139">
        <v>3</v>
      </c>
      <c r="O139">
        <v>0</v>
      </c>
      <c r="P139">
        <v>2</v>
      </c>
      <c r="Q139">
        <v>15</v>
      </c>
      <c r="R139">
        <v>0</v>
      </c>
      <c r="S139">
        <v>0</v>
      </c>
      <c r="T139">
        <v>0</v>
      </c>
      <c r="U139">
        <v>18</v>
      </c>
      <c r="V139">
        <v>21</v>
      </c>
      <c r="W139">
        <v>0</v>
      </c>
      <c r="X139">
        <v>1</v>
      </c>
      <c r="Y139">
        <v>43</v>
      </c>
      <c r="Z139">
        <v>6</v>
      </c>
      <c r="AA139">
        <v>9</v>
      </c>
      <c r="AB139">
        <v>0</v>
      </c>
      <c r="AC139">
        <v>0</v>
      </c>
      <c r="AD139">
        <v>1</v>
      </c>
      <c r="AE139">
        <v>0</v>
      </c>
      <c r="AF139">
        <v>1</v>
      </c>
      <c r="AG139">
        <v>2</v>
      </c>
      <c r="AH139">
        <v>0</v>
      </c>
      <c r="AI139">
        <v>0</v>
      </c>
      <c r="AJ139">
        <v>0</v>
      </c>
      <c r="AK139">
        <v>0</v>
      </c>
      <c r="AL139">
        <v>35</v>
      </c>
      <c r="AM139">
        <v>0</v>
      </c>
      <c r="AN139">
        <v>94</v>
      </c>
      <c r="AO139" s="32">
        <f t="shared" si="59"/>
        <v>46.617483615875244</v>
      </c>
      <c r="AP139" s="32">
        <f t="shared" si="60"/>
        <v>0.54679142809681203</v>
      </c>
      <c r="AQ139" s="4">
        <f t="shared" si="61"/>
        <v>751287.16414677561</v>
      </c>
      <c r="AR139" s="4"/>
      <c r="AS139" s="31">
        <f t="shared" si="66"/>
        <v>8.9461222938869316</v>
      </c>
      <c r="AT139" s="4"/>
      <c r="AU139" s="4"/>
      <c r="AV139" s="4"/>
      <c r="AW139" s="4"/>
      <c r="AX139" s="31">
        <f t="shared" si="67"/>
        <v>9.3268083489459492</v>
      </c>
      <c r="AY139" s="4"/>
      <c r="AZ139" s="4"/>
      <c r="BA139" s="4"/>
      <c r="BB139" s="31">
        <f t="shared" si="68"/>
        <v>9.0412938076516856</v>
      </c>
      <c r="BC139" s="4"/>
      <c r="BD139" s="4"/>
      <c r="BE139" s="4"/>
      <c r="BF139" s="4"/>
    </row>
    <row r="140" spans="1:58" ht="16" thickBot="1" x14ac:dyDescent="0.25">
      <c r="A140" s="54" t="s">
        <v>3108</v>
      </c>
      <c r="B140" s="5" t="s">
        <v>3167</v>
      </c>
      <c r="C140" s="5" t="s">
        <v>3160</v>
      </c>
      <c r="D140" s="5" t="s">
        <v>3173</v>
      </c>
      <c r="E140" s="6">
        <v>29.241117477416992</v>
      </c>
      <c r="F140" s="49">
        <v>16189</v>
      </c>
      <c r="G140" s="49">
        <v>372</v>
      </c>
      <c r="H140" s="49">
        <v>15817</v>
      </c>
      <c r="I140">
        <v>15531</v>
      </c>
      <c r="J140">
        <v>20</v>
      </c>
      <c r="K140">
        <v>153</v>
      </c>
      <c r="L140">
        <v>2</v>
      </c>
      <c r="M140">
        <v>12</v>
      </c>
      <c r="N140">
        <v>5</v>
      </c>
      <c r="O140">
        <v>0</v>
      </c>
      <c r="P140">
        <v>0</v>
      </c>
      <c r="Q140">
        <v>19</v>
      </c>
      <c r="R140">
        <v>0</v>
      </c>
      <c r="S140">
        <v>1</v>
      </c>
      <c r="T140">
        <v>0</v>
      </c>
      <c r="U140">
        <v>42</v>
      </c>
      <c r="V140">
        <v>37</v>
      </c>
      <c r="W140">
        <v>0</v>
      </c>
      <c r="X140">
        <v>4</v>
      </c>
      <c r="Y140">
        <v>52</v>
      </c>
      <c r="Z140">
        <v>12</v>
      </c>
      <c r="AA140">
        <v>16</v>
      </c>
      <c r="AB140">
        <v>6</v>
      </c>
      <c r="AC140">
        <v>0</v>
      </c>
      <c r="AD140">
        <v>5</v>
      </c>
      <c r="AE140">
        <v>0</v>
      </c>
      <c r="AF140">
        <v>3</v>
      </c>
      <c r="AG140">
        <v>0</v>
      </c>
      <c r="AH140">
        <v>1</v>
      </c>
      <c r="AI140">
        <v>0</v>
      </c>
      <c r="AJ140">
        <v>4</v>
      </c>
      <c r="AK140">
        <v>1</v>
      </c>
      <c r="AL140">
        <v>83</v>
      </c>
      <c r="AM140">
        <v>0</v>
      </c>
      <c r="AN140">
        <v>180</v>
      </c>
      <c r="AO140" s="32">
        <f t="shared" si="59"/>
        <v>46.617483615875244</v>
      </c>
      <c r="AP140" s="32">
        <f t="shared" si="60"/>
        <v>0.54679142809681203</v>
      </c>
      <c r="AQ140" s="4">
        <f t="shared" si="61"/>
        <v>1254512.9084341712</v>
      </c>
      <c r="AR140" s="4">
        <f>AVERAGE(AQ140:AQ141)</f>
        <v>1010226.7043243108</v>
      </c>
      <c r="AS140" s="31">
        <f t="shared" si="66"/>
        <v>14.148927811653383</v>
      </c>
      <c r="AT140" s="4">
        <f>AVERAGE(AS140:AS141)</f>
        <v>11.220446648136262</v>
      </c>
      <c r="AX140" s="31">
        <f t="shared" si="67"/>
        <v>14.699163893217682</v>
      </c>
      <c r="AY140" s="4">
        <f>AVERAGE(AX140,AX141,AX146,AX147)</f>
        <v>11.664149446033004</v>
      </c>
      <c r="AZ140" s="4">
        <f>AY140/(AO140/2)*1000000</f>
        <v>500419.52251840825</v>
      </c>
      <c r="BA140" s="19">
        <f>AZ140/AP140</f>
        <v>915192.69835701701</v>
      </c>
      <c r="BB140" s="31">
        <f t="shared" si="68"/>
        <v>14.38474327518094</v>
      </c>
      <c r="BC140" s="4">
        <f>AVERAGE(BB140:BB141)</f>
        <v>11.422966272600235</v>
      </c>
    </row>
    <row r="141" spans="1:58" s="12" customFormat="1" ht="16" thickBot="1" x14ac:dyDescent="0.25">
      <c r="A141" s="55" t="s">
        <v>3109</v>
      </c>
      <c r="B141" s="56" t="s">
        <v>3167</v>
      </c>
      <c r="C141" s="56" t="s">
        <v>3160</v>
      </c>
      <c r="D141" s="56" t="s">
        <v>3173</v>
      </c>
      <c r="E141" s="11">
        <v>17.853109359741211</v>
      </c>
      <c r="F141" s="57">
        <v>14972</v>
      </c>
      <c r="G141" s="57">
        <v>211</v>
      </c>
      <c r="H141" s="57">
        <v>14761</v>
      </c>
      <c r="I141" s="12">
        <v>14577</v>
      </c>
      <c r="J141" s="12">
        <v>20</v>
      </c>
      <c r="K141" s="12">
        <v>94</v>
      </c>
      <c r="L141" s="12">
        <v>1</v>
      </c>
      <c r="M141" s="12">
        <v>14</v>
      </c>
      <c r="N141" s="12">
        <v>2</v>
      </c>
      <c r="O141" s="12">
        <v>1</v>
      </c>
      <c r="P141" s="12">
        <v>0</v>
      </c>
      <c r="Q141" s="12">
        <v>7</v>
      </c>
      <c r="R141" s="12">
        <v>0</v>
      </c>
      <c r="S141" s="12">
        <v>0</v>
      </c>
      <c r="T141" s="12">
        <v>0</v>
      </c>
      <c r="U141" s="12">
        <v>15</v>
      </c>
      <c r="V141" s="12">
        <v>22</v>
      </c>
      <c r="W141" s="12">
        <v>0</v>
      </c>
      <c r="X141" s="12">
        <v>1</v>
      </c>
      <c r="Y141" s="12">
        <v>44</v>
      </c>
      <c r="Z141" s="12">
        <v>7</v>
      </c>
      <c r="AA141" s="12">
        <v>6</v>
      </c>
      <c r="AB141" s="12">
        <v>3</v>
      </c>
      <c r="AC141" s="12">
        <v>1</v>
      </c>
      <c r="AD141" s="12">
        <v>4</v>
      </c>
      <c r="AE141" s="12">
        <v>0</v>
      </c>
      <c r="AF141" s="12">
        <v>2</v>
      </c>
      <c r="AG141" s="12">
        <v>0</v>
      </c>
      <c r="AH141" s="12">
        <v>1</v>
      </c>
      <c r="AI141" s="12">
        <v>0</v>
      </c>
      <c r="AJ141" s="12">
        <v>1</v>
      </c>
      <c r="AK141" s="12">
        <v>2</v>
      </c>
      <c r="AL141" s="12">
        <v>49</v>
      </c>
      <c r="AM141" s="12">
        <v>0</v>
      </c>
      <c r="AN141" s="12">
        <v>98</v>
      </c>
      <c r="AO141" s="32">
        <f t="shared" si="59"/>
        <v>46.617483615875244</v>
      </c>
      <c r="AP141" s="32">
        <f t="shared" si="60"/>
        <v>0.54679142809681203</v>
      </c>
      <c r="AQ141" s="4">
        <f t="shared" si="61"/>
        <v>765940.50021445029</v>
      </c>
      <c r="AS141" s="31">
        <f t="shared" si="66"/>
        <v>8.2919654846191406</v>
      </c>
      <c r="AX141" s="31">
        <f t="shared" si="67"/>
        <v>8.6304130554199219</v>
      </c>
      <c r="BB141" s="31">
        <f t="shared" si="68"/>
        <v>8.4611892700195312</v>
      </c>
    </row>
    <row r="142" spans="1:58" x14ac:dyDescent="0.2">
      <c r="A142" s="67" t="s">
        <v>3110</v>
      </c>
      <c r="B142" s="67" t="s">
        <v>3165</v>
      </c>
      <c r="C142" s="67" t="s">
        <v>3175</v>
      </c>
      <c r="D142" s="67" t="s">
        <v>3188</v>
      </c>
      <c r="E142" s="68">
        <v>22.649499893188477</v>
      </c>
      <c r="F142" s="69">
        <v>14962</v>
      </c>
      <c r="G142" s="69">
        <v>267</v>
      </c>
      <c r="H142" s="69">
        <v>14695</v>
      </c>
      <c r="I142">
        <v>14473</v>
      </c>
      <c r="J142">
        <v>19</v>
      </c>
      <c r="K142">
        <v>117</v>
      </c>
      <c r="L142">
        <v>1</v>
      </c>
      <c r="M142">
        <v>40</v>
      </c>
      <c r="N142">
        <v>37</v>
      </c>
      <c r="O142">
        <v>0</v>
      </c>
      <c r="P142">
        <v>4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56</v>
      </c>
      <c r="Z142">
        <v>5</v>
      </c>
      <c r="AA142">
        <v>13</v>
      </c>
      <c r="AB142">
        <v>7</v>
      </c>
      <c r="AC142">
        <v>0</v>
      </c>
      <c r="AD142">
        <v>65</v>
      </c>
      <c r="AE142">
        <v>0</v>
      </c>
      <c r="AF142">
        <v>125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 s="32">
        <f t="shared" si="59"/>
        <v>46.617483615875244</v>
      </c>
      <c r="AP142" s="32">
        <f t="shared" si="60"/>
        <v>0.54679142809681203</v>
      </c>
      <c r="AQ142" s="4">
        <f t="shared" si="61"/>
        <v>971716.9669568073</v>
      </c>
      <c r="AR142" s="32">
        <f>AVERAGE(AQ142:AQ143)</f>
        <v>1031068.8247668882</v>
      </c>
      <c r="AS142" s="32">
        <f>E142*AN142/SUM(K142,L142,O142,P142,S142,T142,W142,X142,AA142,AB142,AE142,AF142,AI142,AJ142,AM142,AN142)</f>
        <v>0</v>
      </c>
      <c r="AT142" s="79">
        <f>AVERAGE(AS143)</f>
        <v>12.146762104877027</v>
      </c>
      <c r="AU142" s="32"/>
      <c r="AV142" s="32"/>
      <c r="AW142" s="32"/>
      <c r="AX142" s="4">
        <f t="shared" ref="AX142:AX146" si="69">E142*(SUM(O142,P142,W142,X142,AE142,AF142,AM142,AN142)/(SUM(O142,P142,W142,X142,AE142,AF142,AM142,AN142)+SUM(K142,L142,S142,T142,AA142,AB142,AI142,AJ142)))</f>
        <v>10.943016802327017</v>
      </c>
      <c r="AY142" s="32"/>
      <c r="AZ142" s="32"/>
      <c r="BA142" s="80"/>
      <c r="BB142" s="32">
        <f>E142*SUM(AN142,AF142)/(SUM(AN142,AF142)+SUM(K142,L142,O142,P142,S142,T142,W142,X142,AA142,AB142,AE142,AI142,AJ142,AM142))</f>
        <v>10.603698451867265</v>
      </c>
      <c r="BC142" s="32">
        <f>AVERAGE(BB142:BB143)</f>
        <v>11.375230278372147</v>
      </c>
      <c r="BD142" s="32"/>
      <c r="BE142" s="32"/>
      <c r="BF142" s="32"/>
    </row>
    <row r="143" spans="1:58" x14ac:dyDescent="0.2">
      <c r="A143" s="5" t="s">
        <v>3112</v>
      </c>
      <c r="B143" s="5" t="s">
        <v>3165</v>
      </c>
      <c r="C143" s="5" t="s">
        <v>3175</v>
      </c>
      <c r="D143" s="5" t="s">
        <v>3188</v>
      </c>
      <c r="E143" s="6">
        <v>25.41633415222168</v>
      </c>
      <c r="F143" s="49">
        <v>12448</v>
      </c>
      <c r="G143" s="49">
        <v>249</v>
      </c>
      <c r="H143" s="49">
        <v>12199</v>
      </c>
      <c r="I143">
        <v>11976</v>
      </c>
      <c r="J143">
        <v>17</v>
      </c>
      <c r="K143">
        <v>117</v>
      </c>
      <c r="L143">
        <v>2</v>
      </c>
      <c r="M143">
        <v>6</v>
      </c>
      <c r="N143">
        <v>5</v>
      </c>
      <c r="O143">
        <v>1</v>
      </c>
      <c r="P143">
        <v>0</v>
      </c>
      <c r="Q143">
        <v>14</v>
      </c>
      <c r="R143">
        <v>0</v>
      </c>
      <c r="S143">
        <v>0</v>
      </c>
      <c r="T143">
        <v>0</v>
      </c>
      <c r="U143">
        <v>21</v>
      </c>
      <c r="V143">
        <v>25</v>
      </c>
      <c r="W143">
        <v>0</v>
      </c>
      <c r="X143">
        <v>0</v>
      </c>
      <c r="Y143">
        <v>51</v>
      </c>
      <c r="Z143">
        <v>13</v>
      </c>
      <c r="AA143">
        <v>7</v>
      </c>
      <c r="AB143">
        <v>2</v>
      </c>
      <c r="AC143">
        <v>0</v>
      </c>
      <c r="AD143">
        <v>6</v>
      </c>
      <c r="AE143">
        <v>0</v>
      </c>
      <c r="AF143">
        <v>0</v>
      </c>
      <c r="AG143">
        <v>2</v>
      </c>
      <c r="AH143">
        <v>1</v>
      </c>
      <c r="AI143">
        <v>0</v>
      </c>
      <c r="AJ143">
        <v>1</v>
      </c>
      <c r="AK143">
        <v>3</v>
      </c>
      <c r="AL143">
        <v>59</v>
      </c>
      <c r="AM143">
        <v>0</v>
      </c>
      <c r="AN143">
        <v>119</v>
      </c>
      <c r="AO143" s="32">
        <f t="shared" si="59"/>
        <v>46.617483615875244</v>
      </c>
      <c r="AP143" s="32">
        <f t="shared" si="60"/>
        <v>0.54679142809681203</v>
      </c>
      <c r="AQ143" s="4">
        <f t="shared" si="61"/>
        <v>1090420.682576969</v>
      </c>
      <c r="AR143" s="4"/>
      <c r="AS143" s="32">
        <f t="shared" ref="AS143:AS147" si="70">E143*AN143/SUM(K143,L143,O143,P143,S143,T143,W143,X143,AA143,AB143,AE143,AF143,AI143,AJ143,AM143,AN143)</f>
        <v>12.146762104877027</v>
      </c>
      <c r="AT143" s="4"/>
      <c r="AU143" s="4"/>
      <c r="AV143" s="4"/>
      <c r="AW143" s="4"/>
      <c r="AX143" s="4">
        <f t="shared" si="69"/>
        <v>12.248835736010449</v>
      </c>
      <c r="AY143" s="4"/>
      <c r="AZ143" s="4"/>
      <c r="BA143" s="4"/>
      <c r="BB143" s="32">
        <f t="shared" ref="BB143:BB147" si="71">E143*SUM(AN143,AF143)/(SUM(AN143,AF143)+SUM(K143,L143,O143,P143,S143,T143,W143,X143,AA143,AB143,AE143,AI143,AJ143,AM143))</f>
        <v>12.146762104877027</v>
      </c>
      <c r="BC143" s="4"/>
      <c r="BD143" s="4"/>
      <c r="BE143" s="4"/>
      <c r="BF143" s="4"/>
    </row>
    <row r="144" spans="1:58" x14ac:dyDescent="0.2">
      <c r="A144" s="5" t="s">
        <v>3114</v>
      </c>
      <c r="B144" s="5" t="s">
        <v>3166</v>
      </c>
      <c r="C144" s="5" t="s">
        <v>3175</v>
      </c>
      <c r="D144" s="5" t="s">
        <v>3188</v>
      </c>
      <c r="E144" s="6">
        <v>19.779586791992188</v>
      </c>
      <c r="F144" s="49">
        <v>12114</v>
      </c>
      <c r="G144" s="49">
        <v>189</v>
      </c>
      <c r="H144" s="49">
        <v>11925</v>
      </c>
      <c r="I144">
        <v>11765</v>
      </c>
      <c r="J144">
        <v>16</v>
      </c>
      <c r="K144">
        <v>78</v>
      </c>
      <c r="L144">
        <v>1</v>
      </c>
      <c r="M144">
        <v>9</v>
      </c>
      <c r="N144">
        <v>0</v>
      </c>
      <c r="O144">
        <v>0</v>
      </c>
      <c r="P144">
        <v>0</v>
      </c>
      <c r="Q144">
        <v>3</v>
      </c>
      <c r="R144">
        <v>0</v>
      </c>
      <c r="S144">
        <v>0</v>
      </c>
      <c r="T144">
        <v>0</v>
      </c>
      <c r="U144">
        <v>9</v>
      </c>
      <c r="V144">
        <v>16</v>
      </c>
      <c r="W144">
        <v>0</v>
      </c>
      <c r="X144">
        <v>0</v>
      </c>
      <c r="Y144">
        <v>22</v>
      </c>
      <c r="Z144">
        <v>39</v>
      </c>
      <c r="AA144">
        <v>8</v>
      </c>
      <c r="AB144">
        <v>6</v>
      </c>
      <c r="AC144">
        <v>0</v>
      </c>
      <c r="AD144">
        <v>4</v>
      </c>
      <c r="AE144">
        <v>0</v>
      </c>
      <c r="AF144">
        <v>3</v>
      </c>
      <c r="AG144">
        <v>0</v>
      </c>
      <c r="AH144">
        <v>0</v>
      </c>
      <c r="AI144">
        <v>2</v>
      </c>
      <c r="AJ144">
        <v>4</v>
      </c>
      <c r="AK144">
        <v>2</v>
      </c>
      <c r="AL144">
        <v>33</v>
      </c>
      <c r="AM144">
        <v>0</v>
      </c>
      <c r="AN144">
        <v>94</v>
      </c>
      <c r="AO144" s="32">
        <f t="shared" si="59"/>
        <v>46.617483615875244</v>
      </c>
      <c r="AP144" s="32">
        <f t="shared" si="60"/>
        <v>0.54679142809681203</v>
      </c>
      <c r="AQ144" s="4">
        <f t="shared" si="61"/>
        <v>848590.92588414159</v>
      </c>
      <c r="AR144" s="4">
        <f>AVERAGE(AQ144:AQ145)</f>
        <v>828735.87686192989</v>
      </c>
      <c r="AS144" s="32">
        <f t="shared" si="70"/>
        <v>9.4861283594248249</v>
      </c>
      <c r="AT144" s="4">
        <f>AVERAGE(AS144:AS145)</f>
        <v>9.218507287625652</v>
      </c>
      <c r="AU144" s="4"/>
      <c r="AV144" s="4"/>
      <c r="AW144" s="4"/>
      <c r="AX144" s="4">
        <f>E144*(SUM(O144,P144,W144,X144,AE144,AF144,AM144,AN144)/(SUM(O144,P144,W144,X144,AE144,AF144,AM144,AN144)+SUM(K144,L144,S144,T144,AA144,AB144,AI144,AJ144)))</f>
        <v>9.7888771368532765</v>
      </c>
      <c r="AY144" s="4"/>
      <c r="AZ144" s="4"/>
      <c r="BA144" s="4"/>
      <c r="BB144" s="32">
        <f t="shared" si="71"/>
        <v>9.7888771368532765</v>
      </c>
      <c r="BC144" s="4">
        <f>AVERAGE(BB144:BB145)</f>
        <v>9.4174927732325706</v>
      </c>
      <c r="BD144" s="4"/>
      <c r="BE144" s="4"/>
      <c r="BF144" s="4"/>
    </row>
    <row r="145" spans="1:58" x14ac:dyDescent="0.2">
      <c r="A145" s="5" t="s">
        <v>3116</v>
      </c>
      <c r="B145" s="5" t="s">
        <v>3166</v>
      </c>
      <c r="C145" s="5" t="s">
        <v>3175</v>
      </c>
      <c r="D145" s="5" t="s">
        <v>3188</v>
      </c>
      <c r="E145" s="6">
        <v>18.853994369506836</v>
      </c>
      <c r="F145" s="49">
        <v>13309</v>
      </c>
      <c r="G145" s="49">
        <v>198</v>
      </c>
      <c r="H145" s="49">
        <v>13111</v>
      </c>
      <c r="I145">
        <v>12941</v>
      </c>
      <c r="J145">
        <v>18</v>
      </c>
      <c r="K145">
        <v>90</v>
      </c>
      <c r="L145">
        <v>1</v>
      </c>
      <c r="M145">
        <v>8</v>
      </c>
      <c r="N145">
        <v>3</v>
      </c>
      <c r="O145">
        <v>0</v>
      </c>
      <c r="P145">
        <v>2</v>
      </c>
      <c r="Q145">
        <v>15</v>
      </c>
      <c r="R145">
        <v>0</v>
      </c>
      <c r="S145">
        <v>0</v>
      </c>
      <c r="T145">
        <v>0</v>
      </c>
      <c r="U145">
        <v>18</v>
      </c>
      <c r="V145">
        <v>21</v>
      </c>
      <c r="W145">
        <v>0</v>
      </c>
      <c r="X145">
        <v>1</v>
      </c>
      <c r="Y145">
        <v>43</v>
      </c>
      <c r="Z145">
        <v>6</v>
      </c>
      <c r="AA145">
        <v>9</v>
      </c>
      <c r="AB145">
        <v>0</v>
      </c>
      <c r="AC145">
        <v>0</v>
      </c>
      <c r="AD145">
        <v>1</v>
      </c>
      <c r="AE145">
        <v>0</v>
      </c>
      <c r="AF145">
        <v>1</v>
      </c>
      <c r="AG145">
        <v>2</v>
      </c>
      <c r="AH145">
        <v>0</v>
      </c>
      <c r="AI145">
        <v>0</v>
      </c>
      <c r="AJ145">
        <v>0</v>
      </c>
      <c r="AK145">
        <v>0</v>
      </c>
      <c r="AL145">
        <v>35</v>
      </c>
      <c r="AM145">
        <v>0</v>
      </c>
      <c r="AN145">
        <v>94</v>
      </c>
      <c r="AO145" s="32">
        <f t="shared" si="59"/>
        <v>46.617483615875244</v>
      </c>
      <c r="AP145" s="32">
        <f t="shared" si="60"/>
        <v>0.54679142809681203</v>
      </c>
      <c r="AQ145" s="4">
        <f t="shared" si="61"/>
        <v>808880.82783971832</v>
      </c>
      <c r="AR145" s="4"/>
      <c r="AS145" s="32">
        <f t="shared" si="70"/>
        <v>8.9508862158264773</v>
      </c>
      <c r="AT145" s="4"/>
      <c r="AU145" s="4"/>
      <c r="AV145" s="4"/>
      <c r="AW145" s="4"/>
      <c r="AX145" s="4">
        <f t="shared" si="69"/>
        <v>9.3317749909680305</v>
      </c>
      <c r="AY145" s="4"/>
      <c r="AZ145" s="4"/>
      <c r="BA145" s="4"/>
      <c r="BB145" s="32">
        <f t="shared" si="71"/>
        <v>9.0461084096118665</v>
      </c>
      <c r="BC145" s="4"/>
      <c r="BD145" s="4"/>
      <c r="BE145" s="4"/>
      <c r="BF145" s="4"/>
    </row>
    <row r="146" spans="1:58" x14ac:dyDescent="0.2">
      <c r="A146" s="5" t="s">
        <v>3108</v>
      </c>
      <c r="B146" s="5" t="s">
        <v>3167</v>
      </c>
      <c r="C146" s="5" t="s">
        <v>3175</v>
      </c>
      <c r="D146" s="5" t="s">
        <v>3188</v>
      </c>
      <c r="E146" s="6">
        <v>29.002559661865234</v>
      </c>
      <c r="F146" s="49">
        <v>16189</v>
      </c>
      <c r="G146" s="49">
        <v>369</v>
      </c>
      <c r="H146" s="49">
        <v>15820</v>
      </c>
      <c r="I146">
        <v>15531</v>
      </c>
      <c r="J146">
        <v>20</v>
      </c>
      <c r="K146">
        <v>153</v>
      </c>
      <c r="L146">
        <v>2</v>
      </c>
      <c r="M146">
        <v>12</v>
      </c>
      <c r="N146">
        <v>5</v>
      </c>
      <c r="O146">
        <v>0</v>
      </c>
      <c r="P146">
        <v>0</v>
      </c>
      <c r="Q146">
        <v>19</v>
      </c>
      <c r="R146">
        <v>0</v>
      </c>
      <c r="S146">
        <v>1</v>
      </c>
      <c r="T146">
        <v>0</v>
      </c>
      <c r="U146">
        <v>42</v>
      </c>
      <c r="V146">
        <v>37</v>
      </c>
      <c r="W146">
        <v>0</v>
      </c>
      <c r="X146">
        <v>4</v>
      </c>
      <c r="Y146">
        <v>52</v>
      </c>
      <c r="Z146">
        <v>12</v>
      </c>
      <c r="AA146">
        <v>16</v>
      </c>
      <c r="AB146">
        <v>6</v>
      </c>
      <c r="AC146">
        <v>0</v>
      </c>
      <c r="AD146">
        <v>5</v>
      </c>
      <c r="AE146">
        <v>0</v>
      </c>
      <c r="AF146">
        <v>3</v>
      </c>
      <c r="AG146">
        <v>0</v>
      </c>
      <c r="AH146">
        <v>1</v>
      </c>
      <c r="AI146">
        <v>0</v>
      </c>
      <c r="AJ146">
        <v>4</v>
      </c>
      <c r="AK146">
        <v>1</v>
      </c>
      <c r="AL146">
        <v>83</v>
      </c>
      <c r="AM146">
        <v>0</v>
      </c>
      <c r="AN146">
        <v>180</v>
      </c>
      <c r="AO146" s="32">
        <f t="shared" si="59"/>
        <v>46.617483615875244</v>
      </c>
      <c r="AP146" s="32">
        <f t="shared" si="60"/>
        <v>0.54679142809681203</v>
      </c>
      <c r="AQ146" s="4">
        <f t="shared" si="61"/>
        <v>1244278.2154800231</v>
      </c>
      <c r="AR146" s="4">
        <f>AVERAGE(AQ146:AQ147)</f>
        <v>997798.48295612517</v>
      </c>
      <c r="AS146" s="32">
        <f t="shared" si="70"/>
        <v>14.14759007895865</v>
      </c>
      <c r="AT146" s="4">
        <f>AVERAGE(AS146:AS147)</f>
        <v>11.219217472788834</v>
      </c>
      <c r="AX146" s="4">
        <f t="shared" si="69"/>
        <v>14.697774137584821</v>
      </c>
      <c r="BB146" s="32">
        <f t="shared" si="71"/>
        <v>14.383383246941294</v>
      </c>
      <c r="BC146" s="4">
        <f>AVERAGE(BB146:BB147)</f>
        <v>11.421714514602799</v>
      </c>
    </row>
    <row r="147" spans="1:58" ht="16" thickBot="1" x14ac:dyDescent="0.25">
      <c r="A147" s="64" t="s">
        <v>3109</v>
      </c>
      <c r="B147" s="64" t="s">
        <v>3167</v>
      </c>
      <c r="C147" s="64" t="s">
        <v>3175</v>
      </c>
      <c r="D147" s="64" t="s">
        <v>3188</v>
      </c>
      <c r="E147" s="65">
        <v>17.512294769287109</v>
      </c>
      <c r="F147" s="66">
        <v>14972</v>
      </c>
      <c r="G147" s="66">
        <v>207</v>
      </c>
      <c r="H147" s="66">
        <v>14765</v>
      </c>
      <c r="I147">
        <v>14577</v>
      </c>
      <c r="J147">
        <v>20</v>
      </c>
      <c r="K147">
        <v>94</v>
      </c>
      <c r="L147">
        <v>1</v>
      </c>
      <c r="M147">
        <v>14</v>
      </c>
      <c r="N147">
        <v>2</v>
      </c>
      <c r="O147">
        <v>1</v>
      </c>
      <c r="P147">
        <v>0</v>
      </c>
      <c r="Q147">
        <v>7</v>
      </c>
      <c r="R147">
        <v>0</v>
      </c>
      <c r="S147">
        <v>0</v>
      </c>
      <c r="T147">
        <v>0</v>
      </c>
      <c r="U147">
        <v>15</v>
      </c>
      <c r="V147">
        <v>22</v>
      </c>
      <c r="W147">
        <v>0</v>
      </c>
      <c r="X147">
        <v>1</v>
      </c>
      <c r="Y147">
        <v>44</v>
      </c>
      <c r="Z147">
        <v>7</v>
      </c>
      <c r="AA147">
        <v>6</v>
      </c>
      <c r="AB147">
        <v>3</v>
      </c>
      <c r="AC147">
        <v>1</v>
      </c>
      <c r="AD147">
        <v>4</v>
      </c>
      <c r="AE147">
        <v>0</v>
      </c>
      <c r="AF147">
        <v>2</v>
      </c>
      <c r="AG147">
        <v>0</v>
      </c>
      <c r="AH147">
        <v>1</v>
      </c>
      <c r="AI147">
        <v>0</v>
      </c>
      <c r="AJ147">
        <v>1</v>
      </c>
      <c r="AK147">
        <v>2</v>
      </c>
      <c r="AL147">
        <v>49</v>
      </c>
      <c r="AM147">
        <v>0</v>
      </c>
      <c r="AN147">
        <v>98</v>
      </c>
      <c r="AO147" s="32">
        <f t="shared" si="59"/>
        <v>46.617483615875244</v>
      </c>
      <c r="AP147" s="32">
        <f t="shared" si="60"/>
        <v>0.54679142809681203</v>
      </c>
      <c r="AQ147" s="4">
        <f t="shared" si="61"/>
        <v>751318.75043222727</v>
      </c>
      <c r="AS147" s="32">
        <f t="shared" si="70"/>
        <v>8.2908448666190182</v>
      </c>
      <c r="AX147" s="4">
        <f>E147*(SUM(O147,P147,W147,X147,AE147,AF147,AM147,AN147)/(SUM(O147,P147,W147,X147,AE147,AF147,AM147,AN147)+SUM(K147,L147,S147,T147,AA147,AB147,AI147,AJ147)))</f>
        <v>8.6292466979095899</v>
      </c>
      <c r="BB147" s="32">
        <f t="shared" si="71"/>
        <v>8.460045782264304</v>
      </c>
    </row>
    <row r="148" spans="1:58" s="10" customFormat="1" ht="16" thickBot="1" x14ac:dyDescent="0.25">
      <c r="A148" s="50" t="s">
        <v>3110</v>
      </c>
      <c r="B148" s="51" t="s">
        <v>3165</v>
      </c>
      <c r="C148" s="51" t="s">
        <v>3186</v>
      </c>
      <c r="D148" s="51" t="s">
        <v>3187</v>
      </c>
      <c r="E148" s="9">
        <v>0</v>
      </c>
      <c r="F148" s="52">
        <v>14962</v>
      </c>
      <c r="G148" s="52">
        <v>0</v>
      </c>
      <c r="H148" s="52">
        <v>14962</v>
      </c>
      <c r="I148" s="10">
        <v>14473</v>
      </c>
      <c r="J148" s="10">
        <v>19</v>
      </c>
      <c r="K148" s="10">
        <v>117</v>
      </c>
      <c r="L148" s="10">
        <v>1</v>
      </c>
      <c r="M148" s="10">
        <v>40</v>
      </c>
      <c r="N148" s="10">
        <v>37</v>
      </c>
      <c r="O148" s="10">
        <v>0</v>
      </c>
      <c r="P148" s="10">
        <v>4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0">
        <v>0</v>
      </c>
      <c r="Y148" s="10">
        <v>56</v>
      </c>
      <c r="Z148" s="10">
        <v>5</v>
      </c>
      <c r="AA148" s="10">
        <v>13</v>
      </c>
      <c r="AB148" s="10">
        <v>7</v>
      </c>
      <c r="AC148" s="10">
        <v>0</v>
      </c>
      <c r="AD148" s="10">
        <v>65</v>
      </c>
      <c r="AE148" s="10">
        <v>0</v>
      </c>
      <c r="AF148" s="10">
        <v>125</v>
      </c>
      <c r="AG148" s="10">
        <v>0</v>
      </c>
      <c r="AH148" s="10">
        <v>0</v>
      </c>
      <c r="AI148" s="10">
        <v>0</v>
      </c>
      <c r="AJ148" s="10">
        <v>0</v>
      </c>
      <c r="AK148" s="10">
        <v>0</v>
      </c>
      <c r="AL148" s="10">
        <v>0</v>
      </c>
      <c r="AM148" s="10">
        <v>0</v>
      </c>
      <c r="AN148" s="10">
        <v>0</v>
      </c>
      <c r="AO148" s="32">
        <f t="shared" si="59"/>
        <v>46.617483615875244</v>
      </c>
      <c r="AP148" s="32">
        <f t="shared" si="60"/>
        <v>0.54679142809681203</v>
      </c>
      <c r="AQ148" s="4">
        <f t="shared" si="61"/>
        <v>0</v>
      </c>
      <c r="AR148" s="20">
        <f>AVERAGE(AQ149)</f>
        <v>1072728.5985552815</v>
      </c>
      <c r="AS148" s="31" t="e">
        <f>E148*AN148/SUM(Q148,R148,S148,T148,U148,V148,W148,X148,AG148:AN148)</f>
        <v>#DIV/0!</v>
      </c>
      <c r="AT148" s="79">
        <f>AVERAGE(AS149)</f>
        <v>12.144777624947684</v>
      </c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</row>
    <row r="149" spans="1:58" ht="16" thickBot="1" x14ac:dyDescent="0.25">
      <c r="A149" s="54" t="s">
        <v>3112</v>
      </c>
      <c r="B149" s="5" t="s">
        <v>3165</v>
      </c>
      <c r="C149" s="5" t="s">
        <v>3186</v>
      </c>
      <c r="D149" s="5" t="s">
        <v>3187</v>
      </c>
      <c r="E149" s="6">
        <v>25.00395393371582</v>
      </c>
      <c r="F149" s="49">
        <v>12448</v>
      </c>
      <c r="G149" s="49">
        <v>245</v>
      </c>
      <c r="H149" s="49">
        <v>12203</v>
      </c>
      <c r="I149">
        <v>11976</v>
      </c>
      <c r="J149">
        <v>17</v>
      </c>
      <c r="K149">
        <v>117</v>
      </c>
      <c r="L149">
        <v>2</v>
      </c>
      <c r="M149">
        <v>6</v>
      </c>
      <c r="N149">
        <v>5</v>
      </c>
      <c r="O149">
        <v>1</v>
      </c>
      <c r="P149">
        <v>0</v>
      </c>
      <c r="Q149">
        <v>14</v>
      </c>
      <c r="R149">
        <v>0</v>
      </c>
      <c r="S149">
        <v>0</v>
      </c>
      <c r="T149">
        <v>0</v>
      </c>
      <c r="U149">
        <v>21</v>
      </c>
      <c r="V149">
        <v>25</v>
      </c>
      <c r="W149">
        <v>0</v>
      </c>
      <c r="X149">
        <v>0</v>
      </c>
      <c r="Y149">
        <v>51</v>
      </c>
      <c r="Z149">
        <v>13</v>
      </c>
      <c r="AA149">
        <v>7</v>
      </c>
      <c r="AB149">
        <v>2</v>
      </c>
      <c r="AC149">
        <v>0</v>
      </c>
      <c r="AD149">
        <v>6</v>
      </c>
      <c r="AE149">
        <v>0</v>
      </c>
      <c r="AF149">
        <v>0</v>
      </c>
      <c r="AG149">
        <v>2</v>
      </c>
      <c r="AH149">
        <v>1</v>
      </c>
      <c r="AI149">
        <v>0</v>
      </c>
      <c r="AJ149">
        <v>1</v>
      </c>
      <c r="AK149">
        <v>3</v>
      </c>
      <c r="AL149">
        <v>59</v>
      </c>
      <c r="AM149">
        <v>0</v>
      </c>
      <c r="AN149">
        <v>119</v>
      </c>
      <c r="AO149" s="32">
        <f t="shared" si="59"/>
        <v>46.617483615875244</v>
      </c>
      <c r="AP149" s="32">
        <f t="shared" si="60"/>
        <v>0.54679142809681203</v>
      </c>
      <c r="AQ149" s="4">
        <f t="shared" si="61"/>
        <v>1072728.5985552815</v>
      </c>
      <c r="AR149" s="2"/>
      <c r="AS149" s="31">
        <f t="shared" ref="AS149:AS153" si="72">E149*AN149/SUM(Q149,R149,S149,T149,U149,V149,W149,X149,AG149:AN149)</f>
        <v>12.144777624947684</v>
      </c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</row>
    <row r="150" spans="1:58" ht="16" thickBot="1" x14ac:dyDescent="0.25">
      <c r="A150" s="54" t="s">
        <v>3114</v>
      </c>
      <c r="B150" s="5" t="s">
        <v>3166</v>
      </c>
      <c r="C150" s="5" t="s">
        <v>3186</v>
      </c>
      <c r="D150" s="5" t="s">
        <v>3187</v>
      </c>
      <c r="E150" s="6">
        <v>18.830615997314453</v>
      </c>
      <c r="F150" s="49">
        <v>12114</v>
      </c>
      <c r="G150" s="49">
        <v>180</v>
      </c>
      <c r="H150" s="49">
        <v>11934</v>
      </c>
      <c r="I150">
        <v>11765</v>
      </c>
      <c r="J150">
        <v>16</v>
      </c>
      <c r="K150">
        <v>78</v>
      </c>
      <c r="L150">
        <v>1</v>
      </c>
      <c r="M150">
        <v>9</v>
      </c>
      <c r="N150">
        <v>0</v>
      </c>
      <c r="O150">
        <v>0</v>
      </c>
      <c r="P150">
        <v>0</v>
      </c>
      <c r="Q150">
        <v>3</v>
      </c>
      <c r="R150">
        <v>0</v>
      </c>
      <c r="S150">
        <v>0</v>
      </c>
      <c r="T150">
        <v>0</v>
      </c>
      <c r="U150">
        <v>9</v>
      </c>
      <c r="V150">
        <v>16</v>
      </c>
      <c r="W150">
        <v>0</v>
      </c>
      <c r="X150">
        <v>0</v>
      </c>
      <c r="Y150">
        <v>22</v>
      </c>
      <c r="Z150">
        <v>39</v>
      </c>
      <c r="AA150">
        <v>8</v>
      </c>
      <c r="AB150">
        <v>6</v>
      </c>
      <c r="AC150">
        <v>0</v>
      </c>
      <c r="AD150">
        <v>4</v>
      </c>
      <c r="AE150">
        <v>0</v>
      </c>
      <c r="AF150">
        <v>3</v>
      </c>
      <c r="AG150">
        <v>0</v>
      </c>
      <c r="AH150">
        <v>0</v>
      </c>
      <c r="AI150">
        <v>2</v>
      </c>
      <c r="AJ150">
        <v>4</v>
      </c>
      <c r="AK150">
        <v>2</v>
      </c>
      <c r="AL150">
        <v>33</v>
      </c>
      <c r="AM150">
        <v>0</v>
      </c>
      <c r="AN150">
        <v>94</v>
      </c>
      <c r="AO150" s="32">
        <f t="shared" si="59"/>
        <v>46.617483615875244</v>
      </c>
      <c r="AP150" s="32">
        <f t="shared" si="60"/>
        <v>0.54679142809681203</v>
      </c>
      <c r="AQ150" s="4">
        <f t="shared" si="61"/>
        <v>807877.84053199412</v>
      </c>
      <c r="AR150" s="19">
        <f>AVERAGE(AQ150:AQ151)</f>
        <v>783694.4884458381</v>
      </c>
      <c r="AS150" s="31">
        <f t="shared" si="72"/>
        <v>10.859373642623058</v>
      </c>
      <c r="AT150" s="4">
        <f>AVERAGE(AS150:AS151)</f>
        <v>9.9030884446990193</v>
      </c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</row>
    <row r="151" spans="1:58" ht="16" thickBot="1" x14ac:dyDescent="0.25">
      <c r="A151" s="54" t="s">
        <v>3116</v>
      </c>
      <c r="B151" s="5" t="s">
        <v>3166</v>
      </c>
      <c r="C151" s="5" t="s">
        <v>3186</v>
      </c>
      <c r="D151" s="5" t="s">
        <v>3187</v>
      </c>
      <c r="E151" s="6">
        <v>17.703248977661133</v>
      </c>
      <c r="F151" s="49">
        <v>13309</v>
      </c>
      <c r="G151" s="49">
        <v>186</v>
      </c>
      <c r="H151" s="49">
        <v>13123</v>
      </c>
      <c r="I151">
        <v>12941</v>
      </c>
      <c r="J151">
        <v>18</v>
      </c>
      <c r="K151">
        <v>90</v>
      </c>
      <c r="L151">
        <v>1</v>
      </c>
      <c r="M151">
        <v>8</v>
      </c>
      <c r="N151">
        <v>3</v>
      </c>
      <c r="O151">
        <v>0</v>
      </c>
      <c r="P151">
        <v>2</v>
      </c>
      <c r="Q151">
        <v>15</v>
      </c>
      <c r="R151">
        <v>0</v>
      </c>
      <c r="S151">
        <v>0</v>
      </c>
      <c r="T151">
        <v>0</v>
      </c>
      <c r="U151">
        <v>18</v>
      </c>
      <c r="V151">
        <v>21</v>
      </c>
      <c r="W151">
        <v>0</v>
      </c>
      <c r="X151">
        <v>1</v>
      </c>
      <c r="Y151">
        <v>43</v>
      </c>
      <c r="Z151">
        <v>6</v>
      </c>
      <c r="AA151">
        <v>9</v>
      </c>
      <c r="AB151">
        <v>0</v>
      </c>
      <c r="AC151">
        <v>0</v>
      </c>
      <c r="AD151">
        <v>1</v>
      </c>
      <c r="AE151">
        <v>0</v>
      </c>
      <c r="AF151">
        <v>1</v>
      </c>
      <c r="AG151">
        <v>2</v>
      </c>
      <c r="AH151">
        <v>0</v>
      </c>
      <c r="AI151">
        <v>0</v>
      </c>
      <c r="AJ151">
        <v>0</v>
      </c>
      <c r="AK151">
        <v>0</v>
      </c>
      <c r="AL151">
        <v>35</v>
      </c>
      <c r="AM151">
        <v>0</v>
      </c>
      <c r="AN151">
        <v>94</v>
      </c>
      <c r="AO151" s="32">
        <f t="shared" si="59"/>
        <v>46.617483615875244</v>
      </c>
      <c r="AP151" s="32">
        <f t="shared" si="60"/>
        <v>0.54679142809681203</v>
      </c>
      <c r="AQ151" s="4">
        <f t="shared" si="61"/>
        <v>759511.13635968207</v>
      </c>
      <c r="AR151" s="4"/>
      <c r="AS151" s="31">
        <f t="shared" si="72"/>
        <v>8.9468032467749818</v>
      </c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</row>
    <row r="152" spans="1:58" ht="16" thickBot="1" x14ac:dyDescent="0.25">
      <c r="A152" s="54" t="s">
        <v>3108</v>
      </c>
      <c r="B152" s="5" t="s">
        <v>3167</v>
      </c>
      <c r="C152" s="5" t="s">
        <v>3186</v>
      </c>
      <c r="D152" s="5" t="s">
        <v>3187</v>
      </c>
      <c r="E152" s="6">
        <v>29.241117477416992</v>
      </c>
      <c r="F152" s="49">
        <v>16189</v>
      </c>
      <c r="G152" s="49">
        <v>372</v>
      </c>
      <c r="H152" s="49">
        <v>15817</v>
      </c>
      <c r="I152">
        <v>15531</v>
      </c>
      <c r="J152">
        <v>20</v>
      </c>
      <c r="K152">
        <v>153</v>
      </c>
      <c r="L152">
        <v>2</v>
      </c>
      <c r="M152">
        <v>12</v>
      </c>
      <c r="N152">
        <v>5</v>
      </c>
      <c r="O152">
        <v>0</v>
      </c>
      <c r="P152">
        <v>0</v>
      </c>
      <c r="Q152">
        <v>19</v>
      </c>
      <c r="R152">
        <v>0</v>
      </c>
      <c r="S152">
        <v>1</v>
      </c>
      <c r="T152">
        <v>0</v>
      </c>
      <c r="U152">
        <v>42</v>
      </c>
      <c r="V152">
        <v>37</v>
      </c>
      <c r="W152">
        <v>0</v>
      </c>
      <c r="X152">
        <v>4</v>
      </c>
      <c r="Y152">
        <v>52</v>
      </c>
      <c r="Z152">
        <v>12</v>
      </c>
      <c r="AA152">
        <v>16</v>
      </c>
      <c r="AB152">
        <v>6</v>
      </c>
      <c r="AC152">
        <v>0</v>
      </c>
      <c r="AD152">
        <v>5</v>
      </c>
      <c r="AE152">
        <v>0</v>
      </c>
      <c r="AF152">
        <v>3</v>
      </c>
      <c r="AG152">
        <v>0</v>
      </c>
      <c r="AH152">
        <v>1</v>
      </c>
      <c r="AI152">
        <v>0</v>
      </c>
      <c r="AJ152">
        <v>4</v>
      </c>
      <c r="AK152">
        <v>1</v>
      </c>
      <c r="AL152">
        <v>83</v>
      </c>
      <c r="AM152">
        <v>0</v>
      </c>
      <c r="AN152">
        <v>180</v>
      </c>
      <c r="AO152" s="32">
        <f t="shared" si="59"/>
        <v>46.617483615875244</v>
      </c>
      <c r="AP152" s="32">
        <f t="shared" si="60"/>
        <v>0.54679142809681203</v>
      </c>
      <c r="AQ152" s="4">
        <f t="shared" si="61"/>
        <v>1254512.9084341712</v>
      </c>
      <c r="AR152" s="19">
        <f>AVERAGE(AQ152:AQ153)</f>
        <v>982821.14197330549</v>
      </c>
      <c r="AS152" s="31">
        <f t="shared" si="72"/>
        <v>14.148927811653383</v>
      </c>
      <c r="AT152" s="4">
        <f>AVERAGE(AS152:AS153)</f>
        <v>11.218346657291535</v>
      </c>
    </row>
    <row r="153" spans="1:58" s="12" customFormat="1" ht="16" thickBot="1" x14ac:dyDescent="0.25">
      <c r="A153" s="55" t="s">
        <v>3109</v>
      </c>
      <c r="B153" s="56" t="s">
        <v>3167</v>
      </c>
      <c r="C153" s="56" t="s">
        <v>3186</v>
      </c>
      <c r="D153" s="56" t="s">
        <v>3187</v>
      </c>
      <c r="E153" s="11">
        <v>16.575531005859375</v>
      </c>
      <c r="F153" s="57">
        <v>14972</v>
      </c>
      <c r="G153" s="57">
        <v>196</v>
      </c>
      <c r="H153" s="57">
        <v>14776</v>
      </c>
      <c r="I153" s="12">
        <v>14577</v>
      </c>
      <c r="J153" s="12">
        <v>20</v>
      </c>
      <c r="K153" s="12">
        <v>94</v>
      </c>
      <c r="L153" s="12">
        <v>1</v>
      </c>
      <c r="M153" s="12">
        <v>14</v>
      </c>
      <c r="N153" s="12">
        <v>2</v>
      </c>
      <c r="O153" s="12">
        <v>1</v>
      </c>
      <c r="P153" s="12">
        <v>0</v>
      </c>
      <c r="Q153" s="12">
        <v>7</v>
      </c>
      <c r="R153" s="12">
        <v>0</v>
      </c>
      <c r="S153" s="12">
        <v>0</v>
      </c>
      <c r="T153" s="12">
        <v>0</v>
      </c>
      <c r="U153" s="12">
        <v>15</v>
      </c>
      <c r="V153" s="12">
        <v>22</v>
      </c>
      <c r="W153" s="12">
        <v>0</v>
      </c>
      <c r="X153" s="12">
        <v>1</v>
      </c>
      <c r="Y153" s="12">
        <v>44</v>
      </c>
      <c r="Z153" s="12">
        <v>7</v>
      </c>
      <c r="AA153" s="12">
        <v>6</v>
      </c>
      <c r="AB153" s="12">
        <v>3</v>
      </c>
      <c r="AC153" s="12">
        <v>1</v>
      </c>
      <c r="AD153" s="12">
        <v>4</v>
      </c>
      <c r="AE153" s="12">
        <v>0</v>
      </c>
      <c r="AF153" s="12">
        <v>2</v>
      </c>
      <c r="AG153" s="12">
        <v>0</v>
      </c>
      <c r="AH153" s="12">
        <v>1</v>
      </c>
      <c r="AI153" s="12">
        <v>0</v>
      </c>
      <c r="AJ153" s="12">
        <v>1</v>
      </c>
      <c r="AK153" s="12">
        <v>2</v>
      </c>
      <c r="AL153" s="12">
        <v>49</v>
      </c>
      <c r="AM153" s="12">
        <v>0</v>
      </c>
      <c r="AN153" s="12">
        <v>98</v>
      </c>
      <c r="AO153" s="32">
        <f t="shared" si="59"/>
        <v>46.617483615875244</v>
      </c>
      <c r="AP153" s="32">
        <f t="shared" si="60"/>
        <v>0.54679142809681203</v>
      </c>
      <c r="AQ153" s="4">
        <f t="shared" si="61"/>
        <v>711129.37551243976</v>
      </c>
      <c r="AS153" s="31">
        <f t="shared" si="72"/>
        <v>8.2877655029296875</v>
      </c>
    </row>
    <row r="155" spans="1:58" ht="31" x14ac:dyDescent="0.35">
      <c r="A155" s="60" t="s">
        <v>3240</v>
      </c>
    </row>
    <row r="156" spans="1:58" x14ac:dyDescent="0.2">
      <c r="A156" t="s">
        <v>3075</v>
      </c>
      <c r="B156" s="7" t="s">
        <v>3090</v>
      </c>
      <c r="C156" t="s">
        <v>3091</v>
      </c>
      <c r="D156" t="s">
        <v>3092</v>
      </c>
      <c r="E156" t="s">
        <v>3093</v>
      </c>
      <c r="F156" t="s">
        <v>3094</v>
      </c>
      <c r="G156" t="s">
        <v>3095</v>
      </c>
      <c r="H156" t="s">
        <v>3096</v>
      </c>
      <c r="I156" t="s">
        <v>3097</v>
      </c>
      <c r="J156" t="s">
        <v>3118</v>
      </c>
      <c r="K156" t="s">
        <v>3119</v>
      </c>
      <c r="L156" t="s">
        <v>3120</v>
      </c>
      <c r="M156" t="s">
        <v>3121</v>
      </c>
      <c r="N156" t="s">
        <v>3122</v>
      </c>
      <c r="O156" t="s">
        <v>3123</v>
      </c>
      <c r="P156" t="s">
        <v>3124</v>
      </c>
      <c r="Q156" t="s">
        <v>3125</v>
      </c>
      <c r="R156" t="s">
        <v>3098</v>
      </c>
      <c r="S156" t="s">
        <v>3099</v>
      </c>
      <c r="T156" t="s">
        <v>3100</v>
      </c>
      <c r="U156" t="s">
        <v>3101</v>
      </c>
      <c r="V156" t="s">
        <v>3102</v>
      </c>
      <c r="W156" t="s">
        <v>3103</v>
      </c>
      <c r="X156" t="s">
        <v>3104</v>
      </c>
      <c r="Y156" t="s">
        <v>3105</v>
      </c>
      <c r="Z156" t="s">
        <v>3126</v>
      </c>
      <c r="AA156" t="s">
        <v>3127</v>
      </c>
      <c r="AB156" t="s">
        <v>3128</v>
      </c>
      <c r="AC156" t="s">
        <v>3129</v>
      </c>
      <c r="AD156" t="s">
        <v>3130</v>
      </c>
      <c r="AE156" t="s">
        <v>3131</v>
      </c>
      <c r="AF156" t="s">
        <v>3132</v>
      </c>
      <c r="AG156" t="s">
        <v>3133</v>
      </c>
    </row>
    <row r="157" spans="1:58" x14ac:dyDescent="0.2">
      <c r="A157" s="8" t="s">
        <v>3111</v>
      </c>
      <c r="B157">
        <v>15173</v>
      </c>
      <c r="C157">
        <v>18</v>
      </c>
      <c r="D157">
        <v>139</v>
      </c>
      <c r="E157">
        <v>4</v>
      </c>
      <c r="F157">
        <v>31</v>
      </c>
      <c r="G157">
        <v>5</v>
      </c>
      <c r="H157">
        <v>0</v>
      </c>
      <c r="I157">
        <v>0</v>
      </c>
      <c r="J157">
        <v>9</v>
      </c>
      <c r="K157">
        <v>30</v>
      </c>
      <c r="L157">
        <v>0</v>
      </c>
      <c r="M157">
        <v>1</v>
      </c>
      <c r="N157">
        <v>2</v>
      </c>
      <c r="O157">
        <v>38</v>
      </c>
      <c r="P157">
        <v>0</v>
      </c>
      <c r="Q157">
        <v>2</v>
      </c>
      <c r="R157">
        <v>45</v>
      </c>
      <c r="S157">
        <v>0</v>
      </c>
      <c r="T157">
        <v>14</v>
      </c>
      <c r="U157">
        <v>0</v>
      </c>
      <c r="V157">
        <v>14</v>
      </c>
      <c r="W157">
        <v>3</v>
      </c>
      <c r="X157">
        <v>6</v>
      </c>
      <c r="Y157">
        <v>5</v>
      </c>
      <c r="Z157">
        <v>0</v>
      </c>
      <c r="AA157">
        <v>1</v>
      </c>
      <c r="AB157">
        <v>0</v>
      </c>
      <c r="AC157">
        <v>0</v>
      </c>
      <c r="AD157">
        <v>1</v>
      </c>
      <c r="AE157">
        <v>84</v>
      </c>
      <c r="AF157">
        <v>0</v>
      </c>
      <c r="AG157">
        <v>168</v>
      </c>
    </row>
    <row r="158" spans="1:58" x14ac:dyDescent="0.2">
      <c r="A158" t="s">
        <v>3113</v>
      </c>
      <c r="B158">
        <v>14918</v>
      </c>
      <c r="C158">
        <v>4</v>
      </c>
      <c r="D158">
        <v>116</v>
      </c>
      <c r="E158">
        <v>1</v>
      </c>
      <c r="F158">
        <v>19</v>
      </c>
      <c r="G158">
        <v>4</v>
      </c>
      <c r="H158">
        <v>0</v>
      </c>
      <c r="I158">
        <v>1</v>
      </c>
      <c r="J158">
        <v>7</v>
      </c>
      <c r="K158">
        <v>19</v>
      </c>
      <c r="L158">
        <v>0</v>
      </c>
      <c r="M158">
        <v>0</v>
      </c>
      <c r="N158">
        <v>0</v>
      </c>
      <c r="O158">
        <v>32</v>
      </c>
      <c r="P158">
        <v>0</v>
      </c>
      <c r="Q158">
        <v>1</v>
      </c>
      <c r="R158">
        <v>43</v>
      </c>
      <c r="S158">
        <v>0</v>
      </c>
      <c r="T158">
        <v>7</v>
      </c>
      <c r="U158">
        <v>0</v>
      </c>
      <c r="V158">
        <v>8</v>
      </c>
      <c r="W158">
        <v>2</v>
      </c>
      <c r="X158">
        <v>3</v>
      </c>
      <c r="Y158">
        <v>3</v>
      </c>
      <c r="Z158">
        <v>1</v>
      </c>
      <c r="AA158">
        <v>0</v>
      </c>
      <c r="AB158">
        <v>0</v>
      </c>
      <c r="AC158">
        <v>0</v>
      </c>
      <c r="AD158">
        <v>1</v>
      </c>
      <c r="AE158">
        <v>57</v>
      </c>
      <c r="AF158">
        <v>0</v>
      </c>
      <c r="AG158">
        <v>135</v>
      </c>
    </row>
    <row r="159" spans="1:58" x14ac:dyDescent="0.2">
      <c r="A159" t="s">
        <v>3115</v>
      </c>
      <c r="B159">
        <v>15730</v>
      </c>
      <c r="C159">
        <v>2</v>
      </c>
      <c r="D159">
        <v>147</v>
      </c>
      <c r="E159">
        <v>0</v>
      </c>
      <c r="F159">
        <v>24</v>
      </c>
      <c r="G159">
        <v>5</v>
      </c>
      <c r="H159">
        <v>0</v>
      </c>
      <c r="I159">
        <v>0</v>
      </c>
      <c r="J159">
        <v>9</v>
      </c>
      <c r="K159">
        <v>26</v>
      </c>
      <c r="L159">
        <v>0</v>
      </c>
      <c r="M159">
        <v>0</v>
      </c>
      <c r="N159">
        <v>0</v>
      </c>
      <c r="O159">
        <v>36</v>
      </c>
      <c r="P159">
        <v>0</v>
      </c>
      <c r="Q159">
        <v>8</v>
      </c>
      <c r="R159">
        <v>52</v>
      </c>
      <c r="S159">
        <v>0</v>
      </c>
      <c r="T159">
        <v>19</v>
      </c>
      <c r="U159">
        <v>0</v>
      </c>
      <c r="V159">
        <v>14</v>
      </c>
      <c r="W159">
        <v>5</v>
      </c>
      <c r="X159">
        <v>8</v>
      </c>
      <c r="Y159">
        <v>4</v>
      </c>
      <c r="Z159">
        <v>0</v>
      </c>
      <c r="AA159">
        <v>2</v>
      </c>
      <c r="AB159">
        <v>0</v>
      </c>
      <c r="AC159">
        <v>0</v>
      </c>
      <c r="AD159">
        <v>1</v>
      </c>
      <c r="AE159">
        <v>64</v>
      </c>
      <c r="AF159">
        <v>0</v>
      </c>
      <c r="AG159">
        <v>180</v>
      </c>
    </row>
    <row r="160" spans="1:58" x14ac:dyDescent="0.2">
      <c r="A160" t="s">
        <v>3117</v>
      </c>
      <c r="B160">
        <v>17238</v>
      </c>
      <c r="C160">
        <v>12</v>
      </c>
      <c r="D160">
        <v>96</v>
      </c>
      <c r="E160">
        <v>0</v>
      </c>
      <c r="F160">
        <v>12</v>
      </c>
      <c r="G160">
        <v>7</v>
      </c>
      <c r="H160">
        <v>0</v>
      </c>
      <c r="I160">
        <v>1</v>
      </c>
      <c r="J160">
        <v>5</v>
      </c>
      <c r="K160">
        <v>23</v>
      </c>
      <c r="L160">
        <v>0</v>
      </c>
      <c r="M160">
        <v>0</v>
      </c>
      <c r="N160">
        <v>1</v>
      </c>
      <c r="O160">
        <v>22</v>
      </c>
      <c r="P160">
        <v>0</v>
      </c>
      <c r="Q160">
        <v>3</v>
      </c>
      <c r="R160">
        <v>34</v>
      </c>
      <c r="S160">
        <v>0</v>
      </c>
      <c r="T160">
        <v>8</v>
      </c>
      <c r="U160">
        <v>0</v>
      </c>
      <c r="V160">
        <v>4</v>
      </c>
      <c r="W160">
        <v>7</v>
      </c>
      <c r="X160">
        <v>4</v>
      </c>
      <c r="Y160">
        <v>3</v>
      </c>
      <c r="Z160">
        <v>1</v>
      </c>
      <c r="AA160">
        <v>0</v>
      </c>
      <c r="AB160">
        <v>0</v>
      </c>
      <c r="AC160">
        <v>1</v>
      </c>
      <c r="AD160">
        <v>2</v>
      </c>
      <c r="AE160">
        <v>33</v>
      </c>
      <c r="AF160">
        <v>0</v>
      </c>
      <c r="AG160">
        <v>98</v>
      </c>
    </row>
    <row r="162" spans="1:58" ht="16" thickBot="1" x14ac:dyDescent="0.25">
      <c r="A162" s="29" t="s">
        <v>3190</v>
      </c>
      <c r="B162" s="29" t="s">
        <v>3191</v>
      </c>
      <c r="C162" s="33" t="s">
        <v>3192</v>
      </c>
      <c r="D162" s="33" t="s">
        <v>3193</v>
      </c>
      <c r="E162" s="33" t="s">
        <v>3217</v>
      </c>
      <c r="F162" s="29" t="s">
        <v>3195</v>
      </c>
      <c r="G162" s="29" t="s">
        <v>3196</v>
      </c>
      <c r="H162" s="29" t="s">
        <v>3197</v>
      </c>
      <c r="I162" s="7" t="s">
        <v>3090</v>
      </c>
      <c r="J162" t="s">
        <v>3091</v>
      </c>
      <c r="K162" t="s">
        <v>3092</v>
      </c>
      <c r="L162" t="s">
        <v>3093</v>
      </c>
      <c r="M162" t="s">
        <v>3094</v>
      </c>
      <c r="N162" t="s">
        <v>3095</v>
      </c>
      <c r="O162" t="s">
        <v>3096</v>
      </c>
      <c r="P162" t="s">
        <v>3097</v>
      </c>
      <c r="Q162" t="s">
        <v>3118</v>
      </c>
      <c r="R162" t="s">
        <v>3119</v>
      </c>
      <c r="S162" t="s">
        <v>3120</v>
      </c>
      <c r="T162" t="s">
        <v>3121</v>
      </c>
      <c r="U162" t="s">
        <v>3122</v>
      </c>
      <c r="V162" t="s">
        <v>3123</v>
      </c>
      <c r="W162" t="s">
        <v>3124</v>
      </c>
      <c r="X162" t="s">
        <v>3125</v>
      </c>
      <c r="Y162" t="s">
        <v>3098</v>
      </c>
      <c r="Z162" t="s">
        <v>3099</v>
      </c>
      <c r="AA162" t="s">
        <v>3100</v>
      </c>
      <c r="AB162" t="s">
        <v>3101</v>
      </c>
      <c r="AC162" t="s">
        <v>3102</v>
      </c>
      <c r="AD162" t="s">
        <v>3103</v>
      </c>
      <c r="AE162" t="s">
        <v>3104</v>
      </c>
      <c r="AF162" t="s">
        <v>3105</v>
      </c>
      <c r="AG162" t="s">
        <v>3126</v>
      </c>
      <c r="AH162" t="s">
        <v>3127</v>
      </c>
      <c r="AI162" t="s">
        <v>3128</v>
      </c>
      <c r="AJ162" t="s">
        <v>3129</v>
      </c>
      <c r="AK162" t="s">
        <v>3130</v>
      </c>
      <c r="AL162" t="s">
        <v>3131</v>
      </c>
      <c r="AM162" t="s">
        <v>3132</v>
      </c>
      <c r="AN162" t="s">
        <v>3133</v>
      </c>
      <c r="AO162" s="30" t="s">
        <v>3206</v>
      </c>
      <c r="AP162" s="34" t="s">
        <v>3208</v>
      </c>
      <c r="AQ162" s="35" t="s">
        <v>3218</v>
      </c>
      <c r="AR162" s="35" t="s">
        <v>3219</v>
      </c>
      <c r="AS162" s="35" t="s">
        <v>3235</v>
      </c>
      <c r="AT162" s="35" t="s">
        <v>3236</v>
      </c>
      <c r="AU162" s="35" t="s">
        <v>3237</v>
      </c>
      <c r="AV162" s="35" t="s">
        <v>3238</v>
      </c>
      <c r="AW162" s="35" t="s">
        <v>3224</v>
      </c>
      <c r="AX162" s="35" t="s">
        <v>3225</v>
      </c>
      <c r="AY162" s="35" t="s">
        <v>3226</v>
      </c>
      <c r="AZ162" s="35" t="s">
        <v>3227</v>
      </c>
      <c r="BA162" s="35" t="s">
        <v>3228</v>
      </c>
      <c r="BB162" s="35" t="s">
        <v>3220</v>
      </c>
      <c r="BC162" s="35" t="s">
        <v>3236</v>
      </c>
      <c r="BD162" s="35" t="s">
        <v>3237</v>
      </c>
      <c r="BE162" s="35" t="s">
        <v>3239</v>
      </c>
      <c r="BF162" s="35" t="s">
        <v>3224</v>
      </c>
    </row>
    <row r="163" spans="1:58" s="10" customFormat="1" ht="16" thickBot="1" x14ac:dyDescent="0.25">
      <c r="A163" s="50" t="s">
        <v>3111</v>
      </c>
      <c r="B163" s="51" t="s">
        <v>3169</v>
      </c>
      <c r="C163" s="51" t="s">
        <v>3158</v>
      </c>
      <c r="D163" s="51" t="s">
        <v>3189</v>
      </c>
      <c r="E163" s="9">
        <v>28.923189163208008</v>
      </c>
      <c r="F163" s="52">
        <v>15793</v>
      </c>
      <c r="G163" s="52">
        <v>359</v>
      </c>
      <c r="H163" s="52">
        <v>15434</v>
      </c>
      <c r="I163" s="10">
        <v>15173</v>
      </c>
      <c r="J163" s="10">
        <v>18</v>
      </c>
      <c r="K163" s="10">
        <v>139</v>
      </c>
      <c r="L163" s="10">
        <v>4</v>
      </c>
      <c r="M163" s="10">
        <v>31</v>
      </c>
      <c r="N163" s="10">
        <v>5</v>
      </c>
      <c r="O163" s="10">
        <v>0</v>
      </c>
      <c r="P163" s="10">
        <v>0</v>
      </c>
      <c r="Q163" s="10">
        <v>9</v>
      </c>
      <c r="R163" s="10">
        <v>30</v>
      </c>
      <c r="S163" s="10">
        <v>0</v>
      </c>
      <c r="T163" s="10">
        <v>1</v>
      </c>
      <c r="U163" s="10">
        <v>2</v>
      </c>
      <c r="V163" s="10">
        <v>38</v>
      </c>
      <c r="W163" s="10">
        <v>0</v>
      </c>
      <c r="X163" s="10">
        <v>2</v>
      </c>
      <c r="Y163" s="10">
        <v>45</v>
      </c>
      <c r="Z163" s="10">
        <v>0</v>
      </c>
      <c r="AA163" s="10">
        <v>14</v>
      </c>
      <c r="AB163" s="10">
        <v>0</v>
      </c>
      <c r="AC163" s="10">
        <v>14</v>
      </c>
      <c r="AD163" s="10">
        <v>3</v>
      </c>
      <c r="AE163" s="10">
        <v>6</v>
      </c>
      <c r="AF163" s="10">
        <v>5</v>
      </c>
      <c r="AG163" s="10">
        <v>0</v>
      </c>
      <c r="AH163" s="10">
        <v>1</v>
      </c>
      <c r="AI163" s="10">
        <v>0</v>
      </c>
      <c r="AJ163" s="10">
        <v>0</v>
      </c>
      <c r="AK163" s="10">
        <v>1</v>
      </c>
      <c r="AL163" s="10">
        <v>84</v>
      </c>
      <c r="AM163" s="10">
        <v>0</v>
      </c>
      <c r="AN163" s="10">
        <v>168</v>
      </c>
      <c r="AO163" s="31">
        <f t="shared" ref="AO163:AO182" si="73">ABS($Q$6)</f>
        <v>46.617483615875244</v>
      </c>
      <c r="AP163" s="31">
        <f>ABS($T$6)</f>
        <v>0.54679142809681203</v>
      </c>
      <c r="AQ163" s="4">
        <f>E163/(AO163/2)*1000000</f>
        <v>1240873.0338828682</v>
      </c>
      <c r="AR163" s="31">
        <f>AVERAGE(AQ163:AQ164)</f>
        <v>1078634.5383818324</v>
      </c>
      <c r="AS163" s="31">
        <f>E163*AN163/SUM(J163,L163,N163,P163,R163,T163,V163,X163,Z163,AB163,AD163,AF163,AH163,AJ163,AL163,AN163)</f>
        <v>13.535085736543023</v>
      </c>
      <c r="AT163" s="31">
        <f>AVERAGE(AS163:AS164)</f>
        <v>12.334348335913923</v>
      </c>
      <c r="AU163" s="10">
        <f>AVERAGE(AT163,AT167,AT171,AT175,AT179)</f>
        <v>12.332053346293302</v>
      </c>
      <c r="AV163" s="20">
        <f>AT163/(AO163/2)*1000000</f>
        <v>529172.63563808287</v>
      </c>
      <c r="AW163" s="20">
        <f>AV163/AP163</f>
        <v>967777.85540630377</v>
      </c>
      <c r="AX163" s="31">
        <f>E163*(SUM(L163,P163,T163,X163,AB163,AF163,AJ163,AN163)/(SUM(L163,P163,T163,X163,AB163,AF163,AJ163,AN163)+SUM(J163,N163,R163,V163,Z163,AD163,AH163,AL163)))</f>
        <v>14.501877574867525</v>
      </c>
      <c r="AY163" s="31">
        <f>AVERAGE(AX163:AX164,AX175:AX176)</f>
        <v>13.063587005080141</v>
      </c>
      <c r="AZ163" s="20">
        <f>AY163/(AO163/2)*1000000</f>
        <v>560458.69454143732</v>
      </c>
      <c r="BA163" s="20">
        <f>AZ163/AP163</f>
        <v>1024995.392653093</v>
      </c>
      <c r="BB163" s="31">
        <f>E163*SUM(AN163,AF163)/(SUM(AN163,AF163)+SUM(J163,L163,N163,P163,R163,T163,V163,Z163,AB163,AD163,X163,AH163,AJ163,AL163))</f>
        <v>13.937915669178231</v>
      </c>
      <c r="BC163" s="31">
        <f>AVERAGE(BB163:BB164)</f>
        <v>12.65947009040136</v>
      </c>
      <c r="BD163" s="31">
        <f>AVERAGE(BC163,BC167,BC171,BC175)</f>
        <v>12.658085847243052</v>
      </c>
      <c r="BE163" s="20">
        <f>BC163/(AO163/2)*1000000</f>
        <v>543121.12574391591</v>
      </c>
      <c r="BF163" s="20">
        <f>BE163/AP163</f>
        <v>993287.56420767028</v>
      </c>
    </row>
    <row r="164" spans="1:58" ht="16" thickBot="1" x14ac:dyDescent="0.25">
      <c r="A164" s="54" t="s">
        <v>3113</v>
      </c>
      <c r="B164" s="5" t="s">
        <v>3169</v>
      </c>
      <c r="C164" s="5" t="s">
        <v>3158</v>
      </c>
      <c r="D164" s="5" t="s">
        <v>3189</v>
      </c>
      <c r="E164" s="6">
        <v>21.360038757324219</v>
      </c>
      <c r="F164" s="49">
        <v>15382</v>
      </c>
      <c r="G164" s="49">
        <v>259</v>
      </c>
      <c r="H164" s="49">
        <v>15123</v>
      </c>
      <c r="I164">
        <v>14918</v>
      </c>
      <c r="J164">
        <v>4</v>
      </c>
      <c r="K164">
        <v>116</v>
      </c>
      <c r="L164">
        <v>1</v>
      </c>
      <c r="M164">
        <v>19</v>
      </c>
      <c r="N164">
        <v>4</v>
      </c>
      <c r="O164">
        <v>0</v>
      </c>
      <c r="P164">
        <v>1</v>
      </c>
      <c r="Q164">
        <v>7</v>
      </c>
      <c r="R164">
        <v>19</v>
      </c>
      <c r="S164">
        <v>0</v>
      </c>
      <c r="T164">
        <v>0</v>
      </c>
      <c r="U164">
        <v>0</v>
      </c>
      <c r="V164">
        <v>32</v>
      </c>
      <c r="W164">
        <v>0</v>
      </c>
      <c r="X164">
        <v>1</v>
      </c>
      <c r="Y164">
        <v>43</v>
      </c>
      <c r="Z164">
        <v>0</v>
      </c>
      <c r="AA164">
        <v>7</v>
      </c>
      <c r="AB164">
        <v>0</v>
      </c>
      <c r="AC164">
        <v>8</v>
      </c>
      <c r="AD164">
        <v>2</v>
      </c>
      <c r="AE164">
        <v>3</v>
      </c>
      <c r="AF164">
        <v>3</v>
      </c>
      <c r="AG164">
        <v>1</v>
      </c>
      <c r="AH164">
        <v>0</v>
      </c>
      <c r="AI164">
        <v>0</v>
      </c>
      <c r="AJ164">
        <v>0</v>
      </c>
      <c r="AK164">
        <v>1</v>
      </c>
      <c r="AL164">
        <v>57</v>
      </c>
      <c r="AM164">
        <v>0</v>
      </c>
      <c r="AN164">
        <v>135</v>
      </c>
      <c r="AO164" s="32">
        <f t="shared" si="73"/>
        <v>46.617483615875244</v>
      </c>
      <c r="AP164" s="32">
        <f t="shared" ref="AP164:AP182" si="74">ABS($T$6)</f>
        <v>0.54679142809681203</v>
      </c>
      <c r="AQ164" s="4">
        <f t="shared" ref="AQ164:AQ182" si="75">E164/(AO164/2)*1000000</f>
        <v>916396.04288079648</v>
      </c>
      <c r="AR164" s="4"/>
      <c r="AS164" s="31">
        <f t="shared" ref="AS164:AS166" si="76">E164*AN164/SUM(J164,L164,N164,P164,R164,T164,V164,X164,Z164,AB164,AD164,AF164,AH164,AJ164,AL164,AN164)</f>
        <v>11.133610935284825</v>
      </c>
      <c r="AT164" s="4"/>
      <c r="AU164" s="4"/>
      <c r="AV164" s="4"/>
      <c r="AW164" s="4"/>
      <c r="AX164" s="31">
        <f t="shared" ref="AX164:AX166" si="77">E164*(SUM(L164,P164,T164,X164,AB164,AF164,AJ164,AN164)/(SUM(L164,P164,T164,X164,AB164,AF164,AJ164,AN164)+SUM(J164,N164,R164,V164,Z164,AD164,AH164,AL164)))</f>
        <v>11.628438087964151</v>
      </c>
      <c r="AY164" s="4"/>
      <c r="AZ164" s="4"/>
      <c r="BA164" s="4"/>
      <c r="BB164" s="31">
        <f t="shared" ref="BB164:BB166" si="78">E164*SUM(AN164,AF164)/(SUM(AN164,AF164)+SUM(J164,L164,N164,P164,R164,T164,V164,Z164,AB164,AD164,X164,AH164,AJ164,AL164))</f>
        <v>11.381024511624487</v>
      </c>
      <c r="BC164" s="4"/>
      <c r="BD164" s="4"/>
      <c r="BE164" s="4"/>
      <c r="BF164" s="4"/>
    </row>
    <row r="165" spans="1:58" ht="16" thickBot="1" x14ac:dyDescent="0.25">
      <c r="A165" s="54" t="s">
        <v>3115</v>
      </c>
      <c r="B165" s="5" t="s">
        <v>3170</v>
      </c>
      <c r="C165" s="5" t="s">
        <v>3158</v>
      </c>
      <c r="D165" s="5" t="s">
        <v>3189</v>
      </c>
      <c r="E165" s="6">
        <v>25.827133178710938</v>
      </c>
      <c r="F165" s="49">
        <v>16336</v>
      </c>
      <c r="G165" s="49">
        <v>332</v>
      </c>
      <c r="H165" s="49">
        <v>16004</v>
      </c>
      <c r="I165">
        <v>15730</v>
      </c>
      <c r="J165">
        <v>2</v>
      </c>
      <c r="K165">
        <v>147</v>
      </c>
      <c r="L165">
        <v>0</v>
      </c>
      <c r="M165">
        <v>24</v>
      </c>
      <c r="N165">
        <v>5</v>
      </c>
      <c r="O165">
        <v>0</v>
      </c>
      <c r="P165">
        <v>0</v>
      </c>
      <c r="Q165">
        <v>9</v>
      </c>
      <c r="R165">
        <v>26</v>
      </c>
      <c r="S165">
        <v>0</v>
      </c>
      <c r="T165">
        <v>0</v>
      </c>
      <c r="U165">
        <v>0</v>
      </c>
      <c r="V165">
        <v>36</v>
      </c>
      <c r="W165">
        <v>0</v>
      </c>
      <c r="X165">
        <v>8</v>
      </c>
      <c r="Y165">
        <v>52</v>
      </c>
      <c r="Z165">
        <v>0</v>
      </c>
      <c r="AA165">
        <v>19</v>
      </c>
      <c r="AB165">
        <v>0</v>
      </c>
      <c r="AC165">
        <v>14</v>
      </c>
      <c r="AD165">
        <v>5</v>
      </c>
      <c r="AE165">
        <v>8</v>
      </c>
      <c r="AF165">
        <v>4</v>
      </c>
      <c r="AG165">
        <v>0</v>
      </c>
      <c r="AH165">
        <v>2</v>
      </c>
      <c r="AI165">
        <v>0</v>
      </c>
      <c r="AJ165">
        <v>0</v>
      </c>
      <c r="AK165">
        <v>1</v>
      </c>
      <c r="AL165">
        <v>64</v>
      </c>
      <c r="AM165">
        <v>0</v>
      </c>
      <c r="AN165">
        <v>180</v>
      </c>
      <c r="AO165" s="32">
        <f t="shared" si="73"/>
        <v>46.617483615875244</v>
      </c>
      <c r="AP165" s="32">
        <f t="shared" si="74"/>
        <v>0.54679142809681203</v>
      </c>
      <c r="AQ165" s="4">
        <f t="shared" si="75"/>
        <v>1108044.9297317155</v>
      </c>
      <c r="AR165" s="4">
        <f>AVERAGE(AQ165:AQ166)</f>
        <v>877632.81738956762</v>
      </c>
      <c r="AS165" s="31">
        <f t="shared" si="76"/>
        <v>14.00266256677099</v>
      </c>
      <c r="AT165" s="4">
        <f>AVERAGE(AS165:AS166)</f>
        <v>10.521374688282549</v>
      </c>
      <c r="AU165">
        <f>AVERAGE(AT165,AT169,AT173,AT177,AT181)</f>
        <v>10.523173157404646</v>
      </c>
      <c r="AV165" s="19">
        <f>AT165/(AO165/2)*1000000</f>
        <v>451391.79004074645</v>
      </c>
      <c r="AW165" s="19">
        <f>AV165/AP165</f>
        <v>825528.28527667664</v>
      </c>
      <c r="AX165" s="31">
        <f t="shared" si="77"/>
        <v>14.936173404555722</v>
      </c>
      <c r="AY165" s="4">
        <f>AVERAGE(AX165:AX166,AX177:AX178)</f>
        <v>11.279657338397408</v>
      </c>
      <c r="AZ165" s="19">
        <f>AY165/(AO165/2)*1000000</f>
        <v>483923.90423048072</v>
      </c>
      <c r="BA165" s="19">
        <f>AZ165/AP165</f>
        <v>885024.67186592345</v>
      </c>
      <c r="BB165" s="31">
        <f t="shared" si="78"/>
        <v>14.313832846032568</v>
      </c>
      <c r="BC165" s="4">
        <f>AVERAGE(BB165:BB166)</f>
        <v>10.784716258675493</v>
      </c>
      <c r="BD165" s="4">
        <f>AVERAGE(BC165,BC169,BC173,BC177)</f>
        <v>10.787884623047926</v>
      </c>
      <c r="BE165" s="19">
        <f>BC165/(AO165/2)*1000000</f>
        <v>462689.76453301468</v>
      </c>
      <c r="BF165" s="19">
        <f>BE165/AP165</f>
        <v>846190.59619035071</v>
      </c>
    </row>
    <row r="166" spans="1:58" s="12" customFormat="1" ht="16" thickBot="1" x14ac:dyDescent="0.25">
      <c r="A166" s="55" t="s">
        <v>3117</v>
      </c>
      <c r="B166" s="56" t="s">
        <v>3170</v>
      </c>
      <c r="C166" s="56" t="s">
        <v>3158</v>
      </c>
      <c r="D166" s="56" t="s">
        <v>3189</v>
      </c>
      <c r="E166" s="11">
        <v>15.08590030670166</v>
      </c>
      <c r="F166" s="57">
        <v>17615</v>
      </c>
      <c r="G166" s="57">
        <v>210</v>
      </c>
      <c r="H166" s="57">
        <v>17405</v>
      </c>
      <c r="I166" s="12">
        <v>17238</v>
      </c>
      <c r="J166" s="12">
        <v>12</v>
      </c>
      <c r="K166" s="12">
        <v>96</v>
      </c>
      <c r="L166" s="12">
        <v>0</v>
      </c>
      <c r="M166" s="12">
        <v>12</v>
      </c>
      <c r="N166" s="12">
        <v>7</v>
      </c>
      <c r="O166" s="12">
        <v>0</v>
      </c>
      <c r="P166" s="12">
        <v>1</v>
      </c>
      <c r="Q166" s="12">
        <v>5</v>
      </c>
      <c r="R166" s="12">
        <v>23</v>
      </c>
      <c r="S166" s="12">
        <v>0</v>
      </c>
      <c r="T166" s="12">
        <v>0</v>
      </c>
      <c r="U166" s="12">
        <v>1</v>
      </c>
      <c r="V166" s="12">
        <v>22</v>
      </c>
      <c r="W166" s="12">
        <v>0</v>
      </c>
      <c r="X166" s="12">
        <v>3</v>
      </c>
      <c r="Y166" s="12">
        <v>34</v>
      </c>
      <c r="Z166" s="12">
        <v>0</v>
      </c>
      <c r="AA166" s="12">
        <v>8</v>
      </c>
      <c r="AB166" s="12">
        <v>0</v>
      </c>
      <c r="AC166" s="12">
        <v>4</v>
      </c>
      <c r="AD166" s="12">
        <v>7</v>
      </c>
      <c r="AE166" s="12">
        <v>4</v>
      </c>
      <c r="AF166" s="12">
        <v>3</v>
      </c>
      <c r="AG166" s="12">
        <v>1</v>
      </c>
      <c r="AH166" s="12">
        <v>0</v>
      </c>
      <c r="AI166" s="12">
        <v>0</v>
      </c>
      <c r="AJ166" s="12">
        <v>1</v>
      </c>
      <c r="AK166" s="12">
        <v>2</v>
      </c>
      <c r="AL166" s="12">
        <v>33</v>
      </c>
      <c r="AM166" s="12">
        <v>0</v>
      </c>
      <c r="AN166" s="12">
        <v>98</v>
      </c>
      <c r="AO166" s="78">
        <f t="shared" si="73"/>
        <v>46.617483615875244</v>
      </c>
      <c r="AP166" s="78">
        <f t="shared" si="74"/>
        <v>0.54679142809681203</v>
      </c>
      <c r="AQ166" s="4">
        <f t="shared" si="75"/>
        <v>647220.70504741988</v>
      </c>
      <c r="AR166" s="13"/>
      <c r="AS166" s="31">
        <f t="shared" si="76"/>
        <v>7.0400868097941078</v>
      </c>
      <c r="AT166" s="13"/>
      <c r="AU166" s="13"/>
      <c r="AV166" s="13"/>
      <c r="AW166" s="13"/>
      <c r="AX166" s="31">
        <f t="shared" si="77"/>
        <v>7.6147877738589331</v>
      </c>
      <c r="AY166" s="13"/>
      <c r="AZ166" s="13"/>
      <c r="BA166" s="13"/>
      <c r="BB166" s="31">
        <f t="shared" si="78"/>
        <v>7.2555996713184179</v>
      </c>
      <c r="BC166" s="13"/>
      <c r="BD166" s="13"/>
      <c r="BE166" s="13"/>
      <c r="BF166" s="13"/>
    </row>
    <row r="167" spans="1:58" x14ac:dyDescent="0.2">
      <c r="A167" s="67" t="s">
        <v>3111</v>
      </c>
      <c r="B167" s="67" t="s">
        <v>3169</v>
      </c>
      <c r="C167" s="67" t="s">
        <v>3171</v>
      </c>
      <c r="D167" s="67" t="s">
        <v>3172</v>
      </c>
      <c r="E167" s="68">
        <v>27.457054138183594</v>
      </c>
      <c r="F167" s="69">
        <v>15793</v>
      </c>
      <c r="G167" s="69">
        <v>341</v>
      </c>
      <c r="H167" s="69">
        <v>15452</v>
      </c>
      <c r="I167">
        <v>15173</v>
      </c>
      <c r="J167">
        <v>18</v>
      </c>
      <c r="K167">
        <v>139</v>
      </c>
      <c r="L167">
        <v>4</v>
      </c>
      <c r="M167">
        <v>31</v>
      </c>
      <c r="N167">
        <v>5</v>
      </c>
      <c r="O167">
        <v>0</v>
      </c>
      <c r="P167">
        <v>0</v>
      </c>
      <c r="Q167">
        <v>9</v>
      </c>
      <c r="R167">
        <v>30</v>
      </c>
      <c r="S167">
        <v>0</v>
      </c>
      <c r="T167">
        <v>1</v>
      </c>
      <c r="U167">
        <v>2</v>
      </c>
      <c r="V167">
        <v>38</v>
      </c>
      <c r="W167">
        <v>0</v>
      </c>
      <c r="X167">
        <v>2</v>
      </c>
      <c r="Y167">
        <v>45</v>
      </c>
      <c r="Z167">
        <v>0</v>
      </c>
      <c r="AA167">
        <v>14</v>
      </c>
      <c r="AB167">
        <v>0</v>
      </c>
      <c r="AC167">
        <v>14</v>
      </c>
      <c r="AD167">
        <v>3</v>
      </c>
      <c r="AE167">
        <v>6</v>
      </c>
      <c r="AF167">
        <v>5</v>
      </c>
      <c r="AG167">
        <v>0</v>
      </c>
      <c r="AH167">
        <v>1</v>
      </c>
      <c r="AI167">
        <v>0</v>
      </c>
      <c r="AJ167">
        <v>0</v>
      </c>
      <c r="AK167">
        <v>1</v>
      </c>
      <c r="AL167">
        <v>84</v>
      </c>
      <c r="AM167">
        <v>0</v>
      </c>
      <c r="AN167">
        <v>168</v>
      </c>
      <c r="AO167" s="32">
        <f t="shared" si="73"/>
        <v>46.617483615875244</v>
      </c>
      <c r="AP167" s="32">
        <f t="shared" si="74"/>
        <v>0.54679142809681203</v>
      </c>
      <c r="AQ167" s="4">
        <f t="shared" si="75"/>
        <v>1177972.3832555087</v>
      </c>
      <c r="AR167" s="32">
        <f>AVERAGE(AQ167:AQ168)</f>
        <v>1048968.4699622763</v>
      </c>
      <c r="AS167" s="32">
        <f>E167*AN167/SUM(Y167,Z167,AA167,AB167,AC167,AD167,AE167,AF167,AG167,AH167,AI167,AJ167,AK167,AL167,AM167,AN167)</f>
        <v>13.527229018225349</v>
      </c>
      <c r="AT167" s="32">
        <f>AVERAGE(AS167:AS168)</f>
        <v>12.330603362420545</v>
      </c>
      <c r="AU167" s="32"/>
      <c r="AV167" s="32"/>
      <c r="AW167" s="32"/>
      <c r="AX167" s="32"/>
      <c r="AY167" s="32"/>
      <c r="AZ167" s="32"/>
      <c r="BA167" s="32"/>
      <c r="BB167" s="32">
        <f>E167*SUM(AN167,AF167)/(SUM(AN167,AF167)+SUM(Y167,Z167,AA167,AB167,AC167,AD167,AE167,AG167,AH167,AI167,AJ167,AK167,AL167,AM167))</f>
        <v>13.929825119958245</v>
      </c>
      <c r="BC167" s="32">
        <f>AVERAGE(BB167:BB168)</f>
        <v>12.655612276693834</v>
      </c>
      <c r="BD167" s="32"/>
      <c r="BE167" s="32"/>
      <c r="BF167" s="32"/>
    </row>
    <row r="168" spans="1:58" x14ac:dyDescent="0.2">
      <c r="A168" s="5" t="s">
        <v>3113</v>
      </c>
      <c r="B168" s="5" t="s">
        <v>3169</v>
      </c>
      <c r="C168" s="5" t="s">
        <v>3171</v>
      </c>
      <c r="D168" s="5" t="s">
        <v>3172</v>
      </c>
      <c r="E168" s="6">
        <v>21.443216323852539</v>
      </c>
      <c r="F168" s="49">
        <v>15382</v>
      </c>
      <c r="G168" s="49">
        <v>260</v>
      </c>
      <c r="H168" s="49">
        <v>15122</v>
      </c>
      <c r="I168">
        <v>14918</v>
      </c>
      <c r="J168">
        <v>4</v>
      </c>
      <c r="K168">
        <v>116</v>
      </c>
      <c r="L168">
        <v>1</v>
      </c>
      <c r="M168">
        <v>19</v>
      </c>
      <c r="N168">
        <v>4</v>
      </c>
      <c r="O168">
        <v>0</v>
      </c>
      <c r="P168">
        <v>1</v>
      </c>
      <c r="Q168">
        <v>7</v>
      </c>
      <c r="R168">
        <v>19</v>
      </c>
      <c r="S168">
        <v>0</v>
      </c>
      <c r="T168">
        <v>0</v>
      </c>
      <c r="U168">
        <v>0</v>
      </c>
      <c r="V168">
        <v>32</v>
      </c>
      <c r="W168">
        <v>0</v>
      </c>
      <c r="X168">
        <v>1</v>
      </c>
      <c r="Y168">
        <v>43</v>
      </c>
      <c r="Z168">
        <v>0</v>
      </c>
      <c r="AA168">
        <v>7</v>
      </c>
      <c r="AB168">
        <v>0</v>
      </c>
      <c r="AC168">
        <v>8</v>
      </c>
      <c r="AD168">
        <v>2</v>
      </c>
      <c r="AE168">
        <v>3</v>
      </c>
      <c r="AF168">
        <v>3</v>
      </c>
      <c r="AG168">
        <v>1</v>
      </c>
      <c r="AH168">
        <v>0</v>
      </c>
      <c r="AI168">
        <v>0</v>
      </c>
      <c r="AJ168">
        <v>0</v>
      </c>
      <c r="AK168">
        <v>1</v>
      </c>
      <c r="AL168">
        <v>57</v>
      </c>
      <c r="AM168">
        <v>0</v>
      </c>
      <c r="AN168">
        <v>135</v>
      </c>
      <c r="AO168" s="32">
        <f t="shared" si="73"/>
        <v>46.617483615875244</v>
      </c>
      <c r="AP168" s="32">
        <f t="shared" si="74"/>
        <v>0.54679142809681203</v>
      </c>
      <c r="AQ168" s="4">
        <f t="shared" si="75"/>
        <v>919964.55666904373</v>
      </c>
      <c r="AR168" s="4"/>
      <c r="AS168" s="32">
        <f t="shared" ref="AS168:AS170" si="79">E168*AN168/SUM(Y168,Z168,AA168,AB168,AC168,AD168,AE168,AF168,AG168,AH168,AI168,AJ168,AK168,AL168,AM168,AN168)</f>
        <v>11.133977706615742</v>
      </c>
      <c r="AT168" s="4"/>
      <c r="AU168" s="4"/>
      <c r="AV168" s="4"/>
      <c r="AW168" s="4"/>
      <c r="AX168" s="4"/>
      <c r="AY168" s="4"/>
      <c r="AZ168" s="4"/>
      <c r="BA168" s="4"/>
      <c r="BB168" s="32">
        <f t="shared" ref="BB168:BB170" si="80">E168*SUM(AN168,AF168)/(SUM(AN168,AF168)+SUM(Y168,Z168,AA168,AB168,AC168,AD168,AE168,AG168,AH168,AI168,AJ168,AK168,AL168,AM168))</f>
        <v>11.381399433429424</v>
      </c>
      <c r="BC168" s="4"/>
      <c r="BD168" s="4"/>
      <c r="BE168" s="4"/>
      <c r="BF168" s="4"/>
    </row>
    <row r="169" spans="1:58" x14ac:dyDescent="0.2">
      <c r="A169" s="5" t="s">
        <v>3115</v>
      </c>
      <c r="B169" s="5" t="s">
        <v>3170</v>
      </c>
      <c r="C169" s="5" t="s">
        <v>3171</v>
      </c>
      <c r="D169" s="5" t="s">
        <v>3172</v>
      </c>
      <c r="E169" s="6">
        <v>27.163986206054688</v>
      </c>
      <c r="F169" s="49">
        <v>16336</v>
      </c>
      <c r="G169" s="49">
        <v>349</v>
      </c>
      <c r="H169" s="49">
        <v>15987</v>
      </c>
      <c r="I169">
        <v>15730</v>
      </c>
      <c r="J169">
        <v>2</v>
      </c>
      <c r="K169">
        <v>147</v>
      </c>
      <c r="L169">
        <v>0</v>
      </c>
      <c r="M169">
        <v>24</v>
      </c>
      <c r="N169">
        <v>5</v>
      </c>
      <c r="O169">
        <v>0</v>
      </c>
      <c r="P169">
        <v>0</v>
      </c>
      <c r="Q169">
        <v>9</v>
      </c>
      <c r="R169">
        <v>26</v>
      </c>
      <c r="S169">
        <v>0</v>
      </c>
      <c r="T169">
        <v>0</v>
      </c>
      <c r="U169">
        <v>0</v>
      </c>
      <c r="V169">
        <v>36</v>
      </c>
      <c r="W169">
        <v>0</v>
      </c>
      <c r="X169">
        <v>8</v>
      </c>
      <c r="Y169">
        <v>52</v>
      </c>
      <c r="Z169">
        <v>0</v>
      </c>
      <c r="AA169">
        <v>19</v>
      </c>
      <c r="AB169">
        <v>0</v>
      </c>
      <c r="AC169">
        <v>14</v>
      </c>
      <c r="AD169">
        <v>5</v>
      </c>
      <c r="AE169">
        <v>8</v>
      </c>
      <c r="AF169">
        <v>4</v>
      </c>
      <c r="AG169">
        <v>0</v>
      </c>
      <c r="AH169">
        <v>2</v>
      </c>
      <c r="AI169">
        <v>0</v>
      </c>
      <c r="AJ169">
        <v>0</v>
      </c>
      <c r="AK169">
        <v>1</v>
      </c>
      <c r="AL169">
        <v>64</v>
      </c>
      <c r="AM169">
        <v>0</v>
      </c>
      <c r="AN169">
        <v>180</v>
      </c>
      <c r="AO169" s="32">
        <f t="shared" si="73"/>
        <v>46.617483615875244</v>
      </c>
      <c r="AP169" s="32">
        <f t="shared" si="74"/>
        <v>0.54679142809681203</v>
      </c>
      <c r="AQ169" s="4">
        <f t="shared" si="75"/>
        <v>1165399.0777316084</v>
      </c>
      <c r="AR169" s="4">
        <f>AVERAGE(AQ169:AQ170)</f>
        <v>883065.71985957725</v>
      </c>
      <c r="AS169" s="32">
        <f t="shared" si="79"/>
        <v>14.010078845529637</v>
      </c>
      <c r="AT169" s="4">
        <f>AVERAGE(AS169:AS170)</f>
        <v>10.523569989640571</v>
      </c>
      <c r="AU169" s="4"/>
      <c r="AV169" s="4"/>
      <c r="AW169" s="4"/>
      <c r="AX169" s="4"/>
      <c r="AY169" s="4"/>
      <c r="AZ169" s="4"/>
      <c r="BA169" s="4"/>
      <c r="BB169" s="32">
        <f t="shared" si="80"/>
        <v>14.321413930985852</v>
      </c>
      <c r="BC169" s="4">
        <f>AVERAGE(BB169:BB170)</f>
        <v>10.786947651762834</v>
      </c>
      <c r="BD169" s="4"/>
      <c r="BE169" s="4"/>
      <c r="BF169" s="4"/>
    </row>
    <row r="170" spans="1:58" ht="16" thickBot="1" x14ac:dyDescent="0.25">
      <c r="A170" s="64" t="s">
        <v>3117</v>
      </c>
      <c r="B170" s="64" t="s">
        <v>3170</v>
      </c>
      <c r="C170" s="64" t="s">
        <v>3171</v>
      </c>
      <c r="D170" s="64" t="s">
        <v>3172</v>
      </c>
      <c r="E170" s="65">
        <v>14.002315521240234</v>
      </c>
      <c r="F170" s="66">
        <v>17615</v>
      </c>
      <c r="G170" s="66">
        <v>195</v>
      </c>
      <c r="H170" s="66">
        <v>17420</v>
      </c>
      <c r="I170">
        <v>17238</v>
      </c>
      <c r="J170">
        <v>12</v>
      </c>
      <c r="K170">
        <v>96</v>
      </c>
      <c r="L170">
        <v>0</v>
      </c>
      <c r="M170">
        <v>12</v>
      </c>
      <c r="N170">
        <v>7</v>
      </c>
      <c r="O170">
        <v>0</v>
      </c>
      <c r="P170">
        <v>1</v>
      </c>
      <c r="Q170">
        <v>5</v>
      </c>
      <c r="R170">
        <v>23</v>
      </c>
      <c r="S170">
        <v>0</v>
      </c>
      <c r="T170">
        <v>0</v>
      </c>
      <c r="U170">
        <v>1</v>
      </c>
      <c r="V170">
        <v>22</v>
      </c>
      <c r="W170">
        <v>0</v>
      </c>
      <c r="X170">
        <v>3</v>
      </c>
      <c r="Y170">
        <v>34</v>
      </c>
      <c r="Z170">
        <v>0</v>
      </c>
      <c r="AA170">
        <v>8</v>
      </c>
      <c r="AB170">
        <v>0</v>
      </c>
      <c r="AC170">
        <v>4</v>
      </c>
      <c r="AD170">
        <v>7</v>
      </c>
      <c r="AE170">
        <v>4</v>
      </c>
      <c r="AF170">
        <v>3</v>
      </c>
      <c r="AG170">
        <v>1</v>
      </c>
      <c r="AH170">
        <v>0</v>
      </c>
      <c r="AI170">
        <v>0</v>
      </c>
      <c r="AJ170">
        <v>1</v>
      </c>
      <c r="AK170">
        <v>2</v>
      </c>
      <c r="AL170">
        <v>33</v>
      </c>
      <c r="AM170">
        <v>0</v>
      </c>
      <c r="AN170">
        <v>98</v>
      </c>
      <c r="AO170" s="81">
        <f t="shared" si="73"/>
        <v>46.617483615875244</v>
      </c>
      <c r="AP170" s="81">
        <f t="shared" si="74"/>
        <v>0.54679142809681203</v>
      </c>
      <c r="AQ170" s="4">
        <f t="shared" si="75"/>
        <v>600732.36198754609</v>
      </c>
      <c r="AR170" s="35"/>
      <c r="AS170" s="32">
        <f t="shared" si="79"/>
        <v>7.0370611337515028</v>
      </c>
      <c r="AT170" s="35"/>
      <c r="AU170" s="35"/>
      <c r="AV170" s="35"/>
      <c r="AW170" s="35"/>
      <c r="AX170" s="35"/>
      <c r="AY170" s="35"/>
      <c r="AZ170" s="35"/>
      <c r="BA170" s="35"/>
      <c r="BB170" s="32">
        <f t="shared" si="80"/>
        <v>7.2524813725398136</v>
      </c>
      <c r="BC170" s="35"/>
      <c r="BD170" s="35"/>
      <c r="BE170" s="35"/>
      <c r="BF170" s="35"/>
    </row>
    <row r="171" spans="1:58" s="10" customFormat="1" ht="16" thickBot="1" x14ac:dyDescent="0.25">
      <c r="A171" s="50" t="s">
        <v>3111</v>
      </c>
      <c r="B171" s="51" t="s">
        <v>3169</v>
      </c>
      <c r="C171" s="51" t="s">
        <v>3160</v>
      </c>
      <c r="D171" s="51" t="s">
        <v>3159</v>
      </c>
      <c r="E171" s="9">
        <v>28.923189163208008</v>
      </c>
      <c r="F171" s="52">
        <v>15793</v>
      </c>
      <c r="G171" s="52">
        <v>359</v>
      </c>
      <c r="H171" s="52">
        <v>15434</v>
      </c>
      <c r="I171" s="10">
        <v>15173</v>
      </c>
      <c r="J171" s="10">
        <v>18</v>
      </c>
      <c r="K171" s="10">
        <v>139</v>
      </c>
      <c r="L171" s="10">
        <v>4</v>
      </c>
      <c r="M171" s="10">
        <v>31</v>
      </c>
      <c r="N171" s="10">
        <v>5</v>
      </c>
      <c r="O171" s="10">
        <v>0</v>
      </c>
      <c r="P171" s="10">
        <v>0</v>
      </c>
      <c r="Q171" s="10">
        <v>9</v>
      </c>
      <c r="R171" s="10">
        <v>30</v>
      </c>
      <c r="S171" s="10">
        <v>0</v>
      </c>
      <c r="T171" s="10">
        <v>1</v>
      </c>
      <c r="U171" s="10">
        <v>2</v>
      </c>
      <c r="V171" s="10">
        <v>38</v>
      </c>
      <c r="W171" s="10">
        <v>0</v>
      </c>
      <c r="X171" s="10">
        <v>2</v>
      </c>
      <c r="Y171" s="10">
        <v>45</v>
      </c>
      <c r="Z171" s="10">
        <v>0</v>
      </c>
      <c r="AA171" s="10">
        <v>14</v>
      </c>
      <c r="AB171" s="10">
        <v>0</v>
      </c>
      <c r="AC171" s="10">
        <v>14</v>
      </c>
      <c r="AD171" s="10">
        <v>3</v>
      </c>
      <c r="AE171" s="10">
        <v>6</v>
      </c>
      <c r="AF171" s="10">
        <v>5</v>
      </c>
      <c r="AG171" s="10">
        <v>0</v>
      </c>
      <c r="AH171" s="10">
        <v>1</v>
      </c>
      <c r="AI171" s="10">
        <v>0</v>
      </c>
      <c r="AJ171" s="10">
        <v>0</v>
      </c>
      <c r="AK171" s="10">
        <v>1</v>
      </c>
      <c r="AL171" s="10">
        <v>84</v>
      </c>
      <c r="AM171" s="10">
        <v>0</v>
      </c>
      <c r="AN171" s="10">
        <v>168</v>
      </c>
      <c r="AO171" s="31">
        <f t="shared" si="73"/>
        <v>46.617483615875244</v>
      </c>
      <c r="AP171" s="31">
        <f t="shared" si="74"/>
        <v>0.54679142809681203</v>
      </c>
      <c r="AQ171" s="4">
        <f t="shared" si="75"/>
        <v>1240873.0338828682</v>
      </c>
      <c r="AR171" s="31">
        <f>AVERAGE(AQ171:AQ172)</f>
        <v>1091126.8733631044</v>
      </c>
      <c r="AS171" s="31">
        <f>E171*AN171/SUM(M171,N171,O171,P171,U171,V171,W171,X171,AC171,AD171,AE171,AF171,AK171,AL171,AM171,AN171)</f>
        <v>13.535085736543023</v>
      </c>
      <c r="AT171" s="31">
        <f>AVERAGE(AS171:AS172)</f>
        <v>12.335633088414536</v>
      </c>
      <c r="AU171" s="31"/>
      <c r="AV171" s="31"/>
      <c r="AW171" s="31"/>
      <c r="AX171" s="31"/>
      <c r="AY171" s="31"/>
      <c r="AZ171" s="31"/>
      <c r="BA171" s="31"/>
      <c r="BB171" s="31">
        <f>E171*SUM(AN171,AF171)/(SUM(AN171,AF171)+SUM(M171,N171,O171,P171,U171,V171,W171,X171,AC171,AD171,AE171,AK171,AL171,AM171))</f>
        <v>13.937915669178231</v>
      </c>
      <c r="BC171" s="31">
        <f>AVERAGE(BB171:BB172)</f>
        <v>12.660783392957541</v>
      </c>
      <c r="BD171" s="31"/>
      <c r="BE171" s="31"/>
      <c r="BF171" s="31"/>
    </row>
    <row r="172" spans="1:58" ht="16" thickBot="1" x14ac:dyDescent="0.25">
      <c r="A172" s="54" t="s">
        <v>3113</v>
      </c>
      <c r="B172" s="5" t="s">
        <v>3169</v>
      </c>
      <c r="C172" s="5" t="s">
        <v>3160</v>
      </c>
      <c r="D172" s="5" t="s">
        <v>3159</v>
      </c>
      <c r="E172" s="6">
        <v>21.942399978637695</v>
      </c>
      <c r="F172" s="49">
        <v>15382</v>
      </c>
      <c r="G172" s="49">
        <v>266</v>
      </c>
      <c r="H172" s="49">
        <v>15116</v>
      </c>
      <c r="I172">
        <v>14918</v>
      </c>
      <c r="J172">
        <v>4</v>
      </c>
      <c r="K172">
        <v>116</v>
      </c>
      <c r="L172">
        <v>1</v>
      </c>
      <c r="M172">
        <v>19</v>
      </c>
      <c r="N172">
        <v>4</v>
      </c>
      <c r="O172">
        <v>0</v>
      </c>
      <c r="P172">
        <v>1</v>
      </c>
      <c r="Q172">
        <v>7</v>
      </c>
      <c r="R172">
        <v>19</v>
      </c>
      <c r="S172">
        <v>0</v>
      </c>
      <c r="T172">
        <v>0</v>
      </c>
      <c r="U172">
        <v>0</v>
      </c>
      <c r="V172">
        <v>32</v>
      </c>
      <c r="W172">
        <v>0</v>
      </c>
      <c r="X172">
        <v>1</v>
      </c>
      <c r="Y172">
        <v>43</v>
      </c>
      <c r="Z172">
        <v>0</v>
      </c>
      <c r="AA172">
        <v>7</v>
      </c>
      <c r="AB172">
        <v>0</v>
      </c>
      <c r="AC172">
        <v>8</v>
      </c>
      <c r="AD172">
        <v>2</v>
      </c>
      <c r="AE172">
        <v>3</v>
      </c>
      <c r="AF172">
        <v>3</v>
      </c>
      <c r="AG172">
        <v>1</v>
      </c>
      <c r="AH172">
        <v>0</v>
      </c>
      <c r="AI172">
        <v>0</v>
      </c>
      <c r="AJ172">
        <v>0</v>
      </c>
      <c r="AK172">
        <v>1</v>
      </c>
      <c r="AL172">
        <v>57</v>
      </c>
      <c r="AM172">
        <v>0</v>
      </c>
      <c r="AN172">
        <v>135</v>
      </c>
      <c r="AO172" s="32">
        <f t="shared" si="73"/>
        <v>46.617483615875244</v>
      </c>
      <c r="AP172" s="32">
        <f t="shared" si="74"/>
        <v>0.54679142809681203</v>
      </c>
      <c r="AQ172" s="4">
        <f t="shared" si="75"/>
        <v>941380.71284334071</v>
      </c>
      <c r="AR172" s="4"/>
      <c r="AS172" s="31">
        <f t="shared" ref="AS172:AS174" si="81">E172*AN172/SUM(M172,N172,O172,P172,U172,V172,W172,X172,AC172,AD172,AE172,AF172,AK172,AL172,AM172,AN172)</f>
        <v>11.136180440286049</v>
      </c>
      <c r="AT172" s="4"/>
      <c r="AU172" s="4"/>
      <c r="AV172" s="4"/>
      <c r="AW172" s="4"/>
      <c r="AX172" s="4"/>
      <c r="AY172" s="4"/>
      <c r="AZ172" s="4"/>
      <c r="BA172" s="4"/>
      <c r="BB172" s="31">
        <f t="shared" ref="BB172:BB174" si="82">E172*SUM(AN172,AF172)/(SUM(AN172,AF172)+SUM(M172,N172,O172,P172,U172,V172,W172,X172,AC172,AD172,AE172,AK172,AL172,AM172))</f>
        <v>11.38365111673685</v>
      </c>
      <c r="BC172" s="4"/>
      <c r="BD172" s="4"/>
      <c r="BE172" s="4"/>
      <c r="BF172" s="4"/>
    </row>
    <row r="173" spans="1:58" ht="16" thickBot="1" x14ac:dyDescent="0.25">
      <c r="A173" s="54" t="s">
        <v>3115</v>
      </c>
      <c r="B173" s="5" t="s">
        <v>3170</v>
      </c>
      <c r="C173" s="5" t="s">
        <v>3160</v>
      </c>
      <c r="D173" s="5" t="s">
        <v>3159</v>
      </c>
      <c r="E173" s="6">
        <v>27.163986206054688</v>
      </c>
      <c r="F173" s="49">
        <v>16336</v>
      </c>
      <c r="G173" s="49">
        <v>349</v>
      </c>
      <c r="H173" s="49">
        <v>15987</v>
      </c>
      <c r="I173">
        <v>15730</v>
      </c>
      <c r="J173">
        <v>2</v>
      </c>
      <c r="K173">
        <v>147</v>
      </c>
      <c r="L173">
        <v>0</v>
      </c>
      <c r="M173">
        <v>24</v>
      </c>
      <c r="N173">
        <v>5</v>
      </c>
      <c r="O173">
        <v>0</v>
      </c>
      <c r="P173">
        <v>0</v>
      </c>
      <c r="Q173">
        <v>9</v>
      </c>
      <c r="R173">
        <v>26</v>
      </c>
      <c r="S173">
        <v>0</v>
      </c>
      <c r="T173">
        <v>0</v>
      </c>
      <c r="U173">
        <v>0</v>
      </c>
      <c r="V173">
        <v>36</v>
      </c>
      <c r="W173">
        <v>0</v>
      </c>
      <c r="X173">
        <v>8</v>
      </c>
      <c r="Y173">
        <v>52</v>
      </c>
      <c r="Z173">
        <v>0</v>
      </c>
      <c r="AA173">
        <v>19</v>
      </c>
      <c r="AB173">
        <v>0</v>
      </c>
      <c r="AC173">
        <v>14</v>
      </c>
      <c r="AD173">
        <v>5</v>
      </c>
      <c r="AE173">
        <v>8</v>
      </c>
      <c r="AF173">
        <v>4</v>
      </c>
      <c r="AG173">
        <v>0</v>
      </c>
      <c r="AH173">
        <v>2</v>
      </c>
      <c r="AI173">
        <v>0</v>
      </c>
      <c r="AJ173">
        <v>0</v>
      </c>
      <c r="AK173">
        <v>1</v>
      </c>
      <c r="AL173">
        <v>64</v>
      </c>
      <c r="AM173">
        <v>0</v>
      </c>
      <c r="AN173">
        <v>180</v>
      </c>
      <c r="AO173" s="32">
        <f t="shared" si="73"/>
        <v>46.617483615875244</v>
      </c>
      <c r="AP173" s="32">
        <f t="shared" si="74"/>
        <v>0.54679142809681203</v>
      </c>
      <c r="AQ173" s="4">
        <f t="shared" si="75"/>
        <v>1165399.0777316084</v>
      </c>
      <c r="AR173" s="4">
        <f>AVERAGE(AQ173:AQ174)</f>
        <v>886163.77392856753</v>
      </c>
      <c r="AS173" s="31">
        <f t="shared" si="81"/>
        <v>14.010078845529637</v>
      </c>
      <c r="AT173" s="4">
        <f>AVERAGE(AS173:AS174)</f>
        <v>10.523771459800766</v>
      </c>
      <c r="AU173" s="4"/>
      <c r="AV173" s="4"/>
      <c r="AW173" s="4"/>
      <c r="AX173" s="4"/>
      <c r="AY173" s="4"/>
      <c r="AZ173" s="4"/>
      <c r="BA173" s="4"/>
      <c r="BB173" s="31">
        <f t="shared" si="82"/>
        <v>14.321413930985852</v>
      </c>
      <c r="BC173" s="4">
        <f>AVERAGE(BB173:BB174)</f>
        <v>10.787155289376912</v>
      </c>
      <c r="BD173" s="4"/>
      <c r="BE173" s="4"/>
      <c r="BF173" s="4"/>
    </row>
    <row r="174" spans="1:58" s="12" customFormat="1" ht="16" thickBot="1" x14ac:dyDescent="0.25">
      <c r="A174" s="55" t="s">
        <v>3117</v>
      </c>
      <c r="B174" s="56" t="s">
        <v>3170</v>
      </c>
      <c r="C174" s="56" t="s">
        <v>3160</v>
      </c>
      <c r="D174" s="56" t="s">
        <v>3159</v>
      </c>
      <c r="E174" s="11">
        <v>14.14673900604248</v>
      </c>
      <c r="F174" s="57">
        <v>17615</v>
      </c>
      <c r="G174" s="57">
        <v>197</v>
      </c>
      <c r="H174" s="57">
        <v>17418</v>
      </c>
      <c r="I174" s="12">
        <v>17238</v>
      </c>
      <c r="J174" s="12">
        <v>12</v>
      </c>
      <c r="K174" s="12">
        <v>96</v>
      </c>
      <c r="L174" s="12">
        <v>0</v>
      </c>
      <c r="M174" s="12">
        <v>12</v>
      </c>
      <c r="N174" s="12">
        <v>7</v>
      </c>
      <c r="O174" s="12">
        <v>0</v>
      </c>
      <c r="P174" s="12">
        <v>1</v>
      </c>
      <c r="Q174" s="12">
        <v>5</v>
      </c>
      <c r="R174" s="12">
        <v>23</v>
      </c>
      <c r="S174" s="12">
        <v>0</v>
      </c>
      <c r="T174" s="12">
        <v>0</v>
      </c>
      <c r="U174" s="12">
        <v>1</v>
      </c>
      <c r="V174" s="12">
        <v>22</v>
      </c>
      <c r="W174" s="12">
        <v>0</v>
      </c>
      <c r="X174" s="12">
        <v>3</v>
      </c>
      <c r="Y174" s="12">
        <v>34</v>
      </c>
      <c r="Z174" s="12">
        <v>0</v>
      </c>
      <c r="AA174" s="12">
        <v>8</v>
      </c>
      <c r="AB174" s="12">
        <v>0</v>
      </c>
      <c r="AC174" s="12">
        <v>4</v>
      </c>
      <c r="AD174" s="12">
        <v>7</v>
      </c>
      <c r="AE174" s="12">
        <v>4</v>
      </c>
      <c r="AF174" s="12">
        <v>3</v>
      </c>
      <c r="AG174" s="12">
        <v>1</v>
      </c>
      <c r="AH174" s="12">
        <v>0</v>
      </c>
      <c r="AI174" s="12">
        <v>0</v>
      </c>
      <c r="AJ174" s="12">
        <v>1</v>
      </c>
      <c r="AK174" s="12">
        <v>2</v>
      </c>
      <c r="AL174" s="12">
        <v>33</v>
      </c>
      <c r="AM174" s="12">
        <v>0</v>
      </c>
      <c r="AN174" s="12">
        <v>98</v>
      </c>
      <c r="AO174" s="78">
        <f t="shared" si="73"/>
        <v>46.617483615875244</v>
      </c>
      <c r="AP174" s="78">
        <f t="shared" si="74"/>
        <v>0.54679142809681203</v>
      </c>
      <c r="AQ174" s="4">
        <f t="shared" si="75"/>
        <v>606928.47012552654</v>
      </c>
      <c r="AR174" s="13"/>
      <c r="AS174" s="31">
        <f t="shared" si="81"/>
        <v>7.0374640740718934</v>
      </c>
      <c r="AT174" s="13"/>
      <c r="AU174" s="13"/>
      <c r="AV174" s="13"/>
      <c r="AW174" s="13"/>
      <c r="AX174" s="13"/>
      <c r="AY174" s="13"/>
      <c r="AZ174" s="13"/>
      <c r="BA174" s="13"/>
      <c r="BB174" s="31">
        <f t="shared" si="82"/>
        <v>7.2528966477679724</v>
      </c>
      <c r="BC174" s="13"/>
      <c r="BD174" s="13"/>
      <c r="BE174" s="13"/>
      <c r="BF174" s="13"/>
    </row>
    <row r="175" spans="1:58" x14ac:dyDescent="0.2">
      <c r="A175" s="67" t="s">
        <v>3111</v>
      </c>
      <c r="B175" s="67" t="s">
        <v>3169</v>
      </c>
      <c r="C175" s="67" t="s">
        <v>3175</v>
      </c>
      <c r="D175" s="67" t="s">
        <v>3188</v>
      </c>
      <c r="E175" s="68">
        <v>27.294258117675781</v>
      </c>
      <c r="F175" s="69">
        <v>15793</v>
      </c>
      <c r="G175" s="69">
        <v>339</v>
      </c>
      <c r="H175" s="69">
        <v>15454</v>
      </c>
      <c r="I175">
        <v>15173</v>
      </c>
      <c r="J175">
        <v>18</v>
      </c>
      <c r="K175">
        <v>139</v>
      </c>
      <c r="L175">
        <v>4</v>
      </c>
      <c r="M175">
        <v>31</v>
      </c>
      <c r="N175">
        <v>5</v>
      </c>
      <c r="O175">
        <v>0</v>
      </c>
      <c r="P175">
        <v>0</v>
      </c>
      <c r="Q175">
        <v>9</v>
      </c>
      <c r="R175">
        <v>30</v>
      </c>
      <c r="S175">
        <v>0</v>
      </c>
      <c r="T175">
        <v>1</v>
      </c>
      <c r="U175">
        <v>2</v>
      </c>
      <c r="V175">
        <v>38</v>
      </c>
      <c r="W175">
        <v>0</v>
      </c>
      <c r="X175">
        <v>2</v>
      </c>
      <c r="Y175">
        <v>45</v>
      </c>
      <c r="Z175">
        <v>0</v>
      </c>
      <c r="AA175">
        <v>14</v>
      </c>
      <c r="AB175">
        <v>0</v>
      </c>
      <c r="AC175">
        <v>14</v>
      </c>
      <c r="AD175">
        <v>3</v>
      </c>
      <c r="AE175">
        <v>6</v>
      </c>
      <c r="AF175">
        <v>5</v>
      </c>
      <c r="AG175">
        <v>0</v>
      </c>
      <c r="AH175">
        <v>1</v>
      </c>
      <c r="AI175">
        <v>0</v>
      </c>
      <c r="AJ175">
        <v>0</v>
      </c>
      <c r="AK175">
        <v>1</v>
      </c>
      <c r="AL175">
        <v>84</v>
      </c>
      <c r="AM175">
        <v>0</v>
      </c>
      <c r="AN175">
        <v>168</v>
      </c>
      <c r="AO175" s="32">
        <f t="shared" si="73"/>
        <v>46.617483615875244</v>
      </c>
      <c r="AP175" s="32">
        <f t="shared" si="74"/>
        <v>0.54679142809681203</v>
      </c>
      <c r="AQ175" s="4">
        <f t="shared" si="75"/>
        <v>1170988.0500019491</v>
      </c>
      <c r="AR175" s="32">
        <f>AVERAGE(AQ175:AQ176)</f>
        <v>1057969.4975291966</v>
      </c>
      <c r="AS175" s="32">
        <f>E175*AN175/SUM(K175,L175,O175,P175,S175,T175,W175,X175,AA175,AB175,AE175,AF175,AI175,AJ175,AM175,AN175)</f>
        <v>13.526358005219857</v>
      </c>
      <c r="AT175" s="32">
        <f>AVERAGE(AS175:AS176)</f>
        <v>12.331453114839864</v>
      </c>
      <c r="AU175" s="32"/>
      <c r="AV175" s="32"/>
      <c r="AW175" s="32"/>
      <c r="AX175" s="32">
        <f>E175*(SUM(L175,P175,T175,X175,AB175,AF175,AJ175,AN175)/(SUM(L175,P175,T175,X175,AB175,AF175,AJ175,AN175)+SUM(K175,O175,S175,W175,AA175,AE175,AI175,AM175)))</f>
        <v>14.492526434164134</v>
      </c>
      <c r="AY175" s="32"/>
      <c r="AZ175" s="32"/>
      <c r="BA175" s="32"/>
      <c r="BB175" s="32">
        <f>E175*SUM(AN175,AF175)/(SUM(AN175,AF175)+SUM(K175,L175,O175,P175,S175,T175,W175,X175,AA175,AB175,AE175,AI175,AJ175,AM175))</f>
        <v>13.928928183946638</v>
      </c>
      <c r="BC175" s="32">
        <f>AVERAGE(BB175:BB176)</f>
        <v>12.656477628919475</v>
      </c>
      <c r="BD175" s="32"/>
      <c r="BE175" s="32"/>
      <c r="BF175" s="32"/>
    </row>
    <row r="176" spans="1:58" x14ac:dyDescent="0.2">
      <c r="A176" s="5" t="s">
        <v>3113</v>
      </c>
      <c r="B176" s="5" t="s">
        <v>3169</v>
      </c>
      <c r="C176" s="5" t="s">
        <v>3175</v>
      </c>
      <c r="D176" s="5" t="s">
        <v>3188</v>
      </c>
      <c r="E176" s="6">
        <v>22.025617599487305</v>
      </c>
      <c r="F176" s="49">
        <v>15382</v>
      </c>
      <c r="G176" s="49">
        <v>267</v>
      </c>
      <c r="H176" s="49">
        <v>15115</v>
      </c>
      <c r="I176">
        <v>14918</v>
      </c>
      <c r="J176">
        <v>4</v>
      </c>
      <c r="K176">
        <v>116</v>
      </c>
      <c r="L176">
        <v>1</v>
      </c>
      <c r="M176">
        <v>19</v>
      </c>
      <c r="N176">
        <v>4</v>
      </c>
      <c r="O176">
        <v>0</v>
      </c>
      <c r="P176">
        <v>1</v>
      </c>
      <c r="Q176">
        <v>7</v>
      </c>
      <c r="R176">
        <v>19</v>
      </c>
      <c r="S176">
        <v>0</v>
      </c>
      <c r="T176">
        <v>0</v>
      </c>
      <c r="U176">
        <v>0</v>
      </c>
      <c r="V176">
        <v>32</v>
      </c>
      <c r="W176">
        <v>0</v>
      </c>
      <c r="X176">
        <v>1</v>
      </c>
      <c r="Y176">
        <v>43</v>
      </c>
      <c r="Z176">
        <v>0</v>
      </c>
      <c r="AA176">
        <v>7</v>
      </c>
      <c r="AB176">
        <v>0</v>
      </c>
      <c r="AC176">
        <v>8</v>
      </c>
      <c r="AD176">
        <v>2</v>
      </c>
      <c r="AE176">
        <v>3</v>
      </c>
      <c r="AF176">
        <v>3</v>
      </c>
      <c r="AG176">
        <v>1</v>
      </c>
      <c r="AH176">
        <v>0</v>
      </c>
      <c r="AI176">
        <v>0</v>
      </c>
      <c r="AJ176">
        <v>0</v>
      </c>
      <c r="AK176">
        <v>1</v>
      </c>
      <c r="AL176">
        <v>57</v>
      </c>
      <c r="AM176">
        <v>0</v>
      </c>
      <c r="AN176">
        <v>135</v>
      </c>
      <c r="AO176" s="32">
        <f t="shared" si="73"/>
        <v>46.617483615875244</v>
      </c>
      <c r="AP176" s="32">
        <f t="shared" si="74"/>
        <v>0.54679142809681203</v>
      </c>
      <c r="AQ176" s="4">
        <f t="shared" si="75"/>
        <v>944950.94505644403</v>
      </c>
      <c r="AR176" s="4"/>
      <c r="AS176" s="32">
        <f t="shared" ref="AS176:AS178" si="83">E176*AN176/SUM(K176,L176,O176,P176,S176,T176,W176,X176,AA176,AB176,AE176,AF176,AI176,AJ176,AM176,AN176)</f>
        <v>11.136548224459872</v>
      </c>
      <c r="AT176" s="4"/>
      <c r="AU176" s="4"/>
      <c r="AV176" s="4"/>
      <c r="AW176" s="4"/>
      <c r="AX176" s="32">
        <f t="shared" ref="AX176:AX178" si="84">E176*(SUM(L176,P176,T176,X176,AB176,AF176,AJ176,AN176)/(SUM(L176,P176,T176,X176,AB176,AF176,AJ176,AN176)+SUM(K176,O176,S176,W176,AA176,AE176,AI176,AM176)))</f>
        <v>11.631505923324756</v>
      </c>
      <c r="AY176" s="4"/>
      <c r="AZ176" s="4"/>
      <c r="BA176" s="4"/>
      <c r="BB176" s="32">
        <f t="shared" ref="BB176:BB178" si="85">E176*SUM(AN176,AF176)/(SUM(AN176,AF176)+SUM(K176,L176,O176,P176,S176,T176,W176,X176,AA176,AB176,AE176,AI176,AJ176,AM176))</f>
        <v>11.384027073892314</v>
      </c>
      <c r="BC176" s="4"/>
      <c r="BD176" s="4"/>
      <c r="BE176" s="4"/>
      <c r="BF176" s="4"/>
    </row>
    <row r="177" spans="1:58" x14ac:dyDescent="0.2">
      <c r="A177" s="5" t="s">
        <v>3115</v>
      </c>
      <c r="B177" s="5" t="s">
        <v>3170</v>
      </c>
      <c r="C177" s="5" t="s">
        <v>3175</v>
      </c>
      <c r="D177" s="5" t="s">
        <v>3188</v>
      </c>
      <c r="E177" s="6">
        <v>28.502264022827148</v>
      </c>
      <c r="F177" s="49">
        <v>16336</v>
      </c>
      <c r="G177" s="49">
        <v>366</v>
      </c>
      <c r="H177" s="49">
        <v>15970</v>
      </c>
      <c r="I177">
        <v>15730</v>
      </c>
      <c r="J177">
        <v>2</v>
      </c>
      <c r="K177">
        <v>147</v>
      </c>
      <c r="L177">
        <v>0</v>
      </c>
      <c r="M177">
        <v>24</v>
      </c>
      <c r="N177">
        <v>5</v>
      </c>
      <c r="O177">
        <v>0</v>
      </c>
      <c r="P177">
        <v>0</v>
      </c>
      <c r="Q177">
        <v>9</v>
      </c>
      <c r="R177">
        <v>26</v>
      </c>
      <c r="S177">
        <v>0</v>
      </c>
      <c r="T177">
        <v>0</v>
      </c>
      <c r="U177">
        <v>0</v>
      </c>
      <c r="V177">
        <v>36</v>
      </c>
      <c r="W177">
        <v>0</v>
      </c>
      <c r="X177">
        <v>8</v>
      </c>
      <c r="Y177">
        <v>52</v>
      </c>
      <c r="Z177">
        <v>0</v>
      </c>
      <c r="AA177">
        <v>19</v>
      </c>
      <c r="AB177">
        <v>0</v>
      </c>
      <c r="AC177">
        <v>14</v>
      </c>
      <c r="AD177">
        <v>5</v>
      </c>
      <c r="AE177">
        <v>8</v>
      </c>
      <c r="AF177">
        <v>4</v>
      </c>
      <c r="AG177">
        <v>0</v>
      </c>
      <c r="AH177">
        <v>2</v>
      </c>
      <c r="AI177">
        <v>0</v>
      </c>
      <c r="AJ177">
        <v>0</v>
      </c>
      <c r="AK177">
        <v>1</v>
      </c>
      <c r="AL177">
        <v>64</v>
      </c>
      <c r="AM177">
        <v>0</v>
      </c>
      <c r="AN177">
        <v>180</v>
      </c>
      <c r="AO177" s="32">
        <f t="shared" si="73"/>
        <v>46.617483615875244</v>
      </c>
      <c r="AP177" s="32">
        <f t="shared" si="74"/>
        <v>0.54679142809681203</v>
      </c>
      <c r="AQ177" s="4">
        <f t="shared" si="75"/>
        <v>1222814.3525585285</v>
      </c>
      <c r="AR177" s="4">
        <f>AVERAGE(AQ177:AQ178)</f>
        <v>941219.34456636978</v>
      </c>
      <c r="AS177" s="32">
        <f t="shared" si="83"/>
        <v>14.017506896472367</v>
      </c>
      <c r="AT177" s="4">
        <f>AVERAGE(AS177:AS178)</f>
        <v>10.529200430575347</v>
      </c>
      <c r="AU177" s="4"/>
      <c r="AV177" s="4"/>
      <c r="AW177" s="4"/>
      <c r="AX177" s="32">
        <f t="shared" si="84"/>
        <v>14.952007356237193</v>
      </c>
      <c r="AY177" s="4"/>
      <c r="AZ177" s="4"/>
      <c r="BA177" s="4"/>
      <c r="BB177" s="32">
        <f t="shared" si="85"/>
        <v>14.329007049727309</v>
      </c>
      <c r="BC177" s="4">
        <f>AVERAGE(BB177:BB178)</f>
        <v>10.792719292376466</v>
      </c>
      <c r="BD177" s="4"/>
      <c r="BE177" s="4"/>
      <c r="BF177" s="4"/>
    </row>
    <row r="178" spans="1:58" ht="16" thickBot="1" x14ac:dyDescent="0.25">
      <c r="A178" s="64" t="s">
        <v>3117</v>
      </c>
      <c r="B178" s="64" t="s">
        <v>3170</v>
      </c>
      <c r="C178" s="64" t="s">
        <v>3175</v>
      </c>
      <c r="D178" s="64" t="s">
        <v>3188</v>
      </c>
      <c r="E178" s="65">
        <v>15.37501335144043</v>
      </c>
      <c r="F178" s="66">
        <v>17615</v>
      </c>
      <c r="G178" s="66">
        <v>214</v>
      </c>
      <c r="H178" s="66">
        <v>17401</v>
      </c>
      <c r="I178">
        <v>17238</v>
      </c>
      <c r="J178">
        <v>12</v>
      </c>
      <c r="K178">
        <v>96</v>
      </c>
      <c r="L178">
        <v>0</v>
      </c>
      <c r="M178">
        <v>12</v>
      </c>
      <c r="N178">
        <v>7</v>
      </c>
      <c r="O178">
        <v>0</v>
      </c>
      <c r="P178">
        <v>1</v>
      </c>
      <c r="Q178">
        <v>5</v>
      </c>
      <c r="R178">
        <v>23</v>
      </c>
      <c r="S178">
        <v>0</v>
      </c>
      <c r="T178">
        <v>0</v>
      </c>
      <c r="U178">
        <v>1</v>
      </c>
      <c r="V178">
        <v>22</v>
      </c>
      <c r="W178">
        <v>0</v>
      </c>
      <c r="X178">
        <v>3</v>
      </c>
      <c r="Y178">
        <v>34</v>
      </c>
      <c r="Z178">
        <v>0</v>
      </c>
      <c r="AA178">
        <v>8</v>
      </c>
      <c r="AB178">
        <v>0</v>
      </c>
      <c r="AC178">
        <v>4</v>
      </c>
      <c r="AD178">
        <v>7</v>
      </c>
      <c r="AE178">
        <v>4</v>
      </c>
      <c r="AF178">
        <v>3</v>
      </c>
      <c r="AG178">
        <v>1</v>
      </c>
      <c r="AH178">
        <v>0</v>
      </c>
      <c r="AI178">
        <v>0</v>
      </c>
      <c r="AJ178">
        <v>1</v>
      </c>
      <c r="AK178">
        <v>2</v>
      </c>
      <c r="AL178">
        <v>33</v>
      </c>
      <c r="AM178">
        <v>0</v>
      </c>
      <c r="AN178">
        <v>98</v>
      </c>
      <c r="AO178" s="81">
        <f t="shared" si="73"/>
        <v>46.617483615875244</v>
      </c>
      <c r="AP178" s="81">
        <f t="shared" si="74"/>
        <v>0.54679142809681203</v>
      </c>
      <c r="AQ178" s="4">
        <f t="shared" si="75"/>
        <v>659624.33657421102</v>
      </c>
      <c r="AR178" s="35"/>
      <c r="AS178" s="32">
        <f t="shared" si="83"/>
        <v>7.040893964678328</v>
      </c>
      <c r="AT178" s="35"/>
      <c r="AU178" s="35"/>
      <c r="AV178" s="35"/>
      <c r="AW178" s="35"/>
      <c r="AX178" s="32">
        <f t="shared" si="84"/>
        <v>7.6156608189377826</v>
      </c>
      <c r="AY178" s="35"/>
      <c r="AZ178" s="35"/>
      <c r="BA178" s="35"/>
      <c r="BB178" s="32">
        <f t="shared" si="85"/>
        <v>7.256431535025623</v>
      </c>
      <c r="BC178" s="35"/>
      <c r="BD178" s="35"/>
      <c r="BE178" s="35"/>
      <c r="BF178" s="35"/>
    </row>
    <row r="179" spans="1:58" s="10" customFormat="1" ht="16" thickBot="1" x14ac:dyDescent="0.25">
      <c r="A179" s="50" t="s">
        <v>3111</v>
      </c>
      <c r="B179" s="51" t="s">
        <v>3169</v>
      </c>
      <c r="C179" s="51" t="s">
        <v>3186</v>
      </c>
      <c r="D179" s="51" t="s">
        <v>3187</v>
      </c>
      <c r="E179" s="9">
        <v>27.050098419189453</v>
      </c>
      <c r="F179" s="52">
        <v>15793</v>
      </c>
      <c r="G179" s="52">
        <v>336</v>
      </c>
      <c r="H179" s="52">
        <v>15457</v>
      </c>
      <c r="I179" s="10">
        <v>15173</v>
      </c>
      <c r="J179" s="10">
        <v>18</v>
      </c>
      <c r="K179" s="10">
        <v>139</v>
      </c>
      <c r="L179" s="10">
        <v>4</v>
      </c>
      <c r="M179" s="10">
        <v>31</v>
      </c>
      <c r="N179" s="10">
        <v>5</v>
      </c>
      <c r="O179" s="10">
        <v>0</v>
      </c>
      <c r="P179" s="10">
        <v>0</v>
      </c>
      <c r="Q179" s="10">
        <v>9</v>
      </c>
      <c r="R179" s="10">
        <v>30</v>
      </c>
      <c r="S179" s="10">
        <v>0</v>
      </c>
      <c r="T179" s="10">
        <v>1</v>
      </c>
      <c r="U179" s="10">
        <v>2</v>
      </c>
      <c r="V179" s="10">
        <v>38</v>
      </c>
      <c r="W179" s="10">
        <v>0</v>
      </c>
      <c r="X179" s="10">
        <v>2</v>
      </c>
      <c r="Y179" s="10">
        <v>45</v>
      </c>
      <c r="Z179" s="10">
        <v>0</v>
      </c>
      <c r="AA179" s="10">
        <v>14</v>
      </c>
      <c r="AB179" s="10">
        <v>0</v>
      </c>
      <c r="AC179" s="10">
        <v>14</v>
      </c>
      <c r="AD179" s="10">
        <v>3</v>
      </c>
      <c r="AE179" s="10">
        <v>6</v>
      </c>
      <c r="AF179" s="10">
        <v>5</v>
      </c>
      <c r="AG179" s="10">
        <v>0</v>
      </c>
      <c r="AH179" s="10">
        <v>1</v>
      </c>
      <c r="AI179" s="10">
        <v>0</v>
      </c>
      <c r="AJ179" s="10">
        <v>0</v>
      </c>
      <c r="AK179" s="10">
        <v>1</v>
      </c>
      <c r="AL179" s="10">
        <v>84</v>
      </c>
      <c r="AM179" s="10">
        <v>0</v>
      </c>
      <c r="AN179" s="10">
        <v>168</v>
      </c>
      <c r="AO179" s="31">
        <f t="shared" si="73"/>
        <v>46.617483615875244</v>
      </c>
      <c r="AP179" s="31">
        <f t="shared" si="74"/>
        <v>0.54679142809681203</v>
      </c>
      <c r="AQ179" s="4">
        <f t="shared" si="75"/>
        <v>1160513.0230572007</v>
      </c>
      <c r="AR179" s="20">
        <f>AVERAGE(AQ179:AQ180)</f>
        <v>1027751.3646671535</v>
      </c>
      <c r="AS179" s="31">
        <f>E179*AN179/SUM(Q179,R179,S179,T179,U179,V179,W179,X179,AG179:AN179)</f>
        <v>13.525049209594727</v>
      </c>
      <c r="AT179" s="31">
        <f>AVERAGE(AS179:AS180)</f>
        <v>12.328228829877649</v>
      </c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</row>
    <row r="180" spans="1:58" ht="16" thickBot="1" x14ac:dyDescent="0.25">
      <c r="A180" s="54" t="s">
        <v>3113</v>
      </c>
      <c r="B180" s="5" t="s">
        <v>3169</v>
      </c>
      <c r="C180" s="5" t="s">
        <v>3186</v>
      </c>
      <c r="D180" s="5" t="s">
        <v>3187</v>
      </c>
      <c r="E180" s="6">
        <v>20.861083984375</v>
      </c>
      <c r="F180" s="49">
        <v>15382</v>
      </c>
      <c r="G180" s="49">
        <v>253</v>
      </c>
      <c r="H180" s="49">
        <v>15129</v>
      </c>
      <c r="I180">
        <v>14918</v>
      </c>
      <c r="J180">
        <v>4</v>
      </c>
      <c r="K180">
        <v>116</v>
      </c>
      <c r="L180">
        <v>1</v>
      </c>
      <c r="M180">
        <v>19</v>
      </c>
      <c r="N180">
        <v>4</v>
      </c>
      <c r="O180">
        <v>0</v>
      </c>
      <c r="P180">
        <v>1</v>
      </c>
      <c r="Q180">
        <v>7</v>
      </c>
      <c r="R180">
        <v>19</v>
      </c>
      <c r="S180">
        <v>0</v>
      </c>
      <c r="T180">
        <v>0</v>
      </c>
      <c r="U180">
        <v>0</v>
      </c>
      <c r="V180">
        <v>32</v>
      </c>
      <c r="W180">
        <v>0</v>
      </c>
      <c r="X180">
        <v>1</v>
      </c>
      <c r="Y180">
        <v>43</v>
      </c>
      <c r="Z180">
        <v>0</v>
      </c>
      <c r="AA180">
        <v>7</v>
      </c>
      <c r="AB180">
        <v>0</v>
      </c>
      <c r="AC180">
        <v>8</v>
      </c>
      <c r="AD180">
        <v>2</v>
      </c>
      <c r="AE180">
        <v>3</v>
      </c>
      <c r="AF180">
        <v>3</v>
      </c>
      <c r="AG180">
        <v>1</v>
      </c>
      <c r="AH180">
        <v>0</v>
      </c>
      <c r="AI180">
        <v>0</v>
      </c>
      <c r="AJ180">
        <v>0</v>
      </c>
      <c r="AK180">
        <v>1</v>
      </c>
      <c r="AL180">
        <v>57</v>
      </c>
      <c r="AM180">
        <v>0</v>
      </c>
      <c r="AN180">
        <v>135</v>
      </c>
      <c r="AO180" s="32">
        <f t="shared" si="73"/>
        <v>46.617483615875244</v>
      </c>
      <c r="AP180" s="32">
        <f t="shared" si="74"/>
        <v>0.54679142809681203</v>
      </c>
      <c r="AQ180" s="4">
        <f t="shared" si="75"/>
        <v>894989.70627710631</v>
      </c>
      <c r="AR180" s="4"/>
      <c r="AS180" s="31">
        <f t="shared" ref="AS180:AS182" si="86">E180*AN180/SUM(Q180,R180,S180,T180,U180,V180,W180,X180,AG180:AN180)</f>
        <v>11.131408450160572</v>
      </c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</row>
    <row r="181" spans="1:58" ht="16" thickBot="1" x14ac:dyDescent="0.25">
      <c r="A181" s="54" t="s">
        <v>3115</v>
      </c>
      <c r="B181" s="5" t="s">
        <v>3170</v>
      </c>
      <c r="C181" s="5" t="s">
        <v>3186</v>
      </c>
      <c r="D181" s="5" t="s">
        <v>3187</v>
      </c>
      <c r="E181" s="6">
        <v>25.355640411376953</v>
      </c>
      <c r="F181" s="49">
        <v>16336</v>
      </c>
      <c r="G181" s="49">
        <v>326</v>
      </c>
      <c r="H181" s="49">
        <v>16010</v>
      </c>
      <c r="I181">
        <v>15730</v>
      </c>
      <c r="J181">
        <v>2</v>
      </c>
      <c r="K181">
        <v>147</v>
      </c>
      <c r="L181">
        <v>0</v>
      </c>
      <c r="M181">
        <v>24</v>
      </c>
      <c r="N181">
        <v>5</v>
      </c>
      <c r="O181">
        <v>0</v>
      </c>
      <c r="P181">
        <v>0</v>
      </c>
      <c r="Q181">
        <v>9</v>
      </c>
      <c r="R181">
        <v>26</v>
      </c>
      <c r="S181">
        <v>0</v>
      </c>
      <c r="T181">
        <v>0</v>
      </c>
      <c r="U181">
        <v>0</v>
      </c>
      <c r="V181">
        <v>36</v>
      </c>
      <c r="W181">
        <v>0</v>
      </c>
      <c r="X181">
        <v>8</v>
      </c>
      <c r="Y181">
        <v>52</v>
      </c>
      <c r="Z181">
        <v>0</v>
      </c>
      <c r="AA181">
        <v>19</v>
      </c>
      <c r="AB181">
        <v>0</v>
      </c>
      <c r="AC181">
        <v>14</v>
      </c>
      <c r="AD181">
        <v>5</v>
      </c>
      <c r="AE181">
        <v>8</v>
      </c>
      <c r="AF181">
        <v>4</v>
      </c>
      <c r="AG181">
        <v>0</v>
      </c>
      <c r="AH181">
        <v>2</v>
      </c>
      <c r="AI181">
        <v>0</v>
      </c>
      <c r="AJ181">
        <v>0</v>
      </c>
      <c r="AK181">
        <v>1</v>
      </c>
      <c r="AL181">
        <v>64</v>
      </c>
      <c r="AM181">
        <v>0</v>
      </c>
      <c r="AN181">
        <v>180</v>
      </c>
      <c r="AO181" s="32">
        <f t="shared" si="73"/>
        <v>46.617483615875244</v>
      </c>
      <c r="AP181" s="32">
        <f t="shared" si="74"/>
        <v>0.54679142809681203</v>
      </c>
      <c r="AQ181" s="4">
        <f t="shared" si="75"/>
        <v>1087816.7779413247</v>
      </c>
      <c r="AR181" s="19">
        <f>AVERAGE(AQ181:AQ182)</f>
        <v>834982.49441621872</v>
      </c>
      <c r="AS181" s="31">
        <f t="shared" si="86"/>
        <v>14.00004685290752</v>
      </c>
      <c r="AT181" s="4">
        <f>AVERAGE(AS181:AS182)</f>
        <v>10.517949218723997</v>
      </c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</row>
    <row r="182" spans="1:58" s="12" customFormat="1" ht="16" thickBot="1" x14ac:dyDescent="0.25">
      <c r="A182" s="55" t="s">
        <v>3117</v>
      </c>
      <c r="B182" s="56" t="s">
        <v>3170</v>
      </c>
      <c r="C182" s="56" t="s">
        <v>3186</v>
      </c>
      <c r="D182" s="56" t="s">
        <v>3187</v>
      </c>
      <c r="E182" s="11">
        <v>13.56914234161377</v>
      </c>
      <c r="F182" s="57">
        <v>17615</v>
      </c>
      <c r="G182" s="57">
        <v>189</v>
      </c>
      <c r="H182" s="57">
        <v>17426</v>
      </c>
      <c r="I182" s="12">
        <v>17238</v>
      </c>
      <c r="J182" s="12">
        <v>12</v>
      </c>
      <c r="K182" s="12">
        <v>96</v>
      </c>
      <c r="L182" s="12">
        <v>0</v>
      </c>
      <c r="M182" s="12">
        <v>12</v>
      </c>
      <c r="N182" s="12">
        <v>7</v>
      </c>
      <c r="O182" s="12">
        <v>0</v>
      </c>
      <c r="P182" s="12">
        <v>1</v>
      </c>
      <c r="Q182" s="12">
        <v>5</v>
      </c>
      <c r="R182" s="12">
        <v>23</v>
      </c>
      <c r="S182" s="12">
        <v>0</v>
      </c>
      <c r="T182" s="12">
        <v>0</v>
      </c>
      <c r="U182" s="12">
        <v>1</v>
      </c>
      <c r="V182" s="12">
        <v>22</v>
      </c>
      <c r="W182" s="12">
        <v>0</v>
      </c>
      <c r="X182" s="12">
        <v>3</v>
      </c>
      <c r="Y182" s="12">
        <v>34</v>
      </c>
      <c r="Z182" s="12">
        <v>0</v>
      </c>
      <c r="AA182" s="12">
        <v>8</v>
      </c>
      <c r="AB182" s="12">
        <v>0</v>
      </c>
      <c r="AC182" s="12">
        <v>4</v>
      </c>
      <c r="AD182" s="12">
        <v>7</v>
      </c>
      <c r="AE182" s="12">
        <v>4</v>
      </c>
      <c r="AF182" s="12">
        <v>3</v>
      </c>
      <c r="AG182" s="12">
        <v>1</v>
      </c>
      <c r="AH182" s="12">
        <v>0</v>
      </c>
      <c r="AI182" s="12">
        <v>0</v>
      </c>
      <c r="AJ182" s="12">
        <v>1</v>
      </c>
      <c r="AK182" s="12">
        <v>2</v>
      </c>
      <c r="AL182" s="12">
        <v>33</v>
      </c>
      <c r="AM182" s="12">
        <v>0</v>
      </c>
      <c r="AN182" s="12">
        <v>98</v>
      </c>
      <c r="AO182" s="78">
        <f t="shared" si="73"/>
        <v>46.617483615875244</v>
      </c>
      <c r="AP182" s="78">
        <f t="shared" si="74"/>
        <v>0.54679142809681203</v>
      </c>
      <c r="AQ182" s="4">
        <f t="shared" si="75"/>
        <v>582148.2108911128</v>
      </c>
      <c r="AR182" s="13"/>
      <c r="AS182" s="31">
        <f t="shared" si="86"/>
        <v>7.035851584540473</v>
      </c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</row>
  </sheetData>
  <sortState xmlns:xlrd2="http://schemas.microsoft.com/office/spreadsheetml/2017/richdata2" ref="A33:V44">
    <sortCondition ref="B14"/>
  </sortState>
  <conditionalFormatting sqref="A121">
    <cfRule type="expression" dxfId="203" priority="447">
      <formula>NOT(ISBLANK(A121))</formula>
    </cfRule>
  </conditionalFormatting>
  <conditionalFormatting sqref="A155:A160 B157:AB157 AD157:AG157">
    <cfRule type="expression" dxfId="202" priority="22">
      <formula>NOT(ISBLANK(A155))</formula>
    </cfRule>
  </conditionalFormatting>
  <conditionalFormatting sqref="A25:Q26">
    <cfRule type="expression" dxfId="201" priority="213">
      <formula>NOT(ISBLANK(A25))</formula>
    </cfRule>
  </conditionalFormatting>
  <conditionalFormatting sqref="A65:Q71">
    <cfRule type="expression" dxfId="200" priority="153">
      <formula>NOT(ISBLANK(A65))</formula>
    </cfRule>
  </conditionalFormatting>
  <conditionalFormatting sqref="A113:AG119">
    <cfRule type="expression" dxfId="199" priority="80">
      <formula>NOT(ISBLANK(A113))</formula>
    </cfRule>
  </conditionalFormatting>
  <conditionalFormatting sqref="B20:B21">
    <cfRule type="expression" dxfId="198" priority="215">
      <formula>NOT(ISBLANK(B20))</formula>
    </cfRule>
  </conditionalFormatting>
  <conditionalFormatting sqref="B22:Q23">
    <cfRule type="expression" dxfId="197" priority="186">
      <formula>NOT(ISBLANK(B22))</formula>
    </cfRule>
  </conditionalFormatting>
  <conditionalFormatting sqref="B156:AG156">
    <cfRule type="expression" dxfId="196" priority="19">
      <formula>NOT(ISBLANK(B156))</formula>
    </cfRule>
  </conditionalFormatting>
  <conditionalFormatting sqref="C20:Q20 A20:A23 D21:Q21 A24:T24">
    <cfRule type="expression" dxfId="195" priority="216">
      <formula>NOT(ISBLANK(A20))</formula>
    </cfRule>
  </conditionalFormatting>
  <conditionalFormatting sqref="F1:F17">
    <cfRule type="cellIs" dxfId="194" priority="217" operator="lessThan">
      <formula>10000</formula>
    </cfRule>
  </conditionalFormatting>
  <conditionalFormatting sqref="F29:F61">
    <cfRule type="cellIs" dxfId="193" priority="148" operator="lessThan">
      <formula>10000</formula>
    </cfRule>
  </conditionalFormatting>
  <conditionalFormatting sqref="F73:F97">
    <cfRule type="cellIs" dxfId="192" priority="152" operator="lessThan">
      <formula>10000</formula>
    </cfRule>
  </conditionalFormatting>
  <conditionalFormatting sqref="F101">
    <cfRule type="cellIs" dxfId="191" priority="497" operator="lessThan">
      <formula>10000</formula>
    </cfRule>
  </conditionalFormatting>
  <conditionalFormatting sqref="F123:F153">
    <cfRule type="cellIs" dxfId="190" priority="79" operator="lessThan">
      <formula>10000</formula>
    </cfRule>
  </conditionalFormatting>
  <conditionalFormatting sqref="F162:F182">
    <cfRule type="cellIs" dxfId="189" priority="11" operator="lessThan">
      <formula>10000</formula>
    </cfRule>
  </conditionalFormatting>
  <conditionalFormatting sqref="I29:I30 K30:X30">
    <cfRule type="expression" dxfId="188" priority="208">
      <formula>NOT(ISBLANK(I29))</formula>
    </cfRule>
  </conditionalFormatting>
  <conditionalFormatting sqref="I38 K38:X38">
    <cfRule type="expression" dxfId="187" priority="205">
      <formula>NOT(ISBLANK(I38))</formula>
    </cfRule>
  </conditionalFormatting>
  <conditionalFormatting sqref="I46 K46:X46">
    <cfRule type="expression" dxfId="186" priority="202">
      <formula>NOT(ISBLANK(I46))</formula>
    </cfRule>
  </conditionalFormatting>
  <conditionalFormatting sqref="I54 K54:X54">
    <cfRule type="expression" dxfId="185" priority="199">
      <formula>NOT(ISBLANK(I54))</formula>
    </cfRule>
  </conditionalFormatting>
  <conditionalFormatting sqref="I124:Q125">
    <cfRule type="expression" dxfId="184" priority="76">
      <formula>NOT(ISBLANK(I124))</formula>
    </cfRule>
  </conditionalFormatting>
  <conditionalFormatting sqref="I31:X37">
    <cfRule type="expression" dxfId="183" priority="136">
      <formula>NOT(ISBLANK(I31))</formula>
    </cfRule>
  </conditionalFormatting>
  <conditionalFormatting sqref="I39:X45">
    <cfRule type="expression" dxfId="182" priority="139">
      <formula>NOT(ISBLANK(I39))</formula>
    </cfRule>
  </conditionalFormatting>
  <conditionalFormatting sqref="I47:X53">
    <cfRule type="expression" dxfId="181" priority="142">
      <formula>NOT(ISBLANK(I47))</formula>
    </cfRule>
  </conditionalFormatting>
  <conditionalFormatting sqref="I55:X61">
    <cfRule type="expression" dxfId="180" priority="145">
      <formula>NOT(ISBLANK(I55))</formula>
    </cfRule>
  </conditionalFormatting>
  <conditionalFormatting sqref="I73:X97">
    <cfRule type="expression" dxfId="179" priority="109">
      <formula>NOT(ISBLANK(I73))</formula>
    </cfRule>
  </conditionalFormatting>
  <conditionalFormatting sqref="I101:X101">
    <cfRule type="expression" dxfId="178" priority="494">
      <formula>NOT(ISBLANK(I101))</formula>
    </cfRule>
  </conditionalFormatting>
  <conditionalFormatting sqref="I123:AF123">
    <cfRule type="expression" dxfId="177" priority="417">
      <formula>NOT(ISBLANK(I123))</formula>
    </cfRule>
  </conditionalFormatting>
  <conditionalFormatting sqref="I163:AI163 AK163:AN163">
    <cfRule type="expression" dxfId="176" priority="9">
      <formula>NOT(ISBLANK(I163))</formula>
    </cfRule>
  </conditionalFormatting>
  <conditionalFormatting sqref="I167:AI167 AK167:AN167">
    <cfRule type="expression" dxfId="175" priority="7">
      <formula>NOT(ISBLANK(I167))</formula>
    </cfRule>
  </conditionalFormatting>
  <conditionalFormatting sqref="I171:AI171 AK171:AN171">
    <cfRule type="expression" dxfId="174" priority="5">
      <formula>NOT(ISBLANK(I171))</formula>
    </cfRule>
  </conditionalFormatting>
  <conditionalFormatting sqref="I175:AI175 AK175:AN175">
    <cfRule type="expression" dxfId="173" priority="3">
      <formula>NOT(ISBLANK(I175))</formula>
    </cfRule>
  </conditionalFormatting>
  <conditionalFormatting sqref="I179:AI179 AK179:AN179">
    <cfRule type="expression" dxfId="172" priority="1">
      <formula>NOT(ISBLANK(I179))</formula>
    </cfRule>
  </conditionalFormatting>
  <conditionalFormatting sqref="I126:AN153">
    <cfRule type="expression" dxfId="171" priority="48">
      <formula>NOT(ISBLANK(I126))</formula>
    </cfRule>
  </conditionalFormatting>
  <conditionalFormatting sqref="I162:AN162">
    <cfRule type="expression" dxfId="170" priority="351">
      <formula>NOT(ISBLANK(I162))</formula>
    </cfRule>
  </conditionalFormatting>
  <conditionalFormatting sqref="I164:AN166">
    <cfRule type="expression" dxfId="169" priority="10">
      <formula>NOT(ISBLANK(I164))</formula>
    </cfRule>
  </conditionalFormatting>
  <conditionalFormatting sqref="I168:AN170">
    <cfRule type="expression" dxfId="168" priority="8">
      <formula>NOT(ISBLANK(I168))</formula>
    </cfRule>
  </conditionalFormatting>
  <conditionalFormatting sqref="I172:AN174">
    <cfRule type="expression" dxfId="167" priority="6">
      <formula>NOT(ISBLANK(I172))</formula>
    </cfRule>
  </conditionalFormatting>
  <conditionalFormatting sqref="I176:AN178">
    <cfRule type="expression" dxfId="166" priority="4">
      <formula>NOT(ISBLANK(I176))</formula>
    </cfRule>
  </conditionalFormatting>
  <conditionalFormatting sqref="I180:AN182">
    <cfRule type="expression" dxfId="165" priority="2">
      <formula>NOT(ISBLANK(I180))</formula>
    </cfRule>
  </conditionalFormatting>
  <conditionalFormatting sqref="J29:X29">
    <cfRule type="expression" dxfId="164" priority="1062">
      <formula>NOT(ISBLANK(J29))</formula>
    </cfRule>
  </conditionalFormatting>
  <conditionalFormatting sqref="R124:AF124">
    <cfRule type="expression" dxfId="163" priority="73">
      <formula>NOT(ISBLANK(R124))</formula>
    </cfRule>
  </conditionalFormatting>
  <conditionalFormatting sqref="R125:AN125">
    <cfRule type="expression" dxfId="162" priority="75">
      <formula>NOT(ISBLANK(R125))</formula>
    </cfRule>
  </conditionalFormatting>
  <conditionalFormatting sqref="AA102:AA109">
    <cfRule type="cellIs" dxfId="161" priority="486" operator="greaterThan">
      <formula>1000000</formula>
    </cfRule>
  </conditionalFormatting>
  <conditionalFormatting sqref="AA29:AB29">
    <cfRule type="expression" dxfId="160" priority="995">
      <formula>NOT(ISBLANK(AA29))</formula>
    </cfRule>
  </conditionalFormatting>
  <conditionalFormatting sqref="AA73:AB73">
    <cfRule type="expression" dxfId="159" priority="168">
      <formula>NOT(ISBLANK(AA73))</formula>
    </cfRule>
  </conditionalFormatting>
  <conditionalFormatting sqref="AA101:AB101">
    <cfRule type="expression" dxfId="158" priority="487">
      <formula>NOT(ISBLANK(AA101))</formula>
    </cfRule>
  </conditionalFormatting>
  <conditionalFormatting sqref="AA30:AD30 AF30:AH31 AA31:AB31 AC31:AC37 AA32:AA61 AB38:AH39 AC40:AC45 AB46:AG46 AB47 AD47:AG47 AC47:AC53 AB54:AG55 AC56:AC61 AF74:AG75 AJ74:AK75 AB75:AC75 AA75:AA97 AF80:AG81 AJ80:AK81 AB81 AB86:AB87 AF86:AG87 AB92:AB93 AF92:AG93 AJ92:AK93 BB124:BB151 AQ124:AQ153 AV136:AW137 AV142:AW143">
    <cfRule type="cellIs" dxfId="157" priority="1045" operator="greaterThan">
      <formula>1000000</formula>
    </cfRule>
  </conditionalFormatting>
  <conditionalFormatting sqref="AA74:AD74 AC75:AC79">
    <cfRule type="cellIs" dxfId="156" priority="175" operator="greaterThan">
      <formula>1000000</formula>
    </cfRule>
  </conditionalFormatting>
  <conditionalFormatting sqref="AB34">
    <cfRule type="cellIs" dxfId="155" priority="197" operator="greaterThan">
      <formula>1000000</formula>
    </cfRule>
  </conditionalFormatting>
  <conditionalFormatting sqref="AB36">
    <cfRule type="cellIs" dxfId="154" priority="132" operator="greaterThan">
      <formula>1000000</formula>
    </cfRule>
  </conditionalFormatting>
  <conditionalFormatting sqref="AB42">
    <cfRule type="cellIs" dxfId="153" priority="196" operator="greaterThan">
      <formula>1000000</formula>
    </cfRule>
  </conditionalFormatting>
  <conditionalFormatting sqref="AB44">
    <cfRule type="cellIs" dxfId="152" priority="133" operator="greaterThan">
      <formula>1000000</formula>
    </cfRule>
  </conditionalFormatting>
  <conditionalFormatting sqref="AB50">
    <cfRule type="cellIs" dxfId="151" priority="195" operator="greaterThan">
      <formula>1000000</formula>
    </cfRule>
  </conditionalFormatting>
  <conditionalFormatting sqref="AB52">
    <cfRule type="cellIs" dxfId="150" priority="134" operator="greaterThan">
      <formula>1000000</formula>
    </cfRule>
  </conditionalFormatting>
  <conditionalFormatting sqref="AB58">
    <cfRule type="cellIs" dxfId="149" priority="194" operator="greaterThan">
      <formula>1000000</formula>
    </cfRule>
  </conditionalFormatting>
  <conditionalFormatting sqref="AB60">
    <cfRule type="cellIs" dxfId="148" priority="135" operator="greaterThan">
      <formula>1000000</formula>
    </cfRule>
  </conditionalFormatting>
  <conditionalFormatting sqref="AB78">
    <cfRule type="cellIs" dxfId="147" priority="108" operator="greaterThan">
      <formula>1000000</formula>
    </cfRule>
  </conditionalFormatting>
  <conditionalFormatting sqref="AB84">
    <cfRule type="cellIs" dxfId="146" priority="107" operator="greaterThan">
      <formula>1000000</formula>
    </cfRule>
  </conditionalFormatting>
  <conditionalFormatting sqref="AB90">
    <cfRule type="cellIs" dxfId="145" priority="106" operator="greaterThan">
      <formula>1000000</formula>
    </cfRule>
  </conditionalFormatting>
  <conditionalFormatting sqref="AB96">
    <cfRule type="cellIs" dxfId="144" priority="105" operator="greaterThan">
      <formula>1000000</formula>
    </cfRule>
  </conditionalFormatting>
  <conditionalFormatting sqref="AB102">
    <cfRule type="cellIs" dxfId="143" priority="482" operator="greaterThan">
      <formula>1000000</formula>
    </cfRule>
  </conditionalFormatting>
  <conditionalFormatting sqref="AB104">
    <cfRule type="cellIs" dxfId="142" priority="480" operator="greaterThan">
      <formula>1000000</formula>
    </cfRule>
  </conditionalFormatting>
  <conditionalFormatting sqref="AB106">
    <cfRule type="cellIs" dxfId="141" priority="479" operator="greaterThan">
      <formula>1000000</formula>
    </cfRule>
  </conditionalFormatting>
  <conditionalFormatting sqref="AB108">
    <cfRule type="cellIs" dxfId="140" priority="481" operator="greaterThan">
      <formula>1000000</formula>
    </cfRule>
  </conditionalFormatting>
  <conditionalFormatting sqref="AB80:AD80">
    <cfRule type="cellIs" dxfId="139" priority="97" operator="greaterThan">
      <formula>1000000</formula>
    </cfRule>
  </conditionalFormatting>
  <conditionalFormatting sqref="AC30:AC61">
    <cfRule type="expression" dxfId="138" priority="996">
      <formula>NOT(ISBLANK(AC30))</formula>
    </cfRule>
  </conditionalFormatting>
  <conditionalFormatting sqref="AC74:AC97">
    <cfRule type="expression" dxfId="137" priority="90">
      <formula>NOT(ISBLANK(AC74))</formula>
    </cfRule>
  </conditionalFormatting>
  <conditionalFormatting sqref="AC75:AC97">
    <cfRule type="cellIs" dxfId="136" priority="91" operator="greaterThan">
      <formula>1000000</formula>
    </cfRule>
  </conditionalFormatting>
  <conditionalFormatting sqref="AC102:AC109">
    <cfRule type="expression" dxfId="135" priority="471">
      <formula>NOT(ISBLANK(AC102))</formula>
    </cfRule>
    <cfRule type="cellIs" dxfId="134" priority="472" operator="greaterThan">
      <formula>1000000</formula>
    </cfRule>
  </conditionalFormatting>
  <conditionalFormatting sqref="AD31:AD32">
    <cfRule type="cellIs" dxfId="133" priority="189" operator="greaterThan">
      <formula>1000000</formula>
    </cfRule>
  </conditionalFormatting>
  <conditionalFormatting sqref="AD34">
    <cfRule type="cellIs" dxfId="132" priority="193" operator="greaterThan">
      <formula>1000000</formula>
    </cfRule>
  </conditionalFormatting>
  <conditionalFormatting sqref="AD36">
    <cfRule type="cellIs" dxfId="131" priority="128" operator="greaterThan">
      <formula>1000000</formula>
    </cfRule>
  </conditionalFormatting>
  <conditionalFormatting sqref="AD42">
    <cfRule type="cellIs" dxfId="130" priority="192" operator="greaterThan">
      <formula>1000000</formula>
    </cfRule>
  </conditionalFormatting>
  <conditionalFormatting sqref="AD44">
    <cfRule type="cellIs" dxfId="129" priority="129" operator="greaterThan">
      <formula>1000000</formula>
    </cfRule>
  </conditionalFormatting>
  <conditionalFormatting sqref="AD50">
    <cfRule type="cellIs" dxfId="128" priority="191" operator="greaterThan">
      <formula>1000000</formula>
    </cfRule>
  </conditionalFormatting>
  <conditionalFormatting sqref="AD52">
    <cfRule type="cellIs" dxfId="127" priority="130" operator="greaterThan">
      <formula>1000000</formula>
    </cfRule>
  </conditionalFormatting>
  <conditionalFormatting sqref="AD58">
    <cfRule type="cellIs" dxfId="126" priority="190" operator="greaterThan">
      <formula>1000000</formula>
    </cfRule>
  </conditionalFormatting>
  <conditionalFormatting sqref="AD60">
    <cfRule type="cellIs" dxfId="125" priority="131" operator="greaterThan">
      <formula>1000000</formula>
    </cfRule>
  </conditionalFormatting>
  <conditionalFormatting sqref="AD78">
    <cfRule type="cellIs" dxfId="124" priority="104" operator="greaterThan">
      <formula>1000000</formula>
    </cfRule>
  </conditionalFormatting>
  <conditionalFormatting sqref="AD84">
    <cfRule type="cellIs" dxfId="123" priority="103" operator="greaterThan">
      <formula>1000000</formula>
    </cfRule>
  </conditionalFormatting>
  <conditionalFormatting sqref="AD86">
    <cfRule type="cellIs" dxfId="122" priority="96" operator="greaterThan">
      <formula>1000000</formula>
    </cfRule>
  </conditionalFormatting>
  <conditionalFormatting sqref="AD90">
    <cfRule type="cellIs" dxfId="121" priority="102" operator="greaterThan">
      <formula>1000000</formula>
    </cfRule>
  </conditionalFormatting>
  <conditionalFormatting sqref="AD92">
    <cfRule type="cellIs" dxfId="120" priority="98" operator="greaterThan">
      <formula>1000000</formula>
    </cfRule>
  </conditionalFormatting>
  <conditionalFormatting sqref="AD96">
    <cfRule type="cellIs" dxfId="119" priority="101" operator="greaterThan">
      <formula>1000000</formula>
    </cfRule>
  </conditionalFormatting>
  <conditionalFormatting sqref="AD102">
    <cfRule type="cellIs" dxfId="118" priority="470" operator="greaterThan">
      <formula>1000000</formula>
    </cfRule>
  </conditionalFormatting>
  <conditionalFormatting sqref="AD104 AD106 AD108">
    <cfRule type="cellIs" dxfId="117" priority="469" operator="greaterThan">
      <formula>1000000</formula>
    </cfRule>
  </conditionalFormatting>
  <conditionalFormatting sqref="AF30:AF31">
    <cfRule type="expression" dxfId="116" priority="1029">
      <formula>NOT(ISBLANK(AF30))</formula>
    </cfRule>
  </conditionalFormatting>
  <conditionalFormatting sqref="AF34">
    <cfRule type="expression" dxfId="115" priority="187">
      <formula>NOT(ISBLANK(AF34))</formula>
    </cfRule>
  </conditionalFormatting>
  <conditionalFormatting sqref="AF36">
    <cfRule type="expression" dxfId="114" priority="126">
      <formula>NOT(ISBLANK(AF36))</formula>
    </cfRule>
  </conditionalFormatting>
  <conditionalFormatting sqref="AF34:AG34">
    <cfRule type="cellIs" dxfId="113" priority="188" operator="greaterThan">
      <formula>1000000</formula>
    </cfRule>
  </conditionalFormatting>
  <conditionalFormatting sqref="AF36:AG36">
    <cfRule type="cellIs" dxfId="112" priority="127" operator="greaterThan">
      <formula>1000000</formula>
    </cfRule>
  </conditionalFormatting>
  <conditionalFormatting sqref="AF78:AG78">
    <cfRule type="cellIs" dxfId="111" priority="89" operator="greaterThan">
      <formula>1000000</formula>
    </cfRule>
  </conditionalFormatting>
  <conditionalFormatting sqref="AF102:AG102">
    <cfRule type="cellIs" dxfId="110" priority="468" operator="greaterThan">
      <formula>1000000</formula>
    </cfRule>
  </conditionalFormatting>
  <conditionalFormatting sqref="AG123:AN124">
    <cfRule type="expression" dxfId="109" priority="72">
      <formula>NOT(ISBLANK(AG123))</formula>
    </cfRule>
  </conditionalFormatting>
  <conditionalFormatting sqref="AH30:AH31 AD31 AG31 AE38 AF38:AH39 AD39:AE39 AF46:AF47 AF54:AF55 AX124:AX125 BB124:BB151 AW125 AV130:AX131 AV136:AV137 AV142:AV143 B158:AG160">
    <cfRule type="expression" dxfId="108" priority="1065">
      <formula>NOT(ISBLANK(B30))</formula>
    </cfRule>
  </conditionalFormatting>
  <conditionalFormatting sqref="AJ46:AK46">
    <cfRule type="cellIs" dxfId="107" priority="894" operator="greaterThan">
      <formula>1000000</formula>
    </cfRule>
  </conditionalFormatting>
  <conditionalFormatting sqref="AJ50:AK50">
    <cfRule type="cellIs" dxfId="106" priority="181" operator="greaterThan">
      <formula>1000000</formula>
    </cfRule>
  </conditionalFormatting>
  <conditionalFormatting sqref="AJ52:AK52">
    <cfRule type="cellIs" dxfId="105" priority="125" operator="greaterThan">
      <formula>1000000</formula>
    </cfRule>
  </conditionalFormatting>
  <conditionalFormatting sqref="AJ54:AK54">
    <cfRule type="cellIs" dxfId="104" priority="898" operator="greaterThan">
      <formula>1000000</formula>
    </cfRule>
  </conditionalFormatting>
  <conditionalFormatting sqref="AJ86:AK87">
    <cfRule type="cellIs" dxfId="103" priority="159" operator="greaterThan">
      <formula>1000000</formula>
    </cfRule>
  </conditionalFormatting>
  <conditionalFormatting sqref="AJ90:AK90">
    <cfRule type="cellIs" dxfId="102" priority="87" operator="greaterThan">
      <formula>1000000</formula>
    </cfRule>
  </conditionalFormatting>
  <conditionalFormatting sqref="AJ106:AK106">
    <cfRule type="cellIs" dxfId="101" priority="448" operator="greaterThan">
      <formula>1000000</formula>
    </cfRule>
  </conditionalFormatting>
  <conditionalFormatting sqref="AJ108:AK108">
    <cfRule type="cellIs" dxfId="100" priority="449" operator="greaterThan">
      <formula>1000000</formula>
    </cfRule>
  </conditionalFormatting>
  <conditionalFormatting sqref="AQ163:AQ182 AV171:AW172 AV175:AW176">
    <cfRule type="cellIs" dxfId="99" priority="360" operator="greaterThan">
      <formula>1000000</formula>
    </cfRule>
  </conditionalFormatting>
  <conditionalFormatting sqref="AQ123:AR123">
    <cfRule type="expression" dxfId="98" priority="403">
      <formula>NOT(ISBLANK(AQ123))</formula>
    </cfRule>
  </conditionalFormatting>
  <conditionalFormatting sqref="AQ162:AR162">
    <cfRule type="expression" dxfId="97" priority="337">
      <formula>NOT(ISBLANK(AQ162))</formula>
    </cfRule>
  </conditionalFormatting>
  <conditionalFormatting sqref="AR124">
    <cfRule type="cellIs" dxfId="96" priority="401" operator="greaterThan">
      <formula>1000000</formula>
    </cfRule>
  </conditionalFormatting>
  <conditionalFormatting sqref="AR126:AR128">
    <cfRule type="cellIs" dxfId="95" priority="47" operator="greaterThan">
      <formula>1000000</formula>
    </cfRule>
  </conditionalFormatting>
  <conditionalFormatting sqref="AR130">
    <cfRule type="cellIs" dxfId="94" priority="261" operator="greaterThan">
      <formula>1000000</formula>
    </cfRule>
  </conditionalFormatting>
  <conditionalFormatting sqref="AR132:AR134">
    <cfRule type="cellIs" dxfId="93" priority="46" operator="greaterThan">
      <formula>1000000</formula>
    </cfRule>
  </conditionalFormatting>
  <conditionalFormatting sqref="AR136">
    <cfRule type="cellIs" dxfId="92" priority="259" operator="greaterThan">
      <formula>1000000</formula>
    </cfRule>
  </conditionalFormatting>
  <conditionalFormatting sqref="AR138">
    <cfRule type="cellIs" dxfId="91" priority="258" operator="greaterThan">
      <formula>1000000</formula>
    </cfRule>
  </conditionalFormatting>
  <conditionalFormatting sqref="AR140">
    <cfRule type="cellIs" dxfId="90" priority="45" operator="greaterThan">
      <formula>1000000</formula>
    </cfRule>
  </conditionalFormatting>
  <conditionalFormatting sqref="AR142">
    <cfRule type="cellIs" dxfId="89" priority="257" operator="greaterThan">
      <formula>1000000</formula>
    </cfRule>
  </conditionalFormatting>
  <conditionalFormatting sqref="AR144">
    <cfRule type="cellIs" dxfId="88" priority="256" operator="greaterThan">
      <formula>1000000</formula>
    </cfRule>
  </conditionalFormatting>
  <conditionalFormatting sqref="AR146">
    <cfRule type="cellIs" dxfId="87" priority="44" operator="greaterThan">
      <formula>1000000</formula>
    </cfRule>
  </conditionalFormatting>
  <conditionalFormatting sqref="AR148">
    <cfRule type="cellIs" dxfId="86" priority="255" operator="greaterThan">
      <formula>1000000</formula>
    </cfRule>
  </conditionalFormatting>
  <conditionalFormatting sqref="AR150">
    <cfRule type="cellIs" dxfId="85" priority="254" operator="greaterThan">
      <formula>1000000</formula>
    </cfRule>
  </conditionalFormatting>
  <conditionalFormatting sqref="AR152">
    <cfRule type="cellIs" dxfId="84" priority="43" operator="greaterThan">
      <formula>1000000</formula>
    </cfRule>
  </conditionalFormatting>
  <conditionalFormatting sqref="AR163">
    <cfRule type="cellIs" dxfId="83" priority="336" operator="greaterThan">
      <formula>1000000</formula>
    </cfRule>
  </conditionalFormatting>
  <conditionalFormatting sqref="AR165:AR167">
    <cfRule type="cellIs" dxfId="82" priority="251" operator="greaterThan">
      <formula>1000000</formula>
    </cfRule>
  </conditionalFormatting>
  <conditionalFormatting sqref="AR169:AR171">
    <cfRule type="cellIs" dxfId="81" priority="249" operator="greaterThan">
      <formula>1000000</formula>
    </cfRule>
  </conditionalFormatting>
  <conditionalFormatting sqref="AR173">
    <cfRule type="cellIs" dxfId="80" priority="248" operator="greaterThan">
      <formula>1000000</formula>
    </cfRule>
  </conditionalFormatting>
  <conditionalFormatting sqref="AR175">
    <cfRule type="cellIs" dxfId="79" priority="247" operator="greaterThan">
      <formula>1000000</formula>
    </cfRule>
  </conditionalFormatting>
  <conditionalFormatting sqref="AR177">
    <cfRule type="cellIs" dxfId="78" priority="246" operator="greaterThan">
      <formula>1000000</formula>
    </cfRule>
  </conditionalFormatting>
  <conditionalFormatting sqref="AR179">
    <cfRule type="cellIs" dxfId="77" priority="245" operator="greaterThan">
      <formula>1000000</formula>
    </cfRule>
  </conditionalFormatting>
  <conditionalFormatting sqref="AR181">
    <cfRule type="cellIs" dxfId="76" priority="244" operator="greaterThan">
      <formula>1000000</formula>
    </cfRule>
  </conditionalFormatting>
  <conditionalFormatting sqref="AS124:AS153">
    <cfRule type="cellIs" dxfId="75" priority="397" operator="greaterThan">
      <formula>1000000</formula>
    </cfRule>
    <cfRule type="expression" dxfId="74" priority="396">
      <formula>NOT(ISBLANK(AS124))</formula>
    </cfRule>
  </conditionalFormatting>
  <conditionalFormatting sqref="AS163:AS182">
    <cfRule type="cellIs" dxfId="73" priority="331" operator="greaterThan">
      <formula>1000000</formula>
    </cfRule>
    <cfRule type="expression" dxfId="72" priority="330">
      <formula>NOT(ISBLANK(AS163))</formula>
    </cfRule>
  </conditionalFormatting>
  <conditionalFormatting sqref="AT124">
    <cfRule type="cellIs" dxfId="71" priority="389" operator="greaterThan">
      <formula>1000000</formula>
    </cfRule>
  </conditionalFormatting>
  <conditionalFormatting sqref="AT126">
    <cfRule type="cellIs" dxfId="70" priority="286" operator="greaterThan">
      <formula>1000000</formula>
    </cfRule>
  </conditionalFormatting>
  <conditionalFormatting sqref="AT128">
    <cfRule type="cellIs" dxfId="69" priority="42" operator="greaterThan">
      <formula>1000000</formula>
    </cfRule>
  </conditionalFormatting>
  <conditionalFormatting sqref="AT130">
    <cfRule type="cellIs" dxfId="68" priority="41" operator="greaterThan">
      <formula>1000000</formula>
    </cfRule>
  </conditionalFormatting>
  <conditionalFormatting sqref="AT132">
    <cfRule type="cellIs" dxfId="67" priority="284" operator="greaterThan">
      <formula>1000000</formula>
    </cfRule>
  </conditionalFormatting>
  <conditionalFormatting sqref="AT134">
    <cfRule type="cellIs" dxfId="66" priority="37" operator="greaterThan">
      <formula>1000000</formula>
    </cfRule>
  </conditionalFormatting>
  <conditionalFormatting sqref="AT136">
    <cfRule type="cellIs" dxfId="65" priority="40" operator="greaterThan">
      <formula>1000000</formula>
    </cfRule>
  </conditionalFormatting>
  <conditionalFormatting sqref="AT138">
    <cfRule type="cellIs" dxfId="64" priority="282" operator="greaterThan">
      <formula>1000000</formula>
    </cfRule>
  </conditionalFormatting>
  <conditionalFormatting sqref="AT140">
    <cfRule type="cellIs" dxfId="63" priority="36" operator="greaterThan">
      <formula>1000000</formula>
    </cfRule>
  </conditionalFormatting>
  <conditionalFormatting sqref="AT142">
    <cfRule type="cellIs" dxfId="62" priority="39" operator="greaterThan">
      <formula>1000000</formula>
    </cfRule>
  </conditionalFormatting>
  <conditionalFormatting sqref="AT144">
    <cfRule type="cellIs" dxfId="61" priority="280" operator="greaterThan">
      <formula>1000000</formula>
    </cfRule>
  </conditionalFormatting>
  <conditionalFormatting sqref="AT146">
    <cfRule type="cellIs" dxfId="60" priority="35" operator="greaterThan">
      <formula>1000000</formula>
    </cfRule>
  </conditionalFormatting>
  <conditionalFormatting sqref="AT148">
    <cfRule type="cellIs" dxfId="59" priority="38" operator="greaterThan">
      <formula>1000000</formula>
    </cfRule>
  </conditionalFormatting>
  <conditionalFormatting sqref="AT150">
    <cfRule type="cellIs" dxfId="58" priority="278" operator="greaterThan">
      <formula>1000000</formula>
    </cfRule>
  </conditionalFormatting>
  <conditionalFormatting sqref="AT152">
    <cfRule type="cellIs" dxfId="57" priority="34" operator="greaterThan">
      <formula>1000000</formula>
    </cfRule>
  </conditionalFormatting>
  <conditionalFormatting sqref="AT163">
    <cfRule type="cellIs" dxfId="56" priority="243" operator="greaterThan">
      <formula>1000000</formula>
    </cfRule>
  </conditionalFormatting>
  <conditionalFormatting sqref="AT165">
    <cfRule type="cellIs" dxfId="55" priority="242" operator="greaterThan">
      <formula>1000000</formula>
    </cfRule>
  </conditionalFormatting>
  <conditionalFormatting sqref="AT167">
    <cfRule type="cellIs" dxfId="54" priority="241" operator="greaterThan">
      <formula>1000000</formula>
    </cfRule>
  </conditionalFormatting>
  <conditionalFormatting sqref="AT169">
    <cfRule type="cellIs" dxfId="53" priority="240" operator="greaterThan">
      <formula>1000000</formula>
    </cfRule>
  </conditionalFormatting>
  <conditionalFormatting sqref="AT171">
    <cfRule type="cellIs" dxfId="52" priority="239" operator="greaterThan">
      <formula>1000000</formula>
    </cfRule>
  </conditionalFormatting>
  <conditionalFormatting sqref="AT173">
    <cfRule type="cellIs" dxfId="51" priority="238" operator="greaterThan">
      <formula>1000000</formula>
    </cfRule>
  </conditionalFormatting>
  <conditionalFormatting sqref="AT175">
    <cfRule type="cellIs" dxfId="50" priority="237" operator="greaterThan">
      <formula>1000000</formula>
    </cfRule>
  </conditionalFormatting>
  <conditionalFormatting sqref="AT177">
    <cfRule type="cellIs" dxfId="49" priority="236" operator="greaterThan">
      <formula>1000000</formula>
    </cfRule>
  </conditionalFormatting>
  <conditionalFormatting sqref="AT179">
    <cfRule type="cellIs" dxfId="48" priority="235" operator="greaterThan">
      <formula>1000000</formula>
    </cfRule>
  </conditionalFormatting>
  <conditionalFormatting sqref="AT181">
    <cfRule type="cellIs" dxfId="47" priority="234" operator="greaterThan">
      <formula>1000000</formula>
    </cfRule>
  </conditionalFormatting>
  <conditionalFormatting sqref="AV124:AV126">
    <cfRule type="expression" dxfId="46" priority="276">
      <formula>NOT(ISBLANK(AV124))</formula>
    </cfRule>
  </conditionalFormatting>
  <conditionalFormatting sqref="AV128">
    <cfRule type="expression" dxfId="45" priority="32">
      <formula>NOT(ISBLANK(AV128))</formula>
    </cfRule>
  </conditionalFormatting>
  <conditionalFormatting sqref="AV163:AV165">
    <cfRule type="expression" dxfId="44" priority="232">
      <formula>NOT(ISBLANK(AV163))</formula>
    </cfRule>
  </conditionalFormatting>
  <conditionalFormatting sqref="AV126:AW126">
    <cfRule type="cellIs" dxfId="43" priority="275" operator="greaterThan">
      <formula>1000000</formula>
    </cfRule>
  </conditionalFormatting>
  <conditionalFormatting sqref="AV128:AW128">
    <cfRule type="cellIs" dxfId="42" priority="31" operator="greaterThan">
      <formula>1000000</formula>
    </cfRule>
  </conditionalFormatting>
  <conditionalFormatting sqref="AV164:AW165">
    <cfRule type="cellIs" dxfId="41" priority="233" operator="greaterThan">
      <formula>1000000</formula>
    </cfRule>
  </conditionalFormatting>
  <conditionalFormatting sqref="AV124:AX125 AV130:AX131">
    <cfRule type="cellIs" dxfId="40" priority="438" operator="greaterThan">
      <formula>1000000</formula>
    </cfRule>
  </conditionalFormatting>
  <conditionalFormatting sqref="AV163:AX163 AX164:AX166 AV167:AX168">
    <cfRule type="cellIs" dxfId="39" priority="358" operator="greaterThan">
      <formula>1000000</formula>
    </cfRule>
  </conditionalFormatting>
  <conditionalFormatting sqref="AX163:AX166 AW164 AV167:AX168 AV171:AV172 AV175:AV176">
    <cfRule type="expression" dxfId="38" priority="361">
      <formula>NOT(ISBLANK(AV163))</formula>
    </cfRule>
  </conditionalFormatting>
  <conditionalFormatting sqref="AX175:AX178">
    <cfRule type="cellIs" dxfId="37" priority="220" operator="greaterThan">
      <formula>1000000</formula>
    </cfRule>
    <cfRule type="expression" dxfId="36" priority="221">
      <formula>NOT(ISBLANK(AX175))</formula>
    </cfRule>
  </conditionalFormatting>
  <conditionalFormatting sqref="AZ136:BA136">
    <cfRule type="cellIs" dxfId="35" priority="432" operator="greaterThan">
      <formula>1000000</formula>
    </cfRule>
  </conditionalFormatting>
  <conditionalFormatting sqref="AZ138:BA138">
    <cfRule type="cellIs" dxfId="34" priority="253" operator="greaterThan">
      <formula>1000000</formula>
    </cfRule>
  </conditionalFormatting>
  <conditionalFormatting sqref="AZ140:BA140">
    <cfRule type="cellIs" dxfId="33" priority="30" operator="greaterThan">
      <formula>1000000</formula>
    </cfRule>
  </conditionalFormatting>
  <conditionalFormatting sqref="AZ142:BA142">
    <cfRule type="cellIs" dxfId="32" priority="273" operator="greaterThan">
      <formula>1000000</formula>
    </cfRule>
  </conditionalFormatting>
  <conditionalFormatting sqref="AZ163:BA163">
    <cfRule type="cellIs" dxfId="31" priority="219" operator="greaterThan">
      <formula>1000000</formula>
    </cfRule>
  </conditionalFormatting>
  <conditionalFormatting sqref="AZ165:BA165">
    <cfRule type="cellIs" dxfId="30" priority="218" operator="greaterThan">
      <formula>1000000</formula>
    </cfRule>
  </conditionalFormatting>
  <conditionalFormatting sqref="AZ171:BA171">
    <cfRule type="cellIs" dxfId="29" priority="355" operator="greaterThan">
      <formula>1000000</formula>
    </cfRule>
  </conditionalFormatting>
  <conditionalFormatting sqref="AZ175:BA175">
    <cfRule type="cellIs" dxfId="28" priority="356" operator="greaterThan">
      <formula>1000000</formula>
    </cfRule>
  </conditionalFormatting>
  <conditionalFormatting sqref="BB163:BB182">
    <cfRule type="expression" dxfId="27" priority="312">
      <formula>NOT(ISBLANK(BB163))</formula>
    </cfRule>
    <cfRule type="cellIs" dxfId="26" priority="313" operator="greaterThan">
      <formula>1000000</formula>
    </cfRule>
  </conditionalFormatting>
  <conditionalFormatting sqref="BC124">
    <cfRule type="cellIs" dxfId="25" priority="371" operator="greaterThan">
      <formula>1000000</formula>
    </cfRule>
  </conditionalFormatting>
  <conditionalFormatting sqref="BC126:BC128">
    <cfRule type="cellIs" dxfId="24" priority="29" operator="greaterThan">
      <formula>1000000</formula>
    </cfRule>
  </conditionalFormatting>
  <conditionalFormatting sqref="BC130">
    <cfRule type="cellIs" dxfId="23" priority="271" operator="greaterThan">
      <formula>1000000</formula>
    </cfRule>
  </conditionalFormatting>
  <conditionalFormatting sqref="BC132:BC134">
    <cfRule type="cellIs" dxfId="22" priority="28" operator="greaterThan">
      <formula>1000000</formula>
    </cfRule>
  </conditionalFormatting>
  <conditionalFormatting sqref="BC136">
    <cfRule type="cellIs" dxfId="21" priority="269" operator="greaterThan">
      <formula>1000000</formula>
    </cfRule>
  </conditionalFormatting>
  <conditionalFormatting sqref="BC138">
    <cfRule type="cellIs" dxfId="20" priority="268" operator="greaterThan">
      <formula>1000000</formula>
    </cfRule>
  </conditionalFormatting>
  <conditionalFormatting sqref="BC140">
    <cfRule type="cellIs" dxfId="19" priority="27" operator="greaterThan">
      <formula>1000000</formula>
    </cfRule>
  </conditionalFormatting>
  <conditionalFormatting sqref="BC142">
    <cfRule type="cellIs" dxfId="18" priority="267" operator="greaterThan">
      <formula>1000000</formula>
    </cfRule>
  </conditionalFormatting>
  <conditionalFormatting sqref="BC144">
    <cfRule type="cellIs" dxfId="17" priority="266" operator="greaterThan">
      <formula>1000000</formula>
    </cfRule>
  </conditionalFormatting>
  <conditionalFormatting sqref="BC146">
    <cfRule type="cellIs" dxfId="16" priority="26" operator="greaterThan">
      <formula>1000000</formula>
    </cfRule>
  </conditionalFormatting>
  <conditionalFormatting sqref="BC163">
    <cfRule type="cellIs" dxfId="15" priority="311" operator="greaterThan">
      <formula>1000000</formula>
    </cfRule>
  </conditionalFormatting>
  <conditionalFormatting sqref="BC165:BC167">
    <cfRule type="cellIs" dxfId="14" priority="230" operator="greaterThan">
      <formula>1000000</formula>
    </cfRule>
  </conditionalFormatting>
  <conditionalFormatting sqref="BC169:BC171">
    <cfRule type="cellIs" dxfId="13" priority="228" operator="greaterThan">
      <formula>1000000</formula>
    </cfRule>
  </conditionalFormatting>
  <conditionalFormatting sqref="BC173">
    <cfRule type="cellIs" dxfId="12" priority="227" operator="greaterThan">
      <formula>1000000</formula>
    </cfRule>
  </conditionalFormatting>
  <conditionalFormatting sqref="BC175">
    <cfRule type="cellIs" dxfId="11" priority="226" operator="greaterThan">
      <formula>1000000</formula>
    </cfRule>
  </conditionalFormatting>
  <conditionalFormatting sqref="BC177">
    <cfRule type="cellIs" dxfId="10" priority="225" operator="greaterThan">
      <formula>1000000</formula>
    </cfRule>
  </conditionalFormatting>
  <conditionalFormatting sqref="BE124">
    <cfRule type="expression" dxfId="9" priority="364">
      <formula>NOT(ISBLANK(BE124))</formula>
    </cfRule>
  </conditionalFormatting>
  <conditionalFormatting sqref="BE126">
    <cfRule type="expression" dxfId="8" priority="264">
      <formula>NOT(ISBLANK(BE126))</formula>
    </cfRule>
  </conditionalFormatting>
  <conditionalFormatting sqref="BE128">
    <cfRule type="expression" dxfId="7" priority="24">
      <formula>NOT(ISBLANK(BE128))</formula>
    </cfRule>
  </conditionalFormatting>
  <conditionalFormatting sqref="BE163">
    <cfRule type="expression" dxfId="6" priority="304">
      <formula>NOT(ISBLANK(BE163))</formula>
    </cfRule>
  </conditionalFormatting>
  <conditionalFormatting sqref="BE165">
    <cfRule type="expression" dxfId="5" priority="223">
      <formula>NOT(ISBLANK(BE165))</formula>
    </cfRule>
  </conditionalFormatting>
  <conditionalFormatting sqref="BE124:BF124">
    <cfRule type="cellIs" dxfId="4" priority="363" operator="greaterThan">
      <formula>1000000</formula>
    </cfRule>
  </conditionalFormatting>
  <conditionalFormatting sqref="BE126:BF126">
    <cfRule type="cellIs" dxfId="3" priority="263" operator="greaterThan">
      <formula>1000000</formula>
    </cfRule>
  </conditionalFormatting>
  <conditionalFormatting sqref="BE128:BF128">
    <cfRule type="cellIs" dxfId="2" priority="23" operator="greaterThan">
      <formula>1000000</formula>
    </cfRule>
  </conditionalFormatting>
  <conditionalFormatting sqref="BE163:BF163">
    <cfRule type="cellIs" dxfId="1" priority="303" operator="greaterThan">
      <formula>1000000</formula>
    </cfRule>
  </conditionalFormatting>
  <conditionalFormatting sqref="BE165:BF165">
    <cfRule type="cellIs" dxfId="0" priority="222" operator="greaterThan">
      <formula>1000000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P53"/>
  <sheetViews>
    <sheetView topLeftCell="C19" zoomScale="80" zoomScaleNormal="80" workbookViewId="0">
      <selection activeCell="K21" sqref="K21"/>
    </sheetView>
  </sheetViews>
  <sheetFormatPr baseColWidth="10" defaultColWidth="11.5" defaultRowHeight="15" x14ac:dyDescent="0.2"/>
  <cols>
    <col min="1" max="1" width="20.6640625" customWidth="1"/>
    <col min="2" max="2" width="23.5" bestFit="1" customWidth="1"/>
    <col min="3" max="3" width="14.1640625" bestFit="1" customWidth="1"/>
    <col min="4" max="4" width="41.5" bestFit="1" customWidth="1"/>
    <col min="5" max="5" width="45.5" customWidth="1"/>
    <col min="6" max="6" width="47.5" customWidth="1"/>
    <col min="7" max="7" width="19" customWidth="1"/>
    <col min="8" max="8" width="19.6640625" customWidth="1"/>
    <col min="9" max="9" width="18.33203125" customWidth="1"/>
    <col min="10" max="10" width="18" customWidth="1"/>
    <col min="11" max="11" width="29.1640625" customWidth="1"/>
    <col min="12" max="12" width="37.83203125" customWidth="1"/>
    <col min="13" max="13" width="34.5" customWidth="1"/>
    <col min="14" max="14" width="25.33203125" customWidth="1"/>
    <col min="15" max="15" width="31.5" customWidth="1"/>
    <col min="16" max="16" width="33.1640625" customWidth="1"/>
  </cols>
  <sheetData>
    <row r="2" spans="1:14" ht="47.25" customHeight="1" x14ac:dyDescent="0.35">
      <c r="A2" s="39" t="s">
        <v>3241</v>
      </c>
      <c r="B2" s="40"/>
      <c r="C2" s="40"/>
      <c r="D2" s="40"/>
      <c r="E2" s="82" t="s">
        <v>3242</v>
      </c>
      <c r="F2" s="83"/>
      <c r="G2" s="83"/>
      <c r="H2" s="83"/>
      <c r="I2" s="83"/>
      <c r="J2" s="83"/>
      <c r="K2" s="85" t="s">
        <v>3243</v>
      </c>
      <c r="L2" s="86"/>
      <c r="M2" s="41"/>
      <c r="N2" s="42"/>
    </row>
    <row r="3" spans="1:14" ht="47.25" customHeight="1" x14ac:dyDescent="0.2">
      <c r="A3" s="43" t="s">
        <v>3244</v>
      </c>
      <c r="B3" s="43" t="s">
        <v>3245</v>
      </c>
      <c r="C3" s="43" t="s">
        <v>3209</v>
      </c>
      <c r="D3" s="43" t="s">
        <v>3246</v>
      </c>
      <c r="E3" s="44" t="s">
        <v>3247</v>
      </c>
      <c r="F3" s="43" t="s">
        <v>3248</v>
      </c>
      <c r="G3" s="43" t="s">
        <v>3249</v>
      </c>
      <c r="H3" s="43" t="s">
        <v>3250</v>
      </c>
      <c r="I3" s="43" t="s">
        <v>3251</v>
      </c>
      <c r="J3" s="43" t="s">
        <v>3252</v>
      </c>
      <c r="K3" s="44" t="s">
        <v>3247</v>
      </c>
      <c r="L3" s="45" t="s">
        <v>3248</v>
      </c>
      <c r="M3" s="46"/>
      <c r="N3" s="46"/>
    </row>
    <row r="4" spans="1:14" ht="36.75" customHeight="1" x14ac:dyDescent="0.2">
      <c r="A4" s="47" t="s">
        <v>3157</v>
      </c>
      <c r="B4" s="47">
        <f>Analysis!X2</f>
        <v>283552.42538452148</v>
      </c>
      <c r="C4" s="47">
        <f>Analysis!V2</f>
        <v>0.37268411444858229</v>
      </c>
      <c r="D4" s="47">
        <f>Analysis!AE30</f>
        <v>0.28060413474335205</v>
      </c>
      <c r="E4" s="47">
        <f>Analysis!AJ46</f>
        <v>118.27631185839529</v>
      </c>
      <c r="F4" s="47">
        <f>Analysis!AF30</f>
        <v>79.168184680579955</v>
      </c>
      <c r="G4" s="47">
        <f>Analysis!AB30</f>
        <v>267.98299346135582</v>
      </c>
      <c r="H4" s="47">
        <f>Analysis!AB38</f>
        <v>346.7059403353266</v>
      </c>
      <c r="I4" s="47">
        <f>Analysis!AB46</f>
        <v>420.67865101422302</v>
      </c>
      <c r="J4" s="47">
        <f>Analysis!AB54</f>
        <v>512.02585526909002</v>
      </c>
      <c r="K4" s="47">
        <f>Analysis!AK46</f>
        <v>188.54346682840509</v>
      </c>
      <c r="L4" s="47">
        <f>Analysis!AG30</f>
        <v>126.2014664445971</v>
      </c>
      <c r="M4" s="48"/>
      <c r="N4" s="48"/>
    </row>
    <row r="5" spans="1:14" ht="34.5" customHeight="1" x14ac:dyDescent="0.2">
      <c r="A5" s="47" t="s">
        <v>3181</v>
      </c>
      <c r="B5" s="47">
        <f>Analysis!X6</f>
        <v>1864.6993446350098</v>
      </c>
      <c r="C5" s="47">
        <f>Analysis!V6</f>
        <v>0.45320857190318797</v>
      </c>
      <c r="D5" s="47">
        <f>Analysis!AE34</f>
        <v>9.3013225950639526</v>
      </c>
      <c r="E5" s="47">
        <f>Analysis!AJ50</f>
        <v>401328.03239107947</v>
      </c>
      <c r="F5" s="47">
        <f>Analysis!AF34</f>
        <v>399048.6776037158</v>
      </c>
      <c r="G5" s="47">
        <f>Analysis!AB34</f>
        <v>764393.67235462228</v>
      </c>
      <c r="H5" s="47">
        <f>Analysis!AB42</f>
        <v>801176.3518267863</v>
      </c>
      <c r="I5" s="47">
        <f>Analysis!AB50</f>
        <v>762085.90960252634</v>
      </c>
      <c r="J5" s="47">
        <f>Analysis!AB58</f>
        <v>747530.27826238889</v>
      </c>
      <c r="K5" s="47">
        <f>Analysis!AK50</f>
        <v>733969.13661935169</v>
      </c>
      <c r="L5" s="47">
        <f>Analysis!AG34</f>
        <v>729800.53654583322</v>
      </c>
    </row>
    <row r="6" spans="1:14" ht="34.5" customHeight="1" x14ac:dyDescent="0.2">
      <c r="A6" s="47" t="s">
        <v>3253</v>
      </c>
      <c r="B6" s="47">
        <f>Analysis!X7</f>
        <v>1864.6993446350098</v>
      </c>
      <c r="C6" s="47">
        <f>Analysis!V7</f>
        <v>0.45320857190318797</v>
      </c>
      <c r="D6" s="47">
        <f>Analysis!AE36</f>
        <v>8.883821964392272</v>
      </c>
      <c r="E6" s="47">
        <f>Analysis!AJ52</f>
        <v>393064.77625610848</v>
      </c>
      <c r="F6" s="47">
        <f>Analysis!AF36</f>
        <v>381136.91582301329</v>
      </c>
      <c r="G6" s="47">
        <f>Analysis!AB36</f>
        <v>791912.4870866253</v>
      </c>
      <c r="H6" s="47">
        <f>Analysis!AB44</f>
        <v>795397.28903544997</v>
      </c>
      <c r="I6" s="47">
        <f>Analysis!AB52</f>
        <v>783568.28650610254</v>
      </c>
      <c r="J6" s="47">
        <f>Analysis!AB60</f>
        <v>833988.18106253049</v>
      </c>
      <c r="K6" s="47">
        <f>Analysis!AK52</f>
        <v>718856.87313026877</v>
      </c>
      <c r="L6" s="47">
        <f>Analysis!AG36</f>
        <v>697042.59474150208</v>
      </c>
    </row>
    <row r="8" spans="1:14" ht="47.25" customHeight="1" x14ac:dyDescent="0.35">
      <c r="A8" s="39" t="s">
        <v>3254</v>
      </c>
      <c r="B8" s="40"/>
      <c r="C8" s="40"/>
      <c r="D8" s="40"/>
      <c r="E8" s="87" t="s">
        <v>3242</v>
      </c>
      <c r="F8" s="87"/>
      <c r="G8" s="87"/>
      <c r="H8" s="87"/>
      <c r="I8" s="87"/>
      <c r="J8" s="87"/>
      <c r="K8" s="85" t="s">
        <v>3243</v>
      </c>
      <c r="L8" s="86"/>
      <c r="M8" s="41"/>
      <c r="N8" s="42"/>
    </row>
    <row r="9" spans="1:14" ht="47.25" customHeight="1" x14ac:dyDescent="0.2">
      <c r="A9" s="43" t="s">
        <v>3244</v>
      </c>
      <c r="B9" s="43" t="s">
        <v>3245</v>
      </c>
      <c r="C9" s="43" t="s">
        <v>3209</v>
      </c>
      <c r="D9" s="43" t="s">
        <v>3246</v>
      </c>
      <c r="E9" s="44" t="s">
        <v>3247</v>
      </c>
      <c r="F9" s="43" t="s">
        <v>3248</v>
      </c>
      <c r="G9" s="43" t="s">
        <v>3249</v>
      </c>
      <c r="H9" s="43" t="s">
        <v>3250</v>
      </c>
      <c r="I9" s="43" t="s">
        <v>3251</v>
      </c>
      <c r="J9" s="43" t="s">
        <v>3252</v>
      </c>
      <c r="K9" s="44" t="s">
        <v>3247</v>
      </c>
      <c r="L9" s="45" t="s">
        <v>3248</v>
      </c>
      <c r="M9" s="46"/>
      <c r="N9" s="46"/>
    </row>
    <row r="10" spans="1:14" ht="36.75" customHeight="1" x14ac:dyDescent="0.2">
      <c r="A10" s="47" t="s">
        <v>3157</v>
      </c>
      <c r="B10" s="47">
        <f>ROUND(B4,0)</f>
        <v>283552</v>
      </c>
      <c r="C10" s="47">
        <f t="shared" ref="C10:D12" si="0">ROUND(C4,2)</f>
        <v>0.37</v>
      </c>
      <c r="D10" s="47">
        <f t="shared" si="0"/>
        <v>0.28000000000000003</v>
      </c>
      <c r="E10" s="47">
        <f t="shared" ref="E10:L12" si="1">ROUND(E4,0)</f>
        <v>118</v>
      </c>
      <c r="F10" s="47">
        <f t="shared" si="1"/>
        <v>79</v>
      </c>
      <c r="G10" s="47">
        <f t="shared" si="1"/>
        <v>268</v>
      </c>
      <c r="H10" s="47">
        <f t="shared" si="1"/>
        <v>347</v>
      </c>
      <c r="I10" s="47">
        <f t="shared" si="1"/>
        <v>421</v>
      </c>
      <c r="J10" s="47">
        <f t="shared" si="1"/>
        <v>512</v>
      </c>
      <c r="K10" s="47">
        <f t="shared" si="1"/>
        <v>189</v>
      </c>
      <c r="L10" s="47">
        <f t="shared" si="1"/>
        <v>126</v>
      </c>
      <c r="M10" s="48"/>
      <c r="N10" s="48"/>
    </row>
    <row r="11" spans="1:14" ht="32.25" customHeight="1" x14ac:dyDescent="0.2">
      <c r="A11" s="47" t="s">
        <v>3181</v>
      </c>
      <c r="B11" s="47">
        <f>ROUND(B5,0)</f>
        <v>1865</v>
      </c>
      <c r="C11" s="47">
        <f t="shared" si="0"/>
        <v>0.45</v>
      </c>
      <c r="D11" s="47">
        <f t="shared" si="0"/>
        <v>9.3000000000000007</v>
      </c>
      <c r="E11" s="47">
        <f t="shared" si="1"/>
        <v>401328</v>
      </c>
      <c r="F11" s="47">
        <f t="shared" si="1"/>
        <v>399049</v>
      </c>
      <c r="G11" s="47">
        <f t="shared" si="1"/>
        <v>764394</v>
      </c>
      <c r="H11" s="47">
        <f t="shared" si="1"/>
        <v>801176</v>
      </c>
      <c r="I11" s="47">
        <f t="shared" si="1"/>
        <v>762086</v>
      </c>
      <c r="J11" s="47">
        <f t="shared" si="1"/>
        <v>747530</v>
      </c>
      <c r="K11" s="47">
        <f t="shared" si="1"/>
        <v>733969</v>
      </c>
      <c r="L11" s="47">
        <f t="shared" si="1"/>
        <v>729801</v>
      </c>
    </row>
    <row r="12" spans="1:14" ht="32.25" customHeight="1" x14ac:dyDescent="0.2">
      <c r="A12" s="47" t="s">
        <v>3253</v>
      </c>
      <c r="B12" s="47">
        <f>ROUND(B6,0)</f>
        <v>1865</v>
      </c>
      <c r="C12" s="47">
        <f t="shared" si="0"/>
        <v>0.45</v>
      </c>
      <c r="D12" s="47">
        <f t="shared" si="0"/>
        <v>8.8800000000000008</v>
      </c>
      <c r="E12" s="47">
        <f t="shared" si="1"/>
        <v>393065</v>
      </c>
      <c r="F12" s="47">
        <f t="shared" si="1"/>
        <v>381137</v>
      </c>
      <c r="G12" s="47">
        <f t="shared" si="1"/>
        <v>791912</v>
      </c>
      <c r="H12" s="47">
        <f t="shared" si="1"/>
        <v>795397</v>
      </c>
      <c r="I12" s="47">
        <f t="shared" si="1"/>
        <v>783568</v>
      </c>
      <c r="J12" s="47">
        <f t="shared" si="1"/>
        <v>833988</v>
      </c>
      <c r="K12" s="47">
        <f t="shared" si="1"/>
        <v>718857</v>
      </c>
      <c r="L12" s="47">
        <f t="shared" si="1"/>
        <v>697043</v>
      </c>
    </row>
    <row r="14" spans="1:14" ht="47.25" customHeight="1" x14ac:dyDescent="0.35">
      <c r="A14" s="39" t="s">
        <v>3255</v>
      </c>
      <c r="B14" s="40"/>
      <c r="C14" s="40"/>
      <c r="D14" s="40"/>
      <c r="E14" s="82" t="s">
        <v>3242</v>
      </c>
      <c r="F14" s="83"/>
      <c r="G14" s="83"/>
      <c r="H14" s="83"/>
      <c r="I14" s="83"/>
      <c r="J14" s="83"/>
      <c r="K14" s="85" t="s">
        <v>3243</v>
      </c>
      <c r="L14" s="86"/>
      <c r="M14" s="41"/>
      <c r="N14" s="42"/>
    </row>
    <row r="15" spans="1:14" ht="47.25" customHeight="1" x14ac:dyDescent="0.2">
      <c r="A15" s="43" t="s">
        <v>3244</v>
      </c>
      <c r="B15" s="43" t="s">
        <v>3245</v>
      </c>
      <c r="C15" s="43" t="s">
        <v>3209</v>
      </c>
      <c r="D15" s="43" t="s">
        <v>3246</v>
      </c>
      <c r="E15" s="44" t="s">
        <v>3247</v>
      </c>
      <c r="F15" s="43" t="s">
        <v>3248</v>
      </c>
      <c r="G15" s="43" t="s">
        <v>3249</v>
      </c>
      <c r="H15" s="43" t="s">
        <v>3250</v>
      </c>
      <c r="I15" s="43" t="s">
        <v>3251</v>
      </c>
      <c r="J15" s="43" t="s">
        <v>3252</v>
      </c>
      <c r="K15" s="44" t="s">
        <v>3247</v>
      </c>
      <c r="L15" s="45" t="s">
        <v>3248</v>
      </c>
      <c r="M15" s="46"/>
      <c r="N15" s="46"/>
    </row>
    <row r="16" spans="1:14" ht="36.75" customHeight="1" x14ac:dyDescent="0.2">
      <c r="A16" s="47" t="s">
        <v>3157</v>
      </c>
      <c r="B16" s="47">
        <f>Analysis!X2</f>
        <v>283552.42538452148</v>
      </c>
      <c r="C16" s="47">
        <f>Analysis!V2</f>
        <v>0.37268411444858229</v>
      </c>
      <c r="D16" s="47">
        <f>Analysis!AE74</f>
        <v>0.40684337521141739</v>
      </c>
      <c r="E16" s="47">
        <f>Analysis!AJ86</f>
        <v>167.13137386777657</v>
      </c>
      <c r="F16" s="47">
        <f>Analysis!AF74</f>
        <v>114.78466450349075</v>
      </c>
      <c r="G16" s="47">
        <f>Analysis!AB74</f>
        <v>222.41285161188648</v>
      </c>
      <c r="H16" s="47">
        <f>Analysis!AB80</f>
        <v>436.00740651680326</v>
      </c>
      <c r="I16" s="47">
        <f>Analysis!AB92</f>
        <v>521.70927763435952</v>
      </c>
      <c r="J16" s="47">
        <f>Analysis!AB86</f>
        <v>430.94888945365562</v>
      </c>
      <c r="K16" s="47">
        <f>Analysis!AK86</f>
        <v>266.42298994368082</v>
      </c>
      <c r="L16" s="47">
        <f>Analysis!AG74</f>
        <v>182.97745545307487</v>
      </c>
      <c r="M16" s="48"/>
      <c r="N16" s="48"/>
    </row>
    <row r="17" spans="1:16" ht="34.5" customHeight="1" x14ac:dyDescent="0.2">
      <c r="A17" s="47" t="s">
        <v>3181</v>
      </c>
      <c r="B17" s="47">
        <f>Analysis!X15</f>
        <v>1864.6993446350098</v>
      </c>
      <c r="C17" s="47">
        <f>Analysis!V15</f>
        <v>0.45320857190318797</v>
      </c>
      <c r="D17" s="47">
        <f>Analysis!AE78</f>
        <v>8.5175733758975074</v>
      </c>
      <c r="E17" s="47">
        <f>Analysis!AJ90</f>
        <v>373660.09847736993</v>
      </c>
      <c r="F17" s="47">
        <f>Analysis!AF78</f>
        <v>365423.98753573693</v>
      </c>
      <c r="G17" s="47">
        <f>Analysis!AB78</f>
        <v>739174.53968640324</v>
      </c>
      <c r="H17" s="47">
        <f>Analysis!AB84</f>
        <v>726331.21642825613</v>
      </c>
      <c r="I17" s="47">
        <f>Analysis!AB96</f>
        <v>708950.57645431242</v>
      </c>
      <c r="J17" s="47">
        <f>Analysis!AB90</f>
        <v>680176.71831157315</v>
      </c>
      <c r="K17" s="47">
        <f>Analysis!AK90</f>
        <v>683368.61054671044</v>
      </c>
      <c r="L17" s="47">
        <f>Analysis!AG78</f>
        <v>668305.99156912323</v>
      </c>
    </row>
    <row r="19" spans="1:16" ht="47.25" customHeight="1" x14ac:dyDescent="0.35">
      <c r="A19" s="39" t="s">
        <v>3255</v>
      </c>
      <c r="B19" s="40"/>
      <c r="C19" s="40"/>
      <c r="D19" s="40"/>
      <c r="E19" s="87" t="s">
        <v>3242</v>
      </c>
      <c r="F19" s="87"/>
      <c r="G19" s="87"/>
      <c r="H19" s="87"/>
      <c r="I19" s="87"/>
      <c r="J19" s="87"/>
      <c r="K19" s="85" t="s">
        <v>3243</v>
      </c>
      <c r="L19" s="86"/>
      <c r="M19" s="41"/>
      <c r="N19" s="42"/>
    </row>
    <row r="20" spans="1:16" ht="47.25" customHeight="1" x14ac:dyDescent="0.2">
      <c r="A20" s="43" t="s">
        <v>3244</v>
      </c>
      <c r="B20" s="43" t="s">
        <v>3245</v>
      </c>
      <c r="C20" s="43" t="s">
        <v>3209</v>
      </c>
      <c r="D20" s="43" t="s">
        <v>3246</v>
      </c>
      <c r="E20" s="44" t="s">
        <v>3247</v>
      </c>
      <c r="F20" s="43" t="s">
        <v>3248</v>
      </c>
      <c r="G20" s="43" t="s">
        <v>3249</v>
      </c>
      <c r="H20" s="43" t="s">
        <v>3250</v>
      </c>
      <c r="I20" s="43" t="s">
        <v>3251</v>
      </c>
      <c r="J20" s="43" t="s">
        <v>3252</v>
      </c>
      <c r="K20" s="44" t="s">
        <v>3247</v>
      </c>
      <c r="L20" s="45" t="s">
        <v>3248</v>
      </c>
      <c r="M20" s="46"/>
      <c r="N20" s="46"/>
    </row>
    <row r="21" spans="1:16" ht="36.75" customHeight="1" x14ac:dyDescent="0.2">
      <c r="A21" s="47" t="s">
        <v>3157</v>
      </c>
      <c r="B21" s="47">
        <f>ROUND(B16,0)</f>
        <v>283552</v>
      </c>
      <c r="C21" s="47">
        <f>ROUND(C16,2)</f>
        <v>0.37</v>
      </c>
      <c r="D21" s="47">
        <f>ROUND(D16,2)</f>
        <v>0.41</v>
      </c>
      <c r="E21" s="47">
        <f t="shared" ref="E21:L22" si="2">ROUND(E16,0)</f>
        <v>167</v>
      </c>
      <c r="F21" s="47">
        <f t="shared" si="2"/>
        <v>115</v>
      </c>
      <c r="G21" s="47">
        <f t="shared" si="2"/>
        <v>222</v>
      </c>
      <c r="H21" s="47">
        <f t="shared" si="2"/>
        <v>436</v>
      </c>
      <c r="I21" s="47">
        <f t="shared" si="2"/>
        <v>522</v>
      </c>
      <c r="J21" s="47">
        <f t="shared" si="2"/>
        <v>431</v>
      </c>
      <c r="K21" s="47">
        <f t="shared" si="2"/>
        <v>266</v>
      </c>
      <c r="L21" s="47">
        <f t="shared" si="2"/>
        <v>183</v>
      </c>
      <c r="M21" s="48"/>
      <c r="N21" s="48"/>
    </row>
    <row r="22" spans="1:16" ht="32.25" customHeight="1" x14ac:dyDescent="0.2">
      <c r="A22" s="47" t="s">
        <v>3181</v>
      </c>
      <c r="B22" s="47">
        <f>ROUND(B17,0)</f>
        <v>1865</v>
      </c>
      <c r="C22" s="47">
        <f>ROUND(C17,2)</f>
        <v>0.45</v>
      </c>
      <c r="D22" s="47">
        <f>ROUND(D17,2)</f>
        <v>8.52</v>
      </c>
      <c r="E22" s="47">
        <f t="shared" si="2"/>
        <v>373660</v>
      </c>
      <c r="F22" s="47">
        <f t="shared" si="2"/>
        <v>365424</v>
      </c>
      <c r="G22" s="47">
        <f t="shared" si="2"/>
        <v>739175</v>
      </c>
      <c r="H22" s="47">
        <f t="shared" si="2"/>
        <v>726331</v>
      </c>
      <c r="I22" s="47">
        <f t="shared" si="2"/>
        <v>708951</v>
      </c>
      <c r="J22" s="47">
        <f t="shared" si="2"/>
        <v>680177</v>
      </c>
      <c r="K22" s="47">
        <f t="shared" si="2"/>
        <v>683369</v>
      </c>
      <c r="L22" s="47">
        <f t="shared" si="2"/>
        <v>668306</v>
      </c>
    </row>
    <row r="24" spans="1:16" ht="47.25" customHeight="1" x14ac:dyDescent="0.35">
      <c r="A24" s="39" t="s">
        <v>3256</v>
      </c>
      <c r="B24" s="40"/>
      <c r="C24" s="40"/>
      <c r="D24" s="40"/>
      <c r="E24" s="82" t="s">
        <v>3242</v>
      </c>
      <c r="F24" s="83"/>
      <c r="G24" s="83"/>
      <c r="H24" s="83"/>
      <c r="I24" s="83"/>
      <c r="J24" s="84"/>
      <c r="K24" s="85" t="s">
        <v>3243</v>
      </c>
      <c r="L24" s="86"/>
      <c r="M24" s="41"/>
      <c r="N24" s="42"/>
    </row>
    <row r="25" spans="1:16" ht="47.25" customHeight="1" x14ac:dyDescent="0.2">
      <c r="A25" s="43" t="s">
        <v>3257</v>
      </c>
      <c r="B25" s="43" t="s">
        <v>3245</v>
      </c>
      <c r="C25" s="43" t="s">
        <v>3209</v>
      </c>
      <c r="D25" s="43" t="s">
        <v>3246</v>
      </c>
      <c r="E25" s="43" t="s">
        <v>3247</v>
      </c>
      <c r="F25" s="43" t="s">
        <v>3248</v>
      </c>
      <c r="G25" s="43" t="s">
        <v>3249</v>
      </c>
      <c r="H25" s="43" t="s">
        <v>3250</v>
      </c>
      <c r="I25" s="43" t="s">
        <v>3251</v>
      </c>
      <c r="J25" s="43" t="s">
        <v>3252</v>
      </c>
      <c r="K25" s="43" t="s">
        <v>3247</v>
      </c>
      <c r="L25" s="43" t="s">
        <v>3248</v>
      </c>
      <c r="M25" s="46"/>
    </row>
    <row r="26" spans="1:16" ht="36.75" customHeight="1" x14ac:dyDescent="0.2">
      <c r="A26" s="47" t="s">
        <v>3258</v>
      </c>
      <c r="B26" s="47">
        <f>Analysis!X2</f>
        <v>283552.42538452148</v>
      </c>
      <c r="C26" s="47">
        <f>Analysis!V2</f>
        <v>0.37268411444858229</v>
      </c>
      <c r="D26" s="47" t="e">
        <f>Analysis!AE102</f>
        <v>#DIV/0!</v>
      </c>
      <c r="E26" s="47" t="e">
        <f>Analysis!AJ106</f>
        <v>#DIV/0!</v>
      </c>
      <c r="F26" s="47" t="e">
        <f>Analysis!AF102</f>
        <v>#DIV/0!</v>
      </c>
      <c r="G26" s="47">
        <f>Analysis!AB102</f>
        <v>0</v>
      </c>
      <c r="H26" s="47">
        <f>Analysis!AB104</f>
        <v>0</v>
      </c>
      <c r="I26" s="47">
        <f>Analysis!AB106</f>
        <v>0</v>
      </c>
      <c r="J26" s="47">
        <f>Analysis!AB108</f>
        <v>0</v>
      </c>
      <c r="K26" s="47" t="e">
        <f>Analysis!AK106</f>
        <v>#DIV/0!</v>
      </c>
      <c r="L26" s="47" t="e">
        <f>Analysis!AG102</f>
        <v>#DIV/0!</v>
      </c>
      <c r="M26" s="48"/>
    </row>
    <row r="28" spans="1:16" ht="47.25" customHeight="1" x14ac:dyDescent="0.35">
      <c r="A28" s="39" t="s">
        <v>3256</v>
      </c>
      <c r="B28" s="40"/>
      <c r="C28" s="40"/>
      <c r="D28" s="40"/>
      <c r="E28" s="82" t="s">
        <v>3242</v>
      </c>
      <c r="F28" s="83"/>
      <c r="G28" s="83"/>
      <c r="H28" s="83"/>
      <c r="I28" s="83"/>
      <c r="J28" s="84"/>
      <c r="K28" s="85" t="s">
        <v>3243</v>
      </c>
      <c r="L28" s="86"/>
      <c r="M28" s="41"/>
      <c r="N28" s="42"/>
    </row>
    <row r="29" spans="1:16" ht="47.25" customHeight="1" x14ac:dyDescent="0.2">
      <c r="A29" s="43" t="s">
        <v>3257</v>
      </c>
      <c r="B29" s="43" t="s">
        <v>3245</v>
      </c>
      <c r="C29" s="43" t="s">
        <v>3209</v>
      </c>
      <c r="D29" s="43" t="s">
        <v>3246</v>
      </c>
      <c r="E29" s="43" t="s">
        <v>3247</v>
      </c>
      <c r="F29" s="43" t="s">
        <v>3248</v>
      </c>
      <c r="G29" s="43" t="s">
        <v>3249</v>
      </c>
      <c r="H29" s="43" t="s">
        <v>3250</v>
      </c>
      <c r="I29" s="43" t="s">
        <v>3251</v>
      </c>
      <c r="J29" s="43" t="s">
        <v>3252</v>
      </c>
      <c r="K29" s="43" t="s">
        <v>3247</v>
      </c>
      <c r="L29" s="43" t="s">
        <v>3248</v>
      </c>
      <c r="M29" s="46"/>
      <c r="N29" s="46"/>
    </row>
    <row r="30" spans="1:16" ht="36.75" customHeight="1" x14ac:dyDescent="0.2">
      <c r="A30" s="47" t="s">
        <v>3258</v>
      </c>
      <c r="B30" s="47">
        <f>ROUND(B26,0)</f>
        <v>283552</v>
      </c>
      <c r="C30" s="47">
        <f>ROUND(C26,2)</f>
        <v>0.37</v>
      </c>
      <c r="D30" s="47" t="e">
        <f>ROUND(D26,2)</f>
        <v>#DIV/0!</v>
      </c>
      <c r="E30" s="47" t="e">
        <f t="shared" ref="E30:L30" si="3">ROUND(E26,0)</f>
        <v>#DIV/0!</v>
      </c>
      <c r="F30" s="47" t="e">
        <f t="shared" si="3"/>
        <v>#DIV/0!</v>
      </c>
      <c r="G30" s="47">
        <f t="shared" si="3"/>
        <v>0</v>
      </c>
      <c r="H30" s="47">
        <f t="shared" si="3"/>
        <v>0</v>
      </c>
      <c r="I30" s="47">
        <f t="shared" si="3"/>
        <v>0</v>
      </c>
      <c r="J30" s="47">
        <f t="shared" si="3"/>
        <v>0</v>
      </c>
      <c r="K30" s="47" t="e">
        <f t="shared" si="3"/>
        <v>#DIV/0!</v>
      </c>
      <c r="L30" s="47" t="e">
        <f t="shared" si="3"/>
        <v>#DIV/0!</v>
      </c>
      <c r="M30" s="48"/>
      <c r="N30" s="48"/>
    </row>
    <row r="32" spans="1:16" ht="42.75" customHeight="1" x14ac:dyDescent="0.35">
      <c r="A32" s="61" t="s">
        <v>3259</v>
      </c>
      <c r="K32" s="43" t="s">
        <v>3242</v>
      </c>
      <c r="L32" s="43"/>
      <c r="M32" s="43"/>
      <c r="N32" s="43" t="s">
        <v>3243</v>
      </c>
      <c r="O32" s="43"/>
      <c r="P32" s="43"/>
    </row>
    <row r="33" spans="1:16" ht="47.25" customHeight="1" x14ac:dyDescent="0.2">
      <c r="A33" s="43" t="s">
        <v>3257</v>
      </c>
      <c r="B33" s="43" t="s">
        <v>3245</v>
      </c>
      <c r="C33" s="43" t="s">
        <v>3209</v>
      </c>
      <c r="D33" s="43" t="s">
        <v>3260</v>
      </c>
      <c r="E33" s="43" t="s">
        <v>3246</v>
      </c>
      <c r="F33" s="43" t="s">
        <v>3261</v>
      </c>
      <c r="G33" s="43" t="s">
        <v>3249</v>
      </c>
      <c r="H33" s="43" t="s">
        <v>3250</v>
      </c>
      <c r="I33" s="43" t="s">
        <v>3251</v>
      </c>
      <c r="J33" s="43" t="s">
        <v>3252</v>
      </c>
      <c r="K33" s="43" t="s">
        <v>3247</v>
      </c>
      <c r="L33" s="43" t="s">
        <v>3248</v>
      </c>
      <c r="M33" s="43" t="s">
        <v>3262</v>
      </c>
      <c r="N33" s="43" t="s">
        <v>3247</v>
      </c>
      <c r="O33" s="43" t="s">
        <v>3248</v>
      </c>
      <c r="P33" s="43" t="s">
        <v>3262</v>
      </c>
    </row>
    <row r="34" spans="1:16" ht="36.75" customHeight="1" x14ac:dyDescent="0.2">
      <c r="A34" s="47" t="s">
        <v>3263</v>
      </c>
      <c r="B34" s="47">
        <f>Analysis!X6</f>
        <v>1864.6993446350098</v>
      </c>
      <c r="C34" s="47">
        <f>Analysis!V6</f>
        <v>0.45320857190318797</v>
      </c>
      <c r="D34" s="47">
        <f>Analysis!AR148</f>
        <v>1072728.5985552815</v>
      </c>
      <c r="E34" s="47">
        <f>Analysis!BD124</f>
        <v>11.376155377811283</v>
      </c>
      <c r="F34" s="47">
        <f>Analysis!AU124</f>
        <v>12.147557470377881</v>
      </c>
      <c r="G34" s="47">
        <f>Analysis!AR124</f>
        <v>1025937.1171678018</v>
      </c>
      <c r="H34" s="47">
        <f>Analysis!AR130</f>
        <v>1071613.0135045997</v>
      </c>
      <c r="I34" s="47">
        <f>Analysis!AR136</f>
        <v>1029568.4762079323</v>
      </c>
      <c r="J34" s="47">
        <f>Analysis!AR142</f>
        <v>1031068.8247668882</v>
      </c>
      <c r="K34" s="47">
        <f>Analysis!AZ136</f>
        <v>497487.04992393684</v>
      </c>
      <c r="L34" s="47">
        <f>Analysis!BE124</f>
        <v>488004.01156870701</v>
      </c>
      <c r="M34" s="47">
        <f>Analysis!AV124</f>
        <v>521146.05084129726</v>
      </c>
      <c r="N34" s="47">
        <f>Analysis!BA136</f>
        <v>909829.64318865363</v>
      </c>
      <c r="O34" s="47">
        <f>Analysis!BF124</f>
        <v>892486.57987795596</v>
      </c>
      <c r="P34" s="47">
        <f>Analysis!AW124</f>
        <v>953098.42850906192</v>
      </c>
    </row>
    <row r="35" spans="1:16" ht="36.75" customHeight="1" x14ac:dyDescent="0.2">
      <c r="A35" s="47" t="s">
        <v>3264</v>
      </c>
      <c r="B35" s="47">
        <f>Analysis!X7</f>
        <v>1864.6993446350098</v>
      </c>
      <c r="C35" s="47">
        <f>Analysis!V7</f>
        <v>0.45320857190318797</v>
      </c>
      <c r="D35" s="47">
        <f>Analysis!AR150</f>
        <v>783694.4884458381</v>
      </c>
      <c r="E35" s="47">
        <f>Analysis!BD126</f>
        <v>9.3750589141708396</v>
      </c>
      <c r="F35" s="47">
        <f>Analysis!AU126</f>
        <v>9.3225010821093459</v>
      </c>
      <c r="G35" s="47">
        <f>Analysis!AR126</f>
        <v>800146.11521062837</v>
      </c>
      <c r="H35" s="47">
        <f>Analysis!AR132</f>
        <v>827913.16050459456</v>
      </c>
      <c r="I35" s="47">
        <f>Analysis!AR138</f>
        <v>788627.92254842329</v>
      </c>
      <c r="J35" s="47">
        <f>Analysis!AR144</f>
        <v>828735.87686192989</v>
      </c>
      <c r="K35" s="47">
        <f>Analysis!AZ138</f>
        <v>422937.79081084736</v>
      </c>
      <c r="L35" s="47">
        <f>Analysis!BE126</f>
        <v>385495.30615025084</v>
      </c>
      <c r="M35" s="47">
        <f>Analysis!AV126</f>
        <v>377529.42218074395</v>
      </c>
      <c r="N35" s="47">
        <f>Analysis!BA138</f>
        <v>773490.16293643182</v>
      </c>
      <c r="O35" s="47">
        <f>Analysis!BF126</f>
        <v>705013.44085079012</v>
      </c>
      <c r="P35" s="47">
        <f>Analysis!AW126</f>
        <v>690445.02671665978</v>
      </c>
    </row>
    <row r="36" spans="1:16" ht="39" customHeight="1" x14ac:dyDescent="0.2">
      <c r="A36" s="47" t="s">
        <v>3265</v>
      </c>
      <c r="B36" s="47">
        <f>Analysis!X8</f>
        <v>1864.6993446350098</v>
      </c>
      <c r="C36" s="47">
        <f>Analysis!V8</f>
        <v>0.45320857190318797</v>
      </c>
      <c r="D36" s="47">
        <f>Analysis!AR152</f>
        <v>982821.14197330549</v>
      </c>
      <c r="E36" s="47">
        <f>Analysis!BD128</f>
        <v>11.42182807155482</v>
      </c>
      <c r="F36" s="47">
        <f>Analysis!AU128</f>
        <v>11.219130706787739</v>
      </c>
      <c r="G36" s="47">
        <f>Analysis!AR128</f>
        <v>993172.81056230667</v>
      </c>
      <c r="H36" s="47">
        <f>Analysis!AR134</f>
        <v>1007676.5209228609</v>
      </c>
      <c r="I36" s="47">
        <f>Analysis!AR140</f>
        <v>1010226.7043243108</v>
      </c>
      <c r="J36" s="47">
        <f>Analysis!AR146</f>
        <v>997798.48295612517</v>
      </c>
      <c r="K36" s="47">
        <f>Analysis!AZ140</f>
        <v>500419.52251840825</v>
      </c>
      <c r="L36" s="47">
        <f>Analysis!BE128</f>
        <v>489975.05329440982</v>
      </c>
      <c r="M36" s="47">
        <f>Analysis!AV128</f>
        <v>481288.07623377122</v>
      </c>
      <c r="N36" s="47">
        <f>Analysis!BA140</f>
        <v>915192.69835701701</v>
      </c>
      <c r="O36" s="47">
        <f>Analysis!BF128</f>
        <v>896091.32132857316</v>
      </c>
      <c r="P36" s="47">
        <f>Analysis!AW128</f>
        <v>880204.13543965959</v>
      </c>
    </row>
    <row r="38" spans="1:16" ht="47.25" customHeight="1" x14ac:dyDescent="0.35">
      <c r="A38" s="61" t="s">
        <v>3259</v>
      </c>
      <c r="B38" s="40"/>
      <c r="C38" s="40"/>
      <c r="E38" s="40"/>
      <c r="J38" s="62"/>
      <c r="K38" s="43" t="s">
        <v>3242</v>
      </c>
      <c r="L38" s="43"/>
      <c r="M38" s="43"/>
      <c r="N38" s="43" t="s">
        <v>3243</v>
      </c>
      <c r="O38" s="43"/>
      <c r="P38" s="43"/>
    </row>
    <row r="39" spans="1:16" ht="47.25" customHeight="1" x14ac:dyDescent="0.2">
      <c r="A39" s="43" t="s">
        <v>3257</v>
      </c>
      <c r="B39" s="43" t="s">
        <v>3245</v>
      </c>
      <c r="C39" s="43" t="s">
        <v>3209</v>
      </c>
      <c r="D39" s="43" t="s">
        <v>3260</v>
      </c>
      <c r="E39" s="43" t="s">
        <v>3246</v>
      </c>
      <c r="F39" s="43" t="s">
        <v>3261</v>
      </c>
      <c r="G39" s="43" t="s">
        <v>3249</v>
      </c>
      <c r="H39" s="43" t="s">
        <v>3250</v>
      </c>
      <c r="I39" s="43" t="s">
        <v>3251</v>
      </c>
      <c r="J39" s="43" t="s">
        <v>3252</v>
      </c>
      <c r="K39" s="43" t="s">
        <v>3247</v>
      </c>
      <c r="L39" s="43" t="s">
        <v>3248</v>
      </c>
      <c r="M39" s="43" t="s">
        <v>3262</v>
      </c>
      <c r="N39" s="43" t="s">
        <v>3247</v>
      </c>
      <c r="O39" s="43" t="s">
        <v>3248</v>
      </c>
      <c r="P39" s="43" t="s">
        <v>3262</v>
      </c>
    </row>
    <row r="40" spans="1:16" ht="36.75" customHeight="1" x14ac:dyDescent="0.2">
      <c r="A40" s="47" t="s">
        <v>3263</v>
      </c>
      <c r="B40" s="47">
        <f>ROUND(B34,0)</f>
        <v>1865</v>
      </c>
      <c r="C40" s="47">
        <f>ROUND(C34,2)</f>
        <v>0.45</v>
      </c>
      <c r="D40" s="47">
        <f>ROUND(D34,0)</f>
        <v>1072729</v>
      </c>
      <c r="E40" s="47">
        <f t="shared" ref="E40:F42" si="4">ROUND(E34,2)</f>
        <v>11.38</v>
      </c>
      <c r="F40" s="47">
        <f t="shared" si="4"/>
        <v>12.15</v>
      </c>
      <c r="G40" s="47">
        <f t="shared" ref="G40:P40" si="5">ROUND(G34,0)</f>
        <v>1025937</v>
      </c>
      <c r="H40" s="47">
        <f t="shared" si="5"/>
        <v>1071613</v>
      </c>
      <c r="I40" s="47">
        <f t="shared" si="5"/>
        <v>1029568</v>
      </c>
      <c r="J40" s="47">
        <f t="shared" si="5"/>
        <v>1031069</v>
      </c>
      <c r="K40" s="47">
        <f t="shared" si="5"/>
        <v>497487</v>
      </c>
      <c r="L40" s="47">
        <f t="shared" si="5"/>
        <v>488004</v>
      </c>
      <c r="M40" s="47">
        <f t="shared" si="5"/>
        <v>521146</v>
      </c>
      <c r="N40" s="47">
        <f t="shared" si="5"/>
        <v>909830</v>
      </c>
      <c r="O40" s="47">
        <f t="shared" si="5"/>
        <v>892487</v>
      </c>
      <c r="P40" s="47">
        <f t="shared" si="5"/>
        <v>953098</v>
      </c>
    </row>
    <row r="41" spans="1:16" ht="36.75" customHeight="1" x14ac:dyDescent="0.2">
      <c r="A41" s="47" t="s">
        <v>3264</v>
      </c>
      <c r="B41" s="47">
        <f>ROUND(B35,0)</f>
        <v>1865</v>
      </c>
      <c r="C41" s="47">
        <f>ROUND(C35,2)</f>
        <v>0.45</v>
      </c>
      <c r="D41" s="47">
        <f>ROUND(D35,0)</f>
        <v>783694</v>
      </c>
      <c r="E41" s="47">
        <f t="shared" si="4"/>
        <v>9.3800000000000008</v>
      </c>
      <c r="F41" s="47">
        <f t="shared" si="4"/>
        <v>9.32</v>
      </c>
      <c r="G41" s="47">
        <f t="shared" ref="G41:P41" si="6">ROUND(G35,0)</f>
        <v>800146</v>
      </c>
      <c r="H41" s="47">
        <f t="shared" si="6"/>
        <v>827913</v>
      </c>
      <c r="I41" s="47">
        <f t="shared" si="6"/>
        <v>788628</v>
      </c>
      <c r="J41" s="47">
        <f t="shared" si="6"/>
        <v>828736</v>
      </c>
      <c r="K41" s="47">
        <f t="shared" si="6"/>
        <v>422938</v>
      </c>
      <c r="L41" s="47">
        <f t="shared" si="6"/>
        <v>385495</v>
      </c>
      <c r="M41" s="47">
        <f t="shared" si="6"/>
        <v>377529</v>
      </c>
      <c r="N41" s="47">
        <f t="shared" si="6"/>
        <v>773490</v>
      </c>
      <c r="O41" s="47">
        <f t="shared" si="6"/>
        <v>705013</v>
      </c>
      <c r="P41" s="47">
        <f t="shared" si="6"/>
        <v>690445</v>
      </c>
    </row>
    <row r="42" spans="1:16" ht="33" customHeight="1" x14ac:dyDescent="0.2">
      <c r="A42" s="47" t="s">
        <v>3265</v>
      </c>
      <c r="B42" s="47">
        <f>ROUND(B36,0)</f>
        <v>1865</v>
      </c>
      <c r="C42" s="47">
        <f>ROUND(C36,2)</f>
        <v>0.45</v>
      </c>
      <c r="D42" s="47">
        <f>ROUND(D36,0)</f>
        <v>982821</v>
      </c>
      <c r="E42" s="47">
        <f t="shared" si="4"/>
        <v>11.42</v>
      </c>
      <c r="F42" s="47">
        <f t="shared" si="4"/>
        <v>11.22</v>
      </c>
      <c r="G42" s="47">
        <f t="shared" ref="G42:P42" si="7">ROUND(G36,0)</f>
        <v>993173</v>
      </c>
      <c r="H42" s="47">
        <f t="shared" si="7"/>
        <v>1007677</v>
      </c>
      <c r="I42" s="47">
        <f t="shared" si="7"/>
        <v>1010227</v>
      </c>
      <c r="J42" s="47">
        <f t="shared" si="7"/>
        <v>997798</v>
      </c>
      <c r="K42" s="47">
        <f t="shared" si="7"/>
        <v>500420</v>
      </c>
      <c r="L42" s="47">
        <f t="shared" si="7"/>
        <v>489975</v>
      </c>
      <c r="M42" s="47">
        <f t="shared" si="7"/>
        <v>481288</v>
      </c>
      <c r="N42" s="47">
        <f t="shared" si="7"/>
        <v>915193</v>
      </c>
      <c r="O42" s="47">
        <f t="shared" si="7"/>
        <v>896091</v>
      </c>
      <c r="P42" s="47">
        <f t="shared" si="7"/>
        <v>880204</v>
      </c>
    </row>
    <row r="45" spans="1:16" ht="30" customHeight="1" x14ac:dyDescent="0.35">
      <c r="A45" s="61" t="s">
        <v>3266</v>
      </c>
      <c r="K45" s="43" t="s">
        <v>3242</v>
      </c>
      <c r="L45" s="43"/>
      <c r="M45" s="43"/>
      <c r="N45" s="43" t="s">
        <v>3243</v>
      </c>
      <c r="O45" s="43"/>
      <c r="P45" s="43"/>
    </row>
    <row r="46" spans="1:16" ht="47.25" customHeight="1" x14ac:dyDescent="0.2">
      <c r="A46" s="43" t="s">
        <v>3257</v>
      </c>
      <c r="B46" s="43" t="s">
        <v>3245</v>
      </c>
      <c r="C46" s="43" t="s">
        <v>3209</v>
      </c>
      <c r="D46" s="43" t="s">
        <v>3260</v>
      </c>
      <c r="E46" s="43" t="s">
        <v>3246</v>
      </c>
      <c r="F46" s="43" t="s">
        <v>3261</v>
      </c>
      <c r="G46" s="43" t="s">
        <v>3249</v>
      </c>
      <c r="H46" s="43" t="s">
        <v>3250</v>
      </c>
      <c r="I46" s="43" t="s">
        <v>3251</v>
      </c>
      <c r="J46" s="43" t="s">
        <v>3252</v>
      </c>
      <c r="K46" s="43" t="s">
        <v>3247</v>
      </c>
      <c r="L46" s="43" t="s">
        <v>3248</v>
      </c>
      <c r="M46" s="43" t="s">
        <v>3262</v>
      </c>
      <c r="N46" s="43" t="s">
        <v>3247</v>
      </c>
      <c r="O46" s="43" t="s">
        <v>3248</v>
      </c>
      <c r="P46" s="43" t="s">
        <v>3262</v>
      </c>
    </row>
    <row r="47" spans="1:16" ht="36.75" customHeight="1" x14ac:dyDescent="0.2">
      <c r="A47" s="47" t="s">
        <v>3267</v>
      </c>
      <c r="B47" s="47">
        <f>Analysis!X2</f>
        <v>283552.42538452148</v>
      </c>
      <c r="C47" s="47">
        <f>Analysis!V2</f>
        <v>0.37268411444858229</v>
      </c>
      <c r="D47" s="47">
        <f>Analysis!AR179</f>
        <v>1027751.3646671535</v>
      </c>
      <c r="E47" s="47">
        <f>Analysis!BD163</f>
        <v>12.658085847243052</v>
      </c>
      <c r="F47" s="47">
        <f>Analysis!AU163</f>
        <v>12.332053346293302</v>
      </c>
      <c r="G47" s="47">
        <f>Analysis!AR171</f>
        <v>1091126.8733631044</v>
      </c>
      <c r="H47" s="47">
        <f>Analysis!AR167</f>
        <v>1048968.4699622763</v>
      </c>
      <c r="I47" s="47">
        <f>Analysis!AR163</f>
        <v>1078634.5383818324</v>
      </c>
      <c r="J47" s="47">
        <f>Analysis!AR175</f>
        <v>1057969.4975291966</v>
      </c>
      <c r="K47" s="47">
        <f>Analysis!AZ163</f>
        <v>560458.69454143732</v>
      </c>
      <c r="L47" s="47">
        <f>Analysis!BE163</f>
        <v>543121.12574391591</v>
      </c>
      <c r="M47" s="47">
        <f>Analysis!AV163</f>
        <v>529172.63563808287</v>
      </c>
      <c r="N47" s="47">
        <f>Analysis!BA163</f>
        <v>1024995.392653093</v>
      </c>
      <c r="O47" s="47">
        <f>Analysis!BF163</f>
        <v>993287.56420767028</v>
      </c>
      <c r="P47" s="47">
        <f>Analysis!AW163</f>
        <v>967777.85540630377</v>
      </c>
    </row>
    <row r="48" spans="1:16" ht="36.75" customHeight="1" x14ac:dyDescent="0.2">
      <c r="A48" s="47" t="s">
        <v>3268</v>
      </c>
      <c r="B48" s="47">
        <f>Analysis!X3</f>
        <v>283552.42538452148</v>
      </c>
      <c r="C48" s="47">
        <f>Analysis!V3</f>
        <v>0.37268411444858229</v>
      </c>
      <c r="D48" s="47">
        <f>Analysis!AR181</f>
        <v>834982.49441621872</v>
      </c>
      <c r="E48" s="47">
        <f>Analysis!BD165</f>
        <v>10.787884623047926</v>
      </c>
      <c r="F48" s="47">
        <f>Analysis!AU165</f>
        <v>10.523173157404646</v>
      </c>
      <c r="G48" s="47">
        <f>Analysis!AR173</f>
        <v>886163.77392856753</v>
      </c>
      <c r="H48" s="47">
        <f>Analysis!AR169</f>
        <v>883065.71985957725</v>
      </c>
      <c r="I48" s="47">
        <f>Analysis!AR165</f>
        <v>877632.81738956762</v>
      </c>
      <c r="J48" s="47">
        <f>Analysis!AR177</f>
        <v>941219.34456636978</v>
      </c>
      <c r="K48" s="47">
        <f>Analysis!AZ165</f>
        <v>483923.90423048072</v>
      </c>
      <c r="L48" s="47">
        <f>Analysis!BE165</f>
        <v>462689.76453301468</v>
      </c>
      <c r="M48" s="47">
        <f>Analysis!AV165</f>
        <v>451391.79004074645</v>
      </c>
      <c r="N48" s="47">
        <f>Analysis!BA165</f>
        <v>885024.67186592345</v>
      </c>
      <c r="O48" s="47">
        <f>Analysis!BF165</f>
        <v>846190.59619035071</v>
      </c>
      <c r="P48" s="47">
        <f>Analysis!AW165</f>
        <v>825528.28527667664</v>
      </c>
    </row>
    <row r="50" spans="1:16" ht="47.25" customHeight="1" x14ac:dyDescent="0.35">
      <c r="A50" s="61" t="s">
        <v>3266</v>
      </c>
      <c r="B50" s="40"/>
      <c r="C50" s="40"/>
      <c r="E50" s="40"/>
      <c r="J50" s="62"/>
      <c r="K50" s="43" t="s">
        <v>3242</v>
      </c>
      <c r="L50" s="43"/>
      <c r="M50" s="43"/>
      <c r="N50" s="43" t="s">
        <v>3243</v>
      </c>
      <c r="O50" s="43"/>
      <c r="P50" s="43"/>
    </row>
    <row r="51" spans="1:16" ht="47.25" customHeight="1" x14ac:dyDescent="0.2">
      <c r="A51" s="43" t="s">
        <v>3257</v>
      </c>
      <c r="B51" s="43" t="s">
        <v>3245</v>
      </c>
      <c r="C51" s="43" t="s">
        <v>3209</v>
      </c>
      <c r="D51" s="43" t="s">
        <v>3260</v>
      </c>
      <c r="E51" s="43" t="s">
        <v>3246</v>
      </c>
      <c r="F51" s="43" t="s">
        <v>3261</v>
      </c>
      <c r="G51" s="43" t="s">
        <v>3249</v>
      </c>
      <c r="H51" s="43" t="s">
        <v>3250</v>
      </c>
      <c r="I51" s="43" t="s">
        <v>3251</v>
      </c>
      <c r="J51" s="43" t="s">
        <v>3252</v>
      </c>
      <c r="K51" s="43" t="s">
        <v>3247</v>
      </c>
      <c r="L51" s="43" t="s">
        <v>3248</v>
      </c>
      <c r="M51" s="43" t="s">
        <v>3262</v>
      </c>
      <c r="N51" s="43" t="s">
        <v>3247</v>
      </c>
      <c r="O51" s="43" t="s">
        <v>3248</v>
      </c>
      <c r="P51" s="43" t="s">
        <v>3262</v>
      </c>
    </row>
    <row r="52" spans="1:16" ht="36.75" customHeight="1" x14ac:dyDescent="0.2">
      <c r="A52" s="47" t="s">
        <v>3267</v>
      </c>
      <c r="B52" s="47">
        <f>ROUND(B47,0)</f>
        <v>283552</v>
      </c>
      <c r="C52" s="47">
        <f>ROUND(C47,2)</f>
        <v>0.37</v>
      </c>
      <c r="D52" s="47">
        <f>ROUND(D47,0)</f>
        <v>1027751</v>
      </c>
      <c r="E52" s="47">
        <f>ROUND(E47,2)</f>
        <v>12.66</v>
      </c>
      <c r="F52" s="47">
        <f>ROUND(F47,2)</f>
        <v>12.33</v>
      </c>
      <c r="G52" s="47">
        <f t="shared" ref="G52:P52" si="8">ROUND(G47,0)</f>
        <v>1091127</v>
      </c>
      <c r="H52" s="47">
        <f t="shared" si="8"/>
        <v>1048968</v>
      </c>
      <c r="I52" s="47">
        <f t="shared" si="8"/>
        <v>1078635</v>
      </c>
      <c r="J52" s="47">
        <f t="shared" si="8"/>
        <v>1057969</v>
      </c>
      <c r="K52" s="47">
        <f t="shared" si="8"/>
        <v>560459</v>
      </c>
      <c r="L52" s="47">
        <f t="shared" si="8"/>
        <v>543121</v>
      </c>
      <c r="M52" s="47">
        <f t="shared" si="8"/>
        <v>529173</v>
      </c>
      <c r="N52" s="47">
        <f t="shared" si="8"/>
        <v>1024995</v>
      </c>
      <c r="O52" s="47">
        <f t="shared" si="8"/>
        <v>993288</v>
      </c>
      <c r="P52" s="47">
        <f t="shared" si="8"/>
        <v>967778</v>
      </c>
    </row>
    <row r="53" spans="1:16" ht="36.75" customHeight="1" x14ac:dyDescent="0.2">
      <c r="A53" s="47" t="s">
        <v>3268</v>
      </c>
      <c r="B53" s="47">
        <f>ROUND(B48,0)</f>
        <v>283552</v>
      </c>
      <c r="C53" s="47">
        <f>ROUND(C48,2)</f>
        <v>0.37</v>
      </c>
      <c r="D53" s="47">
        <f>ROUND(D48,0)</f>
        <v>834982</v>
      </c>
      <c r="E53" s="47">
        <f>ROUND(E48,2)</f>
        <v>10.79</v>
      </c>
      <c r="F53" s="47">
        <f>ROUND(F48,2)</f>
        <v>10.52</v>
      </c>
      <c r="G53" s="47">
        <f t="shared" ref="G53:P53" si="9">ROUND(G48,0)</f>
        <v>886164</v>
      </c>
      <c r="H53" s="47">
        <f t="shared" si="9"/>
        <v>883066</v>
      </c>
      <c r="I53" s="47">
        <f t="shared" si="9"/>
        <v>877633</v>
      </c>
      <c r="J53" s="47">
        <f t="shared" si="9"/>
        <v>941219</v>
      </c>
      <c r="K53" s="47">
        <f t="shared" si="9"/>
        <v>483924</v>
      </c>
      <c r="L53" s="47">
        <f t="shared" si="9"/>
        <v>462690</v>
      </c>
      <c r="M53" s="47">
        <f t="shared" si="9"/>
        <v>451392</v>
      </c>
      <c r="N53" s="47">
        <f t="shared" si="9"/>
        <v>885025</v>
      </c>
      <c r="O53" s="47">
        <f t="shared" si="9"/>
        <v>846191</v>
      </c>
      <c r="P53" s="47">
        <f t="shared" si="9"/>
        <v>825528</v>
      </c>
    </row>
  </sheetData>
  <mergeCells count="12">
    <mergeCell ref="E2:J2"/>
    <mergeCell ref="K2:L2"/>
    <mergeCell ref="E8:J8"/>
    <mergeCell ref="K8:L8"/>
    <mergeCell ref="E24:J24"/>
    <mergeCell ref="K24:L24"/>
    <mergeCell ref="E28:J28"/>
    <mergeCell ref="K28:L28"/>
    <mergeCell ref="E14:J14"/>
    <mergeCell ref="K14:L14"/>
    <mergeCell ref="E19:J19"/>
    <mergeCell ref="K19:L19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85917be-a8ba-4f90-bcc8-7505aa3b85c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A72B1495E49B45B551FE6BF49D6D69" ma:contentTypeVersion="13" ma:contentTypeDescription="Create a new document." ma:contentTypeScope="" ma:versionID="eebfb47da51d9fe91558e68aceeeda86">
  <xsd:schema xmlns:xsd="http://www.w3.org/2001/XMLSchema" xmlns:xs="http://www.w3.org/2001/XMLSchema" xmlns:p="http://schemas.microsoft.com/office/2006/metadata/properties" xmlns:ns3="885917be-a8ba-4f90-bcc8-7505aa3b85cb" xmlns:ns4="22a124d8-b863-4795-a0d7-32edd8cd3393" targetNamespace="http://schemas.microsoft.com/office/2006/metadata/properties" ma:root="true" ma:fieldsID="88cf0508fa03f46959b859a72372b27f" ns3:_="" ns4:_="">
    <xsd:import namespace="885917be-a8ba-4f90-bcc8-7505aa3b85cb"/>
    <xsd:import namespace="22a124d8-b863-4795-a0d7-32edd8cd3393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5917be-a8ba-4f90-bcc8-7505aa3b85cb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a124d8-b863-4795-a0d7-32edd8cd3393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640090-6784-49EE-92EC-C413755ECE79}">
  <ds:schemaRefs>
    <ds:schemaRef ds:uri="http://schemas.microsoft.com/office/2006/metadata/properties"/>
    <ds:schemaRef ds:uri="http://schemas.microsoft.com/office/infopath/2007/PartnerControls"/>
    <ds:schemaRef ds:uri="885917be-a8ba-4f90-bcc8-7505aa3b85cb"/>
  </ds:schemaRefs>
</ds:datastoreItem>
</file>

<file path=customXml/itemProps2.xml><?xml version="1.0" encoding="utf-8"?>
<ds:datastoreItem xmlns:ds="http://schemas.openxmlformats.org/officeDocument/2006/customXml" ds:itemID="{3741005B-3387-44C8-9A1A-B03A427BEC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5917be-a8ba-4f90-bcc8-7505aa3b85cb"/>
    <ds:schemaRef ds:uri="22a124d8-b863-4795-a0d7-32edd8cd33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E19092-12BE-469A-8753-7499A12C5D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Cluster_Data</vt:lpstr>
      <vt:lpstr>Positives_Cluster</vt:lpstr>
      <vt:lpstr>Data_tableQuality Check</vt:lpstr>
      <vt:lpstr>Analysis</vt:lpstr>
      <vt:lpstr>result table</vt:lpstr>
    </vt:vector>
  </TitlesOfParts>
  <Manager/>
  <Company>Charité Universitaetsmedizin Berlin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Scheck, Rachel</dc:creator>
  <cp:keywords/>
  <dc:description/>
  <cp:lastModifiedBy>Melzer, Mark</cp:lastModifiedBy>
  <cp:revision/>
  <dcterms:created xsi:type="dcterms:W3CDTF">2024-03-12T14:37:53Z</dcterms:created>
  <dcterms:modified xsi:type="dcterms:W3CDTF">2024-05-03T15:08:54Z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0x01010020A72B1495E49B45B551FE6BF49D6D69</vt:lpwstr>
  </property>
</Properties>
</file>