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comments/comment2.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DieseArbeitsmappe"/>
  <bookViews>
    <workbookView visibility="visible" minimized="0" showHorizontalScroll="1" showVerticalScroll="1" showSheetTabs="1" xWindow="480" yWindow="120" windowWidth="18192" windowHeight="11568" tabRatio="600" firstSheet="0" activeTab="0" autoFilterDateGrouping="1"/>
  </bookViews>
  <sheets>
    <sheet name="III Drucke 1501-1560" sheetId="1" state="visible" r:id="rId1"/>
    <sheet name="Infos zu dieser Mappe" sheetId="2" state="visible" r:id="rId2"/>
    <sheet name="Legende_Thomschke" sheetId="3" state="visible" r:id="rId3"/>
    <sheet name="Pivots" sheetId="4" state="visible" r:id="rId4"/>
    <sheet name="Zählenwenn" sheetId="5" state="visible" r:id="rId5"/>
    <sheet name="Datentransfer" sheetId="6" state="visible" r:id="rId6"/>
    <sheet name="Legende" sheetId="7" state="visible" r:id="rId7"/>
    <sheet name="Zusammenfassung" sheetId="8" state="visible" r:id="rId8"/>
  </sheets>
  <definedNames/>
  <calcPr calcId="162913" fullCalcOnLoad="1"/>
  <pivotCaches>
    <pivotCache cacheId="8" r:id="rId9"/>
  </pivotCaches>
</workbook>
</file>

<file path=xl/styles.xml><?xml version="1.0" encoding="utf-8"?>
<styleSheet xmlns="http://schemas.openxmlformats.org/spreadsheetml/2006/main">
  <numFmts count="1">
    <numFmt numFmtId="164" formatCode="0.0%"/>
  </numFmts>
  <fonts count="14">
    <font>
      <name val="Verdana"/>
      <family val="2"/>
      <color theme="1"/>
      <sz val="9"/>
    </font>
    <font>
      <name val="Verdana"/>
      <family val="2"/>
      <b val="1"/>
      <color theme="1"/>
      <sz val="11"/>
    </font>
    <font>
      <name val="Verdana"/>
      <family val="2"/>
      <b val="1"/>
      <color theme="1"/>
      <sz val="9"/>
    </font>
    <font>
      <name val="Verdana"/>
      <family val="2"/>
      <b val="1"/>
      <color theme="1"/>
      <sz val="10"/>
    </font>
    <font>
      <name val="Verdana"/>
      <family val="2"/>
      <color theme="1"/>
      <sz val="10"/>
    </font>
    <font>
      <name val="Verdana"/>
      <family val="2"/>
      <color theme="1"/>
      <sz val="9"/>
    </font>
    <font>
      <name val="Verdana"/>
      <family val="2"/>
      <sz val="9"/>
    </font>
    <font>
      <name val="Verdana"/>
      <family val="2"/>
      <b val="1"/>
      <sz val="9"/>
    </font>
    <font>
      <name val="Verdana"/>
      <family val="2"/>
      <color theme="10"/>
      <sz val="9"/>
      <u val="single"/>
    </font>
    <font>
      <name val="Verdana"/>
      <family val="2"/>
      <color theme="10"/>
      <sz val="9"/>
      <u val="single"/>
    </font>
    <font>
      <name val="Verdana"/>
      <family val="2"/>
      <b val="1"/>
      <i val="1"/>
      <color theme="1"/>
      <sz val="9"/>
    </font>
    <font>
      <name val="Verdana"/>
      <family val="2"/>
      <b val="1"/>
      <color rgb="FFFF0000"/>
      <sz val="9"/>
    </font>
    <font>
      <name val="Verdana"/>
      <family val="2"/>
      <i val="1"/>
      <color theme="1"/>
      <sz val="9"/>
    </font>
    <font>
      <name val="Verdana"/>
      <family val="2"/>
      <color rgb="FFFF0000"/>
      <sz val="9"/>
    </font>
  </fonts>
  <fills count="7">
    <fill>
      <patternFill/>
    </fill>
    <fill>
      <patternFill patternType="gray125"/>
    </fill>
    <fill>
      <patternFill patternType="solid">
        <fgColor theme="0" tint="-0.1499984740745262"/>
        <bgColor indexed="64"/>
      </patternFill>
    </fill>
    <fill>
      <patternFill patternType="solid">
        <fgColor theme="0"/>
        <bgColor indexed="64"/>
      </patternFill>
    </fill>
    <fill>
      <patternFill patternType="solid">
        <fgColor rgb="FFFFFF00"/>
        <bgColor indexed="64"/>
      </patternFill>
    </fill>
    <fill>
      <patternFill patternType="solid">
        <fgColor theme="2" tint="-0.09997863704336681"/>
        <bgColor indexed="64"/>
      </patternFill>
    </fill>
    <fill>
      <patternFill patternType="solid">
        <fgColor theme="9" tint="0.5999938962981048"/>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3">
    <xf numFmtId="0" fontId="5" fillId="0" borderId="0"/>
    <xf numFmtId="9" fontId="5" fillId="0" borderId="0"/>
    <xf numFmtId="0" fontId="9" fillId="0" borderId="0"/>
  </cellStyleXfs>
  <cellXfs count="119">
    <xf numFmtId="0" fontId="0" fillId="0" borderId="0" pivotButton="0" quotePrefix="0" xfId="0"/>
    <xf numFmtId="0" fontId="1" fillId="0" borderId="0" pivotButton="0" quotePrefix="0" xfId="0"/>
    <xf numFmtId="0" fontId="2" fillId="0" borderId="0" pivotButton="0" quotePrefix="0" xfId="0"/>
    <xf numFmtId="0" fontId="0" fillId="0" borderId="2" pivotButton="0" quotePrefix="0" xfId="0"/>
    <xf numFmtId="0" fontId="0" fillId="0" borderId="3" pivotButton="0" quotePrefix="0" xfId="0"/>
    <xf numFmtId="0" fontId="4" fillId="0" borderId="11" pivotButton="0" quotePrefix="0" xfId="0"/>
    <xf numFmtId="0" fontId="4" fillId="0" borderId="6" pivotButton="0" quotePrefix="0" xfId="0"/>
    <xf numFmtId="0" fontId="4" fillId="0" borderId="7" pivotButton="0" quotePrefix="0" xfId="0"/>
    <xf numFmtId="3" fontId="0" fillId="0" borderId="1" pivotButton="0" quotePrefix="0" xfId="0"/>
    <xf numFmtId="0" fontId="0" fillId="0" borderId="1" applyAlignment="1" pivotButton="0" quotePrefix="0" xfId="0">
      <alignment horizontal="right"/>
    </xf>
    <xf numFmtId="3" fontId="0" fillId="0" borderId="1" applyAlignment="1" pivotButton="0" quotePrefix="0" xfId="0">
      <alignment horizontal="right"/>
    </xf>
    <xf numFmtId="9" fontId="0" fillId="0" borderId="7" applyAlignment="1" pivotButton="0" quotePrefix="0" xfId="1">
      <alignment horizontal="right"/>
    </xf>
    <xf numFmtId="0" fontId="0" fillId="0" borderId="0" applyAlignment="1" pivotButton="0" quotePrefix="0" xfId="0">
      <alignment horizontal="right"/>
    </xf>
    <xf numFmtId="9" fontId="0" fillId="0" borderId="3" applyAlignment="1" pivotButton="0" quotePrefix="0" xfId="1">
      <alignment horizontal="right"/>
    </xf>
    <xf numFmtId="3" fontId="0" fillId="0" borderId="0" applyAlignment="1" pivotButton="0" quotePrefix="0" xfId="0">
      <alignment horizontal="right"/>
    </xf>
    <xf numFmtId="3" fontId="0" fillId="0" borderId="0" pivotButton="0" quotePrefix="0" xfId="0"/>
    <xf numFmtId="0" fontId="0" fillId="0" borderId="0" applyAlignment="1" pivotButton="0" quotePrefix="0" xfId="0">
      <alignment horizontal="left"/>
    </xf>
    <xf numFmtId="164" fontId="0" fillId="0" borderId="6" applyAlignment="1" pivotButton="0" quotePrefix="0" xfId="1">
      <alignment horizontal="right"/>
    </xf>
    <xf numFmtId="164" fontId="0" fillId="0" borderId="7" applyAlignment="1" pivotButton="0" quotePrefix="0" xfId="1">
      <alignment horizontal="right"/>
    </xf>
    <xf numFmtId="164" fontId="0" fillId="0" borderId="0" applyAlignment="1" pivotButton="0" quotePrefix="0" xfId="0">
      <alignment horizontal="right"/>
    </xf>
    <xf numFmtId="164" fontId="0" fillId="0" borderId="11" applyAlignment="1" pivotButton="0" quotePrefix="0" xfId="1">
      <alignment horizontal="right"/>
    </xf>
    <xf numFmtId="164" fontId="0" fillId="0" borderId="8" applyAlignment="1" pivotButton="0" quotePrefix="0" xfId="1">
      <alignment horizontal="right"/>
    </xf>
    <xf numFmtId="164" fontId="0" fillId="0" borderId="2" applyAlignment="1" pivotButton="0" quotePrefix="0" xfId="1">
      <alignment horizontal="right"/>
    </xf>
    <xf numFmtId="164" fontId="0" fillId="0" borderId="3" applyAlignment="1" pivotButton="0" quotePrefix="0" xfId="1">
      <alignment horizontal="right"/>
    </xf>
    <xf numFmtId="3" fontId="0" fillId="0" borderId="11" pivotButton="0" quotePrefix="0" xfId="0"/>
    <xf numFmtId="3" fontId="0" fillId="0" borderId="6" pivotButton="0" quotePrefix="0" xfId="0"/>
    <xf numFmtId="3" fontId="0" fillId="0" borderId="7" pivotButton="0" quotePrefix="0" xfId="0"/>
    <xf numFmtId="164" fontId="6" fillId="0" borderId="0" applyAlignment="1" pivotButton="0" quotePrefix="0" xfId="1">
      <alignment horizontal="right"/>
    </xf>
    <xf numFmtId="164" fontId="6" fillId="0" borderId="9" applyAlignment="1" pivotButton="0" quotePrefix="0" xfId="1">
      <alignment horizontal="right"/>
    </xf>
    <xf numFmtId="164" fontId="6" fillId="0" borderId="0" applyAlignment="1" pivotButton="0" quotePrefix="0" xfId="0">
      <alignment horizontal="right"/>
    </xf>
    <xf numFmtId="0" fontId="2" fillId="0" borderId="1" pivotButton="0" quotePrefix="0" xfId="0"/>
    <xf numFmtId="0" fontId="2" fillId="0" borderId="1" applyAlignment="1" pivotButton="0" quotePrefix="0" xfId="0">
      <alignment horizontal="right"/>
    </xf>
    <xf numFmtId="3" fontId="2" fillId="0" borderId="1" applyAlignment="1" pivotButton="0" quotePrefix="0" xfId="0">
      <alignment horizontal="right"/>
    </xf>
    <xf numFmtId="0" fontId="2" fillId="0" borderId="4" pivotButton="0" quotePrefix="0" xfId="0"/>
    <xf numFmtId="0" fontId="2" fillId="0" borderId="10" applyAlignment="1" pivotButton="0" quotePrefix="0" xfId="0">
      <alignment horizontal="right"/>
    </xf>
    <xf numFmtId="3" fontId="2" fillId="0" borderId="11" applyAlignment="1" pivotButton="0" quotePrefix="0" xfId="0">
      <alignment horizontal="right"/>
    </xf>
    <xf numFmtId="164" fontId="2" fillId="0" borderId="1" applyAlignment="1" pivotButton="0" quotePrefix="0" xfId="0">
      <alignment horizontal="right"/>
    </xf>
    <xf numFmtId="164" fontId="7" fillId="0" borderId="10" applyAlignment="1" pivotButton="0" quotePrefix="0" xfId="0">
      <alignment horizontal="right"/>
    </xf>
    <xf numFmtId="164" fontId="2" fillId="0" borderId="10" applyAlignment="1" pivotButton="0" quotePrefix="0" xfId="0">
      <alignment horizontal="right"/>
    </xf>
    <xf numFmtId="0" fontId="2" fillId="0" borderId="8" pivotButton="0" quotePrefix="0" xfId="0"/>
    <xf numFmtId="0" fontId="2" fillId="2" borderId="1" pivotButton="0" quotePrefix="0" xfId="0"/>
    <xf numFmtId="0" fontId="4" fillId="0" borderId="0" applyAlignment="1" pivotButton="0" quotePrefix="0" xfId="0">
      <alignment vertical="center" wrapText="1"/>
    </xf>
    <xf numFmtId="0" fontId="4" fillId="0" borderId="2" applyAlignment="1" pivotButton="0" quotePrefix="0" xfId="0">
      <alignment vertical="center" wrapText="1"/>
    </xf>
    <xf numFmtId="0" fontId="0" fillId="0" borderId="1" pivotButton="0" quotePrefix="0" xfId="0"/>
    <xf numFmtId="0" fontId="0" fillId="0" borderId="1" applyAlignment="1" pivotButton="0" quotePrefix="0" xfId="0">
      <alignment horizontal="left"/>
    </xf>
    <xf numFmtId="0" fontId="0" fillId="0" borderId="4" applyAlignment="1" pivotButton="0" quotePrefix="0" xfId="0">
      <alignment vertical="center" wrapText="1"/>
    </xf>
    <xf numFmtId="0" fontId="0" fillId="0" borderId="1" applyAlignment="1" pivotButton="0" quotePrefix="0" xfId="0">
      <alignment horizontal="left" vertical="center"/>
    </xf>
    <xf numFmtId="0" fontId="2" fillId="2" borderId="4" pivotButton="0" quotePrefix="0" xfId="0"/>
    <xf numFmtId="0" fontId="2" fillId="2" borderId="5" applyAlignment="1" pivotButton="0" quotePrefix="0" xfId="0">
      <alignment vertical="center" wrapText="1"/>
    </xf>
    <xf numFmtId="0" fontId="0" fillId="0" borderId="1" applyAlignment="1" pivotButton="0" quotePrefix="0" xfId="0">
      <alignment vertical="center" wrapText="1"/>
    </xf>
    <xf numFmtId="0" fontId="0" fillId="0" borderId="1" applyAlignment="1" pivotButton="0" quotePrefix="0" xfId="0">
      <alignment wrapText="1"/>
    </xf>
    <xf numFmtId="0" fontId="0" fillId="0" borderId="11" pivotButton="0" quotePrefix="0" xfId="0"/>
    <xf numFmtId="0" fontId="7" fillId="2" borderId="1" pivotButton="0" quotePrefix="0" xfId="0"/>
    <xf numFmtId="0" fontId="0" fillId="0" borderId="5" pivotButton="0" quotePrefix="0" xfId="0"/>
    <xf numFmtId="0" fontId="0" fillId="3" borderId="1" pivotButton="0" quotePrefix="0" xfId="0"/>
    <xf numFmtId="0" fontId="3" fillId="2" borderId="1" applyAlignment="1" pivotButton="0" quotePrefix="0" xfId="0">
      <alignment horizontal="left" vertical="top"/>
    </xf>
    <xf numFmtId="0" fontId="0" fillId="0" borderId="6" pivotButton="0" quotePrefix="0" xfId="0"/>
    <xf numFmtId="0" fontId="12" fillId="0" borderId="0" applyAlignment="1" pivotButton="0" quotePrefix="0" xfId="0">
      <alignment horizontal="left" vertical="top" wrapText="1"/>
    </xf>
    <xf numFmtId="0" fontId="12" fillId="0" borderId="0" applyAlignment="1" pivotButton="0" quotePrefix="0" xfId="0">
      <alignment horizontal="left" vertical="top"/>
    </xf>
    <xf numFmtId="0" fontId="2" fillId="0" borderId="0" applyAlignment="1" pivotButton="0" quotePrefix="0" xfId="0">
      <alignment horizontal="left" vertical="top"/>
    </xf>
    <xf numFmtId="0" fontId="3" fillId="2" borderId="4" applyAlignment="1" pivotButton="0" quotePrefix="0" xfId="0">
      <alignment horizontal="center" vertical="top" wrapText="1"/>
    </xf>
    <xf numFmtId="0" fontId="3" fillId="2" borderId="1" applyAlignment="1" pivotButton="0" quotePrefix="0" xfId="0">
      <alignment horizontal="center" vertical="top" wrapText="1"/>
    </xf>
    <xf numFmtId="0" fontId="3" fillId="2" borderId="6" applyAlignment="1" pivotButton="0" quotePrefix="0" xfId="0">
      <alignment horizontal="center" vertical="top" wrapText="1"/>
    </xf>
    <xf numFmtId="0" fontId="0" fillId="0" borderId="1" applyAlignment="1" pivotButton="0" quotePrefix="0" xfId="0">
      <alignment horizontal="left" vertical="top"/>
    </xf>
    <xf numFmtId="0" fontId="0" fillId="0" borderId="1" applyAlignment="1" pivotButton="0" quotePrefix="0" xfId="0">
      <alignment horizontal="left" vertical="top" wrapText="1"/>
    </xf>
    <xf numFmtId="0" fontId="8" fillId="0" borderId="0" applyAlignment="1" pivotButton="0" quotePrefix="0" xfId="2">
      <alignment horizontal="left" vertical="top"/>
    </xf>
    <xf numFmtId="0" fontId="0" fillId="0" borderId="0" applyAlignment="1" pivotButton="0" quotePrefix="0" xfId="0">
      <alignment horizontal="right" vertical="top"/>
    </xf>
    <xf numFmtId="0" fontId="0" fillId="0" borderId="0" applyAlignment="1" pivotButton="0" quotePrefix="0" xfId="0">
      <alignment horizontal="left" vertical="top"/>
    </xf>
    <xf numFmtId="0" fontId="0" fillId="0" borderId="5" applyAlignment="1" pivotButton="0" quotePrefix="0" xfId="0">
      <alignment horizontal="left" vertical="top" wrapText="1"/>
    </xf>
    <xf numFmtId="0" fontId="0" fillId="0" borderId="0" applyAlignment="1" pivotButton="0" quotePrefix="0" xfId="0">
      <alignment horizontal="center" vertical="top"/>
    </xf>
    <xf numFmtId="2" fontId="0" fillId="0" borderId="0" applyAlignment="1" pivotButton="0" quotePrefix="0" xfId="0">
      <alignment horizontal="center" vertical="top"/>
    </xf>
    <xf numFmtId="0" fontId="0" fillId="0" borderId="0" applyAlignment="1" pivotButton="0" quotePrefix="0" xfId="0">
      <alignment horizontal="center" vertical="top" wrapText="1"/>
    </xf>
    <xf numFmtId="0" fontId="11" fillId="0" borderId="0" applyAlignment="1" pivotButton="0" quotePrefix="0" xfId="0">
      <alignment horizontal="center" vertical="top" wrapText="1"/>
    </xf>
    <xf numFmtId="2" fontId="0" fillId="0" borderId="0" applyAlignment="1" pivotButton="0" quotePrefix="0" xfId="0">
      <alignment horizontal="right" vertical="top"/>
    </xf>
    <xf numFmtId="0" fontId="13" fillId="0" borderId="0" applyAlignment="1" pivotButton="0" quotePrefix="0" xfId="0">
      <alignment horizontal="center" vertical="top" wrapText="1"/>
    </xf>
    <xf numFmtId="0" fontId="0" fillId="0" borderId="9" applyAlignment="1" pivotButton="0" quotePrefix="0" xfId="0">
      <alignment horizontal="left" vertical="top"/>
    </xf>
    <xf numFmtId="0" fontId="0" fillId="0" borderId="9" applyAlignment="1" pivotButton="0" quotePrefix="0" xfId="0">
      <alignment horizontal="center" vertical="top"/>
    </xf>
    <xf numFmtId="2" fontId="0" fillId="0" borderId="9" applyAlignment="1" pivotButton="0" quotePrefix="0" xfId="0">
      <alignment horizontal="center" vertical="top"/>
    </xf>
    <xf numFmtId="0" fontId="0" fillId="0" borderId="9" applyAlignment="1" pivotButton="0" quotePrefix="0" xfId="0">
      <alignment horizontal="center" vertical="top" wrapText="1"/>
    </xf>
    <xf numFmtId="2" fontId="0" fillId="0" borderId="9" applyAlignment="1" pivotButton="0" quotePrefix="0" xfId="0">
      <alignment horizontal="right" vertical="top"/>
    </xf>
    <xf numFmtId="0" fontId="0" fillId="0" borderId="9" applyAlignment="1" pivotButton="0" quotePrefix="0" xfId="0">
      <alignment horizontal="left" vertical="top" wrapText="1"/>
    </xf>
    <xf numFmtId="0" fontId="2" fillId="0" borderId="0" applyAlignment="1" pivotButton="0" quotePrefix="0" xfId="0">
      <alignment horizontal="center" vertical="top"/>
    </xf>
    <xf numFmtId="0" fontId="7" fillId="0" borderId="0" applyAlignment="1" pivotButton="0" quotePrefix="0" xfId="0">
      <alignment horizontal="center" vertical="top"/>
    </xf>
    <xf numFmtId="0" fontId="2" fillId="0" borderId="12" applyAlignment="1" pivotButton="0" quotePrefix="0" xfId="0">
      <alignment horizontal="left" vertical="top" wrapText="1"/>
    </xf>
    <xf numFmtId="0" fontId="2" fillId="0" borderId="7" applyAlignment="1" pivotButton="0" quotePrefix="0" xfId="0">
      <alignment horizontal="left" vertical="top" wrapText="1"/>
    </xf>
    <xf numFmtId="0" fontId="2" fillId="0" borderId="7" applyAlignment="1" pivotButton="0" quotePrefix="0" xfId="0">
      <alignment horizontal="left" vertical="top"/>
    </xf>
    <xf numFmtId="0" fontId="2" fillId="0" borderId="0" applyAlignment="1" pivotButton="0" quotePrefix="0" xfId="0">
      <alignment horizontal="center" vertical="top" wrapText="1"/>
    </xf>
    <xf numFmtId="2" fontId="2" fillId="0" borderId="0" applyAlignment="1" pivotButton="0" quotePrefix="0" xfId="0">
      <alignment horizontal="right" vertical="top"/>
    </xf>
    <xf numFmtId="0" fontId="0" fillId="0" borderId="0" applyAlignment="1" pivotButton="0" quotePrefix="0" xfId="0">
      <alignment horizontal="left" vertical="top" wrapText="1"/>
    </xf>
    <xf numFmtId="0" fontId="0" fillId="0" borderId="13" applyAlignment="1" pivotButton="0" quotePrefix="0" xfId="0">
      <alignment horizontal="left" vertical="top" wrapText="1"/>
    </xf>
    <xf numFmtId="0" fontId="0" fillId="0" borderId="13" applyAlignment="1" pivotButton="0" quotePrefix="0" xfId="0">
      <alignment horizontal="left" vertical="top"/>
    </xf>
    <xf numFmtId="0" fontId="13" fillId="0" borderId="0" applyAlignment="1" pivotButton="0" quotePrefix="0" xfId="0">
      <alignment horizontal="left" vertical="top" wrapText="1"/>
    </xf>
    <xf numFmtId="2" fontId="0" fillId="0" borderId="0" applyAlignment="1" pivotButton="0" quotePrefix="0" xfId="0">
      <alignment horizontal="left" vertical="top" wrapText="1"/>
    </xf>
    <xf numFmtId="0" fontId="2" fillId="0" borderId="14" applyAlignment="1" pivotButton="0" quotePrefix="0" xfId="0">
      <alignment horizontal="center" vertical="top" wrapText="1"/>
    </xf>
    <xf numFmtId="0" fontId="0" fillId="0" borderId="14" applyAlignment="1" pivotButton="0" quotePrefix="0" xfId="0">
      <alignment horizontal="center" vertical="top"/>
    </xf>
    <xf numFmtId="0" fontId="1" fillId="0" borderId="0" applyAlignment="1" pivotButton="0" quotePrefix="0" xfId="0">
      <alignment vertical="top"/>
    </xf>
    <xf numFmtId="0" fontId="0"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10" fillId="0" borderId="0" applyAlignment="1" pivotButton="0" quotePrefix="0" xfId="0">
      <alignment vertical="top"/>
    </xf>
    <xf numFmtId="0" fontId="11" fillId="0" borderId="0" applyAlignment="1" pivotButton="0" quotePrefix="0" xfId="0">
      <alignment vertical="top"/>
    </xf>
    <xf numFmtId="14" fontId="0" fillId="0" borderId="0" applyAlignment="1" pivotButton="0" quotePrefix="0" xfId="0">
      <alignment horizontal="left" vertical="top"/>
    </xf>
    <xf numFmtId="0" fontId="0" fillId="0" borderId="0" applyAlignment="1" pivotButton="0" quotePrefix="0" xfId="0">
      <alignment vertical="top" wrapText="1"/>
    </xf>
    <xf numFmtId="0" fontId="3" fillId="5" borderId="1" applyAlignment="1" pivotButton="0" quotePrefix="0" xfId="0">
      <alignment horizontal="center" vertical="top" wrapText="1"/>
    </xf>
    <xf numFmtId="0" fontId="3" fillId="5" borderId="6" applyAlignment="1" pivotButton="0" quotePrefix="0" xfId="0">
      <alignment horizontal="center" vertical="top" wrapText="1"/>
    </xf>
    <xf numFmtId="0" fontId="3" fillId="6" borderId="1" applyAlignment="1" pivotButton="0" quotePrefix="0" xfId="0">
      <alignment horizontal="center" vertical="top" wrapText="1"/>
    </xf>
    <xf numFmtId="0" fontId="3" fillId="6" borderId="6" applyAlignment="1" pivotButton="0" quotePrefix="0" xfId="0">
      <alignment horizontal="center" vertical="top" wrapText="1"/>
    </xf>
    <xf numFmtId="0" fontId="3" fillId="0" borderId="1" applyAlignment="1" pivotButton="0" quotePrefix="0" xfId="0">
      <alignment horizontal="left" vertical="top" wrapText="1"/>
    </xf>
    <xf numFmtId="0" fontId="3" fillId="0" borderId="1" applyAlignment="1" pivotButton="0" quotePrefix="0" xfId="0">
      <alignment horizontal="left" vertical="top"/>
    </xf>
    <xf numFmtId="0" fontId="3" fillId="0" borderId="11" applyAlignment="1" pivotButton="0" quotePrefix="0" xfId="0">
      <alignment horizontal="left" vertical="top" wrapText="1"/>
    </xf>
    <xf numFmtId="0" fontId="3" fillId="0" borderId="11" applyAlignment="1" pivotButton="0" quotePrefix="0" xfId="0">
      <alignment horizontal="left" vertical="top"/>
    </xf>
    <xf numFmtId="0" fontId="0" fillId="4" borderId="0" applyAlignment="1" pivotButton="0" quotePrefix="0" xfId="0">
      <alignment horizontal="left" vertical="top" wrapText="1"/>
    </xf>
    <xf numFmtId="0" fontId="2" fillId="0" borderId="0" applyAlignment="1" pivotButton="0" quotePrefix="0" xfId="0">
      <alignment horizontal="left" vertical="top" wrapText="1"/>
    </xf>
    <xf numFmtId="0" fontId="0" fillId="0" borderId="0" pivotButton="1" quotePrefix="0" xfId="0"/>
    <xf numFmtId="0" fontId="0" fillId="0" borderId="13" pivotButton="0" quotePrefix="0" xfId="0"/>
    <xf numFmtId="0" fontId="0" fillId="0" borderId="0" pivotButton="0" quotePrefix="0" xfId="0"/>
    <xf numFmtId="0" fontId="2" fillId="0" borderId="13" applyAlignment="1" pivotButton="0" quotePrefix="0" xfId="0">
      <alignment horizontal="left" vertical="top" wrapText="1"/>
    </xf>
    <xf numFmtId="0" fontId="0" fillId="0" borderId="13" pivotButton="0" quotePrefix="0" xfId="0"/>
    <xf numFmtId="0" fontId="0" fillId="0" borderId="0" pivotButton="0" quotePrefix="0" xfId="0"/>
  </cellXfs>
  <cellStyles count="3">
    <cellStyle name="Standard" xfId="0" builtinId="0"/>
    <cellStyle name="Prozent" xfId="1" builtinId="5"/>
    <cellStyle name="Link" xfId="2"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pivotCacheDefinition" Target="/xl/pivotCache/pivotCacheDefinition1.xml" Id="rId9" /><Relationship Type="http://schemas.openxmlformats.org/officeDocument/2006/relationships/styles" Target="styles.xml" Id="rId10" /><Relationship Type="http://schemas.openxmlformats.org/officeDocument/2006/relationships/theme" Target="theme/theme1.xml" Id="rId11" /></Relationships>
</file>

<file path=xl/comments/comment1.xml><?xml version="1.0" encoding="utf-8"?>
<comments xmlns="http://schemas.openxmlformats.org/spreadsheetml/2006/main">
  <authors>
    <author>Thomschke, Friedrun</author>
  </authors>
  <commentList>
    <comment ref="T1" authorId="0" shapeId="0">
      <text>
        <t>Thomschke, Friedrun:
Maße des geschlossenen Buches</t>
      </text>
    </comment>
    <comment ref="AC1" authorId="0" shapeId="0">
      <text>
        <t>Thomschke, Friedrun:
x = normaler Schaden
xx = extremer Schaden</t>
      </text>
    </comment>
    <comment ref="AH1" authorId="0" shapeId="0">
      <text>
        <t>Thomschke, Friedrun:
dazugebundene, leere Seiten aus sauren Papier</t>
      </text>
    </comment>
    <comment ref="AL1" authorId="0" shapeId="0">
      <text>
        <t>Thomschke, Friedrun:
x = normaler Bauch
xx = extremer Bauch</t>
      </text>
    </comment>
    <comment ref="AO1" authorId="0" shapeId="0">
      <text>
        <t>Thomschke, Friedrun:
bei Breite immer von Buchfalz aus gemessen, nicht die Gesamtbreite bei durchgehenden Tafeln --&gt; Buchbreite muss also zur Gesamtgröße der Tafel dazu gerechnet werden</t>
      </text>
    </comment>
    <comment ref="AP1" authorId="0" shapeId="0">
      <text>
        <t>Thomschke, Friedrun:
Es sind mehrere Grafiken enthalten, nicht nur Frontispiz oder Kupfertitel. Es kann sich auch um ganze Grafikbände handeln.</t>
      </text>
    </comment>
    <comment ref="AR1" authorId="0" shapeId="0">
      <text>
        <t>Thomschke, Friedrun:
x = wäre gut
xx = auf jeden Fall</t>
      </text>
    </comment>
    <comment ref="AT1" authorId="0" shapeId="0">
      <text>
        <t>Thomschke, Friedrun:
diese Spalte eingefügt am 23.02. --&gt; Rest der Tabelle darauf prüfen/nachtragen</t>
      </text>
    </comment>
    <comment ref="AU2" authorId="0" shapeId="0">
      <text>
        <t>Thomschke, Friedrun:
Öffnungswinkel "0" bedeutet, das Buch ist nicht digitalisierbar</t>
      </text>
    </comment>
  </commentList>
</comments>
</file>

<file path=xl/comments/comment2.xml><?xml version="1.0" encoding="utf-8"?>
<comments xmlns="http://schemas.openxmlformats.org/spreadsheetml/2006/main">
  <authors>
    <author>Thomschke, Friedrun</author>
  </authors>
  <commentList>
    <comment ref="A2" authorId="0" shapeId="0">
      <text>
        <t>Thomschke, Friedrun:
alle Signaturen, inkl. der angebundenen Werke und der ggf. noch nicht geprüften Bücher</t>
      </text>
    </comment>
    <comment ref="A3" authorId="0" shapeId="0">
      <text>
        <t>Thomschke, Friedrun:
Anzahl der tatsächlichen Bücher, Achtung: berücksichtigt sind nur die Bücher, die angeschaut wurden und für die somit ein Format angegeben wurde!! (daher ggf. große Differenz zur Gesamtanzahl der Signaturen oder auch zur Anzahl der geprüften Bücher durch F. Thomschke, denn hier zählen auch die Bücher mit, die vor der Bearbeitung von F. Thomschke erfasst wurden)</t>
      </text>
    </comment>
    <comment ref="D79" authorId="0" shapeId="0">
      <text>
        <t>Thomschke, Friedrun:
Gesamtsumme Umschläge minus säurehaltige Umschläge (die werden von uns entfernt)</t>
      </text>
    </comment>
  </commentList>
</comments>
</file>

<file path=xl/pivotCache/_rels/pivotCacheDefinition1.xml.rels><Relationships xmlns="http://schemas.openxmlformats.org/package/2006/relationships"><Relationship Type="http://schemas.openxmlformats.org/officeDocument/2006/relationships/pivotCacheRecords" Target="/xl/pivotCache/pivotCacheRecords1.xml" Id="rId1" /></Relationships>
</file>

<file path=xl/pivotCache/pivotCacheDefinition1.xml><?xml version="1.0" encoding="utf-8"?>
<pivotCacheDefinition xmlns:r="http://schemas.openxmlformats.org/officeDocument/2006/relationships" xmlns="http://schemas.openxmlformats.org/spreadsheetml/2006/main" refreshOnLoad="1" refreshedBy="Wendler, André" refreshedDate="44876.73009560185" createdVersion="6" refreshedVersion="6" minRefreshableVersion="3" recordCount="1331" r:id="rId1">
  <cacheSource type="worksheet">
    <worksheetSource name="Basistabelle"/>
  </cacheSource>
  <cacheFields count="99">
    <cacheField name="digi" uniqueList="1" numFmtId="0" sqlType="0" hierarchy="0" level="0" databaseField="1">
      <sharedItems count="0"/>
    </cacheField>
    <cacheField name="Lfd Nr." uniqueList="1" numFmtId="0" sqlType="0" hierarchy="0" level="0" databaseField="1">
      <sharedItems count="0" containsBlank="1" containsInteger="1" containsNumber="1" containsString="0" minValue="1" maxValue="1219"/>
    </cacheField>
    <cacheField name="AKZ" uniqueList="1" numFmtId="0" sqlType="0" hierarchy="0" level="0" databaseField="1">
      <sharedItems count="0" containsBlank="1"/>
    </cacheField>
    <cacheField name="IDN" uniqueList="1" numFmtId="0" sqlType="0" hierarchy="0" level="0" databaseField="1">
      <sharedItems count="0" containsBlank="1"/>
    </cacheField>
    <cacheField name="bbg_x" uniqueList="1" numFmtId="0" sqlType="0" hierarchy="0" level="0" databaseField="1">
      <sharedItems count="0" containsBlank="1"/>
    </cacheField>
    <cacheField name="Link zum Portal" uniqueList="1" numFmtId="0" sqlType="0" hierarchy="0" level="0" databaseField="1">
      <sharedItems count="0" containsBlank="1"/>
    </cacheField>
    <cacheField name="Signatur" uniqueList="1" numFmtId="0" sqlType="0" hierarchy="0" level="0" databaseField="1">
      <sharedItems count="0"/>
    </cacheField>
    <cacheField name="signatur_g_x" uniqueList="1" numFmtId="0" sqlType="0" hierarchy="0" level="0" databaseField="1">
      <sharedItems count="0" containsBlank="1"/>
    </cacheField>
    <cacheField name="Provenienzmerkmal" uniqueList="1" numFmtId="0" sqlType="0" hierarchy="0" level="0" databaseField="1">
      <sharedItems count="0" containsBlank="1"/>
    </cacheField>
    <cacheField name="Material" uniqueList="1" numFmtId="0" sqlType="0" hierarchy="0" level="0" databaseField="1">
      <sharedItems count="0" containsBlank="1"/>
    </cacheField>
    <cacheField name="Format" uniqueList="1" numFmtId="0" sqlType="0" hierarchy="0" level="0" databaseField="1">
      <sharedItems count="5" containsBlank="1">
        <m/>
        <s v="bis 25 cm"/>
        <s v="bis 35 cm"/>
        <s v="bis 42 cm"/>
        <s v="&gt; 42 cm"/>
      </sharedItems>
    </cacheField>
    <cacheField name="Öffnungswinkel" uniqueList="1" numFmtId="0" sqlType="0" hierarchy="0" level="0" databaseField="1">
      <sharedItems count="0" containsBlank="1"/>
    </cacheField>
    <cacheField name="Einschränkungen" uniqueList="1" numFmtId="0" sqlType="0" hierarchy="0" level="0" databaseField="1">
      <sharedItems count="0" containsBlank="1"/>
    </cacheField>
    <cacheField name="Glasplatte " uniqueList="1" numFmtId="0" sqlType="0" hierarchy="0" level="0" databaseField="1">
      <sharedItems count="0" containsBlank="1"/>
    </cacheField>
    <cacheField name="Verpackung" uniqueList="1" numFmtId="0" sqlType="0" hierarchy="0" level="0" databaseField="1">
      <sharedItems count="0" containsBlank="1"/>
    </cacheField>
    <cacheField name="Verpackung austauschen " uniqueList="1" numFmtId="0" sqlType="0" hierarchy="0" level="0" databaseField="1">
      <sharedItems count="0" containsBlank="1"/>
    </cacheField>
    <cacheField name="Schadensklasse" uniqueList="1" numFmtId="0" sqlType="0" hierarchy="0" level="0" databaseField="1">
      <sharedItems count="0" containsBlank="1" containsInteger="1" containsNumber="1" containsString="0" minValue="0" maxValue="3"/>
    </cacheField>
    <cacheField name="notwendige Reparatur(en) vor der Digitalisierung, notwendige Reparatur(en) vor der Digitalisierung" uniqueList="1" numFmtId="0" sqlType="0" hierarchy="0" level="0" databaseField="1">
      <sharedItems count="0" containsBlank="1"/>
    </cacheField>
    <cacheField name="Bemerkungen" uniqueList="1" numFmtId="0" sqlType="0" hierarchy="0" level="0" databaseField="1">
      <sharedItems count="0" containsBlank="1"/>
    </cacheField>
    <cacheField name="Fragen/ Hinweise_x000a_an DBSM" uniqueList="1" numFmtId="0" sqlType="0" hierarchy="0" level="0" databaseField="1">
      <sharedItems count="0" containsBlank="1"/>
    </cacheField>
    <cacheField name="Fragen an M. Steinberg" uniqueList="1" numFmtId="0" sqlType="0" hierarchy="0" level="0" databaseField="1">
      <sharedItems count="0" containsBlank="1" containsNonDate="0" containsString="0"/>
    </cacheField>
    <cacheField name="nicht_x000a_am Stand-ort" uniqueList="1" numFmtId="0" sqlType="0" hierarchy="0" level="0" databaseField="1">
      <sharedItems count="0" containsBlank="1"/>
    </cacheField>
    <cacheField name="Größe ÜF_x000a_(BxH)" uniqueList="1" numFmtId="0" sqlType="0" hierarchy="0" level="0" databaseField="1">
      <sharedItems count="0" containsBlank="1" containsNonDate="0" containsString="0"/>
    </cacheField>
    <cacheField name="Breite_x000a_(nur Ausreißer)" uniqueList="1" numFmtId="0" sqlType="0" hierarchy="0" level="0" databaseField="1">
      <sharedItems count="0" containsBlank="1"/>
    </cacheField>
    <cacheField name="Dicke_x000a_(&gt;12 cm)" uniqueList="1" numFmtId="0" sqlType="0" hierarchy="0" level="0" databaseField="1">
      <sharedItems count="0" containsBlank="1"/>
    </cacheField>
    <cacheField name="12° Format_x000a_(&lt;15 cm)" uniqueList="1" numFmtId="0" sqlType="0" hierarchy="0" level="0" databaseField="1">
      <sharedItems count="0" containsBlank="1"/>
    </cacheField>
    <cacheField name="Einband-_x000a_art" uniqueList="1" numFmtId="0" sqlType="0" hierarchy="0" level="0" databaseField="1">
      <sharedItems count="12" containsBlank="1">
        <m/>
        <s v="oE"/>
        <s v="L"/>
        <s v="HD"/>
        <s v="G"/>
        <s v="Pa"/>
        <s v="HL"/>
        <s v="Pg"/>
        <s v="Pg (Mak.)"/>
        <s v="HPg"/>
        <s v="Br"/>
        <s v="HG"/>
      </sharedItems>
    </cacheField>
    <cacheField name="Einband über-_x000a_formt (ganz od. teilweise)" uniqueList="1" numFmtId="0" sqlType="0" hierarchy="0" level="0" databaseField="1">
      <sharedItems count="0" containsBlank="1"/>
    </cacheField>
    <cacheField name="Buch bereits restau-riert" uniqueList="1" numFmtId="0" sqlType="0" hierarchy="0" level="0" databaseField="1">
      <sharedItems count="0" containsBlank="1"/>
    </cacheField>
    <cacheField name="hohler/_x000a_fester Rücken (mit Einlage/_x000a_Vergoldung?)" uniqueList="1" numFmtId="0" sqlType="0" hierarchy="0" level="0" databaseField="1">
      <sharedItems count="0" containsBlank="1"/>
    </cacheField>
    <cacheField name="Steh-_x000a_kanten_x000a_(bei Perg.)" uniqueList="1" numFmtId="0" sqlType="0" hierarchy="0" level="0" databaseField="1">
      <sharedItems count="0" containsBlank="1"/>
    </cacheField>
    <cacheField name="Leder pudert ab/roter Zerfall (extrem)" uniqueList="1" numFmtId="0" sqlType="0" hierarchy="0" level="0" databaseField="1">
      <sharedItems count="0" containsBlank="1"/>
    </cacheField>
    <cacheField name="Einband stark defor-miert" uniqueList="1" numFmtId="0" sqlType="0" hierarchy="0" level="0" databaseField="1">
      <sharedItems count="0" containsBlank="1"/>
    </cacheField>
    <cacheField name="Be-schläge bes. auftra-gend" uniqueList="1" numFmtId="0" sqlType="0" hierarchy="0" level="0" databaseField="1">
      <sharedItems count="0" containsBlank="1"/>
    </cacheField>
    <cacheField name="Buch-schließe steif" uniqueList="1" numFmtId="0" sqlType="0" hierarchy="0" level="0" databaseField="1">
      <sharedItems count="0" containsBlank="1"/>
    </cacheField>
    <cacheField name="Buch-block Pa./Perg." uniqueList="1" numFmtId="0" sqlType="0" hierarchy="0" level="0" databaseField="1">
      <sharedItems count="0" containsBlank="1"/>
    </cacheField>
    <cacheField name="saures Füll-material" uniqueList="1" numFmtId="0" sqlType="0" hierarchy="0" level="0" databaseField="1">
      <sharedItems count="0" containsBlank="1"/>
    </cacheField>
    <cacheField name="Register-marken" uniqueList="1" numFmtId="0" sqlType="0" hierarchy="0" level="0" databaseField="1">
      <sharedItems count="0" containsBlank="1"/>
    </cacheField>
    <cacheField name="seitliche Heftung" uniqueList="1" numFmtId="0" sqlType="0" hierarchy="0" level="0" databaseField="1">
      <sharedItems count="0" containsBlank="1" containsNonDate="0" containsString="0"/>
    </cacheField>
    <cacheField name="Buch-block sehr wellig" uniqueList="1" numFmtId="0" sqlType="0" hierarchy="0" level="0" databaseField="1">
      <sharedItems count="0" containsBlank="1"/>
    </cacheField>
    <cacheField name="Buch-block neigt zum &quot;Bauch&quot;" uniqueList="1" numFmtId="0" sqlType="0" hierarchy="0" level="0" databaseField="1">
      <sharedItems count="0" containsBlank="1"/>
    </cacheField>
    <cacheField name="ge-schloss-ene Lagen" uniqueList="1" numFmtId="0" sqlType="0" hierarchy="0" level="0" databaseField="1">
      <sharedItems count="0" containsBlank="1" containsNonDate="0" containsString="0"/>
    </cacheField>
    <cacheField name="Falttafeln" uniqueList="1" numFmtId="0" sqlType="0" hierarchy="0" level="0" databaseField="1">
      <sharedItems count="0" containsBlank="1"/>
    </cacheField>
    <cacheField name="Größe Buch+_x000a_Falttafeln (BxH)" uniqueList="1" numFmtId="0" sqlType="0" hierarchy="0" level="0" databaseField="1">
      <sharedItems count="0" containsBlank="1"/>
    </cacheField>
    <cacheField name="Original-grafik" uniqueList="1" numFmtId="0" sqlType="0" hierarchy="0" level="0" databaseField="1">
      <sharedItems count="0" containsBlank="1"/>
    </cacheField>
    <cacheField name="Kolorier-ung / Buch-malerei / Initialen / Rubri-kation" uniqueList="1" numFmtId="0" sqlType="0" hierarchy="0" level="0" databaseField="1">
      <sharedItems count="0" containsBlank="1"/>
    </cacheField>
    <cacheField name="berühr-ungsfreie Digit." uniqueList="1" numFmtId="0" sqlType="0" hierarchy="0" level="0" databaseField="1">
      <sharedItems count="0" containsBlank="1"/>
    </cacheField>
    <cacheField name="Schrift weit bis in den Falz (Bund-steg in mm) Text-verlust" uniqueList="1" numFmtId="0" sqlType="0" hierarchy="0" level="0" databaseField="1">
      <sharedItems count="0" containsBlank="1" containsInteger="1" containsNumber="1" containsString="0" minValue="0" maxValue="6"/>
    </cacheField>
    <cacheField name="nicht digitali-sierbar wegen Bund-steg (vorraus-sichtlich)" uniqueList="1" numFmtId="0" sqlType="0" hierarchy="0" level="0" databaseField="1">
      <sharedItems count="0" containsBlank="1"/>
    </cacheField>
    <cacheField name="max. Öffnungs-winkel" uniqueList="1" numFmtId="0" sqlType="0" hierarchy="0" level="0" databaseField="1">
      <sharedItems count="0" containsBlank="1"/>
    </cacheField>
    <cacheField name="Digit. mit Begleit-ung" uniqueList="1" numFmtId="0" sqlType="0" hierarchy="0" level="0" databaseField="1">
      <sharedItems count="0" containsBlank="1"/>
    </cacheField>
    <cacheField name="Rest.-Bericht einge-klebt" uniqueList="1" numFmtId="0" sqlType="0" hierarchy="0" level="0" databaseField="1">
      <sharedItems count="0" containsBlank="1"/>
    </cacheField>
    <cacheField name="Blatt mit Notizen zum Buch eingeklebt " uniqueList="1" numFmtId="0" sqlType="0" hierarchy="0" level="0" databaseField="1">
      <sharedItems count="0" containsBlank="1"/>
    </cacheField>
    <cacheField name="Rest._x000a_not-wendig (ja/nein) (vor/nach der Digit.)" uniqueList="1" numFmtId="0" sqlType="0" hierarchy="0" level="0" databaseField="1">
      <sharedItems count="0" containsBlank="1"/>
    </cacheField>
    <cacheField name="Rest.-_x000a_Aufwand gesamt_x000a_(in Std.)" uniqueList="1" numFmtId="0" sqlType="0" hierarchy="0" level="0" databaseField="1">
      <sharedItems count="0" containsBlank="1" containsNumber="1" containsString="0" minValue="0" maxValue="64"/>
    </cacheField>
    <cacheField name="Rest._x000a_erfolgt" uniqueList="1" numFmtId="0" sqlType="0" hierarchy="0" level="0" databaseField="1">
      <sharedItems count="0" containsBlank="1" containsNonDate="0" containsString="0"/>
    </cacheField>
    <cacheField name="Kassette" uniqueList="1" numFmtId="0" sqlType="0" hierarchy="0" level="0" databaseField="1">
      <sharedItems count="0" containsBlank="1"/>
    </cacheField>
    <cacheField name="Schuber" uniqueList="1" numFmtId="0" sqlType="0" hierarchy="0" level="0" databaseField="1">
      <sharedItems count="0" containsBlank="1"/>
    </cacheField>
    <cacheField name="Buch-schuh" uniqueList="1" numFmtId="0" sqlType="0" hierarchy="0" level="0" databaseField="1">
      <sharedItems count="0" containsBlank="1"/>
    </cacheField>
    <cacheField name="Mappe " uniqueList="1" numFmtId="0" sqlType="0" hierarchy="0" level="0" databaseField="1">
      <sharedItems count="0" containsBlank="1"/>
    </cacheField>
    <cacheField name="Um-schlag" uniqueList="1" numFmtId="0" sqlType="0" hierarchy="0" level="0" databaseField="1">
      <sharedItems count="0" containsBlank="1"/>
    </cacheField>
    <cacheField name="SB neu" uniqueList="1" numFmtId="0" sqlType="0" hierarchy="0" level="0" databaseField="1">
      <sharedItems count="0" containsBlank="1"/>
    </cacheField>
    <cacheField name="Anmerkungen (allg.)" uniqueList="1" numFmtId="0" sqlType="0" hierarchy="0" level="0" databaseField="1">
      <sharedItems count="0" containsBlank="1"/>
    </cacheField>
    <cacheField name="für Testphase_x000a_vorsehen" uniqueList="1" numFmtId="0" sqlType="0" hierarchy="0" level="0" databaseField="1">
      <sharedItems count="0" containsBlank="1"/>
    </cacheField>
    <cacheField name="Schutzbehältnis empfohlen" uniqueList="1" numFmtId="0" sqlType="0" hierarchy="0" level="0" databaseField="1">
      <sharedItems count="0" containsBlank="1"/>
    </cacheField>
    <cacheField name="Foto für Erheb. Rest. angefertigt (ab August)" uniqueList="1" numFmtId="0" sqlType="0" hierarchy="0" level="0" databaseField="1">
      <sharedItems count="0" containsBlank="1"/>
    </cacheField>
    <cacheField name="feuchte-empfind-liches Leder" uniqueList="1" numFmtId="0" sqlType="0" hierarchy="0" level="0" databaseField="1">
      <sharedItems count="0" containsBlank="1"/>
    </cacheField>
    <cacheField name="Material am Rücken/_x000a_Einband lose / eingeris-sen (auch Titelschild)" uniqueList="1" numFmtId="0" sqlType="0" hierarchy="0" level="0" databaseField="1">
      <sharedItems count="0" containsBlank="1"/>
    </cacheField>
    <cacheField name="Narben spaltet sich ab" uniqueList="1" numFmtId="0" sqlType="0" hierarchy="0" level="0" databaseField="1">
      <sharedItems count="0" containsBlank="1"/>
    </cacheField>
    <cacheField name="Gelenk(e) _x000a_an/durch-gebro-chen" uniqueList="1" numFmtId="0" sqlType="0" hierarchy="0" level="0" databaseField="1">
      <sharedItems count="0" containsBlank="1"/>
    </cacheField>
    <cacheField name="Bünde gebro-chen (Anzahl)" uniqueList="1" numFmtId="0" sqlType="0" hierarchy="0" level="0" databaseField="1">
      <sharedItems count="0" containsBlank="1" containsInteger="1" containsNumber="1" containsString="0" minValue="1" maxValue="3"/>
    </cacheField>
    <cacheField name="Rücken lose/_x000a_halb lose" uniqueList="1" numFmtId="0" sqlType="0" hierarchy="0" level="0" databaseField="1">
      <sharedItems count="0" containsBlank="1"/>
    </cacheField>
    <cacheField name="Be-schläge locker" uniqueList="1" numFmtId="0" sqlType="0" hierarchy="0" level="0" databaseField="1">
      <sharedItems count="0" containsBlank="1"/>
    </cacheField>
    <cacheField name="Buch_x000a_schließe fragil" uniqueList="1" numFmtId="0" sqlType="0" hierarchy="0" level="0" databaseField="1">
      <sharedItems count="0" containsBlank="1"/>
    </cacheField>
    <cacheField name="Deckel spaltet sich / Fehlstelle im Deckel" uniqueList="1" numFmtId="0" sqlType="0" hierarchy="0" level="0" databaseField="1">
      <sharedItems count="0" containsBlank="1"/>
    </cacheField>
    <cacheField name="Deckel gebro-chen" uniqueList="1" numFmtId="0" sqlType="0" hierarchy="0" level="0" databaseField="1">
      <sharedItems count="0" containsBlank="1"/>
    </cacheField>
    <cacheField name="Deckel lose / halb lose" uniqueList="1" numFmtId="0" sqlType="0" hierarchy="0" level="0" databaseField="1">
      <sharedItems count="0" containsBlank="1"/>
    </cacheField>
    <cacheField name="Kapital fragil/_x000a_lose" uniqueList="1" numFmtId="0" sqlType="0" hierarchy="0" level="0" databaseField="1">
      <sharedItems count="0" containsBlank="1"/>
    </cacheField>
    <cacheField name="Rest.-Aufwand Einband_x000a_(in Std.)" uniqueList="1" numFmtId="0" sqlType="0" hierarchy="0" level="0" databaseField="1">
      <sharedItems count="0" containsBlank="1" containsNumber="1" containsString="0" minValue="0.5" maxValue="10"/>
    </cacheField>
    <cacheField name="Anmerkungen für die Restaurierung am Einband" uniqueList="1" numFmtId="0" sqlType="0" hierarchy="0" level="0" databaseField="1">
      <sharedItems count="0" containsBlank="1" longText="1"/>
    </cacheField>
    <cacheField name="Ver-schmutz-ung (Vorsatz / Ränder /_x000a_ges. BB)" uniqueList="1" numFmtId="0" sqlType="0" hierarchy="0" level="0" databaseField="1">
      <sharedItems count="0" containsBlank="1"/>
    </cacheField>
    <cacheField name="mikro-bieller Befall" uniqueList="1" numFmtId="0" sqlType="0" hierarchy="0" level="0" databaseField="1">
      <sharedItems count="0" containsBlank="1"/>
    </cacheField>
    <cacheField name="Farb-schicht pudert" uniqueList="1" numFmtId="0" sqlType="0" hierarchy="0" level="0" databaseField="1">
      <sharedItems count="0" containsBlank="1" containsNonDate="0" containsString="0"/>
    </cacheField>
    <cacheField name="Buch-block / Seiten verblockt" uniqueList="1" numFmtId="0" sqlType="0" hierarchy="0" level="0" databaseField="1">
      <sharedItems count="0" containsBlank="1" containsNonDate="0" containsString="0"/>
    </cacheField>
    <cacheField name="erste / letzte Lage oder Seiten lose" uniqueList="1" numFmtId="0" sqlType="0" hierarchy="0" level="0" databaseField="1">
      <sharedItems count="0" containsBlank="1"/>
    </cacheField>
    <cacheField name="(halb-) lose Seiten im BB" uniqueList="1" numFmtId="0" sqlType="0" hierarchy="0" level="0" databaseField="1">
      <sharedItems count="0" containsBlank="1"/>
    </cacheField>
    <cacheField name="Heftung zerstört" uniqueList="1" numFmtId="0" sqlType="0" hierarchy="0" level="0" databaseField="1">
      <sharedItems count="0" containsBlank="1" containsNonDate="0" containsString="0"/>
    </cacheField>
    <cacheField name="Risse / Fehl-stellen im Vorsatz" uniqueList="1" numFmtId="0" sqlType="0" hierarchy="0" level="0" databaseField="1">
      <sharedItems count="0" containsBlank="1"/>
    </cacheField>
    <cacheField name="Risse im Text-bereich / an exponier-ter Stelle (z.B. Ecke)" uniqueList="1" numFmtId="0" sqlType="0" hierarchy="0" level="0" databaseField="1">
      <sharedItems count="0" containsBlank="1"/>
    </cacheField>
    <cacheField name="Risse am Rand" uniqueList="1" numFmtId="0" sqlType="0" hierarchy="0" level="0" databaseField="1">
      <sharedItems count="0" containsBlank="1"/>
    </cacheField>
    <cacheField name="Fehl-stellen im BB_x000a_(groß) " uniqueList="1" numFmtId="0" sqlType="0" hierarchy="0" level="0" databaseField="1">
      <sharedItems count="0" containsBlank="1"/>
    </cacheField>
    <cacheField name="Insekten-fraß (stark)" uniqueList="1" numFmtId="0" sqlType="0" hierarchy="0" level="0" databaseField="1">
      <sharedItems count="0" containsBlank="1"/>
    </cacheField>
    <cacheField name="Falten / Knicke" uniqueList="1" numFmtId="0" sqlType="0" hierarchy="0" level="0" databaseField="1">
      <sharedItems count="0" containsBlank="1"/>
    </cacheField>
    <cacheField name="saures /_x000a_brüchiges Papier" uniqueList="1" numFmtId="0" sqlType="0" hierarchy="0" level="0" databaseField="1">
      <sharedItems count="0" containsBlank="1" containsNonDate="0" containsString="0"/>
    </cacheField>
    <cacheField name="Tinten-/ Farbfraß (akut)" uniqueList="1" numFmtId="0" sqlType="0" hierarchy="0" level="0" databaseField="1">
      <sharedItems count="0" containsBlank="1"/>
    </cacheField>
    <cacheField name="Register-marken fragil" uniqueList="1" numFmtId="0" sqlType="0" hierarchy="0" level="0" databaseField="1">
      <sharedItems count="0" containsBlank="1" containsNonDate="0" containsString="0"/>
    </cacheField>
    <cacheField name="Klebe-_x000a_streifen ablösen" uniqueList="1" numFmtId="0" sqlType="0" hierarchy="0" level="0" databaseField="1">
      <sharedItems count="0" containsBlank="1" containsNonDate="0" containsString="0"/>
    </cacheField>
    <cacheField name="Rest.-Aufwand Buchblock_x000a_(in Std.)" uniqueList="1" numFmtId="0" sqlType="0" hierarchy="0" level="0" databaseField="1">
      <sharedItems count="0" containsBlank="1" containsNumber="1" containsString="0" minValue="0.5" maxValue="60"/>
    </cacheField>
    <cacheField name="Anmerkungen für die Restaurierung am Buchblock" uniqueList="1" numFmtId="0" sqlType="0" hierarchy="0" level="0" databaseField="1">
      <sharedItems count="0" containsBlank="1"/>
    </cacheField>
  </cacheFields>
</pivotCacheDefinition>
</file>

<file path=xl/pivotCache/pivotCacheRecords1.xml><?xml version="1.0" encoding="utf-8"?>
<pivotCacheRecords xmlns="http://schemas.openxmlformats.org/spreadsheetml/2006/main" count="1331">
  <r>
    <b v="0"/>
    <n v="1211"/>
    <s v="L-1521-315488409"/>
    <s v="1066957789"/>
    <m/>
    <s v="https://portal.dnb.de/opac.htm?method=simpleSearch&amp;cqlMode=true&amp;query=idn%3D1066957789"/>
    <s v="DA III 3, 14 a"/>
    <m/>
    <m/>
    <m/>
    <x v="0"/>
    <m/>
    <m/>
    <m/>
    <m/>
    <m/>
    <m/>
    <m/>
    <m/>
    <m/>
    <m/>
    <m/>
    <m/>
    <m/>
    <m/>
    <m/>
    <x v="0"/>
    <m/>
    <m/>
    <m/>
    <m/>
    <m/>
    <m/>
    <m/>
    <m/>
    <m/>
    <m/>
    <m/>
    <m/>
    <m/>
    <m/>
    <m/>
    <m/>
    <m/>
    <m/>
    <m/>
    <m/>
    <m/>
    <m/>
    <m/>
    <m/>
    <m/>
    <m/>
    <m/>
    <n v="0"/>
    <m/>
    <m/>
    <m/>
    <m/>
    <m/>
    <m/>
    <m/>
    <m/>
    <m/>
    <m/>
    <m/>
    <m/>
    <m/>
    <m/>
    <m/>
    <m/>
    <m/>
    <m/>
    <m/>
    <m/>
    <m/>
    <m/>
    <m/>
    <m/>
    <m/>
    <m/>
    <m/>
    <m/>
    <m/>
    <m/>
    <m/>
    <m/>
    <m/>
    <m/>
    <m/>
    <m/>
    <m/>
    <m/>
    <m/>
    <m/>
    <m/>
    <m/>
    <m/>
    <m/>
  </r>
  <r>
    <b v="0"/>
    <n v="1215"/>
    <s v="L-1519-167114379"/>
    <s v="998890790"/>
    <m/>
    <s v="https://portal.dnb.de/opac.htm?method=simpleSearch&amp;cqlMode=true&amp;query=idn%3D998890790"/>
    <s v="DA III 51, 6 a"/>
    <m/>
    <m/>
    <m/>
    <x v="0"/>
    <m/>
    <m/>
    <m/>
    <m/>
    <m/>
    <m/>
    <m/>
    <m/>
    <m/>
    <m/>
    <s v="DA"/>
    <m/>
    <m/>
    <m/>
    <m/>
    <x v="0"/>
    <m/>
    <m/>
    <m/>
    <m/>
    <m/>
    <m/>
    <m/>
    <m/>
    <m/>
    <m/>
    <m/>
    <m/>
    <m/>
    <m/>
    <m/>
    <m/>
    <m/>
    <m/>
    <m/>
    <m/>
    <m/>
    <m/>
    <m/>
    <m/>
    <m/>
    <m/>
    <m/>
    <n v="0"/>
    <m/>
    <m/>
    <m/>
    <m/>
    <m/>
    <m/>
    <m/>
    <m/>
    <m/>
    <m/>
    <m/>
    <m/>
    <m/>
    <m/>
    <m/>
    <m/>
    <m/>
    <m/>
    <m/>
    <m/>
    <m/>
    <m/>
    <m/>
    <m/>
    <m/>
    <m/>
    <m/>
    <m/>
    <m/>
    <m/>
    <m/>
    <m/>
    <m/>
    <m/>
    <m/>
    <m/>
    <m/>
    <m/>
    <m/>
    <m/>
    <m/>
    <m/>
    <m/>
    <m/>
  </r>
  <r>
    <b v="0"/>
    <n v="1212"/>
    <s v="L-1522-159340187"/>
    <s v="995355584"/>
    <m/>
    <s v="https://portal.dnb.de/opac.htm?method=simpleSearch&amp;cqlMode=true&amp;query=idn%3D995355584"/>
    <s v="DA III 51, 14 a"/>
    <m/>
    <m/>
    <s v="Halbledereinband"/>
    <x v="0"/>
    <m/>
    <s v="stark brüchiges Einbandmaterial"/>
    <m/>
    <s v="Papierumschlag "/>
    <s v="Ja"/>
    <n v="3"/>
    <m/>
    <m/>
    <m/>
    <m/>
    <s v="DA"/>
    <m/>
    <m/>
    <m/>
    <m/>
    <x v="0"/>
    <m/>
    <m/>
    <m/>
    <m/>
    <m/>
    <m/>
    <m/>
    <m/>
    <m/>
    <m/>
    <m/>
    <m/>
    <m/>
    <m/>
    <m/>
    <m/>
    <m/>
    <m/>
    <m/>
    <m/>
    <m/>
    <m/>
    <m/>
    <m/>
    <m/>
    <m/>
    <m/>
    <n v="0"/>
    <m/>
    <m/>
    <m/>
    <m/>
    <m/>
    <m/>
    <m/>
    <m/>
    <m/>
    <m/>
    <m/>
    <m/>
    <m/>
    <m/>
    <m/>
    <m/>
    <m/>
    <m/>
    <m/>
    <m/>
    <m/>
    <m/>
    <m/>
    <m/>
    <m/>
    <m/>
    <m/>
    <m/>
    <m/>
    <m/>
    <m/>
    <m/>
    <m/>
    <m/>
    <m/>
    <m/>
    <m/>
    <m/>
    <m/>
    <m/>
    <m/>
    <m/>
    <m/>
    <m/>
  </r>
  <r>
    <b v="0"/>
    <n v="1213"/>
    <s v="L-1520-163974322"/>
    <s v="997452862"/>
    <m/>
    <s v="https://portal.dnb.de/opac.htm?method=simpleSearch&amp;cqlMode=true&amp;query=idn%3D997452862"/>
    <s v="DA III 51, 23 b"/>
    <m/>
    <m/>
    <s v="Papier- oder Pappeinband"/>
    <x v="0"/>
    <m/>
    <m/>
    <m/>
    <s v="Mappe"/>
    <s v="Ja"/>
    <n v="3"/>
    <m/>
    <s v="Band in Ausstellung"/>
    <m/>
    <m/>
    <s v="DA"/>
    <m/>
    <m/>
    <m/>
    <m/>
    <x v="0"/>
    <m/>
    <m/>
    <m/>
    <m/>
    <m/>
    <m/>
    <m/>
    <m/>
    <m/>
    <m/>
    <m/>
    <m/>
    <m/>
    <m/>
    <m/>
    <m/>
    <m/>
    <m/>
    <m/>
    <m/>
    <m/>
    <m/>
    <m/>
    <m/>
    <m/>
    <m/>
    <m/>
    <n v="0"/>
    <m/>
    <m/>
    <m/>
    <m/>
    <m/>
    <m/>
    <m/>
    <m/>
    <m/>
    <m/>
    <m/>
    <m/>
    <m/>
    <m/>
    <m/>
    <m/>
    <m/>
    <m/>
    <m/>
    <m/>
    <m/>
    <m/>
    <m/>
    <m/>
    <m/>
    <m/>
    <m/>
    <m/>
    <m/>
    <m/>
    <m/>
    <m/>
    <m/>
    <m/>
    <m/>
    <m/>
    <m/>
    <m/>
    <m/>
    <m/>
    <m/>
    <m/>
    <m/>
    <m/>
  </r>
  <r>
    <b v="0"/>
    <n v="1214"/>
    <s v="L-1519-315490586"/>
    <s v="1066960054"/>
    <m/>
    <s v="https://portal.dnb.de/opac.htm?method=simpleSearch&amp;cqlMode=true&amp;query=idn%3D1066960054"/>
    <s v="DA III 51, 31"/>
    <m/>
    <m/>
    <m/>
    <x v="0"/>
    <m/>
    <m/>
    <m/>
    <m/>
    <m/>
    <m/>
    <m/>
    <m/>
    <m/>
    <m/>
    <s v="DA"/>
    <m/>
    <m/>
    <m/>
    <m/>
    <x v="0"/>
    <m/>
    <m/>
    <m/>
    <m/>
    <m/>
    <m/>
    <m/>
    <m/>
    <m/>
    <m/>
    <m/>
    <m/>
    <m/>
    <m/>
    <m/>
    <m/>
    <m/>
    <m/>
    <m/>
    <m/>
    <m/>
    <m/>
    <m/>
    <m/>
    <m/>
    <m/>
    <m/>
    <n v="0"/>
    <m/>
    <m/>
    <m/>
    <m/>
    <m/>
    <m/>
    <m/>
    <m/>
    <m/>
    <m/>
    <m/>
    <m/>
    <m/>
    <m/>
    <m/>
    <m/>
    <m/>
    <m/>
    <m/>
    <m/>
    <m/>
    <m/>
    <m/>
    <m/>
    <m/>
    <m/>
    <m/>
    <m/>
    <m/>
    <m/>
    <m/>
    <m/>
    <m/>
    <m/>
    <m/>
    <m/>
    <m/>
    <m/>
    <m/>
    <m/>
    <m/>
    <m/>
    <m/>
    <m/>
  </r>
  <r>
    <b v="0"/>
    <n v="1216"/>
    <s v="L-1520-315469781"/>
    <s v="1066942145"/>
    <m/>
    <s v="https://portal.dnb.de/opac.htm?method=simpleSearch&amp;cqlMode=true&amp;query=idn%3D1066942145"/>
    <s v="DA III 60, 21"/>
    <m/>
    <m/>
    <m/>
    <x v="1"/>
    <m/>
    <m/>
    <m/>
    <m/>
    <m/>
    <m/>
    <m/>
    <m/>
    <m/>
    <m/>
    <m/>
    <m/>
    <m/>
    <m/>
    <m/>
    <x v="1"/>
    <m/>
    <m/>
    <m/>
    <m/>
    <m/>
    <m/>
    <m/>
    <m/>
    <s v="Pa"/>
    <m/>
    <m/>
    <m/>
    <m/>
    <m/>
    <m/>
    <m/>
    <m/>
    <m/>
    <m/>
    <m/>
    <m/>
    <m/>
    <s v="nur 110"/>
    <m/>
    <m/>
    <m/>
    <s v="n"/>
    <n v="0"/>
    <m/>
    <m/>
    <m/>
    <s v="x"/>
    <m/>
    <m/>
    <m/>
    <m/>
    <m/>
    <m/>
    <m/>
    <m/>
    <m/>
    <m/>
    <m/>
    <m/>
    <m/>
    <m/>
    <m/>
    <m/>
    <m/>
    <m/>
    <m/>
    <m/>
    <m/>
    <m/>
    <m/>
    <m/>
    <m/>
    <m/>
    <m/>
    <m/>
    <m/>
    <m/>
    <m/>
    <m/>
    <m/>
    <m/>
    <m/>
    <m/>
    <m/>
    <m/>
    <m/>
    <m/>
  </r>
  <r>
    <b v="0"/>
    <n v="1217"/>
    <s v="L-1524-678834245"/>
    <s v="1211124975"/>
    <m/>
    <s v="https://portal.dnb.de/opac.htm?method=simpleSearch&amp;cqlMode=true&amp;query=idn%3D1211124975"/>
    <s v="DA III 60, 21 (Angebundenes Werk)"/>
    <m/>
    <m/>
    <m/>
    <x v="0"/>
    <m/>
    <m/>
    <m/>
    <m/>
    <m/>
    <m/>
    <m/>
    <m/>
    <m/>
    <m/>
    <m/>
    <m/>
    <m/>
    <m/>
    <m/>
    <x v="0"/>
    <m/>
    <m/>
    <m/>
    <m/>
    <m/>
    <m/>
    <m/>
    <m/>
    <m/>
    <m/>
    <m/>
    <m/>
    <m/>
    <m/>
    <m/>
    <m/>
    <m/>
    <m/>
    <m/>
    <m/>
    <m/>
    <m/>
    <m/>
    <m/>
    <m/>
    <m/>
    <m/>
    <n v="0"/>
    <m/>
    <m/>
    <m/>
    <m/>
    <m/>
    <m/>
    <m/>
    <m/>
    <m/>
    <m/>
    <m/>
    <m/>
    <m/>
    <m/>
    <m/>
    <m/>
    <m/>
    <m/>
    <m/>
    <m/>
    <m/>
    <m/>
    <m/>
    <m/>
    <m/>
    <m/>
    <m/>
    <m/>
    <m/>
    <m/>
    <m/>
    <m/>
    <m/>
    <m/>
    <m/>
    <m/>
    <m/>
    <m/>
    <m/>
    <m/>
    <m/>
    <m/>
    <m/>
    <m/>
  </r>
  <r>
    <b v="0"/>
    <n v="1218"/>
    <s v="L-1525-158505301"/>
    <s v="995010374"/>
    <m/>
    <s v="https://portal.dnb.de/opac.htm?method=simpleSearch&amp;cqlMode=true&amp;query=idn%3D995010374"/>
    <s v="DA III 69, 32"/>
    <m/>
    <m/>
    <m/>
    <x v="0"/>
    <m/>
    <m/>
    <m/>
    <m/>
    <m/>
    <m/>
    <m/>
    <m/>
    <m/>
    <m/>
    <m/>
    <m/>
    <m/>
    <m/>
    <m/>
    <x v="0"/>
    <m/>
    <m/>
    <m/>
    <m/>
    <m/>
    <m/>
    <m/>
    <m/>
    <m/>
    <m/>
    <m/>
    <m/>
    <m/>
    <m/>
    <m/>
    <m/>
    <m/>
    <m/>
    <m/>
    <m/>
    <m/>
    <m/>
    <m/>
    <m/>
    <m/>
    <m/>
    <m/>
    <n v="0"/>
    <m/>
    <m/>
    <m/>
    <m/>
    <m/>
    <m/>
    <m/>
    <m/>
    <m/>
    <m/>
    <m/>
    <m/>
    <m/>
    <m/>
    <m/>
    <m/>
    <m/>
    <m/>
    <m/>
    <m/>
    <m/>
    <m/>
    <m/>
    <m/>
    <m/>
    <m/>
    <m/>
    <m/>
    <m/>
    <m/>
    <m/>
    <m/>
    <m/>
    <m/>
    <m/>
    <m/>
    <m/>
    <m/>
    <m/>
    <m/>
    <m/>
    <m/>
    <m/>
    <m/>
  </r>
  <r>
    <b v="0"/>
    <n v="1219"/>
    <s v="L-1527-158502809"/>
    <s v="995008345"/>
    <m/>
    <s v="https://portal.dnb.de/opac.htm?method=simpleSearch&amp;cqlMode=true&amp;query=idn%3D995008345"/>
    <s v="DA III 69, 32 angebunden"/>
    <m/>
    <m/>
    <m/>
    <x v="0"/>
    <m/>
    <m/>
    <m/>
    <m/>
    <m/>
    <m/>
    <m/>
    <m/>
    <m/>
    <m/>
    <m/>
    <m/>
    <m/>
    <m/>
    <m/>
    <x v="0"/>
    <m/>
    <m/>
    <m/>
    <m/>
    <m/>
    <m/>
    <m/>
    <m/>
    <m/>
    <m/>
    <m/>
    <m/>
    <m/>
    <m/>
    <m/>
    <m/>
    <m/>
    <m/>
    <m/>
    <m/>
    <m/>
    <m/>
    <m/>
    <m/>
    <m/>
    <m/>
    <m/>
    <n v="0"/>
    <m/>
    <m/>
    <m/>
    <m/>
    <m/>
    <m/>
    <m/>
    <m/>
    <m/>
    <m/>
    <m/>
    <m/>
    <m/>
    <m/>
    <m/>
    <m/>
    <m/>
    <m/>
    <m/>
    <m/>
    <m/>
    <m/>
    <m/>
    <m/>
    <m/>
    <m/>
    <m/>
    <m/>
    <m/>
    <m/>
    <m/>
    <m/>
    <m/>
    <m/>
    <m/>
    <m/>
    <m/>
    <m/>
    <m/>
    <m/>
    <m/>
    <m/>
    <m/>
    <m/>
  </r>
  <r>
    <b v="0"/>
    <n v="1208"/>
    <s v="L-1564-163253587"/>
    <s v="997036885"/>
    <m/>
    <s v="https://portal.dnb.de/opac.htm?method=simpleSearch&amp;cqlMode=true&amp;query=idn%3D997036885"/>
    <s v="DA III 104, 23 d"/>
    <m/>
    <m/>
    <m/>
    <x v="0"/>
    <m/>
    <m/>
    <m/>
    <m/>
    <m/>
    <m/>
    <m/>
    <m/>
    <m/>
    <m/>
    <s v="DA"/>
    <m/>
    <m/>
    <m/>
    <m/>
    <x v="0"/>
    <m/>
    <m/>
    <m/>
    <m/>
    <m/>
    <m/>
    <m/>
    <m/>
    <m/>
    <m/>
    <m/>
    <m/>
    <m/>
    <m/>
    <m/>
    <m/>
    <m/>
    <m/>
    <m/>
    <m/>
    <m/>
    <m/>
    <m/>
    <m/>
    <m/>
    <m/>
    <m/>
    <n v="0"/>
    <m/>
    <m/>
    <m/>
    <m/>
    <m/>
    <m/>
    <m/>
    <m/>
    <m/>
    <m/>
    <m/>
    <m/>
    <m/>
    <m/>
    <m/>
    <m/>
    <m/>
    <m/>
    <m/>
    <m/>
    <m/>
    <m/>
    <m/>
    <m/>
    <m/>
    <m/>
    <m/>
    <m/>
    <m/>
    <m/>
    <m/>
    <m/>
    <m/>
    <m/>
    <m/>
    <m/>
    <m/>
    <m/>
    <m/>
    <m/>
    <m/>
    <m/>
    <m/>
    <m/>
  </r>
  <r>
    <b v="0"/>
    <n v="1209"/>
    <s v="L-1559-165267879"/>
    <s v="997905093"/>
    <m/>
    <s v="https://portal.dnb.de/opac.htm?method=simpleSearch&amp;cqlMode=true&amp;query=idn%3D997905093"/>
    <s v="DA III 104, 23 d"/>
    <m/>
    <m/>
    <m/>
    <x v="0"/>
    <m/>
    <m/>
    <m/>
    <m/>
    <m/>
    <m/>
    <m/>
    <m/>
    <m/>
    <m/>
    <s v="DA"/>
    <m/>
    <m/>
    <m/>
    <m/>
    <x v="0"/>
    <m/>
    <m/>
    <m/>
    <m/>
    <m/>
    <m/>
    <m/>
    <m/>
    <m/>
    <m/>
    <m/>
    <m/>
    <m/>
    <m/>
    <m/>
    <m/>
    <m/>
    <m/>
    <m/>
    <m/>
    <m/>
    <m/>
    <m/>
    <m/>
    <m/>
    <m/>
    <m/>
    <n v="0"/>
    <m/>
    <m/>
    <m/>
    <m/>
    <m/>
    <m/>
    <m/>
    <m/>
    <m/>
    <m/>
    <m/>
    <m/>
    <m/>
    <m/>
    <m/>
    <m/>
    <m/>
    <m/>
    <m/>
    <m/>
    <m/>
    <m/>
    <m/>
    <m/>
    <m/>
    <m/>
    <m/>
    <m/>
    <m/>
    <m/>
    <m/>
    <m/>
    <m/>
    <m/>
    <m/>
    <m/>
    <m/>
    <m/>
    <m/>
    <m/>
    <m/>
    <m/>
    <m/>
    <m/>
  </r>
  <r>
    <b v="0"/>
    <n v="1210"/>
    <s v="L-1531-315216824"/>
    <s v="1066796394"/>
    <m/>
    <s v="https://portal.dnb.de/opac.htm?method=simpleSearch&amp;cqlMode=true&amp;query=idn%3D1066796394"/>
    <s v="DA III 104, 26"/>
    <m/>
    <m/>
    <m/>
    <x v="0"/>
    <m/>
    <m/>
    <m/>
    <m/>
    <m/>
    <m/>
    <m/>
    <m/>
    <m/>
    <m/>
    <s v="DA"/>
    <m/>
    <m/>
    <m/>
    <m/>
    <x v="0"/>
    <m/>
    <m/>
    <m/>
    <m/>
    <m/>
    <m/>
    <m/>
    <m/>
    <m/>
    <m/>
    <m/>
    <m/>
    <m/>
    <m/>
    <m/>
    <m/>
    <m/>
    <m/>
    <m/>
    <m/>
    <m/>
    <m/>
    <m/>
    <m/>
    <m/>
    <m/>
    <m/>
    <n v="0"/>
    <m/>
    <m/>
    <m/>
    <m/>
    <m/>
    <m/>
    <m/>
    <m/>
    <m/>
    <m/>
    <m/>
    <m/>
    <m/>
    <m/>
    <m/>
    <m/>
    <m/>
    <m/>
    <m/>
    <m/>
    <m/>
    <m/>
    <m/>
    <m/>
    <m/>
    <m/>
    <m/>
    <m/>
    <m/>
    <m/>
    <m/>
    <m/>
    <m/>
    <m/>
    <m/>
    <m/>
    <m/>
    <m/>
    <m/>
    <m/>
    <m/>
    <m/>
    <m/>
    <m/>
  </r>
  <r>
    <b v="1"/>
    <n v="1200"/>
    <s v="L-1519-171699971"/>
    <s v="1000933296"/>
    <s v="Aal"/>
    <s v="https://portal.dnb.de/opac.htm?method=simpleSearch&amp;cqlMode=true&amp;query=idn%3D1000933296"/>
    <s v="III 2 B, 1"/>
    <s v="III 2 B, 1"/>
    <s v="X"/>
    <s v="Ledereinband"/>
    <x v="1"/>
    <s v="180°"/>
    <s v="fester Rücken mit Schmuckprägung"/>
    <m/>
    <s v="Schuber"/>
    <s v="Nein"/>
    <n v="0"/>
    <m/>
    <m/>
    <m/>
    <m/>
    <m/>
    <m/>
    <m/>
    <m/>
    <m/>
    <x v="0"/>
    <m/>
    <m/>
    <m/>
    <m/>
    <m/>
    <m/>
    <m/>
    <m/>
    <m/>
    <m/>
    <m/>
    <m/>
    <m/>
    <m/>
    <m/>
    <m/>
    <m/>
    <m/>
    <m/>
    <m/>
    <m/>
    <m/>
    <m/>
    <m/>
    <m/>
    <m/>
    <m/>
    <n v="0"/>
    <m/>
    <m/>
    <m/>
    <m/>
    <m/>
    <m/>
    <m/>
    <m/>
    <m/>
    <m/>
    <m/>
    <m/>
    <m/>
    <m/>
    <m/>
    <m/>
    <m/>
    <m/>
    <m/>
    <m/>
    <m/>
    <m/>
    <m/>
    <m/>
    <m/>
    <m/>
    <m/>
    <m/>
    <m/>
    <m/>
    <m/>
    <m/>
    <m/>
    <m/>
    <m/>
    <m/>
    <m/>
    <m/>
    <m/>
    <m/>
    <m/>
    <m/>
    <m/>
    <m/>
  </r>
  <r>
    <b v="1"/>
    <n v="1"/>
    <s v="L-1502-315318171"/>
    <s v="1066859469"/>
    <s v="Aaf"/>
    <m/>
    <s v="III 2, 1"/>
    <s v="III 2, 1"/>
    <s v="X"/>
    <s v="Ledereinband"/>
    <x v="1"/>
    <s v="80° bis 110°, einseitig digitalisierbar?"/>
    <s v="hohler Rücken, welliger Buchblock"/>
    <m/>
    <m/>
    <m/>
    <n v="3"/>
    <m/>
    <m/>
    <m/>
    <m/>
    <m/>
    <m/>
    <m/>
    <m/>
    <s v="x"/>
    <x v="2"/>
    <m/>
    <s v="x"/>
    <s v="h/E"/>
    <m/>
    <m/>
    <m/>
    <m/>
    <m/>
    <s v="Pa"/>
    <m/>
    <m/>
    <m/>
    <m/>
    <m/>
    <m/>
    <m/>
    <m/>
    <m/>
    <s v="R"/>
    <s v="x"/>
    <n v="4"/>
    <s v="x"/>
    <s v="45"/>
    <m/>
    <m/>
    <m/>
    <s v="n"/>
    <n v="0"/>
    <m/>
    <m/>
    <m/>
    <m/>
    <m/>
    <m/>
    <m/>
    <s v="Schaden ist stabil"/>
    <s v="x 45"/>
    <m/>
    <m/>
    <m/>
    <m/>
    <m/>
    <m/>
    <m/>
    <m/>
    <m/>
    <m/>
    <m/>
    <m/>
    <m/>
    <m/>
    <m/>
    <m/>
    <m/>
    <m/>
    <m/>
    <m/>
    <m/>
    <m/>
    <m/>
    <m/>
    <m/>
    <m/>
    <m/>
    <m/>
    <m/>
    <m/>
    <m/>
    <m/>
    <m/>
    <m/>
    <m/>
  </r>
  <r>
    <b v="1"/>
    <n v="2"/>
    <s v="L-1534-315317728"/>
    <s v="1066859000"/>
    <s v="Aaf"/>
    <m/>
    <s v="III 2, 2"/>
    <s v="III 2, 2"/>
    <s v="X"/>
    <s v="Ledereinband, Schließen, erhabene Buchbeschläge"/>
    <x v="2"/>
    <s v="180°"/>
    <s v="hohler Rücken, welliger Buchblock"/>
    <m/>
    <s v="Buchschuh"/>
    <s v="Nein"/>
    <n v="3"/>
    <m/>
    <s v="gereinigt"/>
    <m/>
    <m/>
    <m/>
    <m/>
    <m/>
    <m/>
    <m/>
    <x v="3"/>
    <m/>
    <m/>
    <s v="h"/>
    <m/>
    <m/>
    <m/>
    <m/>
    <m/>
    <s v="Pa"/>
    <m/>
    <m/>
    <m/>
    <m/>
    <m/>
    <m/>
    <m/>
    <m/>
    <m/>
    <m/>
    <m/>
    <m/>
    <m/>
    <s v="110"/>
    <m/>
    <m/>
    <m/>
    <s v="n"/>
    <n v="0"/>
    <m/>
    <m/>
    <m/>
    <s v="x"/>
    <m/>
    <m/>
    <m/>
    <s v="Schaden ist stabil"/>
    <s v="x 110"/>
    <m/>
    <m/>
    <m/>
    <m/>
    <m/>
    <m/>
    <m/>
    <m/>
    <m/>
    <m/>
    <m/>
    <m/>
    <m/>
    <m/>
    <m/>
    <m/>
    <m/>
    <m/>
    <m/>
    <m/>
    <m/>
    <m/>
    <m/>
    <m/>
    <m/>
    <m/>
    <m/>
    <m/>
    <m/>
    <m/>
    <m/>
    <m/>
    <m/>
    <m/>
    <m/>
  </r>
  <r>
    <b v="1"/>
    <n v="3"/>
    <s v="L-1540-180391380"/>
    <s v="1003653014"/>
    <s v="Aal"/>
    <m/>
    <s v="III 2, 3"/>
    <s v="III 2, 3"/>
    <s v="X"/>
    <s v="Pergamentband"/>
    <x v="1"/>
    <s v="80° bis 110°, einseitig digitalisierbar?"/>
    <s v="hohler Rücken, welliger Buchblock, Einband mit Schutz- oder Stoßkanten"/>
    <m/>
    <s v="Kassette"/>
    <s v="Nein"/>
    <n v="1"/>
    <m/>
    <m/>
    <m/>
    <m/>
    <m/>
    <m/>
    <m/>
    <m/>
    <m/>
    <x v="0"/>
    <m/>
    <m/>
    <m/>
    <m/>
    <m/>
    <m/>
    <m/>
    <m/>
    <m/>
    <m/>
    <m/>
    <m/>
    <m/>
    <m/>
    <m/>
    <m/>
    <m/>
    <m/>
    <m/>
    <m/>
    <m/>
    <m/>
    <m/>
    <m/>
    <m/>
    <m/>
    <m/>
    <n v="0"/>
    <m/>
    <m/>
    <m/>
    <m/>
    <m/>
    <m/>
    <m/>
    <m/>
    <m/>
    <m/>
    <m/>
    <m/>
    <m/>
    <m/>
    <m/>
    <m/>
    <m/>
    <m/>
    <m/>
    <m/>
    <m/>
    <m/>
    <m/>
    <m/>
    <m/>
    <m/>
    <m/>
    <m/>
    <m/>
    <m/>
    <m/>
    <m/>
    <m/>
    <m/>
    <m/>
    <m/>
    <m/>
    <m/>
    <m/>
    <m/>
    <m/>
    <m/>
    <m/>
    <m/>
  </r>
  <r>
    <b v="1"/>
    <n v="4"/>
    <s v="L-1535-168291959"/>
    <s v="999397737"/>
    <s v="Aal"/>
    <m/>
    <s v="III 2, 4"/>
    <s v="III 2, 4"/>
    <m/>
    <s v="Halbpergamentband"/>
    <x v="1"/>
    <s v="80° bis 110°, einseitig digitalisierbar?"/>
    <s v="hohler Rücken, welliger Buchblock"/>
    <m/>
    <m/>
    <m/>
    <n v="0"/>
    <m/>
    <m/>
    <m/>
    <m/>
    <m/>
    <m/>
    <m/>
    <m/>
    <m/>
    <x v="0"/>
    <m/>
    <m/>
    <m/>
    <m/>
    <m/>
    <m/>
    <m/>
    <m/>
    <m/>
    <m/>
    <m/>
    <m/>
    <m/>
    <m/>
    <m/>
    <m/>
    <m/>
    <m/>
    <m/>
    <m/>
    <m/>
    <m/>
    <m/>
    <m/>
    <m/>
    <m/>
    <m/>
    <n v="0"/>
    <m/>
    <m/>
    <m/>
    <m/>
    <m/>
    <m/>
    <m/>
    <m/>
    <m/>
    <m/>
    <m/>
    <m/>
    <m/>
    <m/>
    <m/>
    <m/>
    <m/>
    <m/>
    <m/>
    <m/>
    <m/>
    <m/>
    <m/>
    <m/>
    <m/>
    <m/>
    <m/>
    <m/>
    <m/>
    <m/>
    <m/>
    <m/>
    <m/>
    <m/>
    <m/>
    <m/>
    <m/>
    <m/>
    <m/>
    <m/>
    <m/>
    <m/>
    <m/>
    <m/>
  </r>
  <r>
    <b v="1"/>
    <n v="5"/>
    <s v="L-1555-175067589"/>
    <s v="1001530470"/>
    <s v="Aal"/>
    <m/>
    <s v="III 2, 5"/>
    <s v="III 2, 5"/>
    <s v="X"/>
    <s v="Pergamentband"/>
    <x v="1"/>
    <s v="80° bis 110°, einseitig digitalisierbar?"/>
    <s v="hohler Rücken, welliger Buchblock"/>
    <m/>
    <m/>
    <s v="Signaturfahne austauschen"/>
    <n v="0"/>
    <m/>
    <m/>
    <m/>
    <m/>
    <m/>
    <m/>
    <m/>
    <m/>
    <m/>
    <x v="0"/>
    <m/>
    <m/>
    <m/>
    <m/>
    <m/>
    <m/>
    <m/>
    <m/>
    <m/>
    <m/>
    <m/>
    <m/>
    <m/>
    <m/>
    <m/>
    <m/>
    <m/>
    <m/>
    <m/>
    <m/>
    <m/>
    <m/>
    <m/>
    <m/>
    <m/>
    <m/>
    <m/>
    <n v="0"/>
    <m/>
    <m/>
    <m/>
    <m/>
    <m/>
    <m/>
    <m/>
    <m/>
    <m/>
    <m/>
    <m/>
    <m/>
    <m/>
    <m/>
    <m/>
    <m/>
    <m/>
    <m/>
    <m/>
    <m/>
    <m/>
    <m/>
    <m/>
    <m/>
    <m/>
    <m/>
    <m/>
    <m/>
    <m/>
    <m/>
    <m/>
    <m/>
    <m/>
    <m/>
    <m/>
    <m/>
    <m/>
    <m/>
    <m/>
    <m/>
    <m/>
    <m/>
    <m/>
    <m/>
  </r>
  <r>
    <b v="1"/>
    <n v="6"/>
    <s v="L-1558-169832023"/>
    <s v="999996789"/>
    <s v="Aal"/>
    <m/>
    <s v="III 2, 6"/>
    <s v="III 2, 6"/>
    <s v="X"/>
    <s v="Pergamentband"/>
    <x v="1"/>
    <s v="80° bis 110°, einseitig digitalisierbar?"/>
    <s v="hohler Rücken, Einband mit Schutz- oder Stoßkanten"/>
    <m/>
    <s v="Kassette"/>
    <s v="Nein"/>
    <n v="0"/>
    <m/>
    <m/>
    <m/>
    <m/>
    <m/>
    <m/>
    <m/>
    <m/>
    <m/>
    <x v="0"/>
    <m/>
    <m/>
    <m/>
    <m/>
    <m/>
    <m/>
    <m/>
    <m/>
    <m/>
    <m/>
    <m/>
    <m/>
    <m/>
    <m/>
    <m/>
    <m/>
    <m/>
    <m/>
    <m/>
    <m/>
    <m/>
    <m/>
    <m/>
    <m/>
    <m/>
    <m/>
    <m/>
    <n v="0"/>
    <m/>
    <m/>
    <m/>
    <m/>
    <m/>
    <m/>
    <m/>
    <m/>
    <m/>
    <m/>
    <m/>
    <m/>
    <m/>
    <m/>
    <m/>
    <m/>
    <m/>
    <m/>
    <m/>
    <m/>
    <m/>
    <m/>
    <m/>
    <m/>
    <m/>
    <m/>
    <m/>
    <m/>
    <m/>
    <m/>
    <m/>
    <m/>
    <m/>
    <m/>
    <m/>
    <m/>
    <m/>
    <m/>
    <m/>
    <m/>
    <m/>
    <m/>
    <m/>
    <m/>
  </r>
  <r>
    <b v="1"/>
    <n v="7"/>
    <s v="L-1560-166917079"/>
    <s v="998774278"/>
    <s v="Aal"/>
    <m/>
    <s v="III 2, 7"/>
    <s v="III 2, 7"/>
    <s v="X"/>
    <s v="Ledereinband"/>
    <x v="1"/>
    <s v="80° bis 110°, einseitig digitalisierbar?"/>
    <s v="fester Rücken mit Schmuckprägung, Schrift bis in den Falz"/>
    <m/>
    <s v="Kassette"/>
    <s v="Nein"/>
    <n v="1"/>
    <m/>
    <m/>
    <m/>
    <m/>
    <m/>
    <m/>
    <m/>
    <m/>
    <m/>
    <x v="2"/>
    <m/>
    <m/>
    <s v="f/V"/>
    <m/>
    <m/>
    <m/>
    <m/>
    <m/>
    <s v="Pa"/>
    <m/>
    <m/>
    <m/>
    <m/>
    <m/>
    <m/>
    <m/>
    <m/>
    <m/>
    <m/>
    <m/>
    <m/>
    <m/>
    <s v="45"/>
    <m/>
    <m/>
    <m/>
    <s v="ja vor"/>
    <n v="1"/>
    <m/>
    <s v="Gewebe"/>
    <m/>
    <m/>
    <m/>
    <m/>
    <m/>
    <s v="Kapital stabilisieren, sonst stabil genug"/>
    <s v="x 45"/>
    <m/>
    <s v="x"/>
    <s v="x"/>
    <s v="x"/>
    <m/>
    <s v="v/h"/>
    <m/>
    <m/>
    <m/>
    <m/>
    <m/>
    <m/>
    <m/>
    <s v="x"/>
    <n v="1"/>
    <s v="nur Kapital stabilisieren, der Reste sollte stabil genug sein (ggf.! Gelenke mit JP überfangen)"/>
    <m/>
    <m/>
    <m/>
    <m/>
    <m/>
    <m/>
    <m/>
    <m/>
    <m/>
    <m/>
    <m/>
    <m/>
    <m/>
    <m/>
    <m/>
    <m/>
    <m/>
    <m/>
    <m/>
  </r>
  <r>
    <b v="1"/>
    <n v="8"/>
    <s v="L-1560-156009854"/>
    <s v="994470045"/>
    <s v="Aal"/>
    <m/>
    <s v="III 2, 8"/>
    <s v="III 2, 8"/>
    <s v="X"/>
    <s v="Halbledereinband"/>
    <x v="1"/>
    <s v="80° bis 110°, einseitig digitalisierbar?"/>
    <s v="fester Rücken mit Schmuckprägung"/>
    <m/>
    <s v="Kassette"/>
    <s v="Nein"/>
    <n v="0"/>
    <m/>
    <m/>
    <m/>
    <m/>
    <m/>
    <m/>
    <m/>
    <m/>
    <m/>
    <x v="0"/>
    <m/>
    <m/>
    <m/>
    <m/>
    <m/>
    <m/>
    <m/>
    <m/>
    <m/>
    <m/>
    <m/>
    <m/>
    <m/>
    <m/>
    <m/>
    <m/>
    <m/>
    <m/>
    <m/>
    <m/>
    <m/>
    <m/>
    <m/>
    <m/>
    <m/>
    <m/>
    <m/>
    <n v="0"/>
    <m/>
    <m/>
    <m/>
    <m/>
    <m/>
    <m/>
    <m/>
    <m/>
    <m/>
    <m/>
    <m/>
    <m/>
    <m/>
    <m/>
    <m/>
    <m/>
    <m/>
    <m/>
    <m/>
    <m/>
    <m/>
    <m/>
    <m/>
    <m/>
    <m/>
    <m/>
    <m/>
    <m/>
    <m/>
    <m/>
    <m/>
    <m/>
    <m/>
    <m/>
    <m/>
    <m/>
    <m/>
    <m/>
    <m/>
    <m/>
    <m/>
    <m/>
    <m/>
    <m/>
  </r>
  <r>
    <b v="1"/>
    <n v="9"/>
    <s v="L-1501-315295473"/>
    <s v="1066835527"/>
    <s v="Aaf"/>
    <m/>
    <s v="III 3, 1"/>
    <s v="III 3, 1"/>
    <s v="X"/>
    <s v="Ledereinband, Schließen, erhabene Buchbeschläge"/>
    <x v="2"/>
    <s v="80° bis 110°, einseitig digitalisierbar?"/>
    <s v="stark brüchiges Einbandmaterial, fester Rücken mit Schmuckprägung"/>
    <m/>
    <s v="Kassette"/>
    <s v="Nein"/>
    <n v="2"/>
    <m/>
    <m/>
    <m/>
    <m/>
    <m/>
    <m/>
    <m/>
    <m/>
    <m/>
    <x v="3"/>
    <s v="x"/>
    <m/>
    <s v="f"/>
    <m/>
    <s v="x"/>
    <m/>
    <m/>
    <m/>
    <s v="Pa"/>
    <m/>
    <m/>
    <m/>
    <m/>
    <m/>
    <m/>
    <m/>
    <m/>
    <m/>
    <m/>
    <m/>
    <m/>
    <m/>
    <s v="110"/>
    <m/>
    <m/>
    <m/>
    <s v="ja vor"/>
    <n v="2"/>
    <m/>
    <s v="Gewebe"/>
    <m/>
    <m/>
    <m/>
    <m/>
    <m/>
    <m/>
    <s v="x 110"/>
    <s v="Umschlag (Leder pudert)"/>
    <s v="x"/>
    <s v="x"/>
    <s v="x"/>
    <m/>
    <m/>
    <m/>
    <m/>
    <m/>
    <m/>
    <m/>
    <m/>
    <m/>
    <m/>
    <n v="2"/>
    <m/>
    <m/>
    <m/>
    <m/>
    <m/>
    <m/>
    <m/>
    <m/>
    <m/>
    <m/>
    <m/>
    <m/>
    <m/>
    <m/>
    <m/>
    <m/>
    <m/>
    <m/>
    <m/>
    <m/>
  </r>
  <r>
    <b v="1"/>
    <n v="10"/>
    <s v="L-1508-315494670"/>
    <s v="1066964440"/>
    <s v="Aaf"/>
    <m/>
    <s v="III 3, 2"/>
    <s v="III 3, 2"/>
    <m/>
    <s v="Ledereinband, Schließen, erhabene Buchbeschläge"/>
    <x v="1"/>
    <s v="180°"/>
    <s v="hohler Rücken"/>
    <m/>
    <s v="Buchschuh"/>
    <s v="Nein"/>
    <n v="0"/>
    <m/>
    <m/>
    <m/>
    <m/>
    <m/>
    <m/>
    <m/>
    <m/>
    <m/>
    <x v="2"/>
    <s v="x"/>
    <s v="x"/>
    <s v="h/E"/>
    <m/>
    <m/>
    <m/>
    <m/>
    <m/>
    <s v="Pa"/>
    <s v="x"/>
    <m/>
    <m/>
    <m/>
    <m/>
    <m/>
    <m/>
    <m/>
    <m/>
    <m/>
    <m/>
    <m/>
    <m/>
    <s v="80"/>
    <m/>
    <m/>
    <m/>
    <s v="ja vor"/>
    <n v="0.5"/>
    <m/>
    <m/>
    <m/>
    <s v="x"/>
    <m/>
    <m/>
    <m/>
    <m/>
    <m/>
    <m/>
    <s v="x"/>
    <m/>
    <m/>
    <m/>
    <s v="v"/>
    <m/>
    <m/>
    <m/>
    <m/>
    <m/>
    <m/>
    <m/>
    <m/>
    <n v="0.5"/>
    <s v="Gelenk überfangen mit JP"/>
    <m/>
    <m/>
    <m/>
    <m/>
    <m/>
    <m/>
    <m/>
    <m/>
    <m/>
    <m/>
    <m/>
    <m/>
    <m/>
    <m/>
    <m/>
    <m/>
    <m/>
    <m/>
    <m/>
  </r>
  <r>
    <b v="1"/>
    <n v="66"/>
    <s v="L-1520-315220031"/>
    <s v="106680012X"/>
    <s v="Aaf"/>
    <m/>
    <s v="III 3, 2 a"/>
    <s v="III 3, 2 a"/>
    <s v="X"/>
    <s v="Pergamentband"/>
    <x v="1"/>
    <s v="80° bis 110°, einseitig digitalisierbar?"/>
    <s v="hohler Rücken, Schrift bis in den Falz"/>
    <m/>
    <m/>
    <m/>
    <n v="0"/>
    <m/>
    <m/>
    <m/>
    <m/>
    <m/>
    <m/>
    <m/>
    <m/>
    <m/>
    <x v="0"/>
    <m/>
    <m/>
    <m/>
    <m/>
    <m/>
    <m/>
    <m/>
    <m/>
    <m/>
    <m/>
    <m/>
    <m/>
    <m/>
    <m/>
    <m/>
    <m/>
    <m/>
    <m/>
    <m/>
    <m/>
    <m/>
    <m/>
    <m/>
    <m/>
    <m/>
    <m/>
    <m/>
    <n v="0"/>
    <m/>
    <m/>
    <m/>
    <m/>
    <m/>
    <m/>
    <m/>
    <m/>
    <m/>
    <m/>
    <m/>
    <m/>
    <m/>
    <m/>
    <m/>
    <m/>
    <m/>
    <m/>
    <m/>
    <m/>
    <m/>
    <m/>
    <m/>
    <m/>
    <m/>
    <m/>
    <m/>
    <m/>
    <m/>
    <m/>
    <m/>
    <m/>
    <m/>
    <m/>
    <m/>
    <m/>
    <m/>
    <m/>
    <m/>
    <m/>
    <m/>
    <m/>
    <m/>
    <m/>
  </r>
  <r>
    <b v="1"/>
    <n v="11"/>
    <s v="L-1508-315469293"/>
    <s v="1066941645"/>
    <s v="Aaf"/>
    <m/>
    <s v="III 3, 3"/>
    <s v="III 3, 3"/>
    <s v="X"/>
    <s v="Ledereinband"/>
    <x v="2"/>
    <s v="180°"/>
    <s v="hohler Rücken"/>
    <m/>
    <m/>
    <m/>
    <n v="0"/>
    <m/>
    <m/>
    <m/>
    <m/>
    <m/>
    <m/>
    <m/>
    <m/>
    <m/>
    <x v="0"/>
    <m/>
    <m/>
    <m/>
    <m/>
    <m/>
    <m/>
    <m/>
    <m/>
    <m/>
    <m/>
    <m/>
    <m/>
    <m/>
    <m/>
    <m/>
    <m/>
    <m/>
    <m/>
    <m/>
    <m/>
    <m/>
    <m/>
    <m/>
    <m/>
    <m/>
    <m/>
    <m/>
    <n v="0"/>
    <m/>
    <m/>
    <m/>
    <m/>
    <m/>
    <m/>
    <m/>
    <m/>
    <m/>
    <m/>
    <m/>
    <m/>
    <m/>
    <m/>
    <m/>
    <m/>
    <m/>
    <m/>
    <m/>
    <m/>
    <m/>
    <m/>
    <m/>
    <m/>
    <m/>
    <m/>
    <m/>
    <m/>
    <m/>
    <m/>
    <m/>
    <m/>
    <m/>
    <m/>
    <m/>
    <m/>
    <m/>
    <m/>
    <m/>
    <m/>
    <m/>
    <m/>
    <m/>
    <m/>
  </r>
  <r>
    <b v="1"/>
    <n v="12"/>
    <s v="L-1508-31549204X"/>
    <s v="1066961646"/>
    <s v="Aaf"/>
    <m/>
    <s v="III 3, 4"/>
    <s v="III 3, 4"/>
    <s v="X"/>
    <s v="Ledereinband, Schließen, erhabene Buchbeschläge"/>
    <x v="2"/>
    <s v="80° bis 110°, einseitig digitalisierbar?"/>
    <m/>
    <m/>
    <s v="Buchschuh"/>
    <s v="Nein"/>
    <n v="0"/>
    <m/>
    <m/>
    <m/>
    <m/>
    <m/>
    <m/>
    <m/>
    <m/>
    <m/>
    <x v="0"/>
    <m/>
    <m/>
    <m/>
    <m/>
    <m/>
    <m/>
    <m/>
    <m/>
    <m/>
    <m/>
    <m/>
    <m/>
    <m/>
    <m/>
    <m/>
    <m/>
    <m/>
    <m/>
    <m/>
    <m/>
    <m/>
    <m/>
    <m/>
    <m/>
    <m/>
    <m/>
    <m/>
    <n v="0"/>
    <m/>
    <m/>
    <m/>
    <m/>
    <m/>
    <m/>
    <m/>
    <m/>
    <m/>
    <m/>
    <m/>
    <m/>
    <m/>
    <m/>
    <m/>
    <m/>
    <m/>
    <m/>
    <m/>
    <m/>
    <m/>
    <m/>
    <m/>
    <m/>
    <m/>
    <m/>
    <m/>
    <m/>
    <m/>
    <m/>
    <m/>
    <m/>
    <m/>
    <m/>
    <m/>
    <m/>
    <m/>
    <m/>
    <m/>
    <m/>
    <m/>
    <m/>
    <m/>
    <m/>
  </r>
  <r>
    <b v="1"/>
    <n v="13"/>
    <s v="L-1512-315492252"/>
    <s v="1066961859"/>
    <s v="Aaf"/>
    <m/>
    <s v="III 3, 5"/>
    <s v="III 3, 5"/>
    <s v="X"/>
    <s v="Halbledereinband, Schließen, erhabene Buchbeschläge"/>
    <x v="2"/>
    <s v="80° bis 110°, einseitig digitalisierbar?"/>
    <s v="welliger Buchblock, hohler Rücken"/>
    <m/>
    <s v="Buchschuh"/>
    <s v="Nein"/>
    <n v="0"/>
    <m/>
    <m/>
    <m/>
    <m/>
    <m/>
    <m/>
    <m/>
    <m/>
    <m/>
    <x v="0"/>
    <m/>
    <m/>
    <m/>
    <m/>
    <m/>
    <m/>
    <m/>
    <m/>
    <m/>
    <m/>
    <m/>
    <m/>
    <m/>
    <m/>
    <m/>
    <m/>
    <m/>
    <m/>
    <m/>
    <m/>
    <m/>
    <m/>
    <m/>
    <m/>
    <m/>
    <m/>
    <m/>
    <n v="0"/>
    <m/>
    <m/>
    <m/>
    <m/>
    <m/>
    <m/>
    <m/>
    <m/>
    <m/>
    <m/>
    <m/>
    <m/>
    <m/>
    <m/>
    <m/>
    <m/>
    <m/>
    <m/>
    <m/>
    <m/>
    <m/>
    <m/>
    <m/>
    <m/>
    <m/>
    <m/>
    <m/>
    <m/>
    <m/>
    <m/>
    <m/>
    <m/>
    <m/>
    <m/>
    <m/>
    <m/>
    <m/>
    <m/>
    <m/>
    <m/>
    <m/>
    <m/>
    <m/>
    <m/>
  </r>
  <r>
    <b v="1"/>
    <n v="14"/>
    <s v="L-1510-315494212"/>
    <s v="1066964009"/>
    <s v="Aaf"/>
    <m/>
    <s v="III 3, 6"/>
    <s v="III 3, 6"/>
    <s v="X"/>
    <s v="Pergamentband"/>
    <x v="1"/>
    <s v="180°"/>
    <s v="hohler Rücken"/>
    <m/>
    <s v="Papierumschlag "/>
    <s v="Unklar"/>
    <n v="0"/>
    <m/>
    <m/>
    <m/>
    <m/>
    <m/>
    <m/>
    <m/>
    <m/>
    <m/>
    <x v="0"/>
    <m/>
    <m/>
    <m/>
    <m/>
    <m/>
    <m/>
    <m/>
    <m/>
    <m/>
    <m/>
    <m/>
    <m/>
    <m/>
    <m/>
    <m/>
    <m/>
    <m/>
    <m/>
    <m/>
    <m/>
    <m/>
    <m/>
    <m/>
    <m/>
    <m/>
    <m/>
    <m/>
    <n v="0"/>
    <m/>
    <m/>
    <m/>
    <m/>
    <m/>
    <m/>
    <m/>
    <m/>
    <m/>
    <m/>
    <m/>
    <m/>
    <m/>
    <m/>
    <m/>
    <m/>
    <m/>
    <m/>
    <m/>
    <m/>
    <m/>
    <m/>
    <m/>
    <m/>
    <m/>
    <m/>
    <m/>
    <m/>
    <m/>
    <m/>
    <m/>
    <m/>
    <m/>
    <m/>
    <m/>
    <m/>
    <m/>
    <m/>
    <m/>
    <m/>
    <m/>
    <m/>
    <m/>
    <m/>
  </r>
  <r>
    <b v="0"/>
    <n v="15"/>
    <s v="L-1513-315493801"/>
    <s v="1066963568"/>
    <m/>
    <m/>
    <s v="III 3, 7"/>
    <m/>
    <m/>
    <m/>
    <x v="0"/>
    <m/>
    <m/>
    <m/>
    <m/>
    <m/>
    <m/>
    <m/>
    <m/>
    <m/>
    <m/>
    <m/>
    <m/>
    <m/>
    <m/>
    <m/>
    <x v="0"/>
    <m/>
    <m/>
    <m/>
    <m/>
    <m/>
    <m/>
    <m/>
    <m/>
    <m/>
    <m/>
    <m/>
    <m/>
    <m/>
    <m/>
    <m/>
    <m/>
    <m/>
    <m/>
    <m/>
    <m/>
    <m/>
    <m/>
    <m/>
    <m/>
    <m/>
    <m/>
    <m/>
    <n v="0"/>
    <m/>
    <m/>
    <m/>
    <m/>
    <m/>
    <m/>
    <m/>
    <m/>
    <m/>
    <m/>
    <m/>
    <m/>
    <m/>
    <m/>
    <m/>
    <m/>
    <m/>
    <m/>
    <m/>
    <m/>
    <m/>
    <m/>
    <m/>
    <m/>
    <m/>
    <m/>
    <m/>
    <m/>
    <m/>
    <m/>
    <m/>
    <m/>
    <m/>
    <m/>
    <m/>
    <m/>
    <m/>
    <m/>
    <m/>
    <m/>
    <m/>
    <m/>
    <m/>
    <m/>
  </r>
  <r>
    <b v="1"/>
    <n v="16"/>
    <s v="L-1515-315487372"/>
    <s v="106695674X"/>
    <s v="Aaf"/>
    <m/>
    <s v="III 3, 8"/>
    <s v="III 3, 8"/>
    <s v="X"/>
    <s v="Gewebeeinband, Schließen, erhabene Buchbeschläge"/>
    <x v="2"/>
    <s v="180°"/>
    <s v="hohler Rücken"/>
    <m/>
    <s v="Buchschuh"/>
    <s v="Nein"/>
    <n v="0"/>
    <m/>
    <m/>
    <m/>
    <m/>
    <m/>
    <m/>
    <m/>
    <m/>
    <m/>
    <x v="0"/>
    <m/>
    <m/>
    <m/>
    <m/>
    <m/>
    <m/>
    <m/>
    <m/>
    <m/>
    <m/>
    <m/>
    <m/>
    <m/>
    <m/>
    <m/>
    <m/>
    <m/>
    <m/>
    <m/>
    <m/>
    <m/>
    <m/>
    <m/>
    <m/>
    <m/>
    <m/>
    <m/>
    <n v="0"/>
    <m/>
    <m/>
    <m/>
    <m/>
    <m/>
    <m/>
    <m/>
    <m/>
    <m/>
    <m/>
    <m/>
    <m/>
    <m/>
    <m/>
    <m/>
    <m/>
    <m/>
    <m/>
    <m/>
    <m/>
    <m/>
    <m/>
    <m/>
    <m/>
    <m/>
    <m/>
    <m/>
    <m/>
    <m/>
    <m/>
    <m/>
    <m/>
    <m/>
    <m/>
    <m/>
    <m/>
    <m/>
    <m/>
    <m/>
    <m/>
    <m/>
    <m/>
    <m/>
    <m/>
  </r>
  <r>
    <b v="1"/>
    <n v="74"/>
    <s v="L-1519-170697215"/>
    <s v="1000480518"/>
    <s v="Aal"/>
    <m/>
    <s v="III 3, 8 a"/>
    <s v="III 3, 8 a"/>
    <m/>
    <s v="Halbpergamentband"/>
    <x v="1"/>
    <s v="180°"/>
    <s v="hohler Rücken"/>
    <m/>
    <m/>
    <m/>
    <n v="0"/>
    <m/>
    <m/>
    <m/>
    <m/>
    <m/>
    <m/>
    <m/>
    <m/>
    <m/>
    <x v="0"/>
    <m/>
    <m/>
    <m/>
    <m/>
    <m/>
    <m/>
    <m/>
    <m/>
    <m/>
    <m/>
    <m/>
    <m/>
    <m/>
    <m/>
    <m/>
    <m/>
    <m/>
    <m/>
    <m/>
    <m/>
    <m/>
    <m/>
    <m/>
    <m/>
    <m/>
    <m/>
    <m/>
    <n v="0"/>
    <m/>
    <m/>
    <m/>
    <m/>
    <m/>
    <m/>
    <m/>
    <m/>
    <m/>
    <m/>
    <m/>
    <m/>
    <m/>
    <m/>
    <m/>
    <m/>
    <m/>
    <m/>
    <m/>
    <m/>
    <m/>
    <m/>
    <m/>
    <m/>
    <m/>
    <m/>
    <m/>
    <m/>
    <m/>
    <m/>
    <m/>
    <m/>
    <m/>
    <m/>
    <m/>
    <m/>
    <m/>
    <m/>
    <m/>
    <m/>
    <m/>
    <m/>
    <m/>
    <m/>
  </r>
  <r>
    <b v="1"/>
    <n v="17"/>
    <s v="L-1517-315329688"/>
    <s v="1066871930"/>
    <s v="Aaf"/>
    <m/>
    <s v="III 3, 9"/>
    <s v="III 3, 9"/>
    <s v="X"/>
    <s v="Halbledereinband"/>
    <x v="1"/>
    <s v="180°"/>
    <s v="hohler Rücken, stark brüchiges Einbandmaterial"/>
    <m/>
    <m/>
    <m/>
    <n v="1"/>
    <m/>
    <s v="gereinigt"/>
    <m/>
    <m/>
    <m/>
    <m/>
    <m/>
    <m/>
    <m/>
    <x v="0"/>
    <m/>
    <m/>
    <m/>
    <m/>
    <m/>
    <m/>
    <m/>
    <m/>
    <m/>
    <m/>
    <m/>
    <m/>
    <m/>
    <m/>
    <m/>
    <m/>
    <m/>
    <m/>
    <m/>
    <m/>
    <m/>
    <m/>
    <m/>
    <m/>
    <m/>
    <m/>
    <m/>
    <n v="0"/>
    <m/>
    <m/>
    <m/>
    <m/>
    <m/>
    <m/>
    <m/>
    <m/>
    <m/>
    <m/>
    <m/>
    <m/>
    <m/>
    <m/>
    <m/>
    <m/>
    <m/>
    <m/>
    <m/>
    <m/>
    <m/>
    <m/>
    <m/>
    <m/>
    <m/>
    <m/>
    <m/>
    <m/>
    <m/>
    <m/>
    <m/>
    <m/>
    <m/>
    <m/>
    <m/>
    <m/>
    <m/>
    <m/>
    <m/>
    <m/>
    <m/>
    <m/>
    <m/>
    <m/>
  </r>
  <r>
    <b v="1"/>
    <n v="18"/>
    <s v="L-1518-315487518"/>
    <s v="106695691X"/>
    <s v="Aaf"/>
    <m/>
    <s v="III 3, 10"/>
    <s v="III 3, 10"/>
    <s v="X"/>
    <s v="Halbledereinband, Schließen, erhabene Buchbeschläge"/>
    <x v="1"/>
    <s v="180°"/>
    <s v="fester Rücken mit Schmuckprägung"/>
    <m/>
    <s v="Archivkarton"/>
    <s v="Nein"/>
    <n v="0"/>
    <m/>
    <m/>
    <m/>
    <m/>
    <m/>
    <m/>
    <m/>
    <m/>
    <m/>
    <x v="0"/>
    <m/>
    <m/>
    <m/>
    <m/>
    <m/>
    <m/>
    <m/>
    <m/>
    <m/>
    <m/>
    <m/>
    <m/>
    <m/>
    <m/>
    <m/>
    <m/>
    <m/>
    <m/>
    <m/>
    <m/>
    <m/>
    <m/>
    <m/>
    <m/>
    <m/>
    <m/>
    <m/>
    <n v="0"/>
    <m/>
    <m/>
    <m/>
    <m/>
    <m/>
    <m/>
    <m/>
    <m/>
    <m/>
    <m/>
    <m/>
    <m/>
    <m/>
    <m/>
    <m/>
    <m/>
    <m/>
    <m/>
    <m/>
    <m/>
    <m/>
    <m/>
    <m/>
    <m/>
    <m/>
    <m/>
    <m/>
    <m/>
    <m/>
    <m/>
    <m/>
    <m/>
    <m/>
    <m/>
    <m/>
    <m/>
    <m/>
    <m/>
    <m/>
    <m/>
    <m/>
    <m/>
    <m/>
    <m/>
  </r>
  <r>
    <b v="1"/>
    <n v="44"/>
    <s v="L-1522-315488867"/>
    <s v="106695822X"/>
    <s v="Aaf"/>
    <m/>
    <s v="III 3, 10 a"/>
    <s v="III 3, 10 a"/>
    <s v="X"/>
    <s v="Papier- oder Pappeinband"/>
    <x v="1"/>
    <s v="180°"/>
    <m/>
    <m/>
    <s v="Archivkarton"/>
    <s v="Nein"/>
    <n v="0"/>
    <m/>
    <m/>
    <m/>
    <m/>
    <m/>
    <m/>
    <m/>
    <m/>
    <m/>
    <x v="0"/>
    <m/>
    <m/>
    <m/>
    <m/>
    <m/>
    <m/>
    <m/>
    <m/>
    <m/>
    <m/>
    <m/>
    <m/>
    <m/>
    <m/>
    <m/>
    <m/>
    <m/>
    <m/>
    <m/>
    <m/>
    <m/>
    <m/>
    <m/>
    <m/>
    <m/>
    <m/>
    <m/>
    <n v="0"/>
    <m/>
    <m/>
    <m/>
    <m/>
    <m/>
    <m/>
    <m/>
    <m/>
    <m/>
    <m/>
    <m/>
    <m/>
    <m/>
    <m/>
    <m/>
    <m/>
    <m/>
    <m/>
    <m/>
    <m/>
    <m/>
    <m/>
    <m/>
    <m/>
    <m/>
    <m/>
    <m/>
    <m/>
    <m/>
    <m/>
    <m/>
    <m/>
    <m/>
    <m/>
    <m/>
    <m/>
    <m/>
    <m/>
    <m/>
    <m/>
    <m/>
    <m/>
    <m/>
    <m/>
  </r>
  <r>
    <b v="1"/>
    <n v="45"/>
    <s v="L-1519-315489030"/>
    <s v="1066958416"/>
    <s v="Aaf"/>
    <m/>
    <s v="III 3, 10 b"/>
    <s v="III 3, 10 b"/>
    <s v="X"/>
    <s v="Halbgewebeband"/>
    <x v="1"/>
    <s v="180°"/>
    <s v="fester Rücken mit Schmuckprägung"/>
    <m/>
    <m/>
    <m/>
    <n v="1"/>
    <m/>
    <m/>
    <m/>
    <m/>
    <m/>
    <m/>
    <m/>
    <m/>
    <m/>
    <x v="0"/>
    <m/>
    <m/>
    <m/>
    <m/>
    <m/>
    <m/>
    <m/>
    <m/>
    <m/>
    <m/>
    <m/>
    <m/>
    <m/>
    <m/>
    <m/>
    <m/>
    <m/>
    <m/>
    <m/>
    <m/>
    <m/>
    <m/>
    <m/>
    <m/>
    <m/>
    <m/>
    <m/>
    <n v="0"/>
    <m/>
    <m/>
    <m/>
    <m/>
    <m/>
    <m/>
    <m/>
    <m/>
    <m/>
    <m/>
    <m/>
    <m/>
    <m/>
    <m/>
    <m/>
    <m/>
    <m/>
    <m/>
    <m/>
    <m/>
    <m/>
    <m/>
    <m/>
    <m/>
    <m/>
    <m/>
    <m/>
    <m/>
    <m/>
    <m/>
    <m/>
    <m/>
    <m/>
    <m/>
    <m/>
    <m/>
    <m/>
    <m/>
    <m/>
    <m/>
    <m/>
    <m/>
    <m/>
    <m/>
  </r>
  <r>
    <b v="1"/>
    <n v="46"/>
    <s v="L-1522-315492856"/>
    <s v="1066962499"/>
    <s v="Aaf"/>
    <m/>
    <s v="III 3, 10 c"/>
    <s v="III 3, 10 c"/>
    <s v="X"/>
    <s v="Halbledereinband"/>
    <x v="1"/>
    <s v="180°"/>
    <s v="fester Rücken mit Schmuckprägung"/>
    <m/>
    <m/>
    <m/>
    <n v="0"/>
    <m/>
    <m/>
    <m/>
    <m/>
    <m/>
    <m/>
    <m/>
    <m/>
    <m/>
    <x v="0"/>
    <m/>
    <m/>
    <m/>
    <m/>
    <m/>
    <m/>
    <m/>
    <m/>
    <m/>
    <m/>
    <m/>
    <m/>
    <m/>
    <m/>
    <m/>
    <m/>
    <m/>
    <m/>
    <m/>
    <m/>
    <m/>
    <m/>
    <m/>
    <m/>
    <m/>
    <m/>
    <m/>
    <n v="0"/>
    <m/>
    <m/>
    <m/>
    <m/>
    <m/>
    <m/>
    <m/>
    <m/>
    <m/>
    <m/>
    <m/>
    <m/>
    <m/>
    <m/>
    <m/>
    <m/>
    <m/>
    <m/>
    <m/>
    <m/>
    <m/>
    <m/>
    <m/>
    <m/>
    <m/>
    <m/>
    <m/>
    <m/>
    <m/>
    <m/>
    <m/>
    <m/>
    <m/>
    <m/>
    <m/>
    <m/>
    <m/>
    <m/>
    <m/>
    <m/>
    <m/>
    <m/>
    <m/>
    <m/>
  </r>
  <r>
    <b v="1"/>
    <n v="47"/>
    <s v="L-1525-164450874"/>
    <s v="997626313"/>
    <s v="Aal"/>
    <m/>
    <s v="III 3, 10 d"/>
    <s v="III 3, 10 d"/>
    <m/>
    <s v="Halbledereinband"/>
    <x v="1"/>
    <s v="180°"/>
    <s v="hohler Rücken"/>
    <m/>
    <m/>
    <m/>
    <n v="0"/>
    <m/>
    <m/>
    <m/>
    <m/>
    <m/>
    <m/>
    <m/>
    <m/>
    <m/>
    <x v="0"/>
    <m/>
    <m/>
    <m/>
    <m/>
    <m/>
    <m/>
    <m/>
    <m/>
    <m/>
    <m/>
    <m/>
    <m/>
    <m/>
    <m/>
    <m/>
    <m/>
    <m/>
    <m/>
    <m/>
    <m/>
    <m/>
    <m/>
    <m/>
    <m/>
    <m/>
    <m/>
    <m/>
    <n v="0"/>
    <m/>
    <m/>
    <m/>
    <m/>
    <m/>
    <m/>
    <m/>
    <m/>
    <m/>
    <m/>
    <m/>
    <m/>
    <m/>
    <m/>
    <m/>
    <m/>
    <m/>
    <m/>
    <m/>
    <m/>
    <m/>
    <m/>
    <m/>
    <m/>
    <m/>
    <m/>
    <m/>
    <m/>
    <m/>
    <m/>
    <m/>
    <m/>
    <m/>
    <m/>
    <m/>
    <m/>
    <m/>
    <m/>
    <m/>
    <m/>
    <m/>
    <m/>
    <m/>
    <m/>
  </r>
  <r>
    <b v="1"/>
    <n v="19"/>
    <s v="L-1522-154280380"/>
    <s v="99400026X"/>
    <s v="Aal"/>
    <m/>
    <s v="III 3, 12"/>
    <s v="III 3, 12"/>
    <s v="X"/>
    <s v="Pergamentband"/>
    <x v="1"/>
    <s v="180°"/>
    <s v="stark deformiertes Objekt"/>
    <m/>
    <m/>
    <m/>
    <n v="1"/>
    <m/>
    <m/>
    <m/>
    <m/>
    <m/>
    <m/>
    <m/>
    <m/>
    <m/>
    <x v="0"/>
    <m/>
    <m/>
    <m/>
    <m/>
    <m/>
    <m/>
    <m/>
    <m/>
    <m/>
    <m/>
    <m/>
    <m/>
    <m/>
    <m/>
    <m/>
    <m/>
    <m/>
    <m/>
    <m/>
    <m/>
    <m/>
    <m/>
    <m/>
    <m/>
    <m/>
    <m/>
    <m/>
    <n v="0"/>
    <m/>
    <m/>
    <m/>
    <m/>
    <m/>
    <m/>
    <m/>
    <m/>
    <m/>
    <m/>
    <m/>
    <m/>
    <m/>
    <m/>
    <m/>
    <m/>
    <m/>
    <m/>
    <m/>
    <m/>
    <m/>
    <m/>
    <m/>
    <m/>
    <m/>
    <m/>
    <m/>
    <m/>
    <m/>
    <m/>
    <m/>
    <m/>
    <m/>
    <m/>
    <m/>
    <m/>
    <m/>
    <m/>
    <m/>
    <m/>
    <m/>
    <m/>
    <m/>
    <m/>
  </r>
  <r>
    <b v="1"/>
    <n v="48"/>
    <s v="L-1521-170695743"/>
    <s v="1000478475"/>
    <s v="Aal"/>
    <m/>
    <s v="III 3, 12 a"/>
    <s v="III 3, 12 a"/>
    <m/>
    <s v="Halbpergamentband"/>
    <x v="1"/>
    <s v="180°"/>
    <s v="hohler Rücken"/>
    <m/>
    <m/>
    <m/>
    <n v="0"/>
    <m/>
    <m/>
    <m/>
    <m/>
    <m/>
    <m/>
    <m/>
    <m/>
    <m/>
    <x v="0"/>
    <m/>
    <m/>
    <m/>
    <m/>
    <m/>
    <m/>
    <m/>
    <m/>
    <m/>
    <m/>
    <m/>
    <m/>
    <m/>
    <m/>
    <m/>
    <m/>
    <m/>
    <m/>
    <m/>
    <m/>
    <m/>
    <m/>
    <m/>
    <m/>
    <m/>
    <m/>
    <m/>
    <n v="0"/>
    <m/>
    <m/>
    <m/>
    <m/>
    <m/>
    <m/>
    <m/>
    <m/>
    <m/>
    <m/>
    <m/>
    <m/>
    <m/>
    <m/>
    <m/>
    <m/>
    <m/>
    <m/>
    <m/>
    <m/>
    <m/>
    <m/>
    <m/>
    <m/>
    <m/>
    <m/>
    <m/>
    <m/>
    <m/>
    <m/>
    <m/>
    <m/>
    <m/>
    <m/>
    <m/>
    <m/>
    <m/>
    <m/>
    <m/>
    <m/>
    <m/>
    <m/>
    <m/>
    <m/>
  </r>
  <r>
    <b v="1"/>
    <n v="49"/>
    <s v="L-1521-170695743"/>
    <s v="1000478475"/>
    <s v="Aal"/>
    <m/>
    <s v="III 3, 12 a"/>
    <s v="III 3, 12 a"/>
    <m/>
    <m/>
    <x v="0"/>
    <m/>
    <m/>
    <m/>
    <m/>
    <m/>
    <m/>
    <m/>
    <m/>
    <m/>
    <m/>
    <m/>
    <m/>
    <m/>
    <m/>
    <m/>
    <x v="0"/>
    <m/>
    <m/>
    <m/>
    <m/>
    <m/>
    <m/>
    <m/>
    <m/>
    <m/>
    <m/>
    <m/>
    <m/>
    <m/>
    <m/>
    <m/>
    <m/>
    <m/>
    <m/>
    <m/>
    <m/>
    <m/>
    <m/>
    <m/>
    <m/>
    <m/>
    <m/>
    <m/>
    <n v="0"/>
    <m/>
    <m/>
    <m/>
    <m/>
    <m/>
    <m/>
    <m/>
    <m/>
    <m/>
    <m/>
    <m/>
    <m/>
    <m/>
    <m/>
    <m/>
    <m/>
    <m/>
    <m/>
    <m/>
    <m/>
    <m/>
    <m/>
    <m/>
    <m/>
    <m/>
    <m/>
    <m/>
    <m/>
    <m/>
    <m/>
    <m/>
    <m/>
    <m/>
    <m/>
    <m/>
    <m/>
    <m/>
    <m/>
    <m/>
    <m/>
    <m/>
    <m/>
    <m/>
    <m/>
  </r>
  <r>
    <b v="1"/>
    <n v="50"/>
    <s v="L-1524-315490551"/>
    <s v="106696002X"/>
    <s v="Aaf"/>
    <m/>
    <s v="III 3, 12 b"/>
    <s v="III 3, 12 b"/>
    <s v="X"/>
    <s v="Pergamentband, Schließen, erhabene Buchbeschläge"/>
    <x v="1"/>
    <s v="180°"/>
    <s v="hohler Rücken, welliger Buchblock"/>
    <m/>
    <s v="Buchschuh"/>
    <s v="Nein"/>
    <n v="0"/>
    <m/>
    <m/>
    <m/>
    <m/>
    <m/>
    <m/>
    <m/>
    <m/>
    <m/>
    <x v="0"/>
    <m/>
    <m/>
    <m/>
    <m/>
    <m/>
    <m/>
    <m/>
    <m/>
    <m/>
    <m/>
    <m/>
    <m/>
    <m/>
    <m/>
    <m/>
    <m/>
    <m/>
    <m/>
    <m/>
    <m/>
    <m/>
    <m/>
    <m/>
    <m/>
    <m/>
    <m/>
    <m/>
    <n v="0"/>
    <m/>
    <m/>
    <m/>
    <m/>
    <m/>
    <m/>
    <m/>
    <m/>
    <m/>
    <m/>
    <m/>
    <m/>
    <m/>
    <m/>
    <m/>
    <m/>
    <m/>
    <m/>
    <m/>
    <m/>
    <m/>
    <m/>
    <m/>
    <m/>
    <m/>
    <m/>
    <m/>
    <m/>
    <m/>
    <m/>
    <m/>
    <m/>
    <m/>
    <m/>
    <m/>
    <m/>
    <m/>
    <m/>
    <m/>
    <m/>
    <m/>
    <m/>
    <m/>
    <m/>
  </r>
  <r>
    <b v="1"/>
    <n v="20"/>
    <s v="L-1522-31532936X"/>
    <s v="1066871574"/>
    <s v="Aaf"/>
    <m/>
    <s v="III 3, 13"/>
    <s v="III 3, 13"/>
    <m/>
    <s v="Pergamentband, Schließen, erhabene Buchbeschläge"/>
    <x v="1"/>
    <s v="180°"/>
    <s v="hohler Rücken"/>
    <m/>
    <s v="Archivkarton"/>
    <s v="Nein"/>
    <n v="0"/>
    <m/>
    <m/>
    <m/>
    <m/>
    <m/>
    <m/>
    <m/>
    <m/>
    <m/>
    <x v="0"/>
    <m/>
    <m/>
    <m/>
    <m/>
    <m/>
    <m/>
    <m/>
    <m/>
    <m/>
    <m/>
    <m/>
    <m/>
    <m/>
    <m/>
    <m/>
    <m/>
    <m/>
    <m/>
    <m/>
    <m/>
    <m/>
    <m/>
    <m/>
    <m/>
    <m/>
    <m/>
    <m/>
    <n v="0"/>
    <m/>
    <m/>
    <m/>
    <m/>
    <m/>
    <m/>
    <m/>
    <m/>
    <m/>
    <m/>
    <m/>
    <m/>
    <m/>
    <m/>
    <m/>
    <m/>
    <m/>
    <m/>
    <m/>
    <m/>
    <m/>
    <m/>
    <m/>
    <m/>
    <m/>
    <m/>
    <m/>
    <m/>
    <m/>
    <m/>
    <m/>
    <m/>
    <m/>
    <m/>
    <m/>
    <m/>
    <m/>
    <m/>
    <m/>
    <m/>
    <m/>
    <m/>
    <m/>
    <m/>
  </r>
  <r>
    <b v="1"/>
    <n v="51"/>
    <s v="L-1523-153700335"/>
    <s v="993849784"/>
    <s v="Aal"/>
    <m/>
    <s v="III 3, 13 a"/>
    <s v="III 3, 13 a"/>
    <m/>
    <s v="Halbpergamentband"/>
    <x v="1"/>
    <s v="180°"/>
    <s v="hohler Rücken"/>
    <m/>
    <m/>
    <m/>
    <n v="0"/>
    <m/>
    <m/>
    <m/>
    <m/>
    <m/>
    <m/>
    <m/>
    <m/>
    <m/>
    <x v="0"/>
    <m/>
    <m/>
    <m/>
    <m/>
    <m/>
    <m/>
    <m/>
    <m/>
    <m/>
    <m/>
    <m/>
    <m/>
    <m/>
    <m/>
    <m/>
    <m/>
    <m/>
    <m/>
    <m/>
    <m/>
    <m/>
    <m/>
    <m/>
    <m/>
    <m/>
    <m/>
    <m/>
    <n v="0"/>
    <m/>
    <m/>
    <m/>
    <m/>
    <m/>
    <m/>
    <m/>
    <m/>
    <m/>
    <m/>
    <m/>
    <m/>
    <m/>
    <m/>
    <m/>
    <m/>
    <m/>
    <m/>
    <m/>
    <m/>
    <m/>
    <m/>
    <m/>
    <m/>
    <m/>
    <m/>
    <m/>
    <m/>
    <m/>
    <m/>
    <m/>
    <m/>
    <m/>
    <m/>
    <m/>
    <m/>
    <m/>
    <m/>
    <m/>
    <m/>
    <m/>
    <m/>
    <m/>
    <m/>
  </r>
  <r>
    <b v="1"/>
    <n v="21"/>
    <s v="L-1523-315299215"/>
    <s v="1066839182"/>
    <s v="Aaf"/>
    <m/>
    <s v="III 3, 14"/>
    <s v="III 3, 14"/>
    <s v="X"/>
    <s v="Halbpergamentband, Schließen, erhabene Buchbeschläge"/>
    <x v="1"/>
    <s v="80° bis 110°, einseitig digitalisierbar?"/>
    <s v="hohler Rücken"/>
    <m/>
    <m/>
    <m/>
    <n v="0"/>
    <m/>
    <m/>
    <m/>
    <m/>
    <m/>
    <m/>
    <m/>
    <m/>
    <m/>
    <x v="0"/>
    <m/>
    <m/>
    <m/>
    <m/>
    <m/>
    <m/>
    <m/>
    <m/>
    <m/>
    <m/>
    <m/>
    <m/>
    <m/>
    <m/>
    <m/>
    <m/>
    <m/>
    <m/>
    <m/>
    <m/>
    <m/>
    <m/>
    <m/>
    <m/>
    <m/>
    <m/>
    <m/>
    <n v="0"/>
    <m/>
    <m/>
    <m/>
    <m/>
    <m/>
    <m/>
    <m/>
    <m/>
    <m/>
    <m/>
    <m/>
    <m/>
    <m/>
    <m/>
    <m/>
    <m/>
    <m/>
    <m/>
    <m/>
    <m/>
    <m/>
    <m/>
    <m/>
    <m/>
    <m/>
    <m/>
    <m/>
    <m/>
    <m/>
    <m/>
    <m/>
    <m/>
    <m/>
    <m/>
    <m/>
    <m/>
    <m/>
    <m/>
    <m/>
    <m/>
    <m/>
    <m/>
    <m/>
    <m/>
  </r>
  <r>
    <b v="1"/>
    <n v="52"/>
    <s v="L-1522-167111574"/>
    <s v="998888257"/>
    <s v="Aal"/>
    <m/>
    <s v="III 3, 14 b"/>
    <s v="III 3, 14 b"/>
    <s v="X"/>
    <s v="Papier- oder Pappeinband"/>
    <x v="1"/>
    <s v="180°"/>
    <s v="hohler Rücken"/>
    <m/>
    <s v="Papierumschlag "/>
    <s v="Ja"/>
    <n v="0"/>
    <m/>
    <m/>
    <m/>
    <m/>
    <m/>
    <m/>
    <m/>
    <m/>
    <m/>
    <x v="0"/>
    <m/>
    <m/>
    <m/>
    <m/>
    <m/>
    <m/>
    <m/>
    <m/>
    <m/>
    <m/>
    <m/>
    <m/>
    <m/>
    <m/>
    <m/>
    <m/>
    <m/>
    <m/>
    <m/>
    <m/>
    <m/>
    <m/>
    <m/>
    <m/>
    <m/>
    <m/>
    <m/>
    <n v="0"/>
    <m/>
    <m/>
    <m/>
    <m/>
    <m/>
    <m/>
    <m/>
    <m/>
    <m/>
    <m/>
    <m/>
    <m/>
    <m/>
    <m/>
    <m/>
    <m/>
    <m/>
    <m/>
    <m/>
    <m/>
    <m/>
    <m/>
    <m/>
    <m/>
    <m/>
    <m/>
    <m/>
    <m/>
    <m/>
    <m/>
    <m/>
    <m/>
    <m/>
    <m/>
    <m/>
    <m/>
    <m/>
    <m/>
    <m/>
    <m/>
    <m/>
    <m/>
    <m/>
    <m/>
  </r>
  <r>
    <b v="1"/>
    <n v="22"/>
    <s v="L-1514-315465468"/>
    <s v="1066937621"/>
    <s v="Aaf"/>
    <m/>
    <s v="III 3, 15"/>
    <s v="III 3, 15"/>
    <s v="X"/>
    <s v="Papier- oder Pappeinband"/>
    <x v="1"/>
    <s v="180°"/>
    <s v="hohler Rücken"/>
    <m/>
    <s v="Archivkarton"/>
    <s v="Nein"/>
    <n v="2"/>
    <m/>
    <m/>
    <m/>
    <m/>
    <m/>
    <m/>
    <m/>
    <m/>
    <m/>
    <x v="0"/>
    <m/>
    <m/>
    <m/>
    <m/>
    <m/>
    <m/>
    <m/>
    <m/>
    <m/>
    <m/>
    <m/>
    <m/>
    <m/>
    <m/>
    <m/>
    <m/>
    <m/>
    <m/>
    <m/>
    <m/>
    <m/>
    <m/>
    <m/>
    <m/>
    <m/>
    <m/>
    <m/>
    <n v="0"/>
    <m/>
    <m/>
    <m/>
    <m/>
    <m/>
    <m/>
    <m/>
    <m/>
    <m/>
    <m/>
    <m/>
    <m/>
    <m/>
    <m/>
    <m/>
    <m/>
    <m/>
    <m/>
    <m/>
    <m/>
    <m/>
    <m/>
    <m/>
    <m/>
    <m/>
    <m/>
    <m/>
    <m/>
    <m/>
    <m/>
    <m/>
    <m/>
    <m/>
    <m/>
    <m/>
    <m/>
    <m/>
    <m/>
    <m/>
    <m/>
    <m/>
    <m/>
    <m/>
    <m/>
  </r>
  <r>
    <b v="1"/>
    <n v="23"/>
    <s v="L-1524-315493577"/>
    <s v="1066963312"/>
    <s v="Aaf"/>
    <m/>
    <s v="III 3, 16"/>
    <s v="III 3, 16"/>
    <s v="X"/>
    <s v="Pergamentband"/>
    <x v="1"/>
    <s v="80° bis 110°, einseitig digitalisierbar?"/>
    <s v="hohler Rücken"/>
    <m/>
    <s v="Papierumschlag "/>
    <s v="Ja"/>
    <n v="0"/>
    <m/>
    <m/>
    <m/>
    <m/>
    <m/>
    <m/>
    <m/>
    <m/>
    <m/>
    <x v="0"/>
    <m/>
    <m/>
    <m/>
    <m/>
    <m/>
    <m/>
    <m/>
    <m/>
    <m/>
    <m/>
    <m/>
    <m/>
    <m/>
    <m/>
    <m/>
    <m/>
    <m/>
    <m/>
    <m/>
    <m/>
    <m/>
    <m/>
    <m/>
    <m/>
    <m/>
    <m/>
    <m/>
    <n v="0"/>
    <m/>
    <m/>
    <m/>
    <m/>
    <m/>
    <m/>
    <m/>
    <m/>
    <m/>
    <m/>
    <m/>
    <m/>
    <m/>
    <m/>
    <m/>
    <m/>
    <m/>
    <m/>
    <m/>
    <m/>
    <m/>
    <m/>
    <m/>
    <m/>
    <m/>
    <m/>
    <m/>
    <m/>
    <m/>
    <m/>
    <m/>
    <m/>
    <m/>
    <m/>
    <m/>
    <m/>
    <m/>
    <m/>
    <m/>
    <m/>
    <m/>
    <m/>
    <m/>
    <m/>
  </r>
  <r>
    <b v="1"/>
    <n v="53"/>
    <s v="L-1525-170699919"/>
    <s v="1000482995"/>
    <s v="Aal"/>
    <m/>
    <s v="III 3, 16 a"/>
    <s v="III 3, 16 a"/>
    <m/>
    <s v="Halbpergamentband"/>
    <x v="1"/>
    <s v="80° bis 110°, einseitig digitalisierbar?"/>
    <s v="hohler Rücken"/>
    <m/>
    <m/>
    <m/>
    <n v="0"/>
    <m/>
    <m/>
    <m/>
    <m/>
    <m/>
    <m/>
    <m/>
    <m/>
    <m/>
    <x v="0"/>
    <m/>
    <m/>
    <m/>
    <m/>
    <m/>
    <m/>
    <m/>
    <m/>
    <m/>
    <m/>
    <m/>
    <m/>
    <m/>
    <m/>
    <m/>
    <m/>
    <m/>
    <m/>
    <m/>
    <m/>
    <m/>
    <m/>
    <m/>
    <m/>
    <m/>
    <m/>
    <m/>
    <n v="0"/>
    <m/>
    <m/>
    <m/>
    <m/>
    <m/>
    <m/>
    <m/>
    <m/>
    <m/>
    <m/>
    <m/>
    <m/>
    <m/>
    <m/>
    <m/>
    <m/>
    <m/>
    <m/>
    <m/>
    <m/>
    <m/>
    <m/>
    <m/>
    <m/>
    <m/>
    <m/>
    <m/>
    <m/>
    <m/>
    <m/>
    <m/>
    <m/>
    <m/>
    <m/>
    <m/>
    <m/>
    <m/>
    <m/>
    <m/>
    <m/>
    <m/>
    <m/>
    <m/>
    <m/>
  </r>
  <r>
    <b v="1"/>
    <n v="54"/>
    <s v="L-1526-153949872"/>
    <s v="99388654X"/>
    <s v="Aal"/>
    <m/>
    <s v="III 3, 16 b"/>
    <s v="III 3, 16 b"/>
    <s v="X"/>
    <s v="Ledereinband, Schließen, erhabene Buchbeschläge"/>
    <x v="1"/>
    <s v="80° bis 110°, einseitig digitalisierbar?"/>
    <s v="fester Rücken mit Schmuckprägung, Schrift bis in den Falz"/>
    <m/>
    <s v="Buchschuh"/>
    <s v="Nein"/>
    <n v="0"/>
    <m/>
    <m/>
    <m/>
    <m/>
    <m/>
    <m/>
    <m/>
    <m/>
    <m/>
    <x v="0"/>
    <m/>
    <m/>
    <m/>
    <m/>
    <m/>
    <m/>
    <m/>
    <m/>
    <m/>
    <m/>
    <m/>
    <m/>
    <m/>
    <m/>
    <m/>
    <m/>
    <m/>
    <m/>
    <m/>
    <m/>
    <m/>
    <m/>
    <m/>
    <m/>
    <m/>
    <m/>
    <m/>
    <n v="0"/>
    <m/>
    <m/>
    <m/>
    <m/>
    <m/>
    <m/>
    <m/>
    <m/>
    <m/>
    <m/>
    <m/>
    <m/>
    <m/>
    <m/>
    <m/>
    <m/>
    <m/>
    <m/>
    <m/>
    <m/>
    <m/>
    <m/>
    <m/>
    <m/>
    <m/>
    <m/>
    <m/>
    <m/>
    <m/>
    <m/>
    <m/>
    <m/>
    <m/>
    <m/>
    <m/>
    <m/>
    <m/>
    <m/>
    <m/>
    <m/>
    <m/>
    <m/>
    <m/>
    <m/>
  </r>
  <r>
    <b v="0"/>
    <n v="24"/>
    <s v="L-1531-315308966"/>
    <s v="106684996X"/>
    <m/>
    <m/>
    <s v="III 3, 17"/>
    <m/>
    <s v="X"/>
    <s v="Ledereinband, Schließen, erhabene Buchbeschläge"/>
    <x v="1"/>
    <s v="80° bis 110°, einseitig digitalisierbar?"/>
    <s v="hohler Rücken, stark brüchiges Einbandmaterial"/>
    <m/>
    <s v="Buchschuh"/>
    <s v="Nein"/>
    <n v="1"/>
    <m/>
    <m/>
    <m/>
    <m/>
    <m/>
    <m/>
    <m/>
    <m/>
    <m/>
    <x v="4"/>
    <s v="x"/>
    <m/>
    <s v="h/E"/>
    <m/>
    <m/>
    <m/>
    <m/>
    <m/>
    <s v="Pa"/>
    <m/>
    <m/>
    <m/>
    <m/>
    <m/>
    <m/>
    <m/>
    <m/>
    <m/>
    <m/>
    <m/>
    <m/>
    <m/>
    <s v="110"/>
    <m/>
    <m/>
    <m/>
    <s v="ja vor"/>
    <n v="0.5"/>
    <m/>
    <m/>
    <m/>
    <s v="x"/>
    <m/>
    <m/>
    <m/>
    <m/>
    <m/>
    <m/>
    <s v="x"/>
    <m/>
    <m/>
    <m/>
    <s v="v"/>
    <m/>
    <m/>
    <m/>
    <m/>
    <m/>
    <m/>
    <m/>
    <m/>
    <n v="0.5"/>
    <s v="Hülse, ggf.! Gelenk mit JP überfangen"/>
    <m/>
    <m/>
    <m/>
    <m/>
    <m/>
    <m/>
    <m/>
    <m/>
    <m/>
    <m/>
    <m/>
    <m/>
    <m/>
    <m/>
    <m/>
    <m/>
    <m/>
    <m/>
    <m/>
  </r>
  <r>
    <b v="1"/>
    <m/>
    <s v="L-9999-414174909"/>
    <s v="1137896108"/>
    <s v="Qd"/>
    <m/>
    <s v="III 3, 17"/>
    <s v="III 3, 17"/>
    <m/>
    <m/>
    <x v="0"/>
    <m/>
    <m/>
    <m/>
    <m/>
    <m/>
    <m/>
    <m/>
    <m/>
    <m/>
    <m/>
    <m/>
    <m/>
    <m/>
    <m/>
    <m/>
    <x v="0"/>
    <m/>
    <m/>
    <m/>
    <m/>
    <m/>
    <m/>
    <m/>
    <m/>
    <m/>
    <m/>
    <m/>
    <m/>
    <m/>
    <m/>
    <m/>
    <m/>
    <m/>
    <m/>
    <m/>
    <m/>
    <m/>
    <m/>
    <m/>
    <m/>
    <m/>
    <m/>
    <m/>
    <m/>
    <m/>
    <m/>
    <m/>
    <m/>
    <m/>
    <m/>
    <m/>
    <m/>
    <m/>
    <m/>
    <m/>
    <m/>
    <m/>
    <m/>
    <m/>
    <m/>
    <m/>
    <m/>
    <m/>
    <m/>
    <m/>
    <m/>
    <m/>
    <m/>
    <m/>
    <m/>
    <m/>
    <m/>
    <m/>
    <m/>
    <m/>
    <m/>
    <m/>
    <m/>
    <m/>
    <m/>
    <m/>
    <m/>
    <m/>
    <m/>
    <m/>
    <m/>
    <m/>
    <m/>
  </r>
  <r>
    <b v="0"/>
    <n v="55"/>
    <s v="L-1881-679691685"/>
    <s v="1211523438"/>
    <m/>
    <m/>
    <s v="III 3, 17 (Angebundenes Werk)"/>
    <m/>
    <m/>
    <m/>
    <x v="0"/>
    <m/>
    <m/>
    <m/>
    <m/>
    <m/>
    <m/>
    <m/>
    <m/>
    <m/>
    <m/>
    <m/>
    <m/>
    <m/>
    <m/>
    <m/>
    <x v="0"/>
    <m/>
    <m/>
    <m/>
    <m/>
    <m/>
    <m/>
    <m/>
    <m/>
    <m/>
    <m/>
    <m/>
    <m/>
    <m/>
    <m/>
    <m/>
    <m/>
    <m/>
    <m/>
    <m/>
    <m/>
    <m/>
    <m/>
    <m/>
    <m/>
    <m/>
    <m/>
    <m/>
    <n v="0"/>
    <m/>
    <m/>
    <m/>
    <m/>
    <m/>
    <m/>
    <m/>
    <m/>
    <m/>
    <m/>
    <m/>
    <m/>
    <m/>
    <m/>
    <m/>
    <m/>
    <m/>
    <m/>
    <m/>
    <m/>
    <m/>
    <m/>
    <m/>
    <m/>
    <m/>
    <m/>
    <m/>
    <m/>
    <m/>
    <m/>
    <m/>
    <m/>
    <m/>
    <m/>
    <m/>
    <m/>
    <m/>
    <m/>
    <m/>
    <m/>
    <m/>
    <m/>
    <m/>
    <m/>
  </r>
  <r>
    <b v="0"/>
    <n v="56"/>
    <s v="L-1523-315493887"/>
    <s v="1066963649"/>
    <m/>
    <m/>
    <s v="III 3, 17 a"/>
    <m/>
    <m/>
    <m/>
    <x v="0"/>
    <m/>
    <m/>
    <m/>
    <m/>
    <m/>
    <m/>
    <m/>
    <m/>
    <m/>
    <m/>
    <m/>
    <m/>
    <m/>
    <m/>
    <m/>
    <x v="0"/>
    <m/>
    <m/>
    <m/>
    <m/>
    <m/>
    <m/>
    <m/>
    <m/>
    <m/>
    <m/>
    <m/>
    <m/>
    <m/>
    <m/>
    <m/>
    <m/>
    <m/>
    <m/>
    <m/>
    <m/>
    <m/>
    <m/>
    <m/>
    <m/>
    <m/>
    <m/>
    <m/>
    <n v="0"/>
    <m/>
    <m/>
    <m/>
    <m/>
    <m/>
    <m/>
    <m/>
    <m/>
    <m/>
    <m/>
    <m/>
    <m/>
    <m/>
    <m/>
    <m/>
    <m/>
    <m/>
    <m/>
    <m/>
    <m/>
    <m/>
    <m/>
    <m/>
    <m/>
    <m/>
    <m/>
    <m/>
    <m/>
    <m/>
    <m/>
    <m/>
    <m/>
    <m/>
    <m/>
    <m/>
    <m/>
    <m/>
    <m/>
    <m/>
    <m/>
    <m/>
    <m/>
    <m/>
    <m/>
  </r>
  <r>
    <b v="1"/>
    <m/>
    <s v="L-9999-414987020"/>
    <s v="1138380563"/>
    <s v="Qd"/>
    <m/>
    <s v="III 3, 17 a"/>
    <s v="III 3, 17 a"/>
    <m/>
    <m/>
    <x v="0"/>
    <m/>
    <m/>
    <m/>
    <m/>
    <m/>
    <m/>
    <m/>
    <m/>
    <m/>
    <m/>
    <m/>
    <m/>
    <m/>
    <m/>
    <m/>
    <x v="0"/>
    <m/>
    <m/>
    <m/>
    <m/>
    <m/>
    <m/>
    <m/>
    <m/>
    <m/>
    <m/>
    <m/>
    <m/>
    <m/>
    <m/>
    <m/>
    <m/>
    <m/>
    <m/>
    <m/>
    <m/>
    <m/>
    <m/>
    <m/>
    <m/>
    <m/>
    <m/>
    <m/>
    <m/>
    <m/>
    <m/>
    <m/>
    <m/>
    <m/>
    <m/>
    <m/>
    <m/>
    <m/>
    <m/>
    <m/>
    <m/>
    <m/>
    <m/>
    <m/>
    <m/>
    <m/>
    <m/>
    <m/>
    <m/>
    <m/>
    <m/>
    <m/>
    <m/>
    <m/>
    <m/>
    <m/>
    <m/>
    <m/>
    <m/>
    <m/>
    <m/>
    <m/>
    <m/>
    <m/>
    <m/>
    <m/>
    <m/>
    <m/>
    <m/>
    <m/>
    <m/>
    <m/>
    <m/>
  </r>
  <r>
    <b v="0"/>
    <n v="57"/>
    <s v="L-1880-15546194X"/>
    <s v="994349130"/>
    <m/>
    <m/>
    <s v="III 3, 17 a (1. angebundenes Werk)"/>
    <m/>
    <m/>
    <m/>
    <x v="0"/>
    <m/>
    <m/>
    <m/>
    <m/>
    <m/>
    <m/>
    <m/>
    <m/>
    <m/>
    <m/>
    <m/>
    <m/>
    <m/>
    <m/>
    <m/>
    <x v="0"/>
    <m/>
    <m/>
    <m/>
    <m/>
    <m/>
    <m/>
    <m/>
    <m/>
    <m/>
    <m/>
    <m/>
    <m/>
    <m/>
    <m/>
    <m/>
    <m/>
    <m/>
    <m/>
    <m/>
    <m/>
    <m/>
    <m/>
    <m/>
    <m/>
    <m/>
    <m/>
    <m/>
    <n v="0"/>
    <m/>
    <m/>
    <m/>
    <m/>
    <m/>
    <m/>
    <m/>
    <m/>
    <m/>
    <m/>
    <m/>
    <m/>
    <m/>
    <m/>
    <m/>
    <m/>
    <m/>
    <m/>
    <m/>
    <m/>
    <m/>
    <m/>
    <m/>
    <m/>
    <m/>
    <m/>
    <m/>
    <m/>
    <m/>
    <m/>
    <m/>
    <m/>
    <m/>
    <m/>
    <m/>
    <m/>
    <m/>
    <m/>
    <m/>
    <m/>
    <m/>
    <m/>
    <m/>
    <m/>
  </r>
  <r>
    <b v="0"/>
    <n v="58"/>
    <s v="L-1879-175171637"/>
    <s v="1001578988"/>
    <m/>
    <m/>
    <s v="III 3, 17 a (2.angebundenes Werk)"/>
    <m/>
    <m/>
    <m/>
    <x v="0"/>
    <m/>
    <m/>
    <m/>
    <m/>
    <m/>
    <m/>
    <m/>
    <m/>
    <m/>
    <m/>
    <m/>
    <m/>
    <m/>
    <m/>
    <m/>
    <x v="0"/>
    <m/>
    <m/>
    <m/>
    <m/>
    <m/>
    <m/>
    <m/>
    <m/>
    <m/>
    <m/>
    <m/>
    <m/>
    <m/>
    <m/>
    <m/>
    <m/>
    <m/>
    <m/>
    <m/>
    <m/>
    <m/>
    <m/>
    <m/>
    <m/>
    <m/>
    <m/>
    <m/>
    <n v="0"/>
    <m/>
    <m/>
    <m/>
    <m/>
    <m/>
    <m/>
    <m/>
    <m/>
    <m/>
    <m/>
    <m/>
    <m/>
    <m/>
    <m/>
    <m/>
    <m/>
    <m/>
    <m/>
    <m/>
    <m/>
    <m/>
    <m/>
    <m/>
    <m/>
    <m/>
    <m/>
    <m/>
    <m/>
    <m/>
    <m/>
    <m/>
    <m/>
    <m/>
    <m/>
    <m/>
    <m/>
    <m/>
    <m/>
    <m/>
    <m/>
    <m/>
    <m/>
    <m/>
    <m/>
  </r>
  <r>
    <b v="0"/>
    <n v="59"/>
    <s v="L-1880-676557937"/>
    <s v="1210223023"/>
    <m/>
    <m/>
    <s v="III 3, 17 a (3. angebundenes Werk)"/>
    <m/>
    <m/>
    <m/>
    <x v="0"/>
    <m/>
    <m/>
    <m/>
    <m/>
    <m/>
    <m/>
    <m/>
    <m/>
    <m/>
    <m/>
    <m/>
    <m/>
    <m/>
    <m/>
    <m/>
    <x v="0"/>
    <m/>
    <m/>
    <m/>
    <m/>
    <m/>
    <m/>
    <m/>
    <m/>
    <m/>
    <m/>
    <m/>
    <m/>
    <m/>
    <m/>
    <m/>
    <m/>
    <m/>
    <m/>
    <m/>
    <m/>
    <m/>
    <m/>
    <m/>
    <m/>
    <m/>
    <m/>
    <m/>
    <n v="0"/>
    <m/>
    <m/>
    <m/>
    <m/>
    <m/>
    <m/>
    <m/>
    <m/>
    <m/>
    <m/>
    <m/>
    <m/>
    <m/>
    <m/>
    <m/>
    <m/>
    <m/>
    <m/>
    <m/>
    <m/>
    <m/>
    <m/>
    <m/>
    <m/>
    <m/>
    <m/>
    <m/>
    <m/>
    <m/>
    <m/>
    <m/>
    <m/>
    <m/>
    <m/>
    <m/>
    <m/>
    <m/>
    <m/>
    <m/>
    <m/>
    <m/>
    <m/>
    <m/>
    <m/>
  </r>
  <r>
    <b v="0"/>
    <n v="60"/>
    <s v="L-1880-156357070"/>
    <s v="17440912"/>
    <m/>
    <m/>
    <s v="III 3, 17 a (3. angebundenes Werk)"/>
    <m/>
    <m/>
    <m/>
    <x v="0"/>
    <m/>
    <m/>
    <m/>
    <m/>
    <m/>
    <m/>
    <m/>
    <m/>
    <m/>
    <m/>
    <m/>
    <m/>
    <m/>
    <m/>
    <m/>
    <x v="0"/>
    <m/>
    <m/>
    <m/>
    <m/>
    <m/>
    <m/>
    <m/>
    <m/>
    <m/>
    <m/>
    <m/>
    <m/>
    <m/>
    <m/>
    <m/>
    <m/>
    <m/>
    <m/>
    <m/>
    <m/>
    <m/>
    <m/>
    <m/>
    <m/>
    <m/>
    <m/>
    <m/>
    <n v="0"/>
    <m/>
    <m/>
    <m/>
    <m/>
    <m/>
    <m/>
    <m/>
    <m/>
    <m/>
    <m/>
    <m/>
    <m/>
    <m/>
    <m/>
    <m/>
    <m/>
    <m/>
    <m/>
    <m/>
    <m/>
    <m/>
    <m/>
    <m/>
    <m/>
    <m/>
    <m/>
    <m/>
    <m/>
    <m/>
    <m/>
    <m/>
    <m/>
    <m/>
    <m/>
    <m/>
    <m/>
    <m/>
    <m/>
    <m/>
    <m/>
    <m/>
    <m/>
    <m/>
    <m/>
  </r>
  <r>
    <b v="0"/>
    <n v="61"/>
    <s v="L-1879-161366910"/>
    <s v="995939500"/>
    <m/>
    <m/>
    <s v="III 3, 17 a (4. angebundenes Werk)"/>
    <m/>
    <m/>
    <m/>
    <x v="0"/>
    <m/>
    <m/>
    <m/>
    <m/>
    <m/>
    <m/>
    <m/>
    <m/>
    <m/>
    <m/>
    <m/>
    <m/>
    <m/>
    <m/>
    <m/>
    <x v="0"/>
    <m/>
    <m/>
    <m/>
    <m/>
    <m/>
    <m/>
    <m/>
    <m/>
    <m/>
    <m/>
    <m/>
    <m/>
    <m/>
    <m/>
    <m/>
    <m/>
    <m/>
    <m/>
    <m/>
    <m/>
    <m/>
    <m/>
    <m/>
    <m/>
    <m/>
    <m/>
    <m/>
    <n v="0"/>
    <m/>
    <m/>
    <m/>
    <m/>
    <m/>
    <m/>
    <m/>
    <m/>
    <m/>
    <m/>
    <m/>
    <m/>
    <m/>
    <m/>
    <m/>
    <m/>
    <m/>
    <m/>
    <m/>
    <m/>
    <m/>
    <m/>
    <m/>
    <m/>
    <m/>
    <m/>
    <m/>
    <m/>
    <m/>
    <m/>
    <m/>
    <m/>
    <m/>
    <m/>
    <m/>
    <m/>
    <m/>
    <m/>
    <m/>
    <m/>
    <m/>
    <m/>
    <m/>
    <m/>
  </r>
  <r>
    <b v="0"/>
    <n v="62"/>
    <s v="L-1880-161855016"/>
    <s v="996191984"/>
    <m/>
    <m/>
    <s v="III 3, 17 a (5. angebundenes Werk)"/>
    <m/>
    <m/>
    <m/>
    <x v="0"/>
    <m/>
    <m/>
    <m/>
    <m/>
    <m/>
    <m/>
    <m/>
    <m/>
    <m/>
    <m/>
    <m/>
    <m/>
    <m/>
    <m/>
    <m/>
    <x v="0"/>
    <m/>
    <m/>
    <m/>
    <m/>
    <m/>
    <m/>
    <m/>
    <m/>
    <m/>
    <m/>
    <m/>
    <m/>
    <m/>
    <m/>
    <m/>
    <m/>
    <m/>
    <m/>
    <m/>
    <m/>
    <m/>
    <m/>
    <m/>
    <m/>
    <m/>
    <m/>
    <m/>
    <n v="0"/>
    <m/>
    <m/>
    <m/>
    <m/>
    <m/>
    <m/>
    <m/>
    <m/>
    <m/>
    <m/>
    <m/>
    <m/>
    <m/>
    <m/>
    <m/>
    <m/>
    <m/>
    <m/>
    <m/>
    <m/>
    <m/>
    <m/>
    <m/>
    <m/>
    <m/>
    <m/>
    <m/>
    <m/>
    <m/>
    <m/>
    <m/>
    <m/>
    <m/>
    <m/>
    <m/>
    <m/>
    <m/>
    <m/>
    <m/>
    <m/>
    <m/>
    <m/>
    <m/>
    <m/>
  </r>
  <r>
    <b v="1"/>
    <n v="63"/>
    <s v="L-1524-167207652"/>
    <s v="998923478"/>
    <s v="Aal"/>
    <m/>
    <s v="III 3, 17 b"/>
    <s v="III 3, 17b"/>
    <s v="X"/>
    <s v="Halbledereinband"/>
    <x v="1"/>
    <s v="180°"/>
    <s v="fester Rücken mit Schmuckprägung"/>
    <m/>
    <m/>
    <m/>
    <n v="2"/>
    <m/>
    <m/>
    <m/>
    <m/>
    <m/>
    <m/>
    <m/>
    <m/>
    <m/>
    <x v="0"/>
    <m/>
    <m/>
    <m/>
    <m/>
    <m/>
    <m/>
    <m/>
    <m/>
    <m/>
    <m/>
    <m/>
    <m/>
    <m/>
    <m/>
    <m/>
    <m/>
    <m/>
    <m/>
    <m/>
    <m/>
    <m/>
    <m/>
    <m/>
    <m/>
    <m/>
    <m/>
    <m/>
    <n v="0"/>
    <m/>
    <m/>
    <m/>
    <m/>
    <m/>
    <m/>
    <m/>
    <m/>
    <m/>
    <m/>
    <m/>
    <m/>
    <m/>
    <m/>
    <m/>
    <m/>
    <m/>
    <m/>
    <m/>
    <m/>
    <m/>
    <m/>
    <m/>
    <m/>
    <m/>
    <m/>
    <m/>
    <m/>
    <m/>
    <m/>
    <m/>
    <m/>
    <m/>
    <m/>
    <m/>
    <m/>
    <m/>
    <m/>
    <m/>
    <m/>
    <m/>
    <m/>
    <m/>
    <m/>
  </r>
  <r>
    <b v="0"/>
    <n v="25"/>
    <s v="L-1531-315469935"/>
    <s v="1066942307"/>
    <m/>
    <m/>
    <s v="III 3, 18"/>
    <m/>
    <m/>
    <m/>
    <x v="2"/>
    <m/>
    <m/>
    <m/>
    <m/>
    <m/>
    <m/>
    <m/>
    <m/>
    <m/>
    <m/>
    <m/>
    <m/>
    <m/>
    <m/>
    <m/>
    <x v="2"/>
    <m/>
    <m/>
    <s v="f/V"/>
    <m/>
    <m/>
    <m/>
    <m/>
    <m/>
    <s v="Pa"/>
    <m/>
    <m/>
    <m/>
    <m/>
    <m/>
    <m/>
    <m/>
    <m/>
    <m/>
    <m/>
    <m/>
    <m/>
    <m/>
    <s v="110"/>
    <m/>
    <m/>
    <m/>
    <s v="ja vor"/>
    <n v="2"/>
    <m/>
    <m/>
    <m/>
    <m/>
    <m/>
    <m/>
    <m/>
    <m/>
    <m/>
    <m/>
    <s v="x"/>
    <s v="x"/>
    <s v="x"/>
    <m/>
    <s v="v"/>
    <m/>
    <m/>
    <m/>
    <m/>
    <m/>
    <m/>
    <m/>
    <m/>
    <n v="2"/>
    <s v="Gelenk mit JP unterlegen"/>
    <m/>
    <m/>
    <m/>
    <m/>
    <m/>
    <m/>
    <m/>
    <m/>
    <m/>
    <m/>
    <m/>
    <m/>
    <m/>
    <m/>
    <m/>
    <m/>
    <m/>
    <m/>
    <m/>
  </r>
  <r>
    <b v="1"/>
    <m/>
    <s v="L-9999-414378776"/>
    <s v="1138061182"/>
    <s v="Qd"/>
    <m/>
    <s v="III 3, 18"/>
    <s v="III 3, 18"/>
    <m/>
    <m/>
    <x v="0"/>
    <m/>
    <m/>
    <m/>
    <m/>
    <m/>
    <m/>
    <m/>
    <m/>
    <m/>
    <m/>
    <m/>
    <m/>
    <m/>
    <m/>
    <m/>
    <x v="0"/>
    <m/>
    <m/>
    <m/>
    <m/>
    <m/>
    <m/>
    <m/>
    <m/>
    <m/>
    <m/>
    <m/>
    <m/>
    <m/>
    <m/>
    <m/>
    <m/>
    <m/>
    <m/>
    <m/>
    <m/>
    <m/>
    <m/>
    <m/>
    <m/>
    <m/>
    <m/>
    <m/>
    <m/>
    <m/>
    <m/>
    <m/>
    <m/>
    <m/>
    <m/>
    <m/>
    <m/>
    <m/>
    <m/>
    <m/>
    <m/>
    <m/>
    <m/>
    <m/>
    <m/>
    <m/>
    <m/>
    <m/>
    <m/>
    <m/>
    <m/>
    <m/>
    <m/>
    <m/>
    <m/>
    <m/>
    <m/>
    <m/>
    <m/>
    <m/>
    <m/>
    <m/>
    <m/>
    <m/>
    <m/>
    <m/>
    <m/>
    <m/>
    <m/>
    <m/>
    <m/>
    <m/>
    <m/>
  </r>
  <r>
    <b v="0"/>
    <n v="64"/>
    <s v="L-1531-336756208"/>
    <s v="1066941688"/>
    <m/>
    <m/>
    <s v="III 3, 18 (1. angebundenes Werk)"/>
    <m/>
    <m/>
    <m/>
    <x v="0"/>
    <m/>
    <m/>
    <m/>
    <m/>
    <m/>
    <m/>
    <m/>
    <m/>
    <m/>
    <m/>
    <m/>
    <m/>
    <m/>
    <m/>
    <m/>
    <x v="0"/>
    <m/>
    <m/>
    <m/>
    <m/>
    <m/>
    <m/>
    <m/>
    <m/>
    <m/>
    <m/>
    <m/>
    <m/>
    <m/>
    <m/>
    <m/>
    <m/>
    <m/>
    <m/>
    <m/>
    <m/>
    <m/>
    <m/>
    <m/>
    <m/>
    <m/>
    <m/>
    <m/>
    <n v="0"/>
    <m/>
    <m/>
    <m/>
    <m/>
    <m/>
    <m/>
    <m/>
    <m/>
    <m/>
    <m/>
    <m/>
    <m/>
    <m/>
    <m/>
    <m/>
    <m/>
    <m/>
    <m/>
    <m/>
    <m/>
    <m/>
    <m/>
    <m/>
    <m/>
    <m/>
    <m/>
    <m/>
    <m/>
    <m/>
    <m/>
    <m/>
    <m/>
    <m/>
    <m/>
    <m/>
    <m/>
    <m/>
    <m/>
    <m/>
    <m/>
    <m/>
    <m/>
    <m/>
    <m/>
  </r>
  <r>
    <b v="1"/>
    <n v="65"/>
    <s v="L-1525-178547425"/>
    <s v="1002988691"/>
    <s v="Aal"/>
    <m/>
    <s v="III 3, 18 a"/>
    <s v="III 3, 18a"/>
    <m/>
    <s v="Broschur, Halbpergamentband"/>
    <x v="1"/>
    <s v="180°"/>
    <m/>
    <m/>
    <m/>
    <m/>
    <n v="1"/>
    <m/>
    <m/>
    <m/>
    <m/>
    <m/>
    <m/>
    <m/>
    <m/>
    <m/>
    <x v="0"/>
    <m/>
    <m/>
    <m/>
    <m/>
    <m/>
    <m/>
    <m/>
    <m/>
    <m/>
    <m/>
    <m/>
    <m/>
    <m/>
    <m/>
    <m/>
    <m/>
    <m/>
    <m/>
    <m/>
    <m/>
    <m/>
    <m/>
    <m/>
    <m/>
    <m/>
    <m/>
    <m/>
    <n v="0"/>
    <m/>
    <m/>
    <m/>
    <m/>
    <m/>
    <m/>
    <m/>
    <m/>
    <m/>
    <m/>
    <m/>
    <m/>
    <m/>
    <m/>
    <m/>
    <m/>
    <m/>
    <m/>
    <m/>
    <m/>
    <m/>
    <m/>
    <m/>
    <m/>
    <m/>
    <m/>
    <m/>
    <m/>
    <m/>
    <m/>
    <m/>
    <m/>
    <m/>
    <m/>
    <m/>
    <m/>
    <m/>
    <m/>
    <m/>
    <m/>
    <m/>
    <m/>
    <m/>
    <m/>
  </r>
  <r>
    <b v="0"/>
    <n v="26"/>
    <s v="L-1531-315469331"/>
    <s v="1066941688"/>
    <m/>
    <m/>
    <s v="III 3, 19"/>
    <m/>
    <m/>
    <m/>
    <x v="2"/>
    <m/>
    <m/>
    <m/>
    <m/>
    <m/>
    <m/>
    <m/>
    <m/>
    <m/>
    <m/>
    <m/>
    <m/>
    <m/>
    <m/>
    <m/>
    <x v="2"/>
    <s v="x"/>
    <m/>
    <s v="f/V"/>
    <m/>
    <m/>
    <m/>
    <m/>
    <m/>
    <s v="Pa"/>
    <m/>
    <m/>
    <m/>
    <m/>
    <m/>
    <m/>
    <m/>
    <m/>
    <m/>
    <m/>
    <m/>
    <m/>
    <m/>
    <s v="110"/>
    <m/>
    <m/>
    <m/>
    <s v="ja vor"/>
    <n v="0.5"/>
    <m/>
    <m/>
    <m/>
    <s v="x"/>
    <m/>
    <m/>
    <m/>
    <m/>
    <m/>
    <m/>
    <s v="x"/>
    <s v="x"/>
    <s v="x"/>
    <m/>
    <m/>
    <m/>
    <m/>
    <m/>
    <m/>
    <m/>
    <m/>
    <m/>
    <m/>
    <n v="0.5"/>
    <m/>
    <m/>
    <m/>
    <m/>
    <m/>
    <m/>
    <m/>
    <m/>
    <m/>
    <m/>
    <m/>
    <m/>
    <m/>
    <m/>
    <m/>
    <m/>
    <m/>
    <m/>
    <m/>
    <m/>
  </r>
  <r>
    <b v="0"/>
    <n v="27"/>
    <s v="L-1535-315464844"/>
    <s v="0"/>
    <m/>
    <m/>
    <s v="III 3, 20"/>
    <m/>
    <s v="X"/>
    <s v="Papier- oder Pappeinband, Schließen, erhabene Buchbeschläge"/>
    <x v="2"/>
    <s v="180°"/>
    <s v="hohler Rücken"/>
    <m/>
    <s v="Buchschuh"/>
    <s v="Nein"/>
    <n v="2"/>
    <m/>
    <m/>
    <m/>
    <m/>
    <m/>
    <m/>
    <m/>
    <m/>
    <m/>
    <x v="5"/>
    <s v="x"/>
    <m/>
    <s v="h/E"/>
    <m/>
    <m/>
    <m/>
    <m/>
    <m/>
    <s v="Pa"/>
    <m/>
    <m/>
    <m/>
    <m/>
    <m/>
    <m/>
    <m/>
    <m/>
    <m/>
    <m/>
    <m/>
    <m/>
    <m/>
    <s v="110"/>
    <m/>
    <m/>
    <m/>
    <s v="n"/>
    <n v="0"/>
    <m/>
    <m/>
    <m/>
    <s v="x"/>
    <m/>
    <m/>
    <m/>
    <s v="Schaden stabil"/>
    <m/>
    <m/>
    <m/>
    <m/>
    <m/>
    <m/>
    <m/>
    <m/>
    <m/>
    <m/>
    <m/>
    <m/>
    <m/>
    <m/>
    <m/>
    <m/>
    <m/>
    <m/>
    <m/>
    <m/>
    <m/>
    <m/>
    <m/>
    <m/>
    <m/>
    <m/>
    <m/>
    <m/>
    <m/>
    <m/>
    <m/>
    <m/>
    <m/>
    <m/>
    <m/>
    <m/>
  </r>
  <r>
    <b v="1"/>
    <m/>
    <s v="L-1535-315464844"/>
    <s v="1066937036"/>
    <s v="Aaf"/>
    <m/>
    <s v="III 3, 20"/>
    <s v="III 3, 20"/>
    <m/>
    <m/>
    <x v="0"/>
    <m/>
    <m/>
    <m/>
    <m/>
    <m/>
    <m/>
    <m/>
    <m/>
    <m/>
    <m/>
    <m/>
    <m/>
    <m/>
    <m/>
    <m/>
    <x v="0"/>
    <m/>
    <m/>
    <m/>
    <m/>
    <m/>
    <m/>
    <m/>
    <m/>
    <m/>
    <m/>
    <m/>
    <m/>
    <m/>
    <m/>
    <m/>
    <m/>
    <m/>
    <m/>
    <m/>
    <m/>
    <m/>
    <m/>
    <m/>
    <m/>
    <m/>
    <m/>
    <m/>
    <m/>
    <m/>
    <m/>
    <m/>
    <m/>
    <m/>
    <m/>
    <m/>
    <m/>
    <m/>
    <m/>
    <m/>
    <m/>
    <m/>
    <m/>
    <m/>
    <m/>
    <m/>
    <m/>
    <m/>
    <m/>
    <m/>
    <m/>
    <m/>
    <m/>
    <m/>
    <m/>
    <m/>
    <m/>
    <m/>
    <m/>
    <m/>
    <m/>
    <m/>
    <m/>
    <m/>
    <m/>
    <m/>
    <m/>
    <m/>
    <m/>
    <m/>
    <m/>
    <m/>
    <m/>
  </r>
  <r>
    <b v="1"/>
    <n v="28"/>
    <s v="L-1535-315470097"/>
    <s v="106694248X"/>
    <s v="Aaf"/>
    <m/>
    <s v="III 3, 21"/>
    <s v="III 3, 21"/>
    <s v="X"/>
    <s v="Papier- oder Pappeinband, Schließen, erhabene Buchbeschläge"/>
    <x v="2"/>
    <s v="180°"/>
    <s v="hohler Rücken"/>
    <m/>
    <s v="Buchschuh"/>
    <s v="Nein"/>
    <n v="2"/>
    <m/>
    <m/>
    <m/>
    <m/>
    <m/>
    <m/>
    <m/>
    <m/>
    <m/>
    <x v="5"/>
    <s v="x"/>
    <m/>
    <s v="h/E"/>
    <m/>
    <m/>
    <m/>
    <m/>
    <m/>
    <s v="Pa"/>
    <m/>
    <m/>
    <m/>
    <m/>
    <m/>
    <m/>
    <m/>
    <m/>
    <m/>
    <m/>
    <m/>
    <m/>
    <m/>
    <s v="110"/>
    <m/>
    <m/>
    <m/>
    <s v="ja vor"/>
    <n v="1.5"/>
    <m/>
    <m/>
    <m/>
    <s v="x"/>
    <m/>
    <m/>
    <m/>
    <m/>
    <m/>
    <m/>
    <s v="x"/>
    <m/>
    <s v="x"/>
    <m/>
    <m/>
    <m/>
    <m/>
    <m/>
    <m/>
    <m/>
    <m/>
    <m/>
    <m/>
    <n v="1.5"/>
    <s v="v.a. Rücken am Kopf, ggf. Ecke hinten unten; Rest ist stabil genug"/>
    <m/>
    <m/>
    <m/>
    <m/>
    <m/>
    <m/>
    <m/>
    <m/>
    <m/>
    <m/>
    <m/>
    <m/>
    <m/>
    <m/>
    <m/>
    <m/>
    <m/>
    <m/>
    <m/>
  </r>
  <r>
    <b v="1"/>
    <n v="29"/>
    <s v="L-1535-315317280"/>
    <s v="1066858500"/>
    <s v="Aaf"/>
    <m/>
    <s v="III 3, 22"/>
    <s v="III 3, 22"/>
    <m/>
    <m/>
    <x v="2"/>
    <m/>
    <m/>
    <m/>
    <m/>
    <m/>
    <m/>
    <m/>
    <m/>
    <m/>
    <m/>
    <m/>
    <m/>
    <m/>
    <m/>
    <m/>
    <x v="6"/>
    <s v="x"/>
    <m/>
    <s v="h/E"/>
    <m/>
    <m/>
    <m/>
    <m/>
    <m/>
    <s v="Pa"/>
    <m/>
    <m/>
    <m/>
    <m/>
    <m/>
    <m/>
    <m/>
    <m/>
    <m/>
    <m/>
    <m/>
    <m/>
    <m/>
    <s v="110"/>
    <m/>
    <m/>
    <m/>
    <s v="n"/>
    <n v="0"/>
    <m/>
    <m/>
    <m/>
    <m/>
    <m/>
    <m/>
    <m/>
    <s v="Schaden stabil"/>
    <m/>
    <m/>
    <m/>
    <m/>
    <m/>
    <m/>
    <m/>
    <m/>
    <m/>
    <m/>
    <m/>
    <m/>
    <m/>
    <m/>
    <m/>
    <m/>
    <m/>
    <m/>
    <m/>
    <m/>
    <m/>
    <m/>
    <m/>
    <m/>
    <m/>
    <m/>
    <m/>
    <m/>
    <m/>
    <m/>
    <m/>
    <m/>
    <m/>
    <m/>
    <m/>
    <m/>
  </r>
  <r>
    <b v="1"/>
    <n v="30"/>
    <s v="L-1540-31549347X"/>
    <s v="1066963193"/>
    <s v="Aaf"/>
    <m/>
    <s v="III 3, 23"/>
    <s v="III 3, 23"/>
    <s v="X"/>
    <s v="Halbledereinband, Schließen, erhabene Buchbeschläge"/>
    <x v="2"/>
    <s v="180°"/>
    <s v="hohler Rücken, welliger Buchblock"/>
    <m/>
    <s v="Buchschuh"/>
    <s v="Nein"/>
    <n v="3"/>
    <m/>
    <m/>
    <m/>
    <m/>
    <m/>
    <m/>
    <m/>
    <m/>
    <m/>
    <x v="5"/>
    <s v="x"/>
    <m/>
    <s v="h/E"/>
    <m/>
    <m/>
    <m/>
    <m/>
    <m/>
    <s v="Pa"/>
    <m/>
    <m/>
    <m/>
    <m/>
    <m/>
    <m/>
    <m/>
    <m/>
    <m/>
    <m/>
    <m/>
    <m/>
    <m/>
    <s v="110"/>
    <m/>
    <m/>
    <m/>
    <s v="ja vor"/>
    <n v="0.5"/>
    <m/>
    <m/>
    <m/>
    <s v="x"/>
    <m/>
    <m/>
    <m/>
    <m/>
    <m/>
    <m/>
    <s v="x"/>
    <s v="x"/>
    <s v="x"/>
    <m/>
    <m/>
    <m/>
    <m/>
    <m/>
    <m/>
    <m/>
    <m/>
    <m/>
    <m/>
    <n v="0.5"/>
    <m/>
    <m/>
    <m/>
    <m/>
    <m/>
    <m/>
    <m/>
    <m/>
    <m/>
    <m/>
    <m/>
    <m/>
    <m/>
    <m/>
    <m/>
    <m/>
    <m/>
    <m/>
    <m/>
    <m/>
  </r>
  <r>
    <b v="1"/>
    <n v="67"/>
    <s v="L-1522-315494719"/>
    <s v="1066964483"/>
    <s v="Aaf"/>
    <m/>
    <s v="III 3, 23 a"/>
    <s v="III 3, 23 a"/>
    <s v="X"/>
    <s v="Broschur"/>
    <x v="1"/>
    <s v="180°"/>
    <m/>
    <m/>
    <m/>
    <s v="Signaturfahne austauschen"/>
    <n v="0"/>
    <m/>
    <m/>
    <m/>
    <m/>
    <m/>
    <m/>
    <m/>
    <m/>
    <m/>
    <x v="0"/>
    <m/>
    <m/>
    <m/>
    <m/>
    <m/>
    <m/>
    <m/>
    <m/>
    <m/>
    <m/>
    <m/>
    <m/>
    <m/>
    <m/>
    <m/>
    <m/>
    <m/>
    <m/>
    <m/>
    <m/>
    <m/>
    <m/>
    <m/>
    <m/>
    <m/>
    <m/>
    <m/>
    <n v="0"/>
    <m/>
    <m/>
    <m/>
    <m/>
    <m/>
    <m/>
    <m/>
    <m/>
    <m/>
    <m/>
    <m/>
    <m/>
    <m/>
    <m/>
    <m/>
    <m/>
    <m/>
    <m/>
    <m/>
    <m/>
    <m/>
    <m/>
    <m/>
    <m/>
    <m/>
    <m/>
    <m/>
    <m/>
    <m/>
    <m/>
    <m/>
    <m/>
    <m/>
    <m/>
    <m/>
    <m/>
    <m/>
    <m/>
    <m/>
    <m/>
    <m/>
    <m/>
    <m/>
    <m/>
  </r>
  <r>
    <b v="1"/>
    <n v="68"/>
    <s v="L-1544-178431168"/>
    <s v="1002922046"/>
    <s v="Aal"/>
    <m/>
    <s v="III 3, 23 b"/>
    <s v="III 3, 23b"/>
    <m/>
    <m/>
    <x v="1"/>
    <m/>
    <m/>
    <m/>
    <m/>
    <m/>
    <m/>
    <m/>
    <m/>
    <m/>
    <m/>
    <m/>
    <m/>
    <m/>
    <m/>
    <m/>
    <x v="5"/>
    <m/>
    <m/>
    <s v="h/E"/>
    <m/>
    <m/>
    <m/>
    <m/>
    <m/>
    <s v="Pa"/>
    <m/>
    <m/>
    <m/>
    <m/>
    <m/>
    <m/>
    <m/>
    <m/>
    <m/>
    <m/>
    <m/>
    <m/>
    <m/>
    <s v="110"/>
    <m/>
    <m/>
    <m/>
    <s v="n"/>
    <n v="0"/>
    <m/>
    <m/>
    <m/>
    <m/>
    <m/>
    <m/>
    <m/>
    <s v="Schaden stabil"/>
    <m/>
    <m/>
    <m/>
    <m/>
    <m/>
    <m/>
    <m/>
    <m/>
    <m/>
    <m/>
    <m/>
    <m/>
    <m/>
    <m/>
    <m/>
    <m/>
    <m/>
    <m/>
    <m/>
    <m/>
    <m/>
    <m/>
    <m/>
    <m/>
    <m/>
    <m/>
    <m/>
    <m/>
    <m/>
    <m/>
    <m/>
    <m/>
    <m/>
    <m/>
    <m/>
    <m/>
  </r>
  <r>
    <b v="1"/>
    <n v="31"/>
    <s v="L-1537-315486937"/>
    <s v="1066956219"/>
    <s v="Aaf"/>
    <m/>
    <s v="III 3, 24"/>
    <s v="III 3, 24"/>
    <s v="X"/>
    <s v="Halbledereinband, Schließen, erhabene Buchbeschläge"/>
    <x v="2"/>
    <s v="80° bis 110°, einseitig digitalisierbar?"/>
    <s v="fester Rücken mit Schmuckprägung"/>
    <m/>
    <s v="Buchschuh"/>
    <s v="Nein"/>
    <n v="3"/>
    <m/>
    <m/>
    <m/>
    <m/>
    <m/>
    <m/>
    <m/>
    <m/>
    <m/>
    <x v="6"/>
    <s v="x"/>
    <m/>
    <s v="h/E"/>
    <m/>
    <m/>
    <m/>
    <m/>
    <m/>
    <s v="Pa"/>
    <m/>
    <s v="x"/>
    <m/>
    <m/>
    <m/>
    <m/>
    <m/>
    <m/>
    <m/>
    <m/>
    <m/>
    <m/>
    <m/>
    <s v="110"/>
    <m/>
    <m/>
    <m/>
    <s v="ja vor"/>
    <n v="0.5"/>
    <m/>
    <m/>
    <m/>
    <s v="x"/>
    <m/>
    <m/>
    <m/>
    <m/>
    <m/>
    <m/>
    <s v="x"/>
    <s v="x"/>
    <s v="x"/>
    <m/>
    <s v="v"/>
    <m/>
    <m/>
    <m/>
    <m/>
    <m/>
    <m/>
    <m/>
    <m/>
    <n v="0.5"/>
    <s v="Nur Titelschild und Gelenk vorn unten überfangen mit JP, Rest belassen (ist stabil genug)"/>
    <m/>
    <m/>
    <m/>
    <m/>
    <m/>
    <m/>
    <m/>
    <m/>
    <m/>
    <m/>
    <m/>
    <m/>
    <m/>
    <m/>
    <m/>
    <m/>
    <m/>
    <m/>
    <m/>
  </r>
  <r>
    <b v="1"/>
    <n v="32"/>
    <s v="L-1522-315469528"/>
    <s v="1066941874"/>
    <s v="Aaf"/>
    <m/>
    <s v="III 3, 25"/>
    <s v="III 3, 25"/>
    <m/>
    <m/>
    <x v="0"/>
    <m/>
    <m/>
    <m/>
    <m/>
    <m/>
    <m/>
    <m/>
    <m/>
    <m/>
    <m/>
    <m/>
    <m/>
    <m/>
    <m/>
    <m/>
    <x v="0"/>
    <m/>
    <m/>
    <m/>
    <m/>
    <m/>
    <m/>
    <m/>
    <m/>
    <m/>
    <m/>
    <m/>
    <m/>
    <m/>
    <m/>
    <m/>
    <m/>
    <m/>
    <m/>
    <m/>
    <m/>
    <m/>
    <m/>
    <m/>
    <m/>
    <m/>
    <m/>
    <m/>
    <n v="0"/>
    <m/>
    <m/>
    <m/>
    <m/>
    <m/>
    <m/>
    <m/>
    <m/>
    <m/>
    <m/>
    <m/>
    <m/>
    <m/>
    <m/>
    <m/>
    <m/>
    <m/>
    <m/>
    <m/>
    <m/>
    <m/>
    <m/>
    <m/>
    <m/>
    <m/>
    <m/>
    <m/>
    <m/>
    <m/>
    <m/>
    <m/>
    <m/>
    <m/>
    <m/>
    <m/>
    <m/>
    <m/>
    <m/>
    <m/>
    <m/>
    <m/>
    <m/>
    <m/>
    <m/>
  </r>
  <r>
    <b v="1"/>
    <n v="33"/>
    <s v="L-1525-315493941"/>
    <s v="1066963703"/>
    <s v="Aaf"/>
    <m/>
    <s v="III 3, 26"/>
    <s v="III 3, 26"/>
    <s v="X"/>
    <s v="Pergamentband"/>
    <x v="1"/>
    <s v="80° bis 110°, einseitig digitalisierbar?"/>
    <s v="hohler Rücken"/>
    <m/>
    <s v="Kassette"/>
    <s v="Nein"/>
    <n v="0"/>
    <m/>
    <m/>
    <m/>
    <m/>
    <m/>
    <m/>
    <m/>
    <m/>
    <m/>
    <x v="0"/>
    <m/>
    <m/>
    <m/>
    <m/>
    <m/>
    <m/>
    <m/>
    <m/>
    <m/>
    <m/>
    <m/>
    <m/>
    <m/>
    <m/>
    <m/>
    <m/>
    <m/>
    <m/>
    <m/>
    <m/>
    <m/>
    <m/>
    <m/>
    <m/>
    <m/>
    <m/>
    <m/>
    <n v="0"/>
    <m/>
    <m/>
    <m/>
    <m/>
    <m/>
    <m/>
    <m/>
    <m/>
    <m/>
    <m/>
    <m/>
    <m/>
    <m/>
    <m/>
    <m/>
    <m/>
    <m/>
    <m/>
    <m/>
    <m/>
    <m/>
    <m/>
    <m/>
    <m/>
    <m/>
    <m/>
    <m/>
    <m/>
    <m/>
    <m/>
    <m/>
    <m/>
    <m/>
    <m/>
    <m/>
    <m/>
    <m/>
    <m/>
    <m/>
    <m/>
    <m/>
    <m/>
    <m/>
    <m/>
  </r>
  <r>
    <b v="1"/>
    <n v="34"/>
    <s v="L-1522-31548828X"/>
    <s v="1066957665"/>
    <s v="Aaf"/>
    <m/>
    <s v="III 3, 27"/>
    <s v="III 3, 27"/>
    <s v="X"/>
    <s v="Broschur, Papier- oder Pappeinband"/>
    <x v="1"/>
    <s v="180°"/>
    <m/>
    <m/>
    <m/>
    <m/>
    <n v="0"/>
    <m/>
    <m/>
    <m/>
    <m/>
    <m/>
    <m/>
    <m/>
    <m/>
    <m/>
    <x v="0"/>
    <m/>
    <m/>
    <m/>
    <m/>
    <m/>
    <m/>
    <m/>
    <m/>
    <m/>
    <m/>
    <m/>
    <m/>
    <m/>
    <m/>
    <m/>
    <m/>
    <m/>
    <m/>
    <m/>
    <m/>
    <m/>
    <m/>
    <m/>
    <m/>
    <m/>
    <m/>
    <m/>
    <n v="0"/>
    <m/>
    <m/>
    <m/>
    <m/>
    <m/>
    <m/>
    <m/>
    <m/>
    <m/>
    <m/>
    <m/>
    <m/>
    <m/>
    <m/>
    <m/>
    <m/>
    <m/>
    <m/>
    <m/>
    <m/>
    <m/>
    <m/>
    <m/>
    <m/>
    <m/>
    <m/>
    <m/>
    <m/>
    <m/>
    <m/>
    <m/>
    <m/>
    <m/>
    <m/>
    <m/>
    <m/>
    <m/>
    <m/>
    <m/>
    <m/>
    <m/>
    <m/>
    <m/>
    <m/>
  </r>
  <r>
    <b v="1"/>
    <n v="69"/>
    <s v="L-1523-170696316"/>
    <s v="1000479455"/>
    <s v="Aal"/>
    <m/>
    <s v="III 3, 27 a"/>
    <s v="III 3, 27 a"/>
    <m/>
    <m/>
    <x v="0"/>
    <m/>
    <m/>
    <m/>
    <m/>
    <m/>
    <m/>
    <m/>
    <m/>
    <m/>
    <m/>
    <m/>
    <m/>
    <m/>
    <m/>
    <m/>
    <x v="0"/>
    <m/>
    <m/>
    <m/>
    <m/>
    <m/>
    <m/>
    <m/>
    <m/>
    <m/>
    <m/>
    <m/>
    <m/>
    <m/>
    <m/>
    <m/>
    <m/>
    <m/>
    <m/>
    <m/>
    <m/>
    <m/>
    <m/>
    <m/>
    <m/>
    <m/>
    <m/>
    <m/>
    <n v="0"/>
    <m/>
    <m/>
    <m/>
    <m/>
    <m/>
    <m/>
    <m/>
    <m/>
    <m/>
    <m/>
    <m/>
    <m/>
    <m/>
    <m/>
    <m/>
    <m/>
    <m/>
    <m/>
    <m/>
    <m/>
    <m/>
    <m/>
    <m/>
    <m/>
    <m/>
    <m/>
    <m/>
    <m/>
    <m/>
    <m/>
    <m/>
    <m/>
    <m/>
    <m/>
    <m/>
    <m/>
    <m/>
    <m/>
    <m/>
    <m/>
    <m/>
    <m/>
    <m/>
    <m/>
  </r>
  <r>
    <b v="1"/>
    <n v="70"/>
    <s v="L-1523-175552843"/>
    <s v="1001776801"/>
    <s v="Aal"/>
    <m/>
    <s v="III 3, 27 b"/>
    <s v="III 3, 27 b"/>
    <m/>
    <s v="Broschur, Halbpergamentband"/>
    <x v="1"/>
    <s v="180°"/>
    <m/>
    <m/>
    <m/>
    <m/>
    <n v="1"/>
    <m/>
    <m/>
    <m/>
    <m/>
    <m/>
    <m/>
    <m/>
    <m/>
    <m/>
    <x v="0"/>
    <m/>
    <m/>
    <m/>
    <m/>
    <m/>
    <m/>
    <m/>
    <m/>
    <m/>
    <m/>
    <m/>
    <m/>
    <m/>
    <m/>
    <m/>
    <m/>
    <m/>
    <m/>
    <m/>
    <m/>
    <m/>
    <m/>
    <m/>
    <m/>
    <m/>
    <m/>
    <m/>
    <n v="0"/>
    <m/>
    <m/>
    <m/>
    <m/>
    <m/>
    <m/>
    <m/>
    <m/>
    <m/>
    <m/>
    <m/>
    <m/>
    <m/>
    <m/>
    <m/>
    <m/>
    <m/>
    <m/>
    <m/>
    <m/>
    <m/>
    <m/>
    <m/>
    <m/>
    <m/>
    <m/>
    <m/>
    <m/>
    <m/>
    <m/>
    <m/>
    <m/>
    <m/>
    <m/>
    <m/>
    <m/>
    <m/>
    <m/>
    <m/>
    <m/>
    <m/>
    <m/>
    <m/>
    <m/>
  </r>
  <r>
    <b v="1"/>
    <n v="71"/>
    <s v="L-1524-162673280"/>
    <s v="996725954"/>
    <s v="Aal"/>
    <m/>
    <s v="III 3, 27 c"/>
    <s v="III 3, 27 c"/>
    <m/>
    <m/>
    <x v="0"/>
    <m/>
    <m/>
    <m/>
    <m/>
    <m/>
    <m/>
    <m/>
    <m/>
    <m/>
    <m/>
    <m/>
    <m/>
    <m/>
    <m/>
    <m/>
    <x v="0"/>
    <m/>
    <m/>
    <m/>
    <m/>
    <m/>
    <m/>
    <m/>
    <m/>
    <m/>
    <m/>
    <m/>
    <m/>
    <m/>
    <m/>
    <m/>
    <m/>
    <m/>
    <m/>
    <m/>
    <m/>
    <m/>
    <m/>
    <m/>
    <m/>
    <m/>
    <m/>
    <m/>
    <n v="0"/>
    <m/>
    <m/>
    <m/>
    <m/>
    <m/>
    <m/>
    <m/>
    <m/>
    <m/>
    <m/>
    <m/>
    <m/>
    <m/>
    <m/>
    <m/>
    <m/>
    <m/>
    <m/>
    <m/>
    <m/>
    <m/>
    <m/>
    <m/>
    <m/>
    <m/>
    <m/>
    <m/>
    <m/>
    <m/>
    <m/>
    <m/>
    <m/>
    <m/>
    <m/>
    <m/>
    <m/>
    <m/>
    <m/>
    <m/>
    <m/>
    <m/>
    <m/>
    <m/>
    <m/>
  </r>
  <r>
    <b v="1"/>
    <n v="72"/>
    <s v="L-1523-15411331X"/>
    <s v="993973221"/>
    <s v="Aal"/>
    <m/>
    <s v="III 3, 27 d"/>
    <s v="III 3, 27d"/>
    <s v="X"/>
    <s v="Ledereinband, Schließen, erhabene Buchbeschläge"/>
    <x v="1"/>
    <s v="80° bis 110°, einseitig digitalisierbar?"/>
    <s v="hohler Rücken"/>
    <m/>
    <s v="Buchschuh"/>
    <s v="Nein"/>
    <n v="0"/>
    <m/>
    <m/>
    <m/>
    <m/>
    <m/>
    <m/>
    <m/>
    <m/>
    <m/>
    <x v="0"/>
    <m/>
    <m/>
    <m/>
    <m/>
    <m/>
    <m/>
    <m/>
    <m/>
    <m/>
    <m/>
    <m/>
    <m/>
    <m/>
    <m/>
    <m/>
    <m/>
    <m/>
    <m/>
    <m/>
    <m/>
    <m/>
    <m/>
    <m/>
    <m/>
    <m/>
    <m/>
    <m/>
    <n v="0"/>
    <m/>
    <m/>
    <m/>
    <m/>
    <m/>
    <m/>
    <m/>
    <m/>
    <m/>
    <m/>
    <m/>
    <m/>
    <m/>
    <m/>
    <m/>
    <m/>
    <m/>
    <m/>
    <m/>
    <m/>
    <m/>
    <m/>
    <m/>
    <m/>
    <m/>
    <m/>
    <m/>
    <m/>
    <m/>
    <m/>
    <m/>
    <m/>
    <m/>
    <m/>
    <m/>
    <m/>
    <m/>
    <m/>
    <m/>
    <m/>
    <m/>
    <m/>
    <m/>
    <m/>
  </r>
  <r>
    <b v="1"/>
    <n v="73"/>
    <s v="L-2007-325402"/>
    <s v="986063355"/>
    <s v="Aa"/>
    <m/>
    <s v="III 3, 27 e"/>
    <s v="III 3, 27 e"/>
    <m/>
    <s v="Broschur"/>
    <x v="1"/>
    <s v="180°"/>
    <s v="gefaltete Blätter"/>
    <m/>
    <s v="Mappe"/>
    <s v="Nein"/>
    <n v="1"/>
    <m/>
    <m/>
    <m/>
    <m/>
    <m/>
    <m/>
    <m/>
    <m/>
    <m/>
    <x v="0"/>
    <m/>
    <m/>
    <m/>
    <m/>
    <m/>
    <m/>
    <m/>
    <m/>
    <m/>
    <m/>
    <m/>
    <m/>
    <m/>
    <m/>
    <m/>
    <m/>
    <m/>
    <m/>
    <m/>
    <m/>
    <m/>
    <m/>
    <m/>
    <m/>
    <m/>
    <m/>
    <m/>
    <n v="0"/>
    <m/>
    <m/>
    <m/>
    <m/>
    <m/>
    <m/>
    <m/>
    <m/>
    <m/>
    <m/>
    <m/>
    <m/>
    <m/>
    <m/>
    <m/>
    <m/>
    <m/>
    <m/>
    <m/>
    <m/>
    <m/>
    <m/>
    <m/>
    <m/>
    <m/>
    <m/>
    <m/>
    <m/>
    <m/>
    <m/>
    <m/>
    <m/>
    <m/>
    <m/>
    <m/>
    <m/>
    <m/>
    <m/>
    <m/>
    <m/>
    <m/>
    <m/>
    <m/>
    <m/>
  </r>
  <r>
    <b v="1"/>
    <n v="35"/>
    <s v="L-1523-165117486"/>
    <s v="997856157"/>
    <s v="Aal"/>
    <m/>
    <s v="III 3, 28"/>
    <s v="III 3, 28"/>
    <m/>
    <m/>
    <x v="0"/>
    <m/>
    <m/>
    <m/>
    <m/>
    <m/>
    <m/>
    <m/>
    <m/>
    <m/>
    <m/>
    <m/>
    <m/>
    <m/>
    <m/>
    <m/>
    <x v="0"/>
    <m/>
    <m/>
    <m/>
    <m/>
    <m/>
    <m/>
    <m/>
    <m/>
    <m/>
    <m/>
    <m/>
    <m/>
    <m/>
    <m/>
    <m/>
    <m/>
    <m/>
    <m/>
    <m/>
    <m/>
    <m/>
    <m/>
    <m/>
    <m/>
    <m/>
    <m/>
    <m/>
    <n v="0"/>
    <m/>
    <m/>
    <m/>
    <m/>
    <m/>
    <m/>
    <m/>
    <m/>
    <m/>
    <m/>
    <m/>
    <m/>
    <m/>
    <m/>
    <m/>
    <m/>
    <m/>
    <m/>
    <m/>
    <m/>
    <m/>
    <m/>
    <m/>
    <m/>
    <m/>
    <m/>
    <m/>
    <m/>
    <m/>
    <m/>
    <m/>
    <m/>
    <m/>
    <m/>
    <m/>
    <m/>
    <m/>
    <m/>
    <m/>
    <m/>
    <m/>
    <m/>
    <m/>
    <m/>
  </r>
  <r>
    <b v="1"/>
    <n v="36"/>
    <s v="L-1524-176403655"/>
    <s v="1002053153"/>
    <s v="Aal"/>
    <m/>
    <s v="III 3, 29"/>
    <s v="III 3, 29"/>
    <m/>
    <m/>
    <x v="0"/>
    <m/>
    <m/>
    <m/>
    <m/>
    <m/>
    <m/>
    <m/>
    <m/>
    <m/>
    <m/>
    <m/>
    <m/>
    <m/>
    <m/>
    <m/>
    <x v="0"/>
    <m/>
    <m/>
    <m/>
    <m/>
    <m/>
    <m/>
    <m/>
    <m/>
    <m/>
    <m/>
    <m/>
    <m/>
    <m/>
    <m/>
    <m/>
    <m/>
    <m/>
    <m/>
    <m/>
    <m/>
    <m/>
    <m/>
    <m/>
    <m/>
    <m/>
    <m/>
    <m/>
    <n v="0"/>
    <m/>
    <m/>
    <m/>
    <m/>
    <m/>
    <m/>
    <m/>
    <m/>
    <m/>
    <m/>
    <m/>
    <m/>
    <m/>
    <m/>
    <m/>
    <m/>
    <m/>
    <m/>
    <m/>
    <m/>
    <m/>
    <m/>
    <m/>
    <m/>
    <m/>
    <m/>
    <m/>
    <m/>
    <m/>
    <m/>
    <m/>
    <m/>
    <m/>
    <m/>
    <m/>
    <m/>
    <m/>
    <m/>
    <m/>
    <m/>
    <m/>
    <m/>
    <m/>
    <m/>
  </r>
  <r>
    <b v="1"/>
    <n v="37"/>
    <s v="L-1525-167684566"/>
    <s v="999177729"/>
    <s v="Aal"/>
    <m/>
    <s v="III 3, 30"/>
    <s v="III 3, 30"/>
    <m/>
    <m/>
    <x v="0"/>
    <m/>
    <m/>
    <m/>
    <m/>
    <m/>
    <m/>
    <m/>
    <m/>
    <m/>
    <m/>
    <m/>
    <m/>
    <m/>
    <m/>
    <m/>
    <x v="0"/>
    <m/>
    <m/>
    <m/>
    <m/>
    <m/>
    <m/>
    <m/>
    <m/>
    <m/>
    <m/>
    <m/>
    <m/>
    <m/>
    <m/>
    <m/>
    <m/>
    <m/>
    <m/>
    <m/>
    <m/>
    <m/>
    <m/>
    <m/>
    <m/>
    <m/>
    <m/>
    <m/>
    <n v="0"/>
    <m/>
    <m/>
    <m/>
    <m/>
    <m/>
    <m/>
    <m/>
    <m/>
    <m/>
    <m/>
    <m/>
    <m/>
    <m/>
    <m/>
    <m/>
    <m/>
    <m/>
    <m/>
    <m/>
    <m/>
    <m/>
    <m/>
    <m/>
    <m/>
    <m/>
    <m/>
    <m/>
    <m/>
    <m/>
    <m/>
    <m/>
    <m/>
    <m/>
    <m/>
    <m/>
    <m/>
    <m/>
    <m/>
    <m/>
    <m/>
    <m/>
    <m/>
    <m/>
    <m/>
  </r>
  <r>
    <b v="1"/>
    <n v="38"/>
    <s v="L-1527-170103552"/>
    <s v="1000152936"/>
    <s v="Aal"/>
    <m/>
    <s v="III 3, 31"/>
    <s v="III 3, 31"/>
    <m/>
    <s v="Pergamentband"/>
    <x v="1"/>
    <s v="80° bis 110°, einseitig digitalisierbar?"/>
    <m/>
    <m/>
    <m/>
    <m/>
    <n v="0"/>
    <m/>
    <m/>
    <m/>
    <m/>
    <m/>
    <m/>
    <m/>
    <m/>
    <m/>
    <x v="0"/>
    <m/>
    <m/>
    <m/>
    <m/>
    <m/>
    <m/>
    <m/>
    <m/>
    <m/>
    <m/>
    <m/>
    <m/>
    <m/>
    <m/>
    <m/>
    <m/>
    <m/>
    <m/>
    <m/>
    <m/>
    <m/>
    <m/>
    <m/>
    <m/>
    <m/>
    <m/>
    <m/>
    <n v="0"/>
    <m/>
    <m/>
    <m/>
    <m/>
    <m/>
    <m/>
    <m/>
    <m/>
    <m/>
    <m/>
    <m/>
    <m/>
    <m/>
    <m/>
    <m/>
    <m/>
    <m/>
    <m/>
    <m/>
    <m/>
    <m/>
    <m/>
    <m/>
    <m/>
    <m/>
    <m/>
    <m/>
    <m/>
    <m/>
    <m/>
    <m/>
    <m/>
    <m/>
    <m/>
    <m/>
    <m/>
    <m/>
    <m/>
    <m/>
    <m/>
    <m/>
    <m/>
    <m/>
    <m/>
  </r>
  <r>
    <b v="1"/>
    <n v="39"/>
    <s v="L-9999-154449180"/>
    <s v="994061757"/>
    <s v="Aal"/>
    <m/>
    <s v="III 3, 32"/>
    <s v="III 3, 32"/>
    <m/>
    <m/>
    <x v="0"/>
    <m/>
    <m/>
    <m/>
    <m/>
    <m/>
    <m/>
    <m/>
    <m/>
    <m/>
    <m/>
    <m/>
    <m/>
    <m/>
    <m/>
    <m/>
    <x v="0"/>
    <m/>
    <m/>
    <m/>
    <m/>
    <m/>
    <m/>
    <m/>
    <m/>
    <m/>
    <m/>
    <m/>
    <m/>
    <m/>
    <m/>
    <m/>
    <m/>
    <m/>
    <m/>
    <m/>
    <m/>
    <m/>
    <m/>
    <m/>
    <m/>
    <m/>
    <m/>
    <m/>
    <n v="0"/>
    <m/>
    <m/>
    <m/>
    <m/>
    <m/>
    <m/>
    <m/>
    <m/>
    <m/>
    <m/>
    <m/>
    <m/>
    <m/>
    <m/>
    <m/>
    <m/>
    <m/>
    <m/>
    <m/>
    <m/>
    <m/>
    <m/>
    <m/>
    <m/>
    <m/>
    <m/>
    <m/>
    <m/>
    <m/>
    <m/>
    <m/>
    <m/>
    <m/>
    <m/>
    <m/>
    <m/>
    <m/>
    <m/>
    <m/>
    <m/>
    <m/>
    <m/>
    <m/>
    <m/>
  </r>
  <r>
    <b v="1"/>
    <n v="40"/>
    <s v="L-1546-167648829"/>
    <s v="999175432"/>
    <s v="Aal"/>
    <m/>
    <s v="III 3, 33"/>
    <s v="III 3, 33"/>
    <m/>
    <s v="Halbpergamentband"/>
    <x v="1"/>
    <s v="180°"/>
    <s v="hohler Rücken"/>
    <m/>
    <m/>
    <m/>
    <n v="0"/>
    <m/>
    <m/>
    <m/>
    <m/>
    <m/>
    <m/>
    <m/>
    <m/>
    <m/>
    <x v="0"/>
    <m/>
    <m/>
    <m/>
    <m/>
    <m/>
    <m/>
    <m/>
    <m/>
    <m/>
    <m/>
    <m/>
    <m/>
    <m/>
    <m/>
    <m/>
    <m/>
    <m/>
    <m/>
    <m/>
    <m/>
    <m/>
    <m/>
    <m/>
    <m/>
    <m/>
    <m/>
    <m/>
    <n v="0"/>
    <m/>
    <m/>
    <m/>
    <m/>
    <m/>
    <m/>
    <m/>
    <m/>
    <m/>
    <m/>
    <m/>
    <m/>
    <m/>
    <m/>
    <m/>
    <m/>
    <m/>
    <m/>
    <m/>
    <m/>
    <m/>
    <m/>
    <m/>
    <m/>
    <m/>
    <m/>
    <m/>
    <m/>
    <m/>
    <m/>
    <m/>
    <m/>
    <m/>
    <m/>
    <m/>
    <m/>
    <m/>
    <m/>
    <m/>
    <m/>
    <m/>
    <m/>
    <m/>
    <m/>
  </r>
  <r>
    <b v="1"/>
    <n v="41"/>
    <s v="L-1522-165117257"/>
    <s v="997855789"/>
    <s v="Aal"/>
    <m/>
    <s v="III 3, 34"/>
    <s v="III 3, 34"/>
    <m/>
    <m/>
    <x v="0"/>
    <m/>
    <m/>
    <m/>
    <m/>
    <m/>
    <m/>
    <m/>
    <m/>
    <m/>
    <m/>
    <m/>
    <m/>
    <m/>
    <m/>
    <m/>
    <x v="0"/>
    <m/>
    <m/>
    <m/>
    <m/>
    <m/>
    <m/>
    <m/>
    <m/>
    <m/>
    <m/>
    <m/>
    <m/>
    <m/>
    <m/>
    <m/>
    <m/>
    <m/>
    <m/>
    <m/>
    <m/>
    <m/>
    <m/>
    <m/>
    <m/>
    <m/>
    <m/>
    <m/>
    <n v="0"/>
    <m/>
    <m/>
    <m/>
    <m/>
    <m/>
    <m/>
    <m/>
    <m/>
    <m/>
    <m/>
    <m/>
    <m/>
    <m/>
    <m/>
    <m/>
    <m/>
    <m/>
    <m/>
    <m/>
    <m/>
    <m/>
    <m/>
    <m/>
    <m/>
    <m/>
    <m/>
    <m/>
    <m/>
    <m/>
    <m/>
    <m/>
    <m/>
    <m/>
    <m/>
    <m/>
    <m/>
    <m/>
    <m/>
    <m/>
    <m/>
    <m/>
    <m/>
    <m/>
    <m/>
  </r>
  <r>
    <b v="1"/>
    <n v="42"/>
    <s v="L-2009-322630"/>
    <s v="998431591"/>
    <s v="Aa"/>
    <m/>
    <s v="III 3, 35"/>
    <s v="III 3, 35"/>
    <m/>
    <m/>
    <x v="0"/>
    <m/>
    <m/>
    <m/>
    <m/>
    <m/>
    <m/>
    <m/>
    <m/>
    <m/>
    <m/>
    <m/>
    <m/>
    <m/>
    <m/>
    <m/>
    <x v="0"/>
    <m/>
    <m/>
    <m/>
    <m/>
    <m/>
    <m/>
    <m/>
    <m/>
    <m/>
    <m/>
    <m/>
    <m/>
    <m/>
    <m/>
    <m/>
    <m/>
    <m/>
    <m/>
    <m/>
    <m/>
    <m/>
    <m/>
    <m/>
    <m/>
    <m/>
    <m/>
    <m/>
    <n v="0"/>
    <m/>
    <m/>
    <m/>
    <m/>
    <m/>
    <m/>
    <m/>
    <m/>
    <m/>
    <m/>
    <m/>
    <m/>
    <m/>
    <m/>
    <m/>
    <m/>
    <m/>
    <m/>
    <m/>
    <m/>
    <m/>
    <m/>
    <m/>
    <m/>
    <m/>
    <m/>
    <m/>
    <m/>
    <m/>
    <m/>
    <m/>
    <m/>
    <m/>
    <m/>
    <m/>
    <m/>
    <m/>
    <m/>
    <m/>
    <m/>
    <m/>
    <m/>
    <m/>
    <m/>
  </r>
  <r>
    <b v="1"/>
    <n v="43"/>
    <s v="L-2012-301916"/>
    <s v="1013629493"/>
    <s v="Aa"/>
    <m/>
    <s v="III 3, 36"/>
    <s v="III 3, 36"/>
    <m/>
    <s v="Ledereinband, Schließen, erhabene Buchbeschläge"/>
    <x v="2"/>
    <s v="80° bis 110°, einseitig digitalisierbar?"/>
    <s v="Schrift bis in den Falz"/>
    <m/>
    <m/>
    <m/>
    <n v="0"/>
    <m/>
    <m/>
    <m/>
    <m/>
    <m/>
    <m/>
    <m/>
    <m/>
    <m/>
    <x v="3"/>
    <m/>
    <s v="x"/>
    <s v="f"/>
    <m/>
    <m/>
    <m/>
    <m/>
    <m/>
    <s v="Pa"/>
    <m/>
    <m/>
    <m/>
    <s v="x"/>
    <m/>
    <m/>
    <m/>
    <m/>
    <m/>
    <m/>
    <m/>
    <n v="0"/>
    <s v="x"/>
    <s v="45"/>
    <m/>
    <m/>
    <m/>
    <s v="n"/>
    <n v="0"/>
    <m/>
    <m/>
    <m/>
    <m/>
    <m/>
    <m/>
    <m/>
    <m/>
    <s v="x 45"/>
    <s v="Box (sperrt)"/>
    <m/>
    <m/>
    <m/>
    <m/>
    <m/>
    <m/>
    <m/>
    <m/>
    <m/>
    <m/>
    <m/>
    <m/>
    <m/>
    <m/>
    <m/>
    <m/>
    <m/>
    <m/>
    <m/>
    <m/>
    <m/>
    <m/>
    <m/>
    <m/>
    <m/>
    <m/>
    <m/>
    <m/>
    <m/>
    <m/>
    <m/>
    <m/>
    <m/>
    <m/>
  </r>
  <r>
    <b v="1"/>
    <n v="75"/>
    <s v="L-1556-31532421X"/>
    <s v="1066865930"/>
    <s v="Aaf"/>
    <m/>
    <s v="III 4, 1"/>
    <s v="III 4, 1"/>
    <s v="X"/>
    <s v="Broschur, Halbgewebeband"/>
    <x v="1"/>
    <s v="80° bis 110°, einseitig digitalisierbar?"/>
    <m/>
    <m/>
    <m/>
    <m/>
    <n v="1"/>
    <m/>
    <m/>
    <m/>
    <m/>
    <m/>
    <m/>
    <m/>
    <m/>
    <m/>
    <x v="0"/>
    <m/>
    <m/>
    <m/>
    <m/>
    <m/>
    <m/>
    <m/>
    <m/>
    <m/>
    <m/>
    <m/>
    <m/>
    <m/>
    <m/>
    <m/>
    <m/>
    <m/>
    <m/>
    <m/>
    <m/>
    <m/>
    <m/>
    <m/>
    <m/>
    <m/>
    <m/>
    <m/>
    <n v="0"/>
    <m/>
    <m/>
    <m/>
    <m/>
    <m/>
    <m/>
    <m/>
    <m/>
    <m/>
    <m/>
    <m/>
    <m/>
    <m/>
    <m/>
    <m/>
    <m/>
    <m/>
    <m/>
    <m/>
    <m/>
    <m/>
    <m/>
    <m/>
    <m/>
    <m/>
    <m/>
    <m/>
    <m/>
    <m/>
    <m/>
    <m/>
    <m/>
    <m/>
    <m/>
    <m/>
    <m/>
    <m/>
    <m/>
    <m/>
    <m/>
    <m/>
    <m/>
    <m/>
    <m/>
  </r>
  <r>
    <b v="1"/>
    <n v="76"/>
    <s v="L-1501-315306459"/>
    <s v="1066847150"/>
    <s v="Aaf"/>
    <m/>
    <s v="III 5, 1"/>
    <s v="III 5, 1"/>
    <m/>
    <m/>
    <x v="3"/>
    <m/>
    <m/>
    <m/>
    <m/>
    <m/>
    <m/>
    <m/>
    <m/>
    <m/>
    <m/>
    <m/>
    <m/>
    <m/>
    <m/>
    <m/>
    <x v="6"/>
    <s v="x"/>
    <m/>
    <s v="h/E"/>
    <m/>
    <m/>
    <m/>
    <m/>
    <m/>
    <s v="Pa"/>
    <m/>
    <m/>
    <m/>
    <m/>
    <m/>
    <m/>
    <m/>
    <m/>
    <m/>
    <s v="B/I/R"/>
    <s v="x"/>
    <m/>
    <m/>
    <s v="45"/>
    <m/>
    <m/>
    <m/>
    <s v="n"/>
    <n v="0"/>
    <m/>
    <m/>
    <m/>
    <m/>
    <m/>
    <m/>
    <m/>
    <m/>
    <m/>
    <m/>
    <m/>
    <m/>
    <m/>
    <m/>
    <m/>
    <m/>
    <m/>
    <m/>
    <m/>
    <m/>
    <m/>
    <m/>
    <m/>
    <m/>
    <m/>
    <m/>
    <m/>
    <m/>
    <m/>
    <m/>
    <m/>
    <m/>
    <m/>
    <m/>
    <m/>
    <m/>
    <m/>
    <m/>
    <m/>
    <m/>
    <m/>
    <m/>
    <m/>
    <m/>
  </r>
  <r>
    <b v="1"/>
    <n v="77"/>
    <s v="L-1512-315492287"/>
    <s v="1066961883"/>
    <s v="Aaf"/>
    <m/>
    <s v="III 5, 2"/>
    <s v="III 5, 2"/>
    <m/>
    <m/>
    <x v="0"/>
    <m/>
    <m/>
    <m/>
    <m/>
    <m/>
    <m/>
    <m/>
    <m/>
    <m/>
    <m/>
    <m/>
    <m/>
    <m/>
    <m/>
    <m/>
    <x v="0"/>
    <m/>
    <m/>
    <m/>
    <m/>
    <m/>
    <m/>
    <m/>
    <m/>
    <m/>
    <m/>
    <m/>
    <m/>
    <m/>
    <m/>
    <m/>
    <m/>
    <m/>
    <m/>
    <m/>
    <m/>
    <m/>
    <m/>
    <m/>
    <m/>
    <m/>
    <m/>
    <m/>
    <n v="0"/>
    <m/>
    <m/>
    <m/>
    <m/>
    <m/>
    <m/>
    <m/>
    <m/>
    <m/>
    <m/>
    <m/>
    <m/>
    <m/>
    <m/>
    <m/>
    <m/>
    <m/>
    <m/>
    <m/>
    <m/>
    <m/>
    <m/>
    <m/>
    <m/>
    <m/>
    <m/>
    <m/>
    <m/>
    <m/>
    <m/>
    <m/>
    <m/>
    <m/>
    <m/>
    <m/>
    <m/>
    <m/>
    <m/>
    <m/>
    <m/>
    <m/>
    <m/>
    <m/>
    <m/>
  </r>
  <r>
    <b v="1"/>
    <n v="78"/>
    <s v="L-1507-315492791"/>
    <s v="106696243X"/>
    <s v="Aaf"/>
    <m/>
    <s v="III 6, 1"/>
    <s v="III 6, 1"/>
    <s v="X"/>
    <s v="Gewebeeinband"/>
    <x v="1"/>
    <s v="80° bis 110°, einseitig digitalisierbar?"/>
    <s v="fester Rücken mit Schmuckprägung"/>
    <m/>
    <m/>
    <m/>
    <n v="0"/>
    <m/>
    <m/>
    <m/>
    <m/>
    <m/>
    <m/>
    <m/>
    <m/>
    <m/>
    <x v="0"/>
    <m/>
    <m/>
    <m/>
    <m/>
    <m/>
    <m/>
    <m/>
    <m/>
    <m/>
    <m/>
    <m/>
    <m/>
    <m/>
    <m/>
    <m/>
    <m/>
    <m/>
    <m/>
    <m/>
    <m/>
    <m/>
    <m/>
    <m/>
    <m/>
    <m/>
    <m/>
    <m/>
    <n v="0"/>
    <m/>
    <m/>
    <m/>
    <m/>
    <m/>
    <m/>
    <m/>
    <m/>
    <m/>
    <m/>
    <m/>
    <m/>
    <m/>
    <m/>
    <m/>
    <m/>
    <m/>
    <m/>
    <m/>
    <m/>
    <m/>
    <m/>
    <m/>
    <m/>
    <m/>
    <m/>
    <m/>
    <m/>
    <m/>
    <m/>
    <m/>
    <m/>
    <m/>
    <m/>
    <m/>
    <m/>
    <m/>
    <m/>
    <m/>
    <m/>
    <m/>
    <m/>
    <m/>
    <m/>
  </r>
  <r>
    <b v="1"/>
    <m/>
    <s v="L-1510-315218819"/>
    <s v="1066798702"/>
    <s v="Aaf"/>
    <m/>
    <s v="III 6, 2"/>
    <s v="III 6, 2"/>
    <m/>
    <m/>
    <x v="0"/>
    <m/>
    <m/>
    <m/>
    <m/>
    <m/>
    <m/>
    <m/>
    <m/>
    <m/>
    <m/>
    <m/>
    <m/>
    <m/>
    <m/>
    <m/>
    <x v="0"/>
    <m/>
    <m/>
    <m/>
    <m/>
    <m/>
    <m/>
    <m/>
    <m/>
    <m/>
    <m/>
    <m/>
    <m/>
    <m/>
    <m/>
    <m/>
    <m/>
    <m/>
    <m/>
    <m/>
    <m/>
    <m/>
    <m/>
    <m/>
    <m/>
    <m/>
    <m/>
    <m/>
    <m/>
    <m/>
    <m/>
    <m/>
    <m/>
    <m/>
    <m/>
    <m/>
    <m/>
    <m/>
    <m/>
    <m/>
    <m/>
    <m/>
    <m/>
    <m/>
    <m/>
    <m/>
    <m/>
    <m/>
    <m/>
    <m/>
    <m/>
    <m/>
    <m/>
    <m/>
    <m/>
    <m/>
    <m/>
    <m/>
    <m/>
    <m/>
    <m/>
    <m/>
    <m/>
    <m/>
    <m/>
    <m/>
    <m/>
    <m/>
    <m/>
    <m/>
    <m/>
    <m/>
    <m/>
  </r>
  <r>
    <b v="0"/>
    <n v="80"/>
    <s v="L-1510-315490659"/>
    <s v="1066960135"/>
    <m/>
    <m/>
    <s v="III 6, 3"/>
    <m/>
    <m/>
    <m/>
    <x v="0"/>
    <m/>
    <m/>
    <m/>
    <m/>
    <m/>
    <m/>
    <m/>
    <m/>
    <m/>
    <m/>
    <s v="DA"/>
    <m/>
    <m/>
    <m/>
    <m/>
    <x v="0"/>
    <m/>
    <m/>
    <m/>
    <m/>
    <m/>
    <m/>
    <m/>
    <m/>
    <m/>
    <m/>
    <m/>
    <m/>
    <m/>
    <m/>
    <m/>
    <m/>
    <m/>
    <m/>
    <m/>
    <m/>
    <m/>
    <m/>
    <m/>
    <m/>
    <m/>
    <m/>
    <m/>
    <n v="0"/>
    <m/>
    <m/>
    <m/>
    <m/>
    <m/>
    <m/>
    <m/>
    <m/>
    <m/>
    <m/>
    <m/>
    <m/>
    <m/>
    <m/>
    <m/>
    <m/>
    <m/>
    <m/>
    <m/>
    <m/>
    <m/>
    <m/>
    <m/>
    <m/>
    <m/>
    <m/>
    <m/>
    <m/>
    <m/>
    <m/>
    <m/>
    <m/>
    <m/>
    <m/>
    <m/>
    <m/>
    <m/>
    <m/>
    <m/>
    <m/>
    <m/>
    <m/>
    <m/>
    <m/>
  </r>
  <r>
    <b v="1"/>
    <m/>
    <s v="L-1507-315329408"/>
    <s v="1066871604"/>
    <s v="Aaf"/>
    <m/>
    <s v="III 6, 4"/>
    <s v="III 6, 4"/>
    <m/>
    <m/>
    <x v="0"/>
    <m/>
    <m/>
    <m/>
    <m/>
    <m/>
    <m/>
    <m/>
    <m/>
    <m/>
    <m/>
    <m/>
    <m/>
    <m/>
    <m/>
    <m/>
    <x v="0"/>
    <m/>
    <m/>
    <m/>
    <m/>
    <m/>
    <m/>
    <m/>
    <m/>
    <m/>
    <m/>
    <m/>
    <m/>
    <m/>
    <m/>
    <m/>
    <m/>
    <m/>
    <m/>
    <m/>
    <m/>
    <m/>
    <m/>
    <m/>
    <m/>
    <m/>
    <m/>
    <m/>
    <m/>
    <m/>
    <m/>
    <m/>
    <m/>
    <m/>
    <m/>
    <m/>
    <m/>
    <m/>
    <m/>
    <m/>
    <m/>
    <m/>
    <m/>
    <m/>
    <m/>
    <m/>
    <m/>
    <m/>
    <m/>
    <m/>
    <m/>
    <m/>
    <m/>
    <m/>
    <m/>
    <m/>
    <m/>
    <m/>
    <m/>
    <m/>
    <m/>
    <m/>
    <m/>
    <m/>
    <m/>
    <m/>
    <m/>
    <m/>
    <m/>
    <m/>
    <m/>
    <m/>
    <m/>
  </r>
  <r>
    <b v="1"/>
    <n v="82"/>
    <s v="L-1509-31549011X"/>
    <s v="1066959587"/>
    <s v="Aaf"/>
    <s v="https://portal.dnb.de/opac.htm?method=simpleSearch&amp;cqlMode=true&amp;query=idn%3D1066959587"/>
    <s v="III 6, 5"/>
    <s v="III 6, 5"/>
    <s v="X"/>
    <s v="Ledereinband"/>
    <x v="1"/>
    <s v="80° bis 110°, einseitig digitalisierbar?"/>
    <s v="fester Rücken mit Schmuckprägung, stark brüchiges Einbandmaterial"/>
    <m/>
    <m/>
    <m/>
    <n v="3"/>
    <m/>
    <m/>
    <m/>
    <m/>
    <m/>
    <m/>
    <m/>
    <m/>
    <m/>
    <x v="2"/>
    <s v="x"/>
    <m/>
    <s v="f/V"/>
    <m/>
    <m/>
    <m/>
    <m/>
    <m/>
    <s v="Pa"/>
    <m/>
    <m/>
    <m/>
    <m/>
    <m/>
    <m/>
    <m/>
    <m/>
    <m/>
    <m/>
    <m/>
    <m/>
    <m/>
    <s v="45"/>
    <m/>
    <m/>
    <m/>
    <s v="ja vor"/>
    <n v="2"/>
    <m/>
    <m/>
    <m/>
    <m/>
    <m/>
    <m/>
    <m/>
    <m/>
    <m/>
    <m/>
    <s v="x"/>
    <s v="x"/>
    <s v="x"/>
    <m/>
    <s v="v"/>
    <m/>
    <m/>
    <m/>
    <m/>
    <m/>
    <m/>
    <m/>
    <m/>
    <n v="2"/>
    <s v="Ergänzung/Stabilisierung mit JP"/>
    <m/>
    <m/>
    <m/>
    <m/>
    <m/>
    <m/>
    <m/>
    <m/>
    <m/>
    <m/>
    <m/>
    <m/>
    <m/>
    <m/>
    <m/>
    <m/>
    <m/>
    <m/>
    <m/>
  </r>
  <r>
    <b v="1"/>
    <n v="83"/>
    <s v="L-1516-315490861"/>
    <s v="1066960372"/>
    <s v="Aaf"/>
    <s v="https://portal.dnb.de/opac.htm?method=simpleSearch&amp;cqlMode=true&amp;query=idn%3D1066960372"/>
    <s v="III 6, 6"/>
    <s v="III 6, 6"/>
    <s v="X"/>
    <s v="Ledereinband"/>
    <x v="2"/>
    <s v="80° bis 110°, einseitig digitalisierbar?"/>
    <s v="fester Rücken mit Schmuckprägung, welliger Buchblock, Schrift bis in den Falz"/>
    <m/>
    <m/>
    <m/>
    <n v="3"/>
    <m/>
    <m/>
    <m/>
    <m/>
    <m/>
    <m/>
    <m/>
    <m/>
    <m/>
    <x v="2"/>
    <s v="x"/>
    <m/>
    <s v="f/V"/>
    <m/>
    <m/>
    <m/>
    <m/>
    <m/>
    <s v="Pa"/>
    <m/>
    <m/>
    <m/>
    <m/>
    <m/>
    <m/>
    <m/>
    <m/>
    <m/>
    <m/>
    <m/>
    <m/>
    <m/>
    <s v="110"/>
    <m/>
    <m/>
    <m/>
    <s v="n"/>
    <n v="0"/>
    <m/>
    <m/>
    <m/>
    <m/>
    <m/>
    <m/>
    <m/>
    <s v="Schaden stabil"/>
    <m/>
    <m/>
    <m/>
    <m/>
    <m/>
    <m/>
    <m/>
    <m/>
    <m/>
    <m/>
    <m/>
    <m/>
    <m/>
    <m/>
    <m/>
    <m/>
    <m/>
    <m/>
    <m/>
    <m/>
    <m/>
    <m/>
    <m/>
    <m/>
    <m/>
    <m/>
    <m/>
    <m/>
    <m/>
    <m/>
    <m/>
    <m/>
    <m/>
    <m/>
    <m/>
    <m/>
  </r>
  <r>
    <b v="1"/>
    <n v="189"/>
    <s v="L-1516-315489715"/>
    <s v="1066959099"/>
    <s v="Aaf"/>
    <s v="https://portal.dnb.de/opac.htm?method=simpleSearch&amp;cqlMode=true&amp;query=idn%3D1066959099"/>
    <s v="III 6, 6 a"/>
    <s v="III 6, 6 a"/>
    <s v="X"/>
    <s v="Gewebeeinband"/>
    <x v="2"/>
    <s v="80° bis 110°, einseitig digitalisierbar?"/>
    <s v="hohler Rücken, Schrift bis in den Falz"/>
    <m/>
    <m/>
    <m/>
    <n v="0"/>
    <m/>
    <m/>
    <m/>
    <m/>
    <m/>
    <m/>
    <m/>
    <m/>
    <m/>
    <x v="0"/>
    <m/>
    <m/>
    <m/>
    <m/>
    <m/>
    <m/>
    <m/>
    <m/>
    <m/>
    <m/>
    <m/>
    <m/>
    <m/>
    <m/>
    <m/>
    <m/>
    <m/>
    <m/>
    <m/>
    <m/>
    <m/>
    <m/>
    <m/>
    <m/>
    <m/>
    <m/>
    <m/>
    <n v="0"/>
    <m/>
    <m/>
    <m/>
    <m/>
    <m/>
    <m/>
    <m/>
    <m/>
    <m/>
    <m/>
    <m/>
    <m/>
    <m/>
    <m/>
    <m/>
    <m/>
    <m/>
    <m/>
    <m/>
    <m/>
    <m/>
    <m/>
    <m/>
    <m/>
    <m/>
    <m/>
    <m/>
    <m/>
    <m/>
    <m/>
    <m/>
    <m/>
    <m/>
    <m/>
    <m/>
    <m/>
    <m/>
    <m/>
    <m/>
    <m/>
    <m/>
    <m/>
    <m/>
    <m/>
  </r>
  <r>
    <b v="1"/>
    <n v="190"/>
    <s v="L-1522-177748214"/>
    <s v="1002641578"/>
    <s v="Aal"/>
    <s v="https://portal.dnb.de/opac.htm?method=simpleSearch&amp;cqlMode=true&amp;query=idn%3D1002641578"/>
    <s v="III 6, 6 d"/>
    <s v="III 6, 6d"/>
    <m/>
    <s v="Broschur, Papier- oder Pappeinband"/>
    <x v="1"/>
    <s v="180°"/>
    <m/>
    <m/>
    <m/>
    <m/>
    <n v="0"/>
    <m/>
    <m/>
    <m/>
    <m/>
    <m/>
    <m/>
    <m/>
    <m/>
    <m/>
    <x v="0"/>
    <m/>
    <m/>
    <m/>
    <m/>
    <m/>
    <m/>
    <m/>
    <m/>
    <m/>
    <m/>
    <m/>
    <m/>
    <m/>
    <m/>
    <m/>
    <m/>
    <m/>
    <m/>
    <m/>
    <m/>
    <m/>
    <m/>
    <m/>
    <m/>
    <m/>
    <m/>
    <m/>
    <n v="0"/>
    <m/>
    <m/>
    <m/>
    <m/>
    <m/>
    <m/>
    <m/>
    <m/>
    <m/>
    <m/>
    <m/>
    <m/>
    <m/>
    <m/>
    <m/>
    <m/>
    <m/>
    <m/>
    <m/>
    <m/>
    <m/>
    <m/>
    <m/>
    <m/>
    <m/>
    <m/>
    <m/>
    <m/>
    <m/>
    <m/>
    <m/>
    <m/>
    <m/>
    <m/>
    <m/>
    <m/>
    <m/>
    <m/>
    <m/>
    <m/>
    <m/>
    <m/>
    <m/>
    <m/>
  </r>
  <r>
    <b v="1"/>
    <n v="84"/>
    <s v="L-1523-315488999"/>
    <s v="1066958378"/>
    <s v="Aaf"/>
    <s v="https://portal.dnb.de/opac.htm?method=simpleSearch&amp;cqlMode=true&amp;query=idn%3D1066958378"/>
    <s v="III 6, 7"/>
    <s v="III 6, 7"/>
    <m/>
    <m/>
    <x v="0"/>
    <m/>
    <m/>
    <m/>
    <m/>
    <m/>
    <m/>
    <m/>
    <m/>
    <m/>
    <m/>
    <m/>
    <m/>
    <m/>
    <m/>
    <m/>
    <x v="0"/>
    <m/>
    <m/>
    <m/>
    <m/>
    <m/>
    <m/>
    <m/>
    <m/>
    <m/>
    <m/>
    <m/>
    <m/>
    <m/>
    <m/>
    <m/>
    <m/>
    <m/>
    <m/>
    <m/>
    <m/>
    <m/>
    <m/>
    <m/>
    <m/>
    <m/>
    <m/>
    <m/>
    <n v="0"/>
    <m/>
    <m/>
    <m/>
    <m/>
    <m/>
    <m/>
    <m/>
    <m/>
    <m/>
    <m/>
    <m/>
    <m/>
    <m/>
    <m/>
    <m/>
    <m/>
    <m/>
    <m/>
    <m/>
    <m/>
    <m/>
    <m/>
    <m/>
    <m/>
    <m/>
    <m/>
    <m/>
    <m/>
    <m/>
    <m/>
    <m/>
    <m/>
    <m/>
    <m/>
    <m/>
    <m/>
    <m/>
    <m/>
    <m/>
    <m/>
    <m/>
    <m/>
    <m/>
    <m/>
  </r>
  <r>
    <b v="0"/>
    <n v="85"/>
    <s v="L-1531-315301317"/>
    <s v="1066841489"/>
    <m/>
    <s v="https://portal.dnb.de/opac.htm?method=simpleSearch&amp;cqlMode=true&amp;query=idn%3D1066841489"/>
    <s v="III 6, 8"/>
    <m/>
    <s v="X"/>
    <s v="Ledereinband, Schließen, erhabene Buchbeschläge"/>
    <x v="2"/>
    <s v="80° bis 110°, einseitig digitalisierbar?"/>
    <s v="fester Rücken mit Schmuckprägung"/>
    <m/>
    <s v="Buchschuh"/>
    <s v="Nein"/>
    <n v="0"/>
    <m/>
    <m/>
    <m/>
    <m/>
    <m/>
    <m/>
    <m/>
    <m/>
    <m/>
    <x v="0"/>
    <m/>
    <m/>
    <m/>
    <m/>
    <m/>
    <m/>
    <m/>
    <m/>
    <m/>
    <m/>
    <m/>
    <m/>
    <m/>
    <m/>
    <m/>
    <m/>
    <m/>
    <m/>
    <m/>
    <m/>
    <m/>
    <m/>
    <m/>
    <m/>
    <m/>
    <m/>
    <m/>
    <n v="0"/>
    <m/>
    <m/>
    <m/>
    <m/>
    <m/>
    <m/>
    <m/>
    <m/>
    <m/>
    <m/>
    <m/>
    <m/>
    <m/>
    <m/>
    <m/>
    <m/>
    <m/>
    <m/>
    <m/>
    <m/>
    <m/>
    <m/>
    <m/>
    <m/>
    <m/>
    <m/>
    <m/>
    <m/>
    <m/>
    <m/>
    <m/>
    <m/>
    <m/>
    <m/>
    <m/>
    <m/>
    <m/>
    <m/>
    <m/>
    <m/>
    <m/>
    <m/>
    <m/>
    <m/>
  </r>
  <r>
    <b v="1"/>
    <m/>
    <s v="L-9999-414282183"/>
    <s v="1137966890"/>
    <s v="Qd"/>
    <m/>
    <s v="III 6, 8"/>
    <s v="III 6, 8"/>
    <m/>
    <m/>
    <x v="0"/>
    <m/>
    <m/>
    <m/>
    <m/>
    <m/>
    <m/>
    <m/>
    <m/>
    <m/>
    <m/>
    <m/>
    <m/>
    <m/>
    <m/>
    <m/>
    <x v="0"/>
    <m/>
    <m/>
    <m/>
    <m/>
    <m/>
    <m/>
    <m/>
    <m/>
    <m/>
    <m/>
    <m/>
    <m/>
    <m/>
    <m/>
    <m/>
    <m/>
    <m/>
    <m/>
    <m/>
    <m/>
    <m/>
    <m/>
    <m/>
    <m/>
    <m/>
    <m/>
    <m/>
    <m/>
    <m/>
    <m/>
    <m/>
    <m/>
    <m/>
    <m/>
    <m/>
    <m/>
    <m/>
    <m/>
    <m/>
    <m/>
    <m/>
    <m/>
    <m/>
    <m/>
    <m/>
    <m/>
    <m/>
    <m/>
    <m/>
    <m/>
    <m/>
    <m/>
    <m/>
    <m/>
    <m/>
    <m/>
    <m/>
    <m/>
    <m/>
    <m/>
    <m/>
    <m/>
    <m/>
    <m/>
    <m/>
    <m/>
    <m/>
    <m/>
    <m/>
    <m/>
    <m/>
    <m/>
  </r>
  <r>
    <b v="0"/>
    <n v="191"/>
    <s v="L-1532-672619741"/>
    <s v="1209069822"/>
    <m/>
    <s v="https://portal.dnb.de/opac.htm?method=simpleSearch&amp;cqlMode=true&amp;query=idn%3D1209069822"/>
    <s v="III 6, 8 (angebundenes Werk)"/>
    <m/>
    <m/>
    <m/>
    <x v="0"/>
    <m/>
    <m/>
    <m/>
    <m/>
    <m/>
    <m/>
    <m/>
    <m/>
    <m/>
    <m/>
    <m/>
    <m/>
    <m/>
    <m/>
    <m/>
    <x v="0"/>
    <m/>
    <m/>
    <m/>
    <m/>
    <m/>
    <m/>
    <m/>
    <m/>
    <m/>
    <m/>
    <m/>
    <m/>
    <m/>
    <m/>
    <m/>
    <m/>
    <m/>
    <m/>
    <m/>
    <m/>
    <m/>
    <m/>
    <m/>
    <m/>
    <m/>
    <m/>
    <m/>
    <n v="0"/>
    <m/>
    <m/>
    <m/>
    <m/>
    <m/>
    <m/>
    <m/>
    <m/>
    <m/>
    <m/>
    <m/>
    <m/>
    <m/>
    <m/>
    <m/>
    <m/>
    <m/>
    <m/>
    <m/>
    <m/>
    <m/>
    <m/>
    <m/>
    <m/>
    <m/>
    <m/>
    <m/>
    <m/>
    <m/>
    <m/>
    <m/>
    <m/>
    <m/>
    <m/>
    <m/>
    <m/>
    <m/>
    <m/>
    <m/>
    <m/>
    <m/>
    <m/>
    <m/>
    <m/>
  </r>
  <r>
    <b v="1"/>
    <n v="86"/>
    <s v="L-1532-315491809"/>
    <s v="1066961395"/>
    <s v="Aaf"/>
    <s v="https://portal.dnb.de/opac.htm?method=simpleSearch&amp;cqlMode=true&amp;query=idn%3D1066961395"/>
    <s v="III 6, 9"/>
    <s v="III 6, 9"/>
    <s v="X"/>
    <s v="Gewebeeinband, Schließen, erhabene Buchbeschläge"/>
    <x v="1"/>
    <s v="180°"/>
    <s v="hohler Rücken"/>
    <m/>
    <s v="Buchschuh"/>
    <s v="Nein"/>
    <n v="1"/>
    <m/>
    <m/>
    <m/>
    <m/>
    <m/>
    <m/>
    <m/>
    <m/>
    <m/>
    <x v="4"/>
    <s v="x"/>
    <m/>
    <s v="h/E"/>
    <m/>
    <m/>
    <m/>
    <m/>
    <m/>
    <s v="Pa"/>
    <m/>
    <m/>
    <m/>
    <m/>
    <m/>
    <m/>
    <m/>
    <m/>
    <m/>
    <m/>
    <m/>
    <m/>
    <m/>
    <s v="110"/>
    <m/>
    <m/>
    <m/>
    <s v="ja vor"/>
    <n v="1"/>
    <m/>
    <m/>
    <m/>
    <s v="x"/>
    <m/>
    <m/>
    <m/>
    <m/>
    <m/>
    <m/>
    <s v="x"/>
    <m/>
    <m/>
    <m/>
    <s v="v"/>
    <m/>
    <m/>
    <m/>
    <m/>
    <m/>
    <m/>
    <m/>
    <m/>
    <n v="1"/>
    <s v="Gelenk mit JP unterlegen/überfangen"/>
    <m/>
    <m/>
    <m/>
    <m/>
    <m/>
    <m/>
    <m/>
    <m/>
    <m/>
    <m/>
    <m/>
    <m/>
    <m/>
    <m/>
    <m/>
    <m/>
    <m/>
    <m/>
    <m/>
  </r>
  <r>
    <b v="1"/>
    <n v="87"/>
    <s v="L-1534-315220279"/>
    <s v="1066800375"/>
    <s v="Aaf"/>
    <s v="https://portal.dnb.de/opac.htm?method=simpleSearch&amp;cqlMode=true&amp;query=idn%3D1066800375"/>
    <s v="III 6, 10 - 1"/>
    <s v="III 6, 10"/>
    <m/>
    <m/>
    <x v="2"/>
    <m/>
    <m/>
    <m/>
    <m/>
    <m/>
    <m/>
    <m/>
    <m/>
    <m/>
    <m/>
    <m/>
    <m/>
    <m/>
    <m/>
    <m/>
    <x v="4"/>
    <s v="x"/>
    <m/>
    <s v="h/E"/>
    <m/>
    <m/>
    <m/>
    <m/>
    <m/>
    <s v="Pa"/>
    <m/>
    <m/>
    <m/>
    <m/>
    <m/>
    <m/>
    <m/>
    <m/>
    <m/>
    <m/>
    <m/>
    <m/>
    <m/>
    <s v="110"/>
    <m/>
    <m/>
    <m/>
    <s v="ja vor"/>
    <n v="1"/>
    <m/>
    <m/>
    <m/>
    <m/>
    <m/>
    <m/>
    <m/>
    <m/>
    <m/>
    <m/>
    <s v="x"/>
    <m/>
    <m/>
    <m/>
    <s v="v/h"/>
    <m/>
    <m/>
    <m/>
    <m/>
    <m/>
    <m/>
    <m/>
    <m/>
    <n v="1"/>
    <s v="Hülse, ggf. Gelenk mit JP überfangen"/>
    <m/>
    <m/>
    <m/>
    <m/>
    <m/>
    <m/>
    <m/>
    <m/>
    <m/>
    <m/>
    <m/>
    <m/>
    <m/>
    <m/>
    <m/>
    <m/>
    <m/>
    <m/>
    <m/>
  </r>
  <r>
    <b v="0"/>
    <n v="88"/>
    <s v="L-1534-315491078"/>
    <s v="1066960585"/>
    <m/>
    <s v="https://portal.dnb.de/opac.htm?method=simpleSearch&amp;cqlMode=true&amp;query=idn%3D1066960585"/>
    <s v="III 6, 11"/>
    <m/>
    <m/>
    <m/>
    <x v="1"/>
    <m/>
    <m/>
    <m/>
    <m/>
    <m/>
    <m/>
    <m/>
    <m/>
    <m/>
    <m/>
    <m/>
    <m/>
    <m/>
    <m/>
    <m/>
    <x v="3"/>
    <s v="x"/>
    <m/>
    <s v="f/V"/>
    <m/>
    <m/>
    <m/>
    <m/>
    <m/>
    <s v="Pa"/>
    <m/>
    <m/>
    <m/>
    <m/>
    <m/>
    <m/>
    <m/>
    <m/>
    <m/>
    <m/>
    <m/>
    <m/>
    <m/>
    <s v="60"/>
    <m/>
    <m/>
    <m/>
    <s v="ja vor"/>
    <n v="0.5"/>
    <m/>
    <m/>
    <s v="x"/>
    <m/>
    <m/>
    <m/>
    <m/>
    <m/>
    <m/>
    <m/>
    <s v="x"/>
    <m/>
    <s v="x"/>
    <m/>
    <m/>
    <m/>
    <m/>
    <m/>
    <m/>
    <m/>
    <m/>
    <m/>
    <m/>
    <n v="0.5"/>
    <m/>
    <m/>
    <m/>
    <m/>
    <m/>
    <m/>
    <m/>
    <m/>
    <m/>
    <m/>
    <m/>
    <m/>
    <m/>
    <m/>
    <m/>
    <m/>
    <m/>
    <m/>
    <m/>
    <m/>
  </r>
  <r>
    <b v="1"/>
    <m/>
    <s v="L-9999-414749553"/>
    <s v="1138245585"/>
    <s v="Qd"/>
    <m/>
    <s v="III 6, 11"/>
    <s v="III 6, 11"/>
    <m/>
    <m/>
    <x v="0"/>
    <m/>
    <m/>
    <m/>
    <m/>
    <m/>
    <m/>
    <m/>
    <m/>
    <m/>
    <m/>
    <m/>
    <m/>
    <m/>
    <m/>
    <m/>
    <x v="0"/>
    <m/>
    <m/>
    <m/>
    <m/>
    <m/>
    <m/>
    <m/>
    <m/>
    <m/>
    <m/>
    <m/>
    <m/>
    <m/>
    <m/>
    <m/>
    <m/>
    <m/>
    <m/>
    <m/>
    <m/>
    <m/>
    <m/>
    <m/>
    <m/>
    <m/>
    <m/>
    <m/>
    <m/>
    <m/>
    <m/>
    <m/>
    <m/>
    <m/>
    <m/>
    <m/>
    <m/>
    <m/>
    <m/>
    <m/>
    <m/>
    <m/>
    <m/>
    <m/>
    <m/>
    <m/>
    <m/>
    <m/>
    <m/>
    <m/>
    <m/>
    <m/>
    <m/>
    <m/>
    <m/>
    <m/>
    <m/>
    <m/>
    <m/>
    <m/>
    <m/>
    <m/>
    <m/>
    <m/>
    <m/>
    <m/>
    <m/>
    <m/>
    <m/>
    <m/>
    <m/>
    <m/>
    <m/>
  </r>
  <r>
    <b v="0"/>
    <n v="132"/>
    <s v="L-1534-667829652"/>
    <s v="1207422266"/>
    <m/>
    <s v="https://portal.dnb.de/opac.htm?method=simpleSearch&amp;cqlMode=true&amp;query=idn%3D1207422266"/>
    <s v="III 6, 11 (angebunden)"/>
    <m/>
    <m/>
    <m/>
    <x v="0"/>
    <m/>
    <m/>
    <m/>
    <m/>
    <m/>
    <m/>
    <m/>
    <m/>
    <m/>
    <m/>
    <m/>
    <m/>
    <m/>
    <m/>
    <m/>
    <x v="0"/>
    <m/>
    <m/>
    <m/>
    <m/>
    <m/>
    <m/>
    <m/>
    <m/>
    <m/>
    <m/>
    <m/>
    <m/>
    <m/>
    <m/>
    <m/>
    <m/>
    <m/>
    <m/>
    <m/>
    <m/>
    <m/>
    <m/>
    <m/>
    <m/>
    <m/>
    <m/>
    <m/>
    <n v="0"/>
    <m/>
    <m/>
    <m/>
    <m/>
    <m/>
    <m/>
    <m/>
    <m/>
    <m/>
    <m/>
    <m/>
    <m/>
    <m/>
    <m/>
    <m/>
    <m/>
    <m/>
    <m/>
    <m/>
    <m/>
    <m/>
    <m/>
    <m/>
    <m/>
    <m/>
    <m/>
    <m/>
    <m/>
    <m/>
    <m/>
    <m/>
    <m/>
    <m/>
    <m/>
    <m/>
    <m/>
    <m/>
    <m/>
    <m/>
    <m/>
    <m/>
    <m/>
    <m/>
    <m/>
  </r>
  <r>
    <b v="1"/>
    <n v="133"/>
    <s v="L-1538-169844722"/>
    <s v="1000007804"/>
    <s v="Aal"/>
    <s v="https://portal.dnb.de/opac.htm?method=simpleSearch&amp;cqlMode=true&amp;query=idn%3D1000007804"/>
    <s v="III 6, 11 a"/>
    <s v="III 6, 11 a"/>
    <m/>
    <m/>
    <x v="2"/>
    <m/>
    <m/>
    <m/>
    <m/>
    <m/>
    <m/>
    <m/>
    <m/>
    <m/>
    <m/>
    <m/>
    <m/>
    <m/>
    <m/>
    <m/>
    <x v="4"/>
    <s v="x"/>
    <m/>
    <s v="h/E"/>
    <m/>
    <m/>
    <m/>
    <m/>
    <m/>
    <s v="Pa"/>
    <m/>
    <m/>
    <m/>
    <m/>
    <m/>
    <m/>
    <m/>
    <m/>
    <m/>
    <m/>
    <m/>
    <m/>
    <m/>
    <s v="110"/>
    <m/>
    <m/>
    <m/>
    <s v="n"/>
    <n v="0"/>
    <m/>
    <m/>
    <m/>
    <m/>
    <m/>
    <m/>
    <m/>
    <s v="Schaden stabil"/>
    <m/>
    <m/>
    <m/>
    <m/>
    <m/>
    <m/>
    <m/>
    <m/>
    <m/>
    <m/>
    <m/>
    <m/>
    <m/>
    <m/>
    <m/>
    <m/>
    <m/>
    <m/>
    <m/>
    <m/>
    <m/>
    <m/>
    <m/>
    <m/>
    <m/>
    <m/>
    <m/>
    <m/>
    <m/>
    <m/>
    <m/>
    <m/>
    <m/>
    <m/>
    <m/>
    <m/>
  </r>
  <r>
    <b v="1"/>
    <n v="134"/>
    <s v="L-1555-163773319"/>
    <s v="997393971"/>
    <s v="Afl"/>
    <s v="https://portal.dnb.de/opac.htm?method=simpleSearch&amp;cqlMode=true&amp;query=idn%3D997393971"/>
    <s v="III 6, 11 b"/>
    <s v="III 6, 11 b"/>
    <m/>
    <m/>
    <x v="0"/>
    <m/>
    <m/>
    <m/>
    <m/>
    <m/>
    <m/>
    <m/>
    <m/>
    <m/>
    <m/>
    <m/>
    <m/>
    <m/>
    <m/>
    <m/>
    <x v="0"/>
    <m/>
    <m/>
    <m/>
    <m/>
    <m/>
    <m/>
    <m/>
    <m/>
    <m/>
    <m/>
    <m/>
    <m/>
    <m/>
    <m/>
    <m/>
    <m/>
    <m/>
    <m/>
    <m/>
    <m/>
    <m/>
    <m/>
    <m/>
    <m/>
    <m/>
    <m/>
    <m/>
    <n v="0"/>
    <m/>
    <m/>
    <m/>
    <m/>
    <m/>
    <m/>
    <m/>
    <m/>
    <m/>
    <m/>
    <m/>
    <m/>
    <m/>
    <m/>
    <m/>
    <m/>
    <m/>
    <m/>
    <m/>
    <m/>
    <m/>
    <m/>
    <m/>
    <m/>
    <m/>
    <m/>
    <m/>
    <m/>
    <m/>
    <m/>
    <m/>
    <m/>
    <m/>
    <m/>
    <m/>
    <m/>
    <m/>
    <m/>
    <m/>
    <m/>
    <m/>
    <m/>
    <m/>
    <m/>
  </r>
  <r>
    <b v="1"/>
    <n v="135"/>
    <s v="L-1555-163773475"/>
    <s v="997394153"/>
    <s v="Afl"/>
    <s v="https://portal.dnb.de/opac.htm?method=simpleSearch&amp;cqlMode=true&amp;query=idn%3D997394153"/>
    <s v="III 6, 11 b"/>
    <s v="III 6, 11 b"/>
    <m/>
    <m/>
    <x v="0"/>
    <m/>
    <m/>
    <m/>
    <m/>
    <m/>
    <m/>
    <m/>
    <m/>
    <m/>
    <m/>
    <m/>
    <m/>
    <m/>
    <m/>
    <m/>
    <x v="0"/>
    <m/>
    <m/>
    <m/>
    <m/>
    <m/>
    <m/>
    <m/>
    <m/>
    <m/>
    <m/>
    <m/>
    <m/>
    <m/>
    <m/>
    <m/>
    <m/>
    <m/>
    <m/>
    <m/>
    <m/>
    <m/>
    <m/>
    <m/>
    <m/>
    <m/>
    <m/>
    <m/>
    <n v="0"/>
    <m/>
    <m/>
    <m/>
    <m/>
    <m/>
    <m/>
    <m/>
    <m/>
    <m/>
    <m/>
    <m/>
    <m/>
    <m/>
    <m/>
    <m/>
    <m/>
    <m/>
    <m/>
    <m/>
    <m/>
    <m/>
    <m/>
    <m/>
    <m/>
    <m/>
    <m/>
    <m/>
    <m/>
    <m/>
    <m/>
    <m/>
    <m/>
    <m/>
    <m/>
    <m/>
    <m/>
    <m/>
    <m/>
    <m/>
    <m/>
    <m/>
    <m/>
    <m/>
    <m/>
  </r>
  <r>
    <b v="1"/>
    <n v="136"/>
    <s v="L-1557-167183141"/>
    <s v="99889818X"/>
    <s v="Aal"/>
    <s v="https://portal.dnb.de/opac.htm?method=simpleSearch&amp;cqlMode=true&amp;query=idn%3D99889818X"/>
    <s v="III 6, 11 c"/>
    <s v="III 6, 11 c"/>
    <m/>
    <m/>
    <x v="0"/>
    <m/>
    <m/>
    <m/>
    <m/>
    <m/>
    <m/>
    <m/>
    <m/>
    <m/>
    <m/>
    <m/>
    <m/>
    <m/>
    <m/>
    <m/>
    <x v="0"/>
    <m/>
    <m/>
    <m/>
    <m/>
    <m/>
    <m/>
    <m/>
    <m/>
    <m/>
    <m/>
    <m/>
    <m/>
    <m/>
    <m/>
    <m/>
    <m/>
    <m/>
    <m/>
    <m/>
    <m/>
    <m/>
    <m/>
    <m/>
    <m/>
    <m/>
    <m/>
    <m/>
    <n v="0"/>
    <m/>
    <m/>
    <m/>
    <m/>
    <m/>
    <m/>
    <m/>
    <m/>
    <m/>
    <m/>
    <m/>
    <m/>
    <m/>
    <m/>
    <m/>
    <m/>
    <m/>
    <m/>
    <m/>
    <m/>
    <m/>
    <m/>
    <m/>
    <m/>
    <m/>
    <m/>
    <m/>
    <m/>
    <m/>
    <m/>
    <m/>
    <m/>
    <m/>
    <m/>
    <m/>
    <m/>
    <m/>
    <m/>
    <m/>
    <m/>
    <m/>
    <m/>
    <m/>
    <m/>
  </r>
  <r>
    <b v="1"/>
    <m/>
    <s v="L-1516-163534160"/>
    <s v="997238364"/>
    <s v="Afl"/>
    <m/>
    <s v="III 6, 12"/>
    <s v="III 6, 12"/>
    <m/>
    <m/>
    <x v="0"/>
    <m/>
    <m/>
    <m/>
    <m/>
    <m/>
    <m/>
    <m/>
    <m/>
    <m/>
    <m/>
    <m/>
    <m/>
    <m/>
    <m/>
    <m/>
    <x v="0"/>
    <m/>
    <m/>
    <m/>
    <m/>
    <m/>
    <m/>
    <m/>
    <m/>
    <m/>
    <m/>
    <m/>
    <m/>
    <m/>
    <m/>
    <m/>
    <m/>
    <m/>
    <m/>
    <m/>
    <m/>
    <m/>
    <m/>
    <m/>
    <m/>
    <m/>
    <m/>
    <m/>
    <m/>
    <m/>
    <m/>
    <m/>
    <m/>
    <m/>
    <m/>
    <m/>
    <m/>
    <m/>
    <m/>
    <m/>
    <m/>
    <m/>
    <m/>
    <m/>
    <m/>
    <m/>
    <m/>
    <m/>
    <m/>
    <m/>
    <m/>
    <m/>
    <m/>
    <m/>
    <m/>
    <m/>
    <m/>
    <m/>
    <m/>
    <m/>
    <m/>
    <m/>
    <m/>
    <m/>
    <m/>
    <m/>
    <m/>
    <m/>
    <m/>
    <m/>
    <m/>
    <m/>
    <m/>
  </r>
  <r>
    <b v="1"/>
    <n v="91"/>
    <s v="L-1516-163533857"/>
    <s v="99723816X"/>
    <s v="Afl"/>
    <s v="https://portal.dnb.de/opac.htm?method=simpleSearch&amp;cqlMode=true&amp;query=idn%3D99723816X"/>
    <s v="III 6, 12 - 1"/>
    <s v="III 6, 12"/>
    <m/>
    <m/>
    <x v="3"/>
    <m/>
    <m/>
    <m/>
    <m/>
    <m/>
    <m/>
    <m/>
    <m/>
    <m/>
    <m/>
    <m/>
    <m/>
    <m/>
    <m/>
    <m/>
    <x v="3"/>
    <m/>
    <m/>
    <s v="f"/>
    <m/>
    <m/>
    <m/>
    <m/>
    <m/>
    <s v="Pa"/>
    <m/>
    <m/>
    <m/>
    <m/>
    <m/>
    <m/>
    <m/>
    <m/>
    <m/>
    <m/>
    <m/>
    <n v="0"/>
    <s v="x"/>
    <s v="60"/>
    <m/>
    <m/>
    <m/>
    <s v="n"/>
    <n v="0"/>
    <m/>
    <m/>
    <m/>
    <m/>
    <m/>
    <s v="x sauer"/>
    <s v="x"/>
    <m/>
    <m/>
    <s v="Box (sperrt)"/>
    <m/>
    <m/>
    <m/>
    <m/>
    <m/>
    <m/>
    <m/>
    <m/>
    <m/>
    <m/>
    <m/>
    <m/>
    <m/>
    <m/>
    <m/>
    <m/>
    <m/>
    <m/>
    <m/>
    <m/>
    <m/>
    <m/>
    <m/>
    <m/>
    <m/>
    <m/>
    <m/>
    <m/>
    <m/>
    <m/>
    <m/>
    <m/>
    <m/>
    <m/>
  </r>
  <r>
    <b v="1"/>
    <n v="92"/>
    <s v="L-1516-163533954"/>
    <s v="997238208"/>
    <s v="Afl"/>
    <s v="https://portal.dnb.de/opac.htm?method=simpleSearch&amp;cqlMode=true&amp;query=idn%3D997238208"/>
    <s v="III 6, 12 - 1 (angebunden)"/>
    <s v="III 6, 12"/>
    <m/>
    <m/>
    <x v="0"/>
    <m/>
    <m/>
    <m/>
    <m/>
    <m/>
    <m/>
    <m/>
    <m/>
    <m/>
    <m/>
    <m/>
    <m/>
    <m/>
    <m/>
    <m/>
    <x v="0"/>
    <m/>
    <m/>
    <m/>
    <m/>
    <m/>
    <m/>
    <m/>
    <m/>
    <m/>
    <m/>
    <m/>
    <m/>
    <m/>
    <m/>
    <m/>
    <m/>
    <m/>
    <m/>
    <m/>
    <m/>
    <m/>
    <m/>
    <m/>
    <m/>
    <m/>
    <m/>
    <m/>
    <n v="0"/>
    <m/>
    <m/>
    <m/>
    <m/>
    <m/>
    <m/>
    <m/>
    <m/>
    <m/>
    <m/>
    <m/>
    <m/>
    <m/>
    <m/>
    <m/>
    <m/>
    <m/>
    <m/>
    <m/>
    <m/>
    <m/>
    <m/>
    <m/>
    <m/>
    <m/>
    <m/>
    <m/>
    <m/>
    <m/>
    <m/>
    <m/>
    <m/>
    <m/>
    <m/>
    <m/>
    <m/>
    <m/>
    <m/>
    <m/>
    <m/>
    <m/>
    <m/>
    <m/>
    <m/>
  </r>
  <r>
    <b v="1"/>
    <n v="90"/>
    <s v="L-1516-163534381"/>
    <s v="997238526"/>
    <s v="Afl"/>
    <s v="https://portal.dnb.de/opac.htm?method=simpleSearch&amp;cqlMode=true&amp;query=idn%3D997238526"/>
    <s v="III 6, 12 - 2 (angebunden)"/>
    <s v="III 6, 12"/>
    <m/>
    <m/>
    <x v="0"/>
    <m/>
    <m/>
    <m/>
    <m/>
    <m/>
    <m/>
    <m/>
    <m/>
    <m/>
    <m/>
    <m/>
    <m/>
    <m/>
    <m/>
    <m/>
    <x v="0"/>
    <m/>
    <m/>
    <m/>
    <m/>
    <m/>
    <m/>
    <m/>
    <m/>
    <m/>
    <m/>
    <m/>
    <m/>
    <m/>
    <m/>
    <m/>
    <m/>
    <m/>
    <m/>
    <m/>
    <m/>
    <m/>
    <m/>
    <m/>
    <m/>
    <m/>
    <m/>
    <m/>
    <n v="0"/>
    <m/>
    <m/>
    <m/>
    <m/>
    <m/>
    <m/>
    <m/>
    <m/>
    <m/>
    <m/>
    <m/>
    <m/>
    <m/>
    <m/>
    <m/>
    <m/>
    <m/>
    <m/>
    <m/>
    <m/>
    <m/>
    <m/>
    <m/>
    <m/>
    <m/>
    <m/>
    <m/>
    <m/>
    <m/>
    <m/>
    <m/>
    <m/>
    <m/>
    <m/>
    <m/>
    <m/>
    <m/>
    <m/>
    <m/>
    <m/>
    <m/>
    <m/>
    <m/>
    <m/>
  </r>
  <r>
    <b v="0"/>
    <n v="93"/>
    <s v="L-1517-315464437"/>
    <s v="1066936609"/>
    <m/>
    <s v="https://portal.dnb.de/opac.htm?method=simpleSearch&amp;cqlMode=true&amp;query=idn%3D1066936609"/>
    <s v="III 6, 13"/>
    <m/>
    <m/>
    <m/>
    <x v="0"/>
    <m/>
    <m/>
    <m/>
    <m/>
    <m/>
    <m/>
    <m/>
    <m/>
    <m/>
    <m/>
    <m/>
    <m/>
    <m/>
    <m/>
    <m/>
    <x v="0"/>
    <m/>
    <m/>
    <m/>
    <m/>
    <m/>
    <m/>
    <m/>
    <m/>
    <m/>
    <m/>
    <m/>
    <m/>
    <m/>
    <m/>
    <m/>
    <m/>
    <m/>
    <m/>
    <m/>
    <m/>
    <m/>
    <m/>
    <m/>
    <m/>
    <m/>
    <m/>
    <m/>
    <n v="0"/>
    <m/>
    <m/>
    <m/>
    <m/>
    <m/>
    <m/>
    <m/>
    <m/>
    <m/>
    <m/>
    <m/>
    <m/>
    <m/>
    <m/>
    <m/>
    <m/>
    <m/>
    <m/>
    <m/>
    <m/>
    <m/>
    <m/>
    <m/>
    <m/>
    <m/>
    <m/>
    <m/>
    <m/>
    <m/>
    <m/>
    <m/>
    <m/>
    <m/>
    <m/>
    <m/>
    <m/>
    <m/>
    <m/>
    <m/>
    <m/>
    <m/>
    <m/>
    <m/>
    <m/>
  </r>
  <r>
    <b v="1"/>
    <m/>
    <s v="L-9999-414175085"/>
    <s v="1137896493"/>
    <s v="Qd"/>
    <m/>
    <s v="III 6, 13"/>
    <s v="III 6, 13"/>
    <m/>
    <m/>
    <x v="0"/>
    <m/>
    <m/>
    <m/>
    <m/>
    <m/>
    <m/>
    <m/>
    <m/>
    <m/>
    <m/>
    <m/>
    <m/>
    <m/>
    <m/>
    <m/>
    <x v="0"/>
    <m/>
    <m/>
    <m/>
    <m/>
    <m/>
    <m/>
    <m/>
    <m/>
    <m/>
    <m/>
    <m/>
    <m/>
    <m/>
    <m/>
    <m/>
    <m/>
    <m/>
    <m/>
    <m/>
    <m/>
    <m/>
    <m/>
    <m/>
    <m/>
    <m/>
    <m/>
    <m/>
    <m/>
    <m/>
    <m/>
    <m/>
    <m/>
    <m/>
    <m/>
    <m/>
    <m/>
    <m/>
    <m/>
    <m/>
    <m/>
    <m/>
    <m/>
    <m/>
    <m/>
    <m/>
    <m/>
    <m/>
    <m/>
    <m/>
    <m/>
    <m/>
    <m/>
    <m/>
    <m/>
    <m/>
    <m/>
    <m/>
    <m/>
    <m/>
    <m/>
    <m/>
    <m/>
    <m/>
    <m/>
    <m/>
    <m/>
    <m/>
    <m/>
    <m/>
    <m/>
    <m/>
    <m/>
  </r>
  <r>
    <b v="0"/>
    <n v="137"/>
    <s v="L-1517-668125241"/>
    <s v="1207570680"/>
    <m/>
    <s v="https://portal.dnb.de/opac.htm?method=simpleSearch&amp;cqlMode=true&amp;query=idn%3D1207570680"/>
    <s v="III 6, 13 (Angebundenes Werk)"/>
    <m/>
    <m/>
    <m/>
    <x v="0"/>
    <m/>
    <m/>
    <m/>
    <m/>
    <m/>
    <m/>
    <m/>
    <m/>
    <m/>
    <m/>
    <m/>
    <m/>
    <m/>
    <m/>
    <m/>
    <x v="0"/>
    <m/>
    <m/>
    <m/>
    <m/>
    <m/>
    <m/>
    <m/>
    <m/>
    <m/>
    <m/>
    <m/>
    <m/>
    <m/>
    <m/>
    <m/>
    <m/>
    <m/>
    <m/>
    <m/>
    <m/>
    <m/>
    <m/>
    <m/>
    <m/>
    <m/>
    <m/>
    <m/>
    <n v="0"/>
    <m/>
    <m/>
    <m/>
    <m/>
    <m/>
    <m/>
    <m/>
    <m/>
    <m/>
    <m/>
    <m/>
    <m/>
    <m/>
    <m/>
    <m/>
    <m/>
    <m/>
    <m/>
    <m/>
    <m/>
    <m/>
    <m/>
    <m/>
    <m/>
    <m/>
    <m/>
    <m/>
    <m/>
    <m/>
    <m/>
    <m/>
    <m/>
    <m/>
    <m/>
    <m/>
    <m/>
    <m/>
    <m/>
    <m/>
    <m/>
    <m/>
    <m/>
    <m/>
    <m/>
  </r>
  <r>
    <b v="1"/>
    <n v="94"/>
    <s v="L-1520-315328991"/>
    <s v="1066871159"/>
    <s v="Aaf"/>
    <s v="https://portal.dnb.de/opac.htm?method=simpleSearch&amp;cqlMode=true&amp;query=idn%3D1066871159"/>
    <s v="III 6, 14"/>
    <s v="III 6, 14"/>
    <m/>
    <m/>
    <x v="0"/>
    <m/>
    <m/>
    <m/>
    <m/>
    <m/>
    <m/>
    <m/>
    <m/>
    <m/>
    <m/>
    <m/>
    <m/>
    <m/>
    <m/>
    <m/>
    <x v="0"/>
    <m/>
    <m/>
    <m/>
    <m/>
    <m/>
    <m/>
    <m/>
    <m/>
    <m/>
    <m/>
    <m/>
    <m/>
    <m/>
    <m/>
    <m/>
    <m/>
    <m/>
    <m/>
    <m/>
    <m/>
    <m/>
    <m/>
    <m/>
    <m/>
    <m/>
    <m/>
    <m/>
    <n v="0"/>
    <m/>
    <m/>
    <m/>
    <m/>
    <m/>
    <m/>
    <m/>
    <m/>
    <m/>
    <m/>
    <m/>
    <m/>
    <m/>
    <m/>
    <m/>
    <m/>
    <m/>
    <m/>
    <m/>
    <m/>
    <m/>
    <m/>
    <m/>
    <m/>
    <m/>
    <m/>
    <m/>
    <m/>
    <m/>
    <m/>
    <m/>
    <m/>
    <m/>
    <m/>
    <m/>
    <m/>
    <m/>
    <m/>
    <m/>
    <m/>
    <m/>
    <m/>
    <m/>
    <m/>
  </r>
  <r>
    <b v="1"/>
    <n v="138"/>
    <s v="L-1522-176986065"/>
    <s v="1002284589"/>
    <s v="Afl"/>
    <s v="https://portal.dnb.de/opac.htm?method=simpleSearch&amp;cqlMode=true&amp;query=idn%3D1002284589"/>
    <s v="III 6, 14 a"/>
    <s v="III 6, 14a"/>
    <m/>
    <m/>
    <x v="2"/>
    <m/>
    <m/>
    <m/>
    <m/>
    <m/>
    <m/>
    <m/>
    <m/>
    <m/>
    <m/>
    <m/>
    <m/>
    <m/>
    <m/>
    <m/>
    <x v="3"/>
    <m/>
    <s v="x"/>
    <s v="f"/>
    <m/>
    <m/>
    <m/>
    <m/>
    <m/>
    <s v="Pa"/>
    <m/>
    <m/>
    <m/>
    <m/>
    <m/>
    <m/>
    <m/>
    <m/>
    <m/>
    <m/>
    <m/>
    <m/>
    <m/>
    <s v="110"/>
    <m/>
    <m/>
    <m/>
    <s v="n"/>
    <n v="0"/>
    <m/>
    <s v="Gewebe"/>
    <m/>
    <m/>
    <m/>
    <m/>
    <m/>
    <m/>
    <m/>
    <m/>
    <m/>
    <m/>
    <m/>
    <m/>
    <m/>
    <m/>
    <m/>
    <m/>
    <m/>
    <m/>
    <m/>
    <m/>
    <m/>
    <m/>
    <m/>
    <m/>
    <m/>
    <m/>
    <m/>
    <m/>
    <m/>
    <m/>
    <m/>
    <m/>
    <m/>
    <m/>
    <m/>
    <m/>
    <m/>
    <m/>
    <m/>
    <m/>
    <m/>
    <m/>
  </r>
  <r>
    <b v="1"/>
    <n v="139"/>
    <s v="L-1517-170718212"/>
    <s v="1000490092"/>
    <s v="Aal"/>
    <s v="https://portal.dnb.de/opac.htm?method=simpleSearch&amp;cqlMode=true&amp;query=idn%3D1000490092"/>
    <s v="III 6, 14 b"/>
    <s v="III 6, 14b"/>
    <m/>
    <m/>
    <x v="0"/>
    <m/>
    <m/>
    <m/>
    <m/>
    <m/>
    <m/>
    <m/>
    <m/>
    <m/>
    <m/>
    <m/>
    <m/>
    <m/>
    <m/>
    <m/>
    <x v="0"/>
    <m/>
    <m/>
    <m/>
    <m/>
    <m/>
    <m/>
    <m/>
    <m/>
    <m/>
    <m/>
    <m/>
    <m/>
    <m/>
    <m/>
    <m/>
    <m/>
    <m/>
    <m/>
    <m/>
    <m/>
    <m/>
    <m/>
    <m/>
    <m/>
    <m/>
    <m/>
    <m/>
    <n v="0"/>
    <m/>
    <m/>
    <m/>
    <m/>
    <m/>
    <m/>
    <m/>
    <m/>
    <m/>
    <m/>
    <m/>
    <m/>
    <m/>
    <m/>
    <m/>
    <m/>
    <m/>
    <m/>
    <m/>
    <m/>
    <m/>
    <m/>
    <m/>
    <m/>
    <m/>
    <m/>
    <m/>
    <m/>
    <m/>
    <m/>
    <m/>
    <m/>
    <m/>
    <m/>
    <m/>
    <m/>
    <m/>
    <m/>
    <m/>
    <m/>
    <m/>
    <m/>
    <m/>
    <m/>
  </r>
  <r>
    <b v="1"/>
    <n v="140"/>
    <s v="L-1522-167627902"/>
    <s v="999154273"/>
    <s v="Aal"/>
    <s v="https://portal.dnb.de/opac.htm?method=simpleSearch&amp;cqlMode=true&amp;query=idn%3D999154273"/>
    <s v="III 6, 14 c"/>
    <s v="III 6, 14c"/>
    <m/>
    <m/>
    <x v="0"/>
    <m/>
    <m/>
    <m/>
    <m/>
    <m/>
    <m/>
    <m/>
    <m/>
    <m/>
    <m/>
    <m/>
    <m/>
    <m/>
    <m/>
    <m/>
    <x v="0"/>
    <m/>
    <m/>
    <m/>
    <m/>
    <m/>
    <m/>
    <m/>
    <m/>
    <m/>
    <m/>
    <m/>
    <m/>
    <m/>
    <m/>
    <m/>
    <m/>
    <m/>
    <m/>
    <m/>
    <m/>
    <m/>
    <m/>
    <m/>
    <m/>
    <m/>
    <m/>
    <m/>
    <n v="0"/>
    <m/>
    <m/>
    <m/>
    <m/>
    <m/>
    <m/>
    <m/>
    <m/>
    <m/>
    <m/>
    <m/>
    <m/>
    <m/>
    <m/>
    <m/>
    <m/>
    <m/>
    <m/>
    <m/>
    <m/>
    <m/>
    <m/>
    <m/>
    <m/>
    <m/>
    <m/>
    <m/>
    <m/>
    <m/>
    <m/>
    <m/>
    <m/>
    <m/>
    <m/>
    <m/>
    <m/>
    <m/>
    <m/>
    <m/>
    <m/>
    <m/>
    <m/>
    <m/>
    <m/>
  </r>
  <r>
    <b v="1"/>
    <n v="95"/>
    <s v="L-1520-315323825"/>
    <s v="106686554X"/>
    <s v="Aaf"/>
    <s v="https://portal.dnb.de/opac.htm?method=simpleSearch&amp;cqlMode=true&amp;query=idn%3D106686554X"/>
    <s v="III 6, 15"/>
    <s v="III 6, 15"/>
    <m/>
    <m/>
    <x v="0"/>
    <m/>
    <m/>
    <m/>
    <m/>
    <m/>
    <m/>
    <m/>
    <m/>
    <m/>
    <m/>
    <m/>
    <m/>
    <m/>
    <m/>
    <m/>
    <x v="0"/>
    <m/>
    <m/>
    <m/>
    <m/>
    <m/>
    <m/>
    <m/>
    <m/>
    <m/>
    <m/>
    <m/>
    <m/>
    <m/>
    <m/>
    <m/>
    <m/>
    <m/>
    <m/>
    <m/>
    <m/>
    <m/>
    <m/>
    <m/>
    <m/>
    <m/>
    <m/>
    <m/>
    <n v="0"/>
    <m/>
    <m/>
    <m/>
    <m/>
    <m/>
    <m/>
    <m/>
    <m/>
    <m/>
    <m/>
    <m/>
    <m/>
    <m/>
    <m/>
    <m/>
    <m/>
    <m/>
    <m/>
    <m/>
    <m/>
    <m/>
    <m/>
    <m/>
    <m/>
    <m/>
    <m/>
    <m/>
    <m/>
    <m/>
    <m/>
    <m/>
    <m/>
    <m/>
    <m/>
    <m/>
    <m/>
    <m/>
    <m/>
    <m/>
    <m/>
    <m/>
    <m/>
    <m/>
    <m/>
  </r>
  <r>
    <b v="0"/>
    <n v="142"/>
    <s v="L-1531-16647780X"/>
    <s v="998550892"/>
    <m/>
    <s v="https://portal.dnb.de/opac.htm?method=simpleSearch&amp;cqlMode=true&amp;query=idn%3D998550892"/>
    <s v="III 6, 15 a"/>
    <m/>
    <s v="X"/>
    <s v="Ledereinband, Schließen, erhabene Buchbeschläge"/>
    <x v="1"/>
    <s v="80° bis 110°, einseitig digitalisierbar?"/>
    <s v="fester Rücken mit Schmuckprägung"/>
    <m/>
    <s v="Kassette"/>
    <s v="Nein"/>
    <n v="0"/>
    <m/>
    <m/>
    <m/>
    <m/>
    <m/>
    <m/>
    <m/>
    <m/>
    <m/>
    <x v="0"/>
    <m/>
    <m/>
    <m/>
    <m/>
    <m/>
    <m/>
    <m/>
    <m/>
    <m/>
    <m/>
    <m/>
    <m/>
    <m/>
    <m/>
    <m/>
    <m/>
    <m/>
    <m/>
    <m/>
    <m/>
    <m/>
    <m/>
    <m/>
    <m/>
    <m/>
    <m/>
    <m/>
    <n v="0"/>
    <m/>
    <m/>
    <m/>
    <m/>
    <m/>
    <m/>
    <m/>
    <m/>
    <m/>
    <m/>
    <m/>
    <m/>
    <m/>
    <m/>
    <m/>
    <m/>
    <m/>
    <m/>
    <m/>
    <m/>
    <m/>
    <m/>
    <m/>
    <m/>
    <m/>
    <m/>
    <m/>
    <m/>
    <m/>
    <m/>
    <m/>
    <m/>
    <m/>
    <m/>
    <m/>
    <m/>
    <m/>
    <m/>
    <m/>
    <m/>
    <m/>
    <m/>
    <m/>
    <m/>
  </r>
  <r>
    <b v="0"/>
    <n v="141"/>
    <s v="L-1521-159347181"/>
    <s v="995362432"/>
    <m/>
    <s v="https://portal.dnb.de/opac.htm?method=simpleSearch&amp;cqlMode=true&amp;query=idn%3D995362432"/>
    <s v="III 6, 15 a (Angebundenes Werk)"/>
    <m/>
    <m/>
    <m/>
    <x v="0"/>
    <m/>
    <m/>
    <m/>
    <m/>
    <m/>
    <m/>
    <m/>
    <m/>
    <m/>
    <m/>
    <m/>
    <m/>
    <m/>
    <m/>
    <m/>
    <x v="0"/>
    <m/>
    <m/>
    <m/>
    <m/>
    <m/>
    <m/>
    <m/>
    <m/>
    <m/>
    <m/>
    <m/>
    <m/>
    <m/>
    <m/>
    <m/>
    <m/>
    <m/>
    <m/>
    <m/>
    <m/>
    <m/>
    <m/>
    <m/>
    <m/>
    <m/>
    <m/>
    <m/>
    <n v="0"/>
    <m/>
    <m/>
    <m/>
    <m/>
    <m/>
    <m/>
    <m/>
    <m/>
    <m/>
    <m/>
    <m/>
    <m/>
    <m/>
    <m/>
    <m/>
    <m/>
    <m/>
    <m/>
    <m/>
    <m/>
    <m/>
    <m/>
    <m/>
    <m/>
    <m/>
    <m/>
    <m/>
    <m/>
    <m/>
    <m/>
    <m/>
    <m/>
    <m/>
    <m/>
    <m/>
    <m/>
    <m/>
    <m/>
    <m/>
    <m/>
    <m/>
    <m/>
    <m/>
    <m/>
  </r>
  <r>
    <b v="1"/>
    <n v="145"/>
    <s v="L-1533-176474358"/>
    <s v="1002109876"/>
    <s v="Aal"/>
    <s v="https://portal.dnb.de/opac.htm?method=simpleSearch&amp;cqlMode=true&amp;query=idn%3D1002109876"/>
    <s v="III 6, 15 b"/>
    <s v="III 6, 15b"/>
    <m/>
    <m/>
    <x v="3"/>
    <m/>
    <m/>
    <m/>
    <m/>
    <m/>
    <m/>
    <m/>
    <m/>
    <m/>
    <m/>
    <m/>
    <m/>
    <m/>
    <m/>
    <m/>
    <x v="3"/>
    <m/>
    <m/>
    <s v="f"/>
    <m/>
    <m/>
    <m/>
    <m/>
    <s v="x"/>
    <s v="Pa"/>
    <m/>
    <m/>
    <m/>
    <m/>
    <m/>
    <m/>
    <m/>
    <m/>
    <m/>
    <m/>
    <m/>
    <m/>
    <m/>
    <s v="45"/>
    <m/>
    <m/>
    <m/>
    <s v="n"/>
    <n v="0"/>
    <m/>
    <m/>
    <m/>
    <s v="x"/>
    <m/>
    <m/>
    <m/>
    <m/>
    <s v="x? 45"/>
    <m/>
    <m/>
    <m/>
    <m/>
    <m/>
    <m/>
    <m/>
    <m/>
    <m/>
    <m/>
    <m/>
    <m/>
    <m/>
    <m/>
    <m/>
    <m/>
    <m/>
    <m/>
    <m/>
    <m/>
    <m/>
    <m/>
    <m/>
    <m/>
    <m/>
    <m/>
    <m/>
    <m/>
    <m/>
    <m/>
    <m/>
    <m/>
    <m/>
    <m/>
    <m/>
  </r>
  <r>
    <b v="0"/>
    <n v="143"/>
    <s v="L-1533-154002852"/>
    <s v="993914608"/>
    <m/>
    <s v="https://portal.dnb.de/opac.htm?method=simpleSearch&amp;cqlMode=true&amp;query=idn%3D993914608"/>
    <s v="III 6, 15 b (angebunden?)"/>
    <m/>
    <m/>
    <m/>
    <x v="0"/>
    <m/>
    <m/>
    <m/>
    <m/>
    <m/>
    <m/>
    <m/>
    <m/>
    <m/>
    <m/>
    <m/>
    <m/>
    <m/>
    <m/>
    <m/>
    <x v="0"/>
    <m/>
    <m/>
    <m/>
    <m/>
    <m/>
    <m/>
    <m/>
    <m/>
    <m/>
    <m/>
    <m/>
    <m/>
    <m/>
    <m/>
    <m/>
    <m/>
    <m/>
    <m/>
    <m/>
    <m/>
    <m/>
    <m/>
    <m/>
    <m/>
    <m/>
    <m/>
    <m/>
    <n v="0"/>
    <m/>
    <m/>
    <m/>
    <m/>
    <m/>
    <m/>
    <m/>
    <m/>
    <m/>
    <m/>
    <m/>
    <m/>
    <m/>
    <m/>
    <m/>
    <m/>
    <m/>
    <m/>
    <m/>
    <m/>
    <m/>
    <m/>
    <m/>
    <m/>
    <m/>
    <m/>
    <m/>
    <m/>
    <m/>
    <m/>
    <m/>
    <m/>
    <m/>
    <m/>
    <m/>
    <m/>
    <m/>
    <m/>
    <m/>
    <m/>
    <m/>
    <m/>
    <m/>
    <m/>
  </r>
  <r>
    <b v="0"/>
    <n v="144"/>
    <s v="L-1533-175496242"/>
    <s v="1001756231"/>
    <m/>
    <s v="https://portal.dnb.de/opac.htm?method=simpleSearch&amp;cqlMode=true&amp;query=idn%3D1001756231"/>
    <s v="III 6, 15 b (angebunden?)"/>
    <m/>
    <m/>
    <m/>
    <x v="0"/>
    <m/>
    <m/>
    <m/>
    <m/>
    <m/>
    <m/>
    <m/>
    <m/>
    <m/>
    <m/>
    <m/>
    <m/>
    <m/>
    <m/>
    <m/>
    <x v="0"/>
    <m/>
    <m/>
    <m/>
    <m/>
    <m/>
    <m/>
    <m/>
    <m/>
    <m/>
    <m/>
    <m/>
    <m/>
    <m/>
    <m/>
    <m/>
    <m/>
    <m/>
    <m/>
    <m/>
    <m/>
    <m/>
    <m/>
    <m/>
    <m/>
    <m/>
    <m/>
    <m/>
    <n v="0"/>
    <m/>
    <m/>
    <m/>
    <m/>
    <m/>
    <m/>
    <m/>
    <m/>
    <m/>
    <m/>
    <m/>
    <m/>
    <m/>
    <m/>
    <m/>
    <m/>
    <m/>
    <m/>
    <m/>
    <m/>
    <m/>
    <m/>
    <m/>
    <m/>
    <m/>
    <m/>
    <m/>
    <m/>
    <m/>
    <m/>
    <m/>
    <m/>
    <m/>
    <m/>
    <m/>
    <m/>
    <m/>
    <m/>
    <m/>
    <m/>
    <m/>
    <m/>
    <m/>
    <m/>
  </r>
  <r>
    <b v="0"/>
    <n v="146"/>
    <s v="L-9999-155943421"/>
    <s v="994442157"/>
    <m/>
    <s v="https://portal.dnb.de/opac.htm?method=simpleSearch&amp;cqlMode=true&amp;query=idn%3D994442157"/>
    <s v="III 6, 15 b (angebunden?)"/>
    <m/>
    <m/>
    <m/>
    <x v="0"/>
    <m/>
    <m/>
    <m/>
    <m/>
    <m/>
    <m/>
    <m/>
    <m/>
    <m/>
    <m/>
    <m/>
    <m/>
    <m/>
    <m/>
    <m/>
    <x v="0"/>
    <m/>
    <m/>
    <m/>
    <m/>
    <m/>
    <m/>
    <m/>
    <m/>
    <m/>
    <m/>
    <m/>
    <m/>
    <m/>
    <m/>
    <m/>
    <m/>
    <m/>
    <m/>
    <m/>
    <m/>
    <m/>
    <m/>
    <m/>
    <m/>
    <m/>
    <m/>
    <m/>
    <n v="0"/>
    <m/>
    <m/>
    <m/>
    <m/>
    <m/>
    <m/>
    <m/>
    <m/>
    <m/>
    <m/>
    <m/>
    <m/>
    <m/>
    <m/>
    <m/>
    <m/>
    <m/>
    <m/>
    <m/>
    <m/>
    <m/>
    <m/>
    <m/>
    <m/>
    <m/>
    <m/>
    <m/>
    <m/>
    <m/>
    <m/>
    <m/>
    <m/>
    <m/>
    <m/>
    <m/>
    <m/>
    <m/>
    <m/>
    <m/>
    <m/>
    <m/>
    <m/>
    <m/>
    <m/>
  </r>
  <r>
    <b v="1"/>
    <n v="147"/>
    <s v="L-1535-169968472"/>
    <s v="1000069990"/>
    <s v="Aal"/>
    <s v="https://portal.dnb.de/opac.htm?method=simpleSearch&amp;cqlMode=true&amp;query=idn%3D1000069990"/>
    <s v="III 6, 15 c"/>
    <s v="III 6, 15 c"/>
    <m/>
    <m/>
    <x v="3"/>
    <m/>
    <m/>
    <m/>
    <m/>
    <m/>
    <m/>
    <m/>
    <m/>
    <m/>
    <m/>
    <m/>
    <m/>
    <m/>
    <m/>
    <m/>
    <x v="2"/>
    <m/>
    <s v="x"/>
    <s v="f/V"/>
    <m/>
    <m/>
    <m/>
    <m/>
    <m/>
    <s v="Pa"/>
    <m/>
    <m/>
    <m/>
    <m/>
    <m/>
    <m/>
    <m/>
    <m/>
    <m/>
    <m/>
    <m/>
    <m/>
    <m/>
    <s v="45"/>
    <m/>
    <m/>
    <m/>
    <s v="n"/>
    <n v="0"/>
    <m/>
    <s v="Halbgewebe mit Papier"/>
    <m/>
    <m/>
    <m/>
    <m/>
    <m/>
    <m/>
    <m/>
    <m/>
    <m/>
    <m/>
    <m/>
    <m/>
    <m/>
    <m/>
    <m/>
    <m/>
    <m/>
    <m/>
    <m/>
    <m/>
    <m/>
    <m/>
    <m/>
    <m/>
    <m/>
    <m/>
    <m/>
    <m/>
    <m/>
    <m/>
    <m/>
    <m/>
    <m/>
    <m/>
    <m/>
    <m/>
    <m/>
    <m/>
    <m/>
    <m/>
    <m/>
    <m/>
  </r>
  <r>
    <b v="1"/>
    <n v="148"/>
    <s v="L-1551-159354684"/>
    <s v="995369925"/>
    <s v="Aal"/>
    <s v="https://portal.dnb.de/opac.htm?method=simpleSearch&amp;cqlMode=true&amp;query=idn%3D995369925"/>
    <s v="III 6, 15 d"/>
    <s v="III 6, 15 d"/>
    <m/>
    <s v="Papier- oder Pappeinband"/>
    <x v="1"/>
    <s v="80° bis 110°, einseitig digitalisierbar?"/>
    <s v="hohler Rücken"/>
    <m/>
    <m/>
    <s v="Signaturfahne austauschen"/>
    <n v="0"/>
    <m/>
    <m/>
    <m/>
    <m/>
    <m/>
    <m/>
    <m/>
    <m/>
    <m/>
    <x v="0"/>
    <m/>
    <m/>
    <m/>
    <m/>
    <m/>
    <m/>
    <m/>
    <m/>
    <m/>
    <m/>
    <m/>
    <m/>
    <m/>
    <m/>
    <m/>
    <m/>
    <m/>
    <m/>
    <m/>
    <m/>
    <m/>
    <m/>
    <m/>
    <m/>
    <m/>
    <m/>
    <m/>
    <n v="0"/>
    <m/>
    <m/>
    <m/>
    <m/>
    <m/>
    <m/>
    <m/>
    <m/>
    <m/>
    <m/>
    <m/>
    <m/>
    <m/>
    <m/>
    <m/>
    <m/>
    <m/>
    <m/>
    <m/>
    <m/>
    <m/>
    <m/>
    <m/>
    <m/>
    <m/>
    <m/>
    <m/>
    <m/>
    <m/>
    <m/>
    <m/>
    <m/>
    <m/>
    <m/>
    <m/>
    <m/>
    <m/>
    <m/>
    <m/>
    <m/>
    <m/>
    <m/>
    <m/>
    <m/>
  </r>
  <r>
    <b v="0"/>
    <n v="149"/>
    <s v="L-1551-175065330"/>
    <s v="100152828X"/>
    <m/>
    <s v="https://portal.dnb.de/opac.htm?method=simpleSearch&amp;cqlMode=true&amp;query=idn%3D100152828X"/>
    <s v="III 6, 15 d"/>
    <m/>
    <m/>
    <m/>
    <x v="0"/>
    <m/>
    <m/>
    <m/>
    <m/>
    <m/>
    <m/>
    <m/>
    <m/>
    <m/>
    <m/>
    <m/>
    <m/>
    <m/>
    <m/>
    <m/>
    <x v="0"/>
    <m/>
    <m/>
    <m/>
    <m/>
    <m/>
    <m/>
    <m/>
    <m/>
    <m/>
    <m/>
    <m/>
    <m/>
    <m/>
    <m/>
    <m/>
    <m/>
    <m/>
    <m/>
    <m/>
    <m/>
    <m/>
    <m/>
    <m/>
    <m/>
    <m/>
    <m/>
    <m/>
    <n v="0"/>
    <m/>
    <m/>
    <m/>
    <m/>
    <m/>
    <m/>
    <m/>
    <m/>
    <m/>
    <m/>
    <m/>
    <m/>
    <m/>
    <m/>
    <m/>
    <m/>
    <m/>
    <m/>
    <m/>
    <m/>
    <m/>
    <m/>
    <m/>
    <m/>
    <m/>
    <m/>
    <m/>
    <m/>
    <m/>
    <m/>
    <m/>
    <m/>
    <m/>
    <m/>
    <m/>
    <m/>
    <m/>
    <m/>
    <m/>
    <m/>
    <m/>
    <m/>
    <m/>
    <m/>
  </r>
  <r>
    <b v="0"/>
    <n v="150"/>
    <s v="L-1551-176762302"/>
    <s v="1002180104"/>
    <m/>
    <s v="https://portal.dnb.de/opac.htm?method=simpleSearch&amp;cqlMode=true&amp;query=idn%3D1002180104"/>
    <s v="III 6, 15 d"/>
    <m/>
    <m/>
    <m/>
    <x v="0"/>
    <m/>
    <m/>
    <m/>
    <m/>
    <m/>
    <m/>
    <m/>
    <m/>
    <m/>
    <m/>
    <m/>
    <m/>
    <m/>
    <m/>
    <m/>
    <x v="0"/>
    <m/>
    <m/>
    <m/>
    <m/>
    <m/>
    <m/>
    <m/>
    <m/>
    <m/>
    <m/>
    <m/>
    <m/>
    <m/>
    <m/>
    <m/>
    <m/>
    <m/>
    <m/>
    <m/>
    <m/>
    <m/>
    <m/>
    <m/>
    <m/>
    <m/>
    <m/>
    <m/>
    <n v="0"/>
    <m/>
    <m/>
    <m/>
    <m/>
    <m/>
    <m/>
    <m/>
    <m/>
    <m/>
    <m/>
    <m/>
    <m/>
    <m/>
    <m/>
    <m/>
    <m/>
    <m/>
    <m/>
    <m/>
    <m/>
    <m/>
    <m/>
    <m/>
    <m/>
    <m/>
    <m/>
    <m/>
    <m/>
    <m/>
    <m/>
    <m/>
    <m/>
    <m/>
    <m/>
    <m/>
    <m/>
    <m/>
    <m/>
    <m/>
    <m/>
    <m/>
    <m/>
    <m/>
    <m/>
  </r>
  <r>
    <b v="0"/>
    <n v="151"/>
    <s v="L-1559-163620636"/>
    <s v="997304758"/>
    <m/>
    <s v="https://portal.dnb.de/opac.htm?method=simpleSearch&amp;cqlMode=true&amp;query=idn%3D997304758"/>
    <s v="III 6, 15 e"/>
    <m/>
    <m/>
    <m/>
    <x v="2"/>
    <m/>
    <m/>
    <m/>
    <m/>
    <m/>
    <m/>
    <m/>
    <m/>
    <m/>
    <m/>
    <m/>
    <m/>
    <m/>
    <m/>
    <m/>
    <x v="6"/>
    <m/>
    <m/>
    <s v="f"/>
    <m/>
    <m/>
    <m/>
    <m/>
    <m/>
    <s v="Pa"/>
    <m/>
    <m/>
    <m/>
    <m/>
    <m/>
    <m/>
    <m/>
    <m/>
    <m/>
    <m/>
    <m/>
    <m/>
    <m/>
    <s v="60"/>
    <m/>
    <m/>
    <m/>
    <s v="ja vor"/>
    <n v="4.5"/>
    <m/>
    <m/>
    <m/>
    <s v="x"/>
    <m/>
    <m/>
    <m/>
    <m/>
    <m/>
    <m/>
    <m/>
    <m/>
    <s v="x"/>
    <m/>
    <m/>
    <m/>
    <m/>
    <m/>
    <m/>
    <m/>
    <m/>
    <m/>
    <m/>
    <n v="1"/>
    <s v="nur das Nötigste: loses Material an Ecken und Kanten zurückkleben/sichern"/>
    <m/>
    <m/>
    <m/>
    <m/>
    <m/>
    <m/>
    <m/>
    <m/>
    <m/>
    <m/>
    <m/>
    <s v="x"/>
    <m/>
    <m/>
    <m/>
    <m/>
    <m/>
    <n v="3.5"/>
    <m/>
  </r>
  <r>
    <b v="1"/>
    <n v="152"/>
    <s v="L-1534-171135792"/>
    <s v="100077130X"/>
    <s v="Aal"/>
    <s v="https://portal.dnb.de/opac.htm?method=simpleSearch&amp;cqlMode=true&amp;query=idn%3D100077130X"/>
    <s v="III 6, 15 f"/>
    <s v="III 6, 15 f"/>
    <m/>
    <m/>
    <x v="0"/>
    <m/>
    <m/>
    <m/>
    <m/>
    <m/>
    <m/>
    <m/>
    <m/>
    <m/>
    <m/>
    <m/>
    <m/>
    <m/>
    <m/>
    <m/>
    <x v="0"/>
    <m/>
    <m/>
    <m/>
    <m/>
    <m/>
    <m/>
    <m/>
    <m/>
    <m/>
    <m/>
    <m/>
    <m/>
    <m/>
    <m/>
    <m/>
    <m/>
    <m/>
    <m/>
    <m/>
    <m/>
    <m/>
    <m/>
    <m/>
    <m/>
    <m/>
    <m/>
    <m/>
    <n v="0"/>
    <m/>
    <m/>
    <m/>
    <m/>
    <m/>
    <m/>
    <m/>
    <m/>
    <m/>
    <m/>
    <m/>
    <m/>
    <m/>
    <m/>
    <m/>
    <m/>
    <m/>
    <m/>
    <m/>
    <m/>
    <m/>
    <m/>
    <m/>
    <m/>
    <m/>
    <m/>
    <m/>
    <m/>
    <m/>
    <m/>
    <m/>
    <m/>
    <m/>
    <m/>
    <m/>
    <m/>
    <m/>
    <m/>
    <m/>
    <m/>
    <m/>
    <m/>
    <m/>
    <m/>
  </r>
  <r>
    <b v="1"/>
    <n v="153"/>
    <s v="L-1534-161289894"/>
    <s v="995883831"/>
    <s v="Aal"/>
    <s v="https://portal.dnb.de/opac.htm?method=simpleSearch&amp;cqlMode=true&amp;query=idn%3D995883831"/>
    <s v="III 6, 15 f"/>
    <s v="III 6, 15f"/>
    <m/>
    <m/>
    <x v="0"/>
    <m/>
    <m/>
    <m/>
    <m/>
    <m/>
    <m/>
    <m/>
    <m/>
    <m/>
    <m/>
    <m/>
    <m/>
    <m/>
    <m/>
    <m/>
    <x v="0"/>
    <m/>
    <m/>
    <m/>
    <m/>
    <m/>
    <m/>
    <m/>
    <m/>
    <m/>
    <m/>
    <m/>
    <m/>
    <m/>
    <m/>
    <m/>
    <m/>
    <m/>
    <m/>
    <m/>
    <m/>
    <m/>
    <m/>
    <m/>
    <m/>
    <m/>
    <m/>
    <m/>
    <n v="0"/>
    <m/>
    <m/>
    <m/>
    <m/>
    <m/>
    <m/>
    <m/>
    <m/>
    <m/>
    <m/>
    <m/>
    <m/>
    <m/>
    <m/>
    <m/>
    <m/>
    <m/>
    <m/>
    <m/>
    <m/>
    <m/>
    <m/>
    <m/>
    <m/>
    <m/>
    <m/>
    <m/>
    <m/>
    <m/>
    <m/>
    <m/>
    <m/>
    <m/>
    <m/>
    <m/>
    <m/>
    <m/>
    <m/>
    <m/>
    <m/>
    <m/>
    <m/>
    <m/>
    <m/>
  </r>
  <r>
    <b v="1"/>
    <n v="154"/>
    <s v="L-1534-169918203"/>
    <s v="1000043290"/>
    <s v="Aal"/>
    <s v="https://portal.dnb.de/opac.htm?method=simpleSearch&amp;cqlMode=true&amp;query=idn%3D1000043290"/>
    <s v="III 6, 15 f"/>
    <s v="III 6, 15f"/>
    <m/>
    <m/>
    <x v="0"/>
    <m/>
    <m/>
    <m/>
    <m/>
    <m/>
    <m/>
    <m/>
    <m/>
    <m/>
    <m/>
    <m/>
    <m/>
    <m/>
    <m/>
    <m/>
    <x v="0"/>
    <m/>
    <m/>
    <m/>
    <m/>
    <m/>
    <m/>
    <m/>
    <m/>
    <m/>
    <m/>
    <m/>
    <m/>
    <m/>
    <m/>
    <m/>
    <m/>
    <m/>
    <m/>
    <m/>
    <m/>
    <m/>
    <m/>
    <m/>
    <m/>
    <m/>
    <m/>
    <m/>
    <n v="0"/>
    <m/>
    <m/>
    <m/>
    <m/>
    <m/>
    <m/>
    <m/>
    <m/>
    <m/>
    <m/>
    <m/>
    <m/>
    <m/>
    <m/>
    <m/>
    <m/>
    <m/>
    <m/>
    <m/>
    <m/>
    <m/>
    <m/>
    <m/>
    <m/>
    <m/>
    <m/>
    <m/>
    <m/>
    <m/>
    <m/>
    <m/>
    <m/>
    <m/>
    <m/>
    <m/>
    <m/>
    <m/>
    <m/>
    <m/>
    <m/>
    <m/>
    <m/>
    <m/>
    <m/>
  </r>
  <r>
    <b v="1"/>
    <n v="155"/>
    <s v="L-1534-153917210"/>
    <s v="993863388"/>
    <s v="Aal"/>
    <s v="https://portal.dnb.de/opac.htm?method=simpleSearch&amp;cqlMode=true&amp;query=idn%3D993863388"/>
    <s v="III 6, 15 f"/>
    <s v="III 6, 15f"/>
    <s v="X"/>
    <s v="Halbledereinband"/>
    <x v="1"/>
    <s v="80° bis 110°, einseitig digitalisierbar?"/>
    <s v="hohler Rücken, Kupferfraß"/>
    <m/>
    <s v="Papierumschlag "/>
    <s v="Ja"/>
    <n v="1"/>
    <m/>
    <m/>
    <m/>
    <m/>
    <m/>
    <m/>
    <m/>
    <m/>
    <m/>
    <x v="0"/>
    <m/>
    <m/>
    <m/>
    <m/>
    <m/>
    <m/>
    <m/>
    <m/>
    <m/>
    <m/>
    <m/>
    <m/>
    <m/>
    <m/>
    <m/>
    <m/>
    <m/>
    <m/>
    <m/>
    <m/>
    <m/>
    <m/>
    <m/>
    <m/>
    <m/>
    <m/>
    <m/>
    <n v="0"/>
    <m/>
    <m/>
    <m/>
    <m/>
    <m/>
    <m/>
    <m/>
    <m/>
    <m/>
    <m/>
    <m/>
    <m/>
    <m/>
    <m/>
    <m/>
    <m/>
    <m/>
    <m/>
    <m/>
    <m/>
    <m/>
    <m/>
    <m/>
    <m/>
    <m/>
    <m/>
    <m/>
    <m/>
    <m/>
    <m/>
    <m/>
    <m/>
    <m/>
    <m/>
    <m/>
    <m/>
    <m/>
    <m/>
    <m/>
    <m/>
    <m/>
    <m/>
    <m/>
    <m/>
  </r>
  <r>
    <b v="1"/>
    <n v="157"/>
    <s v="L-1549-157863611"/>
    <s v="99480251X"/>
    <s v="Aal"/>
    <s v="https://portal.dnb.de/opac.htm?method=simpleSearch&amp;cqlMode=true&amp;query=idn%3D99480251X"/>
    <s v="III 6, 15 g"/>
    <s v="III 6, 15g"/>
    <m/>
    <m/>
    <x v="2"/>
    <m/>
    <m/>
    <m/>
    <m/>
    <m/>
    <m/>
    <m/>
    <m/>
    <m/>
    <m/>
    <m/>
    <m/>
    <m/>
    <m/>
    <m/>
    <x v="2"/>
    <m/>
    <s v="x"/>
    <s v="f"/>
    <m/>
    <m/>
    <m/>
    <m/>
    <m/>
    <s v="Pa"/>
    <m/>
    <m/>
    <m/>
    <m/>
    <m/>
    <m/>
    <m/>
    <m/>
    <m/>
    <m/>
    <m/>
    <m/>
    <m/>
    <s v="110"/>
    <m/>
    <m/>
    <m/>
    <s v="n"/>
    <n v="0"/>
    <m/>
    <s v="Gewebe"/>
    <m/>
    <m/>
    <m/>
    <m/>
    <m/>
    <m/>
    <m/>
    <m/>
    <m/>
    <m/>
    <m/>
    <m/>
    <m/>
    <m/>
    <m/>
    <m/>
    <m/>
    <m/>
    <m/>
    <m/>
    <m/>
    <m/>
    <m/>
    <m/>
    <m/>
    <m/>
    <m/>
    <m/>
    <m/>
    <m/>
    <m/>
    <m/>
    <m/>
    <m/>
    <m/>
    <m/>
    <m/>
    <m/>
    <m/>
    <m/>
    <m/>
    <m/>
  </r>
  <r>
    <b v="1"/>
    <n v="156"/>
    <s v="L-1549-162141661"/>
    <s v="996432159"/>
    <s v="Aal"/>
    <s v="https://portal.dnb.de/opac.htm?method=simpleSearch&amp;cqlMode=true&amp;query=idn%3D996432159"/>
    <s v="III 6, 15 g (angebunden)"/>
    <s v="III 6, 15g"/>
    <m/>
    <m/>
    <x v="0"/>
    <m/>
    <m/>
    <m/>
    <m/>
    <m/>
    <m/>
    <m/>
    <m/>
    <m/>
    <m/>
    <m/>
    <m/>
    <m/>
    <m/>
    <m/>
    <x v="0"/>
    <m/>
    <m/>
    <m/>
    <m/>
    <m/>
    <m/>
    <m/>
    <m/>
    <m/>
    <m/>
    <m/>
    <m/>
    <m/>
    <m/>
    <m/>
    <m/>
    <m/>
    <m/>
    <m/>
    <m/>
    <m/>
    <m/>
    <m/>
    <m/>
    <m/>
    <m/>
    <m/>
    <n v="0"/>
    <m/>
    <m/>
    <m/>
    <m/>
    <m/>
    <m/>
    <m/>
    <m/>
    <m/>
    <m/>
    <m/>
    <m/>
    <m/>
    <m/>
    <m/>
    <m/>
    <m/>
    <m/>
    <m/>
    <m/>
    <m/>
    <m/>
    <m/>
    <m/>
    <m/>
    <m/>
    <m/>
    <m/>
    <m/>
    <m/>
    <m/>
    <m/>
    <m/>
    <m/>
    <m/>
    <m/>
    <m/>
    <m/>
    <m/>
    <m/>
    <m/>
    <m/>
    <m/>
    <m/>
  </r>
  <r>
    <b v="1"/>
    <n v="158"/>
    <s v="L-1537-315066954"/>
    <s v="1066678316"/>
    <s v="Aaf"/>
    <s v="https://portal.dnb.de/opac.htm?method=simpleSearch&amp;cqlMode=true&amp;query=idn%3D1066678316"/>
    <s v="III 6, 15 h"/>
    <s v="III 6, 15 h"/>
    <s v="X"/>
    <s v="Pergamentband"/>
    <x v="2"/>
    <s v="180°"/>
    <s v="hohler Rücken"/>
    <m/>
    <s v="Papierumschlag "/>
    <s v="Ja"/>
    <n v="1"/>
    <m/>
    <m/>
    <m/>
    <m/>
    <m/>
    <m/>
    <m/>
    <m/>
    <m/>
    <x v="7"/>
    <m/>
    <m/>
    <s v="h"/>
    <m/>
    <m/>
    <m/>
    <m/>
    <m/>
    <s v="Pa"/>
    <m/>
    <m/>
    <m/>
    <m/>
    <m/>
    <m/>
    <m/>
    <m/>
    <m/>
    <m/>
    <m/>
    <m/>
    <m/>
    <s v="80"/>
    <m/>
    <m/>
    <m/>
    <s v="ja vor"/>
    <n v="2"/>
    <m/>
    <m/>
    <m/>
    <m/>
    <m/>
    <s v="x sauer"/>
    <s v="x"/>
    <m/>
    <m/>
    <m/>
    <s v="x"/>
    <m/>
    <s v="x"/>
    <m/>
    <m/>
    <m/>
    <m/>
    <m/>
    <m/>
    <m/>
    <m/>
    <m/>
    <m/>
    <n v="2"/>
    <s v="Fehlstelle mit JP ergänzen"/>
    <m/>
    <m/>
    <m/>
    <m/>
    <m/>
    <m/>
    <m/>
    <m/>
    <m/>
    <m/>
    <m/>
    <m/>
    <m/>
    <m/>
    <m/>
    <m/>
    <m/>
    <m/>
    <m/>
  </r>
  <r>
    <b v="1"/>
    <m/>
    <s v="L-9999-756478634"/>
    <s v="1248752589"/>
    <s v="Qd"/>
    <m/>
    <s v="III 6, 15a"/>
    <s v="III 6, 15a"/>
    <m/>
    <m/>
    <x v="0"/>
    <m/>
    <m/>
    <m/>
    <m/>
    <m/>
    <m/>
    <m/>
    <m/>
    <m/>
    <m/>
    <m/>
    <m/>
    <m/>
    <m/>
    <m/>
    <x v="0"/>
    <m/>
    <m/>
    <m/>
    <m/>
    <m/>
    <m/>
    <m/>
    <m/>
    <m/>
    <m/>
    <m/>
    <m/>
    <m/>
    <m/>
    <m/>
    <m/>
    <m/>
    <m/>
    <m/>
    <m/>
    <m/>
    <m/>
    <m/>
    <m/>
    <m/>
    <m/>
    <m/>
    <m/>
    <m/>
    <m/>
    <m/>
    <m/>
    <m/>
    <m/>
    <m/>
    <m/>
    <m/>
    <m/>
    <m/>
    <m/>
    <m/>
    <m/>
    <m/>
    <m/>
    <m/>
    <m/>
    <m/>
    <m/>
    <m/>
    <m/>
    <m/>
    <m/>
    <m/>
    <m/>
    <m/>
    <m/>
    <m/>
    <m/>
    <m/>
    <m/>
    <m/>
    <m/>
    <m/>
    <m/>
    <m/>
    <m/>
    <m/>
    <m/>
    <m/>
    <m/>
    <m/>
    <m/>
  </r>
  <r>
    <b v="1"/>
    <n v="96"/>
    <s v="L-1528-315492996"/>
    <s v="1066962642"/>
    <s v="Aaf"/>
    <s v="https://portal.dnb.de/opac.htm?method=simpleSearch&amp;cqlMode=true&amp;query=idn%3D1066962642"/>
    <s v="III 6, 16"/>
    <s v="III 6, 16"/>
    <s v="X"/>
    <s v="Ledereinband, Schließen, erhabene Buchbeschläge"/>
    <x v="2"/>
    <s v="180°"/>
    <m/>
    <m/>
    <m/>
    <m/>
    <m/>
    <m/>
    <s v="defekte Schließe in Sammelbox"/>
    <m/>
    <m/>
    <m/>
    <m/>
    <m/>
    <m/>
    <m/>
    <x v="3"/>
    <s v="x"/>
    <m/>
    <s v="f"/>
    <m/>
    <m/>
    <m/>
    <m/>
    <m/>
    <s v="Pa"/>
    <m/>
    <m/>
    <m/>
    <m/>
    <m/>
    <m/>
    <m/>
    <m/>
    <m/>
    <m/>
    <m/>
    <m/>
    <m/>
    <s v="80"/>
    <m/>
    <m/>
    <m/>
    <s v="ja vor"/>
    <n v="1"/>
    <m/>
    <m/>
    <m/>
    <s v="x"/>
    <m/>
    <m/>
    <m/>
    <m/>
    <m/>
    <m/>
    <s v="x"/>
    <m/>
    <m/>
    <m/>
    <m/>
    <m/>
    <m/>
    <m/>
    <s v="o"/>
    <m/>
    <m/>
    <m/>
    <m/>
    <n v="1"/>
    <s v="Material als &quot;Brücke&quot; einfügen"/>
    <m/>
    <m/>
    <m/>
    <m/>
    <m/>
    <m/>
    <m/>
    <m/>
    <m/>
    <m/>
    <m/>
    <m/>
    <m/>
    <m/>
    <m/>
    <m/>
    <m/>
    <m/>
    <m/>
  </r>
  <r>
    <b v="1"/>
    <n v="97"/>
    <s v="L-1519-315492597"/>
    <s v="1066962197"/>
    <s v="Aaf"/>
    <s v="https://portal.dnb.de/opac.htm?method=simpleSearch&amp;cqlMode=true&amp;query=idn%3D1066962197"/>
    <s v="III 6, 17"/>
    <s v="III 6, 17"/>
    <s v="X"/>
    <s v="Gewebeeinband"/>
    <x v="1"/>
    <m/>
    <m/>
    <m/>
    <m/>
    <m/>
    <m/>
    <m/>
    <m/>
    <m/>
    <m/>
    <m/>
    <m/>
    <m/>
    <m/>
    <m/>
    <x v="0"/>
    <m/>
    <m/>
    <m/>
    <m/>
    <m/>
    <m/>
    <m/>
    <m/>
    <m/>
    <m/>
    <m/>
    <m/>
    <m/>
    <m/>
    <m/>
    <m/>
    <m/>
    <m/>
    <m/>
    <m/>
    <m/>
    <m/>
    <m/>
    <m/>
    <m/>
    <m/>
    <m/>
    <n v="0"/>
    <m/>
    <m/>
    <m/>
    <m/>
    <m/>
    <m/>
    <m/>
    <m/>
    <m/>
    <m/>
    <m/>
    <m/>
    <m/>
    <m/>
    <m/>
    <m/>
    <m/>
    <m/>
    <m/>
    <m/>
    <m/>
    <m/>
    <m/>
    <m/>
    <m/>
    <m/>
    <m/>
    <m/>
    <m/>
    <m/>
    <m/>
    <m/>
    <m/>
    <m/>
    <m/>
    <m/>
    <m/>
    <m/>
    <m/>
    <m/>
    <m/>
    <m/>
    <m/>
    <m/>
  </r>
  <r>
    <b v="1"/>
    <n v="98"/>
    <s v="L-1520-15394689X"/>
    <s v="993882870"/>
    <s v="Aal"/>
    <s v="https://portal.dnb.de/opac.htm?method=simpleSearch&amp;cqlMode=true&amp;query=idn%3D993882870"/>
    <s v="III 6, 18"/>
    <s v="III 6, 18"/>
    <s v="X"/>
    <s v="Gewebeeinband, Schließen, erhabene Buchbeschläge"/>
    <x v="1"/>
    <s v="180°"/>
    <s v="hohler Rücken"/>
    <m/>
    <s v="Schuber"/>
    <s v="Nein"/>
    <n v="0"/>
    <m/>
    <m/>
    <m/>
    <m/>
    <m/>
    <m/>
    <m/>
    <m/>
    <m/>
    <x v="0"/>
    <m/>
    <m/>
    <m/>
    <m/>
    <m/>
    <m/>
    <m/>
    <m/>
    <m/>
    <m/>
    <m/>
    <m/>
    <m/>
    <m/>
    <m/>
    <m/>
    <m/>
    <m/>
    <m/>
    <m/>
    <m/>
    <m/>
    <m/>
    <m/>
    <m/>
    <m/>
    <m/>
    <n v="0"/>
    <m/>
    <m/>
    <m/>
    <m/>
    <m/>
    <m/>
    <m/>
    <m/>
    <m/>
    <m/>
    <m/>
    <m/>
    <m/>
    <m/>
    <m/>
    <m/>
    <m/>
    <m/>
    <m/>
    <m/>
    <m/>
    <m/>
    <m/>
    <m/>
    <m/>
    <m/>
    <m/>
    <m/>
    <m/>
    <m/>
    <m/>
    <m/>
    <m/>
    <m/>
    <m/>
    <m/>
    <m/>
    <m/>
    <m/>
    <m/>
    <m/>
    <m/>
    <m/>
    <m/>
  </r>
  <r>
    <b v="1"/>
    <n v="99"/>
    <s v="L-1520-169970418"/>
    <s v="1000071774"/>
    <s v="Aal"/>
    <s v="https://portal.dnb.de/opac.htm?method=simpleSearch&amp;cqlMode=true&amp;query=idn%3D1000071774"/>
    <s v="III 6, 18"/>
    <s v="III 6, 18"/>
    <m/>
    <m/>
    <x v="0"/>
    <m/>
    <m/>
    <m/>
    <m/>
    <m/>
    <m/>
    <m/>
    <m/>
    <m/>
    <m/>
    <m/>
    <m/>
    <m/>
    <m/>
    <m/>
    <x v="0"/>
    <m/>
    <m/>
    <m/>
    <m/>
    <m/>
    <m/>
    <m/>
    <m/>
    <m/>
    <m/>
    <m/>
    <m/>
    <m/>
    <m/>
    <m/>
    <m/>
    <m/>
    <m/>
    <m/>
    <m/>
    <m/>
    <m/>
    <m/>
    <m/>
    <m/>
    <m/>
    <m/>
    <n v="0"/>
    <m/>
    <m/>
    <m/>
    <m/>
    <m/>
    <m/>
    <m/>
    <m/>
    <m/>
    <m/>
    <m/>
    <m/>
    <m/>
    <m/>
    <m/>
    <m/>
    <m/>
    <m/>
    <m/>
    <m/>
    <m/>
    <m/>
    <m/>
    <m/>
    <m/>
    <m/>
    <m/>
    <m/>
    <m/>
    <m/>
    <m/>
    <m/>
    <m/>
    <m/>
    <m/>
    <m/>
    <m/>
    <m/>
    <m/>
    <m/>
    <m/>
    <m/>
    <m/>
    <m/>
  </r>
  <r>
    <b v="1"/>
    <n v="159"/>
    <s v="L-1521-169770265"/>
    <s v="999957643"/>
    <s v="Aal"/>
    <s v="https://portal.dnb.de/opac.htm?method=simpleSearch&amp;cqlMode=true&amp;query=idn%3D999957643"/>
    <s v="III 6, 18 a"/>
    <s v="III 6, 18 a"/>
    <m/>
    <m/>
    <x v="2"/>
    <m/>
    <m/>
    <m/>
    <m/>
    <m/>
    <m/>
    <m/>
    <m/>
    <m/>
    <m/>
    <m/>
    <m/>
    <m/>
    <m/>
    <m/>
    <x v="3"/>
    <m/>
    <m/>
    <s v="f"/>
    <m/>
    <m/>
    <m/>
    <m/>
    <s v="x"/>
    <s v="Pa"/>
    <m/>
    <m/>
    <m/>
    <m/>
    <m/>
    <m/>
    <m/>
    <m/>
    <m/>
    <m/>
    <m/>
    <m/>
    <m/>
    <s v="80"/>
    <m/>
    <m/>
    <m/>
    <s v="ja vor"/>
    <n v="2"/>
    <m/>
    <m/>
    <m/>
    <m/>
    <m/>
    <s v="x sauer"/>
    <s v="x"/>
    <m/>
    <m/>
    <s v="Box (wg. Schließe, sperrt)"/>
    <m/>
    <m/>
    <s v="x"/>
    <m/>
    <m/>
    <m/>
    <m/>
    <m/>
    <m/>
    <m/>
    <m/>
    <m/>
    <s v="x"/>
    <n v="1"/>
    <m/>
    <m/>
    <m/>
    <m/>
    <m/>
    <m/>
    <m/>
    <m/>
    <m/>
    <m/>
    <s v="x"/>
    <m/>
    <m/>
    <m/>
    <m/>
    <m/>
    <m/>
    <m/>
    <n v="1"/>
    <m/>
  </r>
  <r>
    <b v="0"/>
    <n v="160"/>
    <s v="L-1521-168951355"/>
    <s v="999656791"/>
    <m/>
    <s v="https://portal.dnb.de/opac.htm?method=simpleSearch&amp;cqlMode=true&amp;query=idn%3D999656791"/>
    <s v="III 6, 18 a (angebunden?)"/>
    <m/>
    <m/>
    <m/>
    <x v="0"/>
    <m/>
    <m/>
    <m/>
    <m/>
    <m/>
    <m/>
    <m/>
    <m/>
    <m/>
    <m/>
    <m/>
    <m/>
    <m/>
    <m/>
    <m/>
    <x v="0"/>
    <m/>
    <m/>
    <m/>
    <m/>
    <m/>
    <m/>
    <m/>
    <m/>
    <m/>
    <m/>
    <m/>
    <m/>
    <m/>
    <m/>
    <m/>
    <m/>
    <m/>
    <m/>
    <m/>
    <m/>
    <m/>
    <m/>
    <m/>
    <m/>
    <m/>
    <m/>
    <m/>
    <n v="0"/>
    <m/>
    <m/>
    <m/>
    <m/>
    <m/>
    <m/>
    <m/>
    <m/>
    <m/>
    <m/>
    <m/>
    <m/>
    <m/>
    <m/>
    <m/>
    <m/>
    <m/>
    <m/>
    <m/>
    <m/>
    <m/>
    <m/>
    <m/>
    <m/>
    <m/>
    <m/>
    <m/>
    <m/>
    <m/>
    <m/>
    <m/>
    <m/>
    <m/>
    <m/>
    <m/>
    <m/>
    <m/>
    <m/>
    <m/>
    <m/>
    <m/>
    <m/>
    <m/>
    <m/>
  </r>
  <r>
    <b v="0"/>
    <n v="161"/>
    <s v="L-1521-177835885"/>
    <s v="1002682134"/>
    <m/>
    <s v="https://portal.dnb.de/opac.htm?method=simpleSearch&amp;cqlMode=true&amp;query=idn%3D1002682134"/>
    <s v="III 6, 18 a (angebunden?)"/>
    <m/>
    <m/>
    <m/>
    <x v="0"/>
    <m/>
    <m/>
    <m/>
    <m/>
    <m/>
    <m/>
    <m/>
    <m/>
    <m/>
    <m/>
    <m/>
    <m/>
    <m/>
    <m/>
    <m/>
    <x v="0"/>
    <m/>
    <m/>
    <m/>
    <m/>
    <m/>
    <m/>
    <m/>
    <m/>
    <m/>
    <m/>
    <m/>
    <m/>
    <m/>
    <m/>
    <m/>
    <m/>
    <m/>
    <m/>
    <m/>
    <m/>
    <m/>
    <m/>
    <m/>
    <m/>
    <m/>
    <m/>
    <m/>
    <n v="0"/>
    <m/>
    <m/>
    <m/>
    <m/>
    <m/>
    <m/>
    <m/>
    <m/>
    <m/>
    <m/>
    <m/>
    <m/>
    <m/>
    <m/>
    <m/>
    <m/>
    <m/>
    <m/>
    <m/>
    <m/>
    <m/>
    <m/>
    <m/>
    <m/>
    <m/>
    <m/>
    <m/>
    <m/>
    <m/>
    <m/>
    <m/>
    <m/>
    <m/>
    <m/>
    <m/>
    <m/>
    <m/>
    <m/>
    <m/>
    <m/>
    <m/>
    <m/>
    <m/>
    <m/>
  </r>
  <r>
    <b v="1"/>
    <n v="100"/>
    <s v="L-1527-315490845"/>
    <s v="1066960356"/>
    <s v="Aaf"/>
    <s v="https://portal.dnb.de/opac.htm?method=simpleSearch&amp;cqlMode=true&amp;query=idn%3D1066960356"/>
    <s v="III 6, 19"/>
    <s v="III 6, 19"/>
    <s v="X"/>
    <s v="Gewebeeinband, Schließen, erhabene Buchbeschläge"/>
    <x v="1"/>
    <s v="180°"/>
    <s v="hohler Rücken"/>
    <m/>
    <s v="Schuber"/>
    <s v="Nein"/>
    <n v="0"/>
    <m/>
    <m/>
    <m/>
    <m/>
    <m/>
    <m/>
    <m/>
    <m/>
    <m/>
    <x v="0"/>
    <m/>
    <m/>
    <m/>
    <m/>
    <m/>
    <m/>
    <m/>
    <m/>
    <m/>
    <m/>
    <m/>
    <m/>
    <m/>
    <m/>
    <m/>
    <m/>
    <m/>
    <m/>
    <m/>
    <m/>
    <m/>
    <m/>
    <m/>
    <m/>
    <m/>
    <m/>
    <m/>
    <n v="0"/>
    <m/>
    <m/>
    <m/>
    <m/>
    <m/>
    <m/>
    <m/>
    <m/>
    <m/>
    <m/>
    <m/>
    <m/>
    <m/>
    <m/>
    <m/>
    <m/>
    <m/>
    <m/>
    <m/>
    <m/>
    <m/>
    <m/>
    <m/>
    <m/>
    <m/>
    <m/>
    <m/>
    <m/>
    <m/>
    <m/>
    <m/>
    <m/>
    <m/>
    <m/>
    <m/>
    <m/>
    <m/>
    <m/>
    <m/>
    <m/>
    <m/>
    <m/>
    <m/>
    <m/>
  </r>
  <r>
    <b v="1"/>
    <n v="101"/>
    <s v="L-1533-169972178"/>
    <s v="1000078248"/>
    <s v="Aal"/>
    <s v="https://portal.dnb.de/opac.htm?method=simpleSearch&amp;cqlMode=true&amp;query=idn%3D1000078248"/>
    <s v="III 6, 20"/>
    <s v="III 6, 20"/>
    <m/>
    <m/>
    <x v="2"/>
    <m/>
    <m/>
    <m/>
    <m/>
    <m/>
    <m/>
    <m/>
    <m/>
    <m/>
    <m/>
    <m/>
    <m/>
    <m/>
    <m/>
    <m/>
    <x v="3"/>
    <s v="x"/>
    <m/>
    <s v="f/V"/>
    <m/>
    <m/>
    <m/>
    <m/>
    <m/>
    <s v="Pa"/>
    <m/>
    <m/>
    <m/>
    <m/>
    <m/>
    <m/>
    <m/>
    <m/>
    <m/>
    <m/>
    <m/>
    <m/>
    <m/>
    <s v="60"/>
    <m/>
    <m/>
    <m/>
    <s v="ja vor"/>
    <n v="1.5"/>
    <m/>
    <m/>
    <m/>
    <s v="x"/>
    <m/>
    <m/>
    <m/>
    <m/>
    <m/>
    <m/>
    <m/>
    <s v="x"/>
    <s v="x"/>
    <m/>
    <s v="v"/>
    <m/>
    <m/>
    <m/>
    <m/>
    <m/>
    <m/>
    <m/>
    <m/>
    <n v="1.5"/>
    <s v="Rücken/Gelenk sichern, Ecke belassen"/>
    <m/>
    <m/>
    <m/>
    <m/>
    <m/>
    <m/>
    <m/>
    <m/>
    <m/>
    <m/>
    <m/>
    <m/>
    <m/>
    <m/>
    <m/>
    <m/>
    <m/>
    <m/>
    <m/>
  </r>
  <r>
    <b v="1"/>
    <n v="102"/>
    <s v="L-1519-315490616"/>
    <s v="1066960089"/>
    <s v="Aaf"/>
    <s v="https://portal.dnb.de/opac.htm?method=simpleSearch&amp;cqlMode=true&amp;query=idn%3D1066960089"/>
    <s v="III 6, 21"/>
    <s v="III 6, 21"/>
    <s v="X"/>
    <s v="Gewebeeinband"/>
    <x v="1"/>
    <s v="180°"/>
    <s v="hohler Rücken"/>
    <m/>
    <m/>
    <m/>
    <n v="2"/>
    <m/>
    <m/>
    <m/>
    <m/>
    <m/>
    <m/>
    <m/>
    <m/>
    <m/>
    <x v="0"/>
    <m/>
    <m/>
    <m/>
    <m/>
    <m/>
    <m/>
    <m/>
    <m/>
    <m/>
    <m/>
    <m/>
    <m/>
    <m/>
    <m/>
    <m/>
    <m/>
    <m/>
    <m/>
    <m/>
    <m/>
    <m/>
    <m/>
    <m/>
    <m/>
    <m/>
    <m/>
    <m/>
    <n v="0"/>
    <m/>
    <m/>
    <m/>
    <m/>
    <m/>
    <m/>
    <m/>
    <m/>
    <m/>
    <m/>
    <m/>
    <m/>
    <m/>
    <m/>
    <m/>
    <m/>
    <m/>
    <m/>
    <m/>
    <m/>
    <m/>
    <m/>
    <m/>
    <m/>
    <m/>
    <m/>
    <m/>
    <m/>
    <m/>
    <m/>
    <m/>
    <m/>
    <m/>
    <m/>
    <m/>
    <m/>
    <m/>
    <m/>
    <m/>
    <m/>
    <m/>
    <m/>
    <m/>
    <m/>
  </r>
  <r>
    <b v="1"/>
    <n v="103"/>
    <s v="L-1522-315469250"/>
    <s v="1066941599"/>
    <s v="Aaf"/>
    <s v="https://portal.dnb.de/opac.htm?method=simpleSearch&amp;cqlMode=true&amp;query=idn%3D1066941599"/>
    <s v="III 6, 22"/>
    <s v="III 6, 22"/>
    <s v="X"/>
    <s v="Gewebeeinband"/>
    <x v="1"/>
    <s v="180°"/>
    <s v="hohler Rücken"/>
    <m/>
    <m/>
    <m/>
    <n v="0"/>
    <m/>
    <m/>
    <m/>
    <m/>
    <m/>
    <m/>
    <m/>
    <m/>
    <m/>
    <x v="0"/>
    <m/>
    <m/>
    <m/>
    <m/>
    <m/>
    <m/>
    <m/>
    <m/>
    <m/>
    <m/>
    <m/>
    <m/>
    <m/>
    <m/>
    <m/>
    <m/>
    <m/>
    <m/>
    <m/>
    <m/>
    <m/>
    <m/>
    <m/>
    <m/>
    <m/>
    <m/>
    <m/>
    <n v="0"/>
    <m/>
    <m/>
    <m/>
    <m/>
    <m/>
    <m/>
    <m/>
    <m/>
    <m/>
    <m/>
    <m/>
    <m/>
    <m/>
    <m/>
    <m/>
    <m/>
    <m/>
    <m/>
    <m/>
    <m/>
    <m/>
    <m/>
    <m/>
    <m/>
    <m/>
    <m/>
    <m/>
    <m/>
    <m/>
    <m/>
    <m/>
    <m/>
    <m/>
    <m/>
    <m/>
    <m/>
    <m/>
    <m/>
    <m/>
    <m/>
    <m/>
    <m/>
    <m/>
    <m/>
  </r>
  <r>
    <b v="1"/>
    <n v="104"/>
    <s v="L-1522-315489200"/>
    <s v="1066958599"/>
    <s v="Aaf"/>
    <s v="https://portal.dnb.de/opac.htm?method=simpleSearch&amp;cqlMode=true&amp;query=idn%3D1066958599"/>
    <s v="III 6, 25"/>
    <s v="III 6, 25"/>
    <m/>
    <m/>
    <x v="0"/>
    <m/>
    <m/>
    <m/>
    <m/>
    <m/>
    <m/>
    <m/>
    <m/>
    <m/>
    <m/>
    <m/>
    <m/>
    <m/>
    <m/>
    <m/>
    <x v="0"/>
    <m/>
    <m/>
    <m/>
    <m/>
    <m/>
    <m/>
    <m/>
    <m/>
    <m/>
    <m/>
    <m/>
    <m/>
    <m/>
    <m/>
    <m/>
    <m/>
    <m/>
    <m/>
    <m/>
    <m/>
    <m/>
    <m/>
    <m/>
    <m/>
    <m/>
    <m/>
    <m/>
    <n v="0"/>
    <m/>
    <m/>
    <m/>
    <m/>
    <m/>
    <m/>
    <m/>
    <m/>
    <m/>
    <m/>
    <m/>
    <m/>
    <m/>
    <m/>
    <m/>
    <m/>
    <m/>
    <m/>
    <m/>
    <m/>
    <m/>
    <m/>
    <m/>
    <m/>
    <m/>
    <m/>
    <m/>
    <m/>
    <m/>
    <m/>
    <m/>
    <m/>
    <m/>
    <m/>
    <m/>
    <m/>
    <m/>
    <m/>
    <m/>
    <m/>
    <m/>
    <m/>
    <m/>
    <m/>
  </r>
  <r>
    <b v="1"/>
    <n v="105"/>
    <s v="L-1530-315490063"/>
    <s v="1066959501"/>
    <s v="Aaf"/>
    <s v="https://portal.dnb.de/opac.htm?method=simpleSearch&amp;cqlMode=true&amp;query=idn%3D1066959501"/>
    <s v="III 6, 26"/>
    <s v="III 6, 26"/>
    <s v="X"/>
    <s v="Gewebeeinband, Schließen, erhabene Buchbeschläge"/>
    <x v="1"/>
    <s v="180°"/>
    <s v="hohler Rücken"/>
    <m/>
    <s v="Buchschuh"/>
    <s v="Nein"/>
    <n v="0"/>
    <m/>
    <m/>
    <m/>
    <m/>
    <m/>
    <m/>
    <m/>
    <m/>
    <m/>
    <x v="0"/>
    <m/>
    <m/>
    <m/>
    <m/>
    <m/>
    <m/>
    <m/>
    <m/>
    <m/>
    <m/>
    <m/>
    <m/>
    <m/>
    <m/>
    <m/>
    <m/>
    <m/>
    <m/>
    <m/>
    <m/>
    <m/>
    <m/>
    <m/>
    <m/>
    <m/>
    <m/>
    <m/>
    <n v="0"/>
    <m/>
    <m/>
    <m/>
    <m/>
    <m/>
    <m/>
    <m/>
    <m/>
    <m/>
    <m/>
    <m/>
    <m/>
    <m/>
    <m/>
    <m/>
    <m/>
    <m/>
    <m/>
    <m/>
    <m/>
    <m/>
    <m/>
    <m/>
    <m/>
    <m/>
    <m/>
    <m/>
    <m/>
    <m/>
    <m/>
    <m/>
    <m/>
    <m/>
    <m/>
    <m/>
    <m/>
    <m/>
    <m/>
    <m/>
    <m/>
    <m/>
    <m/>
    <m/>
    <m/>
  </r>
  <r>
    <b v="1"/>
    <n v="162"/>
    <s v="L-2009-324233"/>
    <s v="997607521"/>
    <s v="Aa"/>
    <s v="https://portal.dnb.de/opac.htm?method=simpleSearch&amp;cqlMode=true&amp;query=idn%3D997607521"/>
    <s v="III 6, 26 a"/>
    <s v="III 6, 26 a"/>
    <m/>
    <s v="Broschur"/>
    <x v="1"/>
    <s v="180°"/>
    <m/>
    <m/>
    <s v="Papierumschlag "/>
    <s v="Nein"/>
    <n v="0"/>
    <m/>
    <m/>
    <m/>
    <m/>
    <m/>
    <m/>
    <m/>
    <m/>
    <m/>
    <x v="0"/>
    <m/>
    <m/>
    <m/>
    <m/>
    <m/>
    <m/>
    <m/>
    <m/>
    <m/>
    <m/>
    <m/>
    <m/>
    <m/>
    <m/>
    <m/>
    <m/>
    <m/>
    <m/>
    <m/>
    <m/>
    <m/>
    <m/>
    <m/>
    <m/>
    <m/>
    <m/>
    <m/>
    <n v="0"/>
    <m/>
    <m/>
    <m/>
    <m/>
    <m/>
    <m/>
    <m/>
    <m/>
    <m/>
    <m/>
    <m/>
    <m/>
    <m/>
    <m/>
    <m/>
    <m/>
    <m/>
    <m/>
    <m/>
    <m/>
    <m/>
    <m/>
    <m/>
    <m/>
    <m/>
    <m/>
    <m/>
    <m/>
    <m/>
    <m/>
    <m/>
    <m/>
    <m/>
    <m/>
    <m/>
    <m/>
    <m/>
    <m/>
    <m/>
    <m/>
    <m/>
    <m/>
    <m/>
    <m/>
  </r>
  <r>
    <b v="1"/>
    <n v="106"/>
    <s v="L-1544-154354929"/>
    <s v="994041403"/>
    <s v="Aal"/>
    <s v="https://portal.dnb.de/opac.htm?method=simpleSearch&amp;cqlMode=true&amp;query=idn%3D994041403"/>
    <s v="III 6, 27"/>
    <s v="III 6, 27"/>
    <m/>
    <m/>
    <x v="0"/>
    <m/>
    <m/>
    <m/>
    <m/>
    <m/>
    <m/>
    <m/>
    <m/>
    <m/>
    <m/>
    <m/>
    <m/>
    <m/>
    <m/>
    <m/>
    <x v="0"/>
    <m/>
    <m/>
    <m/>
    <m/>
    <m/>
    <m/>
    <m/>
    <m/>
    <m/>
    <m/>
    <m/>
    <m/>
    <m/>
    <m/>
    <m/>
    <m/>
    <m/>
    <m/>
    <m/>
    <m/>
    <m/>
    <m/>
    <m/>
    <m/>
    <m/>
    <m/>
    <m/>
    <n v="0"/>
    <m/>
    <m/>
    <m/>
    <m/>
    <m/>
    <m/>
    <m/>
    <m/>
    <m/>
    <m/>
    <m/>
    <m/>
    <m/>
    <m/>
    <m/>
    <m/>
    <m/>
    <m/>
    <m/>
    <m/>
    <m/>
    <m/>
    <m/>
    <m/>
    <m/>
    <m/>
    <m/>
    <m/>
    <m/>
    <m/>
    <m/>
    <m/>
    <m/>
    <m/>
    <m/>
    <m/>
    <m/>
    <m/>
    <m/>
    <m/>
    <m/>
    <m/>
    <m/>
    <m/>
  </r>
  <r>
    <b v="1"/>
    <n v="108"/>
    <s v="L-1544-154354929"/>
    <s v="994041403"/>
    <s v="Aal"/>
    <s v="https://portal.dnb.de/opac.htm?method=simpleSearch&amp;cqlMode=true&amp;query=idn%3D994041403"/>
    <s v="III 6, 27"/>
    <s v="III 6, 27"/>
    <m/>
    <m/>
    <x v="0"/>
    <m/>
    <m/>
    <m/>
    <m/>
    <m/>
    <m/>
    <m/>
    <m/>
    <m/>
    <m/>
    <m/>
    <m/>
    <m/>
    <m/>
    <m/>
    <x v="0"/>
    <m/>
    <m/>
    <m/>
    <m/>
    <m/>
    <m/>
    <m/>
    <m/>
    <m/>
    <m/>
    <m/>
    <m/>
    <m/>
    <m/>
    <m/>
    <m/>
    <m/>
    <m/>
    <m/>
    <m/>
    <m/>
    <m/>
    <m/>
    <m/>
    <m/>
    <m/>
    <m/>
    <n v="0"/>
    <m/>
    <m/>
    <m/>
    <m/>
    <m/>
    <m/>
    <m/>
    <m/>
    <m/>
    <m/>
    <m/>
    <m/>
    <m/>
    <m/>
    <m/>
    <m/>
    <m/>
    <m/>
    <m/>
    <m/>
    <m/>
    <m/>
    <m/>
    <m/>
    <m/>
    <m/>
    <m/>
    <m/>
    <m/>
    <m/>
    <m/>
    <m/>
    <m/>
    <m/>
    <m/>
    <m/>
    <m/>
    <m/>
    <m/>
    <m/>
    <m/>
    <m/>
    <m/>
    <m/>
  </r>
  <r>
    <b v="1"/>
    <n v="107"/>
    <s v="L-1540-315320400"/>
    <s v="1066861765"/>
    <s v="Aaf"/>
    <s v="https://portal.dnb.de/opac.htm?method=simpleSearch&amp;cqlMode=true&amp;query=idn%3D1066861765"/>
    <s v="III 6, 27"/>
    <s v="III 6, 27"/>
    <s v="X"/>
    <s v="Ledereinband, Schließen, erhabene Buchbeschläge"/>
    <x v="2"/>
    <s v="80° bis 110°, einseitig digitalisierbar?"/>
    <s v="fester Rücken mit Schmuckprägung"/>
    <m/>
    <s v="Buchschuh"/>
    <s v="Nein"/>
    <n v="0"/>
    <m/>
    <m/>
    <m/>
    <m/>
    <m/>
    <m/>
    <m/>
    <m/>
    <m/>
    <x v="0"/>
    <m/>
    <m/>
    <m/>
    <m/>
    <m/>
    <m/>
    <m/>
    <m/>
    <m/>
    <m/>
    <m/>
    <m/>
    <m/>
    <m/>
    <m/>
    <m/>
    <m/>
    <m/>
    <m/>
    <m/>
    <m/>
    <m/>
    <m/>
    <m/>
    <m/>
    <m/>
    <m/>
    <n v="0"/>
    <m/>
    <m/>
    <m/>
    <m/>
    <m/>
    <m/>
    <m/>
    <m/>
    <m/>
    <m/>
    <m/>
    <m/>
    <m/>
    <m/>
    <m/>
    <m/>
    <m/>
    <m/>
    <m/>
    <m/>
    <m/>
    <m/>
    <m/>
    <m/>
    <m/>
    <m/>
    <m/>
    <m/>
    <m/>
    <m/>
    <m/>
    <m/>
    <m/>
    <m/>
    <m/>
    <m/>
    <m/>
    <m/>
    <m/>
    <m/>
    <m/>
    <m/>
    <m/>
    <m/>
  </r>
  <r>
    <b v="1"/>
    <n v="164"/>
    <s v="L-1544-159504325"/>
    <s v="995417059"/>
    <s v="Afl"/>
    <s v="https://portal.dnb.de/opac.htm?method=simpleSearch&amp;cqlMode=true&amp;query=idn%3D995417059"/>
    <s v="III 6, 27 a - 1"/>
    <s v="III 6, 27 a"/>
    <s v="X"/>
    <s v="Ledereinband"/>
    <x v="1"/>
    <s v="80° bis 110°, einseitig digitalisierbar?"/>
    <s v="fester Rücken mit Schmuckprägung"/>
    <m/>
    <s v="Kassette"/>
    <s v="Nein"/>
    <n v="0"/>
    <m/>
    <m/>
    <m/>
    <m/>
    <m/>
    <m/>
    <m/>
    <m/>
    <m/>
    <x v="0"/>
    <m/>
    <m/>
    <m/>
    <m/>
    <m/>
    <m/>
    <m/>
    <m/>
    <m/>
    <m/>
    <m/>
    <m/>
    <m/>
    <m/>
    <m/>
    <m/>
    <m/>
    <m/>
    <m/>
    <m/>
    <m/>
    <m/>
    <m/>
    <m/>
    <m/>
    <m/>
    <m/>
    <n v="0"/>
    <m/>
    <m/>
    <m/>
    <m/>
    <m/>
    <m/>
    <m/>
    <m/>
    <m/>
    <m/>
    <m/>
    <m/>
    <m/>
    <m/>
    <m/>
    <m/>
    <m/>
    <m/>
    <m/>
    <m/>
    <m/>
    <m/>
    <m/>
    <m/>
    <m/>
    <m/>
    <m/>
    <m/>
    <m/>
    <m/>
    <m/>
    <m/>
    <m/>
    <m/>
    <m/>
    <m/>
    <m/>
    <m/>
    <m/>
    <m/>
    <m/>
    <m/>
    <m/>
    <m/>
  </r>
  <r>
    <b v="1"/>
    <n v="163"/>
    <s v="L-1544-15952167X"/>
    <s v="995434395"/>
    <s v="Afl"/>
    <s v="https://portal.dnb.de/opac.htm?method=simpleSearch&amp;cqlMode=true&amp;query=idn%3D995434395"/>
    <s v="III 6, 27 a - 2"/>
    <s v="III 6, 27 a"/>
    <m/>
    <s v="Papier- oder Pappeinband"/>
    <x v="1"/>
    <s v="80° bis 110°, einseitig digitalisierbar?"/>
    <s v="welliger Buchblock"/>
    <m/>
    <s v="Papierumschlag "/>
    <s v="Ja"/>
    <n v="2"/>
    <m/>
    <m/>
    <m/>
    <m/>
    <m/>
    <m/>
    <m/>
    <m/>
    <m/>
    <x v="8"/>
    <m/>
    <m/>
    <s v="f"/>
    <m/>
    <m/>
    <m/>
    <m/>
    <m/>
    <s v="Pa"/>
    <m/>
    <m/>
    <m/>
    <m/>
    <m/>
    <m/>
    <m/>
    <m/>
    <m/>
    <m/>
    <m/>
    <m/>
    <m/>
    <s v="45"/>
    <m/>
    <m/>
    <m/>
    <s v="ja vor"/>
    <n v="3"/>
    <m/>
    <m/>
    <m/>
    <m/>
    <m/>
    <s v="x sauer"/>
    <s v="x"/>
    <m/>
    <m/>
    <s v="Box (Pg. Mak.)"/>
    <s v="x"/>
    <m/>
    <s v="x"/>
    <m/>
    <s v="v/h"/>
    <m/>
    <m/>
    <m/>
    <m/>
    <s v="x"/>
    <m/>
    <m/>
    <m/>
    <n v="3"/>
    <s v="nur das Nötigste: Ecken stabilisieren, loses Material an Rücken und Ecken zurückkleben/sichern, ggf. teils mit JP überfangen"/>
    <m/>
    <m/>
    <m/>
    <m/>
    <m/>
    <m/>
    <m/>
    <m/>
    <m/>
    <m/>
    <m/>
    <m/>
    <m/>
    <m/>
    <m/>
    <m/>
    <m/>
    <m/>
    <m/>
  </r>
  <r>
    <b v="1"/>
    <n v="166"/>
    <s v="L-1536-164449248"/>
    <s v="997624930"/>
    <s v="Aal"/>
    <s v="https://portal.dnb.de/opac.htm?method=simpleSearch&amp;cqlMode=true&amp;query=idn%3D997624930"/>
    <s v="III 6, 27 b"/>
    <s v="III 6, 27 b"/>
    <m/>
    <m/>
    <x v="2"/>
    <m/>
    <m/>
    <m/>
    <m/>
    <m/>
    <m/>
    <m/>
    <m/>
    <m/>
    <m/>
    <m/>
    <m/>
    <m/>
    <m/>
    <m/>
    <x v="3"/>
    <m/>
    <s v="x"/>
    <s v="f"/>
    <m/>
    <m/>
    <m/>
    <m/>
    <m/>
    <s v="Pa"/>
    <m/>
    <m/>
    <m/>
    <m/>
    <m/>
    <m/>
    <m/>
    <m/>
    <m/>
    <m/>
    <m/>
    <m/>
    <m/>
    <s v="110"/>
    <m/>
    <s v="x"/>
    <m/>
    <s v="n"/>
    <n v="0"/>
    <m/>
    <s v="Gewebe mit Papier"/>
    <m/>
    <m/>
    <m/>
    <m/>
    <m/>
    <m/>
    <m/>
    <m/>
    <m/>
    <m/>
    <m/>
    <m/>
    <m/>
    <m/>
    <m/>
    <m/>
    <m/>
    <m/>
    <m/>
    <m/>
    <m/>
    <m/>
    <m/>
    <m/>
    <m/>
    <m/>
    <m/>
    <m/>
    <m/>
    <m/>
    <m/>
    <m/>
    <m/>
    <m/>
    <m/>
    <m/>
    <m/>
    <m/>
    <m/>
    <m/>
    <m/>
    <m/>
  </r>
  <r>
    <b v="1"/>
    <n v="165"/>
    <s v="L-1536-169681939"/>
    <s v="999907077"/>
    <s v="Aal"/>
    <s v="https://portal.dnb.de/opac.htm?method=simpleSearch&amp;cqlMode=true&amp;query=idn%3D999907077"/>
    <s v="III 6, 27 b (angebunden?)"/>
    <s v="III 6, 27 b"/>
    <m/>
    <m/>
    <x v="0"/>
    <m/>
    <m/>
    <m/>
    <m/>
    <m/>
    <m/>
    <m/>
    <m/>
    <m/>
    <m/>
    <m/>
    <m/>
    <m/>
    <m/>
    <m/>
    <x v="0"/>
    <m/>
    <m/>
    <m/>
    <m/>
    <m/>
    <m/>
    <m/>
    <m/>
    <m/>
    <m/>
    <m/>
    <m/>
    <m/>
    <m/>
    <m/>
    <m/>
    <m/>
    <m/>
    <m/>
    <m/>
    <m/>
    <m/>
    <m/>
    <m/>
    <m/>
    <m/>
    <m/>
    <n v="0"/>
    <m/>
    <m/>
    <m/>
    <m/>
    <m/>
    <m/>
    <m/>
    <m/>
    <m/>
    <m/>
    <m/>
    <m/>
    <m/>
    <m/>
    <m/>
    <m/>
    <m/>
    <m/>
    <m/>
    <m/>
    <m/>
    <m/>
    <m/>
    <m/>
    <m/>
    <m/>
    <m/>
    <m/>
    <m/>
    <m/>
    <m/>
    <m/>
    <m/>
    <m/>
    <m/>
    <m/>
    <m/>
    <m/>
    <m/>
    <m/>
    <m/>
    <m/>
    <m/>
    <m/>
  </r>
  <r>
    <b v="0"/>
    <n v="167"/>
    <s v="L-1557-161526888"/>
    <s v="995989966"/>
    <m/>
    <s v="https://portal.dnb.de/opac.htm?method=simpleSearch&amp;cqlMode=true&amp;query=idn%3D995989966"/>
    <s v="III 6, 27 c"/>
    <m/>
    <m/>
    <m/>
    <x v="0"/>
    <m/>
    <m/>
    <m/>
    <m/>
    <m/>
    <m/>
    <m/>
    <m/>
    <m/>
    <m/>
    <m/>
    <m/>
    <m/>
    <m/>
    <m/>
    <x v="0"/>
    <m/>
    <m/>
    <m/>
    <m/>
    <m/>
    <m/>
    <m/>
    <m/>
    <m/>
    <m/>
    <m/>
    <m/>
    <m/>
    <m/>
    <m/>
    <m/>
    <m/>
    <m/>
    <m/>
    <m/>
    <m/>
    <m/>
    <m/>
    <m/>
    <m/>
    <m/>
    <m/>
    <n v="0"/>
    <m/>
    <m/>
    <m/>
    <m/>
    <m/>
    <m/>
    <m/>
    <m/>
    <m/>
    <m/>
    <m/>
    <m/>
    <m/>
    <m/>
    <m/>
    <m/>
    <m/>
    <m/>
    <m/>
    <m/>
    <m/>
    <m/>
    <m/>
    <m/>
    <m/>
    <m/>
    <m/>
    <m/>
    <m/>
    <m/>
    <m/>
    <m/>
    <m/>
    <m/>
    <m/>
    <m/>
    <m/>
    <m/>
    <m/>
    <m/>
    <m/>
    <m/>
    <m/>
    <m/>
  </r>
  <r>
    <b v="1"/>
    <n v="168"/>
    <s v="L-1557-163414513"/>
    <s v="99713237X"/>
    <s v="Aal"/>
    <s v="https://portal.dnb.de/opac.htm?method=simpleSearch&amp;cqlMode=true&amp;query=idn%3D99713237X"/>
    <s v="III 6, 27 c"/>
    <s v="III 6, 27 c"/>
    <s v="X"/>
    <s v="Halbpergamentband"/>
    <x v="2"/>
    <s v="180°"/>
    <s v="hohler Rücken, welliger Buchblock"/>
    <m/>
    <m/>
    <m/>
    <m/>
    <m/>
    <m/>
    <m/>
    <m/>
    <m/>
    <m/>
    <m/>
    <m/>
    <m/>
    <x v="0"/>
    <m/>
    <m/>
    <m/>
    <m/>
    <m/>
    <m/>
    <m/>
    <m/>
    <m/>
    <m/>
    <m/>
    <m/>
    <m/>
    <m/>
    <m/>
    <m/>
    <m/>
    <m/>
    <m/>
    <m/>
    <m/>
    <m/>
    <m/>
    <m/>
    <m/>
    <m/>
    <m/>
    <n v="0"/>
    <m/>
    <m/>
    <m/>
    <m/>
    <m/>
    <m/>
    <m/>
    <m/>
    <m/>
    <m/>
    <m/>
    <m/>
    <m/>
    <m/>
    <m/>
    <m/>
    <m/>
    <m/>
    <m/>
    <m/>
    <m/>
    <m/>
    <m/>
    <m/>
    <m/>
    <m/>
    <m/>
    <m/>
    <m/>
    <m/>
    <m/>
    <m/>
    <m/>
    <m/>
    <m/>
    <m/>
    <m/>
    <m/>
    <m/>
    <m/>
    <m/>
    <m/>
    <m/>
    <m/>
  </r>
  <r>
    <b v="1"/>
    <n v="169"/>
    <s v="L-1556-162142099"/>
    <s v="996432566"/>
    <s v="Aal"/>
    <s v="https://portal.dnb.de/opac.htm?method=simpleSearch&amp;cqlMode=true&amp;query=idn%3D996432566"/>
    <s v="III 6, 27 d"/>
    <s v="III 6, 27 d"/>
    <m/>
    <m/>
    <x v="0"/>
    <m/>
    <m/>
    <m/>
    <m/>
    <m/>
    <m/>
    <m/>
    <m/>
    <m/>
    <m/>
    <m/>
    <m/>
    <m/>
    <m/>
    <m/>
    <x v="0"/>
    <m/>
    <m/>
    <m/>
    <m/>
    <m/>
    <m/>
    <m/>
    <m/>
    <m/>
    <m/>
    <m/>
    <m/>
    <m/>
    <m/>
    <m/>
    <m/>
    <m/>
    <m/>
    <m/>
    <m/>
    <m/>
    <m/>
    <m/>
    <m/>
    <m/>
    <m/>
    <m/>
    <n v="0"/>
    <m/>
    <m/>
    <m/>
    <m/>
    <m/>
    <m/>
    <m/>
    <m/>
    <m/>
    <m/>
    <m/>
    <m/>
    <m/>
    <m/>
    <m/>
    <m/>
    <m/>
    <m/>
    <m/>
    <m/>
    <m/>
    <m/>
    <m/>
    <m/>
    <m/>
    <m/>
    <m/>
    <m/>
    <m/>
    <m/>
    <m/>
    <m/>
    <m/>
    <m/>
    <m/>
    <m/>
    <m/>
    <m/>
    <m/>
    <m/>
    <m/>
    <m/>
    <m/>
    <m/>
  </r>
  <r>
    <b v="1"/>
    <n v="171"/>
    <s v="L-1556-166924229"/>
    <s v="998780650"/>
    <s v="Afl"/>
    <s v="https://portal.dnb.de/opac.htm?method=simpleSearch&amp;cqlMode=true&amp;query=idn%3D998780650"/>
    <s v="III 6, 27 d - 2"/>
    <s v="III 6, 27 d"/>
    <s v="X"/>
    <s v="Ledereinband, Schließen, erhabene Buchbeschläge"/>
    <x v="1"/>
    <s v="80° bis 110°, einseitig digitalisierbar?"/>
    <s v="fester Rücken mit Schmuckprägung, welliger Buchblock"/>
    <m/>
    <s v="Kassette"/>
    <s v="Nein"/>
    <n v="0"/>
    <m/>
    <m/>
    <m/>
    <m/>
    <m/>
    <m/>
    <m/>
    <m/>
    <m/>
    <x v="0"/>
    <m/>
    <m/>
    <m/>
    <m/>
    <m/>
    <m/>
    <m/>
    <m/>
    <m/>
    <m/>
    <m/>
    <m/>
    <m/>
    <m/>
    <m/>
    <m/>
    <m/>
    <m/>
    <m/>
    <m/>
    <m/>
    <m/>
    <m/>
    <m/>
    <m/>
    <m/>
    <m/>
    <n v="0"/>
    <m/>
    <m/>
    <m/>
    <m/>
    <m/>
    <m/>
    <m/>
    <m/>
    <m/>
    <m/>
    <m/>
    <m/>
    <m/>
    <m/>
    <m/>
    <m/>
    <m/>
    <m/>
    <m/>
    <m/>
    <m/>
    <m/>
    <m/>
    <m/>
    <m/>
    <m/>
    <m/>
    <m/>
    <m/>
    <m/>
    <m/>
    <m/>
    <m/>
    <m/>
    <m/>
    <m/>
    <m/>
    <m/>
    <m/>
    <m/>
    <m/>
    <m/>
    <m/>
    <m/>
  </r>
  <r>
    <b v="1"/>
    <n v="170"/>
    <s v="L-1556-16692430X"/>
    <s v="998780723"/>
    <s v="Afl"/>
    <s v="https://portal.dnb.de/opac.htm?method=simpleSearch&amp;cqlMode=true&amp;query=idn%3D998780723"/>
    <s v="III 6, 27 d - 3"/>
    <s v="III 6, 27 d"/>
    <s v="X"/>
    <s v="Ledereinband, Schließen, erhabene Buchbeschläge"/>
    <x v="1"/>
    <s v="80° bis 110°, einseitig digitalisierbar?"/>
    <s v="fester Rücken mit Schmuckprägung, welliger Buchblock"/>
    <m/>
    <s v="Kassette"/>
    <s v="Nein"/>
    <n v="0"/>
    <m/>
    <m/>
    <m/>
    <m/>
    <m/>
    <m/>
    <m/>
    <m/>
    <m/>
    <x v="0"/>
    <m/>
    <m/>
    <m/>
    <m/>
    <m/>
    <m/>
    <m/>
    <m/>
    <m/>
    <m/>
    <m/>
    <m/>
    <m/>
    <m/>
    <m/>
    <m/>
    <m/>
    <m/>
    <m/>
    <m/>
    <m/>
    <m/>
    <m/>
    <m/>
    <m/>
    <m/>
    <m/>
    <n v="0"/>
    <m/>
    <m/>
    <m/>
    <m/>
    <m/>
    <m/>
    <m/>
    <m/>
    <m/>
    <m/>
    <m/>
    <m/>
    <m/>
    <m/>
    <m/>
    <m/>
    <m/>
    <m/>
    <m/>
    <m/>
    <m/>
    <m/>
    <m/>
    <m/>
    <m/>
    <m/>
    <m/>
    <m/>
    <m/>
    <m/>
    <m/>
    <m/>
    <m/>
    <m/>
    <m/>
    <m/>
    <m/>
    <m/>
    <m/>
    <m/>
    <m/>
    <m/>
    <m/>
    <m/>
  </r>
  <r>
    <b v="1"/>
    <n v="172"/>
    <s v="L-1556-166924490"/>
    <s v="998780944"/>
    <s v="Afl"/>
    <s v="https://portal.dnb.de/opac.htm?method=simpleSearch&amp;cqlMode=true&amp;query=idn%3D998780944"/>
    <s v="III 6, 27 d - 4"/>
    <s v="III 6, 27 d"/>
    <s v="X"/>
    <s v="Ledereinband, Schließen, erhabene Buchbeschläge"/>
    <x v="1"/>
    <s v="80° bis 110°, einseitig digitalisierbar?"/>
    <s v="fester Rücken mit Schmuckprägung, welliger Buchblock, Tintenfraß"/>
    <m/>
    <s v="Kassette"/>
    <s v="Nein"/>
    <n v="0"/>
    <m/>
    <m/>
    <m/>
    <m/>
    <m/>
    <m/>
    <m/>
    <m/>
    <m/>
    <x v="0"/>
    <m/>
    <m/>
    <m/>
    <m/>
    <m/>
    <m/>
    <m/>
    <m/>
    <m/>
    <m/>
    <m/>
    <m/>
    <m/>
    <m/>
    <m/>
    <m/>
    <m/>
    <m/>
    <m/>
    <m/>
    <m/>
    <m/>
    <m/>
    <m/>
    <m/>
    <m/>
    <m/>
    <n v="0"/>
    <m/>
    <m/>
    <m/>
    <m/>
    <m/>
    <m/>
    <m/>
    <m/>
    <m/>
    <m/>
    <m/>
    <m/>
    <m/>
    <m/>
    <m/>
    <m/>
    <m/>
    <m/>
    <m/>
    <m/>
    <m/>
    <m/>
    <m/>
    <m/>
    <m/>
    <m/>
    <m/>
    <m/>
    <m/>
    <m/>
    <m/>
    <m/>
    <m/>
    <m/>
    <m/>
    <m/>
    <m/>
    <m/>
    <m/>
    <m/>
    <m/>
    <m/>
    <m/>
    <m/>
  </r>
  <r>
    <b v="1"/>
    <n v="173"/>
    <s v="L-1540-17709835X"/>
    <s v="1002374065"/>
    <s v="Aal"/>
    <s v="https://portal.dnb.de/opac.htm?method=simpleSearch&amp;cqlMode=true&amp;query=idn%3D1002374065"/>
    <s v="III 6, 27 e"/>
    <s v="III 6, 27e"/>
    <s v="X"/>
    <s v="Papier- oder Pappeinband"/>
    <x v="2"/>
    <s v="180°"/>
    <s v="hohler Rücken"/>
    <m/>
    <s v="Papierumschlag "/>
    <s v="Ja"/>
    <n v="0"/>
    <m/>
    <m/>
    <m/>
    <m/>
    <m/>
    <m/>
    <m/>
    <m/>
    <m/>
    <x v="0"/>
    <m/>
    <m/>
    <m/>
    <m/>
    <m/>
    <m/>
    <m/>
    <m/>
    <m/>
    <m/>
    <m/>
    <m/>
    <m/>
    <m/>
    <m/>
    <m/>
    <m/>
    <m/>
    <m/>
    <m/>
    <m/>
    <m/>
    <m/>
    <m/>
    <m/>
    <m/>
    <m/>
    <n v="0"/>
    <m/>
    <m/>
    <m/>
    <m/>
    <m/>
    <m/>
    <m/>
    <m/>
    <m/>
    <m/>
    <m/>
    <m/>
    <m/>
    <m/>
    <m/>
    <m/>
    <m/>
    <m/>
    <m/>
    <m/>
    <m/>
    <m/>
    <m/>
    <m/>
    <m/>
    <m/>
    <m/>
    <m/>
    <m/>
    <m/>
    <m/>
    <m/>
    <m/>
    <m/>
    <m/>
    <m/>
    <m/>
    <m/>
    <m/>
    <m/>
    <m/>
    <m/>
    <m/>
    <m/>
  </r>
  <r>
    <b v="1"/>
    <n v="109"/>
    <s v="L-1557-315488565"/>
    <s v="1066957924"/>
    <s v="Aaf"/>
    <s v="https://portal.dnb.de/opac.htm?method=simpleSearch&amp;cqlMode=true&amp;query=idn%3D1066957924"/>
    <s v="III 6, 28"/>
    <s v="III 6, 28"/>
    <s v="X"/>
    <s v="Halbpergamentband, Schließen, erhabene Buchbeschläge"/>
    <x v="2"/>
    <s v="180°"/>
    <s v="hohler Rücken"/>
    <m/>
    <s v="Buchschuh"/>
    <s v="Nein"/>
    <n v="0"/>
    <m/>
    <m/>
    <m/>
    <m/>
    <m/>
    <m/>
    <m/>
    <m/>
    <m/>
    <x v="0"/>
    <m/>
    <m/>
    <m/>
    <m/>
    <m/>
    <m/>
    <m/>
    <m/>
    <m/>
    <m/>
    <m/>
    <m/>
    <m/>
    <m/>
    <m/>
    <m/>
    <m/>
    <m/>
    <m/>
    <m/>
    <m/>
    <m/>
    <m/>
    <m/>
    <m/>
    <m/>
    <m/>
    <n v="0"/>
    <m/>
    <m/>
    <m/>
    <m/>
    <m/>
    <m/>
    <m/>
    <m/>
    <m/>
    <m/>
    <m/>
    <m/>
    <m/>
    <m/>
    <m/>
    <m/>
    <m/>
    <m/>
    <m/>
    <m/>
    <m/>
    <m/>
    <m/>
    <m/>
    <m/>
    <m/>
    <m/>
    <m/>
    <m/>
    <m/>
    <m/>
    <m/>
    <m/>
    <m/>
    <m/>
    <m/>
    <m/>
    <m/>
    <m/>
    <m/>
    <m/>
    <m/>
    <m/>
    <m/>
  </r>
  <r>
    <b v="1"/>
    <n v="110"/>
    <s v="L-1560-315329416"/>
    <s v="1066871612"/>
    <s v="Aaf"/>
    <s v="https://portal.dnb.de/opac.htm?method=simpleSearch&amp;cqlMode=true&amp;query=idn%3D1066871612"/>
    <s v="III 6, 29"/>
    <s v="III 6, 29"/>
    <s v="X"/>
    <s v="Pergamentband, Schließen, erhabene Buchbeschläge"/>
    <x v="2"/>
    <s v="180°"/>
    <s v="hohler Rücken, welliger Buchblock"/>
    <m/>
    <s v="Buchschuh"/>
    <s v="Nein"/>
    <n v="0"/>
    <m/>
    <s v="gereinigt"/>
    <m/>
    <m/>
    <m/>
    <m/>
    <m/>
    <m/>
    <m/>
    <x v="0"/>
    <m/>
    <m/>
    <m/>
    <m/>
    <m/>
    <m/>
    <m/>
    <m/>
    <m/>
    <m/>
    <m/>
    <m/>
    <m/>
    <m/>
    <m/>
    <m/>
    <m/>
    <m/>
    <m/>
    <m/>
    <m/>
    <m/>
    <m/>
    <m/>
    <m/>
    <m/>
    <m/>
    <n v="0"/>
    <m/>
    <m/>
    <m/>
    <m/>
    <m/>
    <m/>
    <m/>
    <m/>
    <m/>
    <m/>
    <m/>
    <m/>
    <m/>
    <m/>
    <m/>
    <m/>
    <m/>
    <m/>
    <m/>
    <m/>
    <m/>
    <m/>
    <m/>
    <m/>
    <m/>
    <m/>
    <m/>
    <m/>
    <m/>
    <m/>
    <m/>
    <m/>
    <m/>
    <m/>
    <m/>
    <m/>
    <m/>
    <m/>
    <m/>
    <m/>
    <m/>
    <m/>
    <m/>
    <m/>
  </r>
  <r>
    <b v="0"/>
    <n v="174"/>
    <s v="L-1549-175974756"/>
    <s v="100199566X"/>
    <m/>
    <s v="https://portal.dnb.de/opac.htm?method=simpleSearch&amp;cqlMode=true&amp;query=idn%3D100199566X"/>
    <s v="III 6, 29 a"/>
    <m/>
    <m/>
    <m/>
    <x v="2"/>
    <m/>
    <m/>
    <m/>
    <m/>
    <m/>
    <m/>
    <m/>
    <m/>
    <m/>
    <m/>
    <m/>
    <m/>
    <m/>
    <m/>
    <m/>
    <x v="3"/>
    <m/>
    <s v="x"/>
    <s v="f"/>
    <m/>
    <m/>
    <m/>
    <m/>
    <m/>
    <s v="Pa"/>
    <m/>
    <m/>
    <m/>
    <m/>
    <m/>
    <m/>
    <m/>
    <m/>
    <m/>
    <m/>
    <m/>
    <m/>
    <m/>
    <s v="110"/>
    <m/>
    <m/>
    <m/>
    <s v="n"/>
    <n v="0"/>
    <m/>
    <s v="Gewebe"/>
    <m/>
    <m/>
    <m/>
    <m/>
    <m/>
    <m/>
    <m/>
    <m/>
    <m/>
    <m/>
    <m/>
    <m/>
    <m/>
    <m/>
    <m/>
    <m/>
    <m/>
    <m/>
    <m/>
    <m/>
    <m/>
    <m/>
    <m/>
    <m/>
    <m/>
    <m/>
    <m/>
    <m/>
    <m/>
    <m/>
    <m/>
    <m/>
    <m/>
    <m/>
    <m/>
    <m/>
    <m/>
    <m/>
    <m/>
    <m/>
    <m/>
    <m/>
  </r>
  <r>
    <b v="1"/>
    <m/>
    <s v="L-1549-441874363"/>
    <s v="1155441567"/>
    <s v="Qd"/>
    <m/>
    <s v="III 6, 29 a"/>
    <s v="III 6, 29 a"/>
    <m/>
    <m/>
    <x v="0"/>
    <m/>
    <m/>
    <m/>
    <m/>
    <m/>
    <m/>
    <m/>
    <m/>
    <m/>
    <m/>
    <m/>
    <m/>
    <m/>
    <m/>
    <m/>
    <x v="0"/>
    <m/>
    <m/>
    <m/>
    <m/>
    <m/>
    <m/>
    <m/>
    <m/>
    <m/>
    <m/>
    <m/>
    <m/>
    <m/>
    <m/>
    <m/>
    <m/>
    <m/>
    <m/>
    <m/>
    <m/>
    <m/>
    <m/>
    <m/>
    <m/>
    <m/>
    <m/>
    <m/>
    <m/>
    <m/>
    <m/>
    <m/>
    <m/>
    <m/>
    <m/>
    <m/>
    <m/>
    <m/>
    <m/>
    <m/>
    <m/>
    <m/>
    <m/>
    <m/>
    <m/>
    <m/>
    <m/>
    <m/>
    <m/>
    <m/>
    <m/>
    <m/>
    <m/>
    <m/>
    <m/>
    <m/>
    <m/>
    <m/>
    <m/>
    <m/>
    <m/>
    <m/>
    <m/>
    <m/>
    <m/>
    <m/>
    <m/>
    <m/>
    <m/>
    <m/>
    <m/>
    <m/>
    <m/>
  </r>
  <r>
    <b v="1"/>
    <n v="111"/>
    <s v="L-1533-315307676"/>
    <s v="1066848572"/>
    <s v="Aaf"/>
    <s v="https://portal.dnb.de/opac.htm?method=simpleSearch&amp;cqlMode=true&amp;query=idn%3D1066848572"/>
    <s v="III 6, 30"/>
    <s v="III 6, 30"/>
    <s v="X"/>
    <s v="Papier- oder Pappeinband"/>
    <x v="1"/>
    <s v="180°"/>
    <m/>
    <m/>
    <m/>
    <m/>
    <m/>
    <m/>
    <m/>
    <m/>
    <m/>
    <m/>
    <m/>
    <m/>
    <m/>
    <m/>
    <x v="5"/>
    <m/>
    <m/>
    <m/>
    <m/>
    <m/>
    <m/>
    <m/>
    <m/>
    <s v="Pa"/>
    <m/>
    <m/>
    <m/>
    <m/>
    <m/>
    <m/>
    <m/>
    <m/>
    <m/>
    <m/>
    <m/>
    <m/>
    <m/>
    <s v="110"/>
    <m/>
    <m/>
    <m/>
    <s v="ja vor"/>
    <n v="1.5"/>
    <m/>
    <m/>
    <m/>
    <m/>
    <m/>
    <m/>
    <m/>
    <m/>
    <m/>
    <m/>
    <s v="x"/>
    <m/>
    <m/>
    <m/>
    <s v="v"/>
    <m/>
    <s v="x"/>
    <m/>
    <m/>
    <m/>
    <m/>
    <m/>
    <m/>
    <n v="1.5"/>
    <s v="Hülse, Ecken stabilisieren"/>
    <m/>
    <m/>
    <m/>
    <m/>
    <m/>
    <m/>
    <m/>
    <m/>
    <m/>
    <m/>
    <m/>
    <m/>
    <m/>
    <m/>
    <m/>
    <m/>
    <m/>
    <m/>
    <m/>
  </r>
  <r>
    <b v="1"/>
    <n v="112"/>
    <s v="L-1534-315493275"/>
    <s v="1066963002"/>
    <s v="Aaf"/>
    <s v="https://portal.dnb.de/opac.htm?method=simpleSearch&amp;cqlMode=true&amp;query=idn%3D1066963002"/>
    <s v="III 6, 31"/>
    <s v="III 6, 31"/>
    <s v="X"/>
    <s v="Ledereinband, Schließen, erhabene Buchbeschläge"/>
    <x v="1"/>
    <s v="80° bis 110°, einseitig digitalisierbar?"/>
    <s v="hohler Rücken, welliger Buchblock"/>
    <m/>
    <s v="Buchschuh"/>
    <s v="Nein"/>
    <n v="1"/>
    <m/>
    <s v="gereinigt"/>
    <m/>
    <m/>
    <m/>
    <m/>
    <m/>
    <m/>
    <m/>
    <x v="3"/>
    <s v="x"/>
    <m/>
    <s v="h"/>
    <m/>
    <m/>
    <m/>
    <m/>
    <m/>
    <s v="Pa"/>
    <m/>
    <m/>
    <m/>
    <m/>
    <m/>
    <m/>
    <m/>
    <m/>
    <m/>
    <m/>
    <m/>
    <m/>
    <m/>
    <s v="80"/>
    <m/>
    <m/>
    <m/>
    <s v="n"/>
    <n v="0"/>
    <m/>
    <m/>
    <m/>
    <s v="x"/>
    <m/>
    <m/>
    <m/>
    <m/>
    <m/>
    <m/>
    <m/>
    <m/>
    <m/>
    <m/>
    <m/>
    <m/>
    <m/>
    <m/>
    <m/>
    <m/>
    <m/>
    <m/>
    <m/>
    <m/>
    <m/>
    <m/>
    <m/>
    <m/>
    <m/>
    <m/>
    <m/>
    <m/>
    <m/>
    <m/>
    <m/>
    <m/>
    <m/>
    <m/>
    <m/>
    <m/>
    <m/>
    <m/>
    <m/>
    <m/>
  </r>
  <r>
    <b v="1"/>
    <n v="113"/>
    <s v="L-1540-315308206"/>
    <s v="1066849153"/>
    <s v="Aaf"/>
    <s v="https://portal.dnb.de/opac.htm?method=simpleSearch&amp;cqlMode=true&amp;query=idn%3D1066849153"/>
    <s v="III 6, 32"/>
    <s v="III 6, 32"/>
    <m/>
    <m/>
    <x v="2"/>
    <m/>
    <m/>
    <m/>
    <m/>
    <m/>
    <m/>
    <m/>
    <m/>
    <m/>
    <m/>
    <m/>
    <m/>
    <m/>
    <m/>
    <m/>
    <x v="3"/>
    <s v="x"/>
    <s v="x"/>
    <s v="f"/>
    <m/>
    <m/>
    <m/>
    <m/>
    <m/>
    <s v="Pa"/>
    <m/>
    <m/>
    <m/>
    <m/>
    <m/>
    <m/>
    <m/>
    <m/>
    <m/>
    <m/>
    <m/>
    <m/>
    <m/>
    <s v="45"/>
    <m/>
    <m/>
    <m/>
    <s v="ja vor"/>
    <n v="0.5"/>
    <m/>
    <m/>
    <m/>
    <m/>
    <s v="x"/>
    <m/>
    <m/>
    <m/>
    <m/>
    <m/>
    <m/>
    <s v="x"/>
    <s v="x"/>
    <m/>
    <m/>
    <m/>
    <m/>
    <m/>
    <m/>
    <m/>
    <m/>
    <m/>
    <m/>
    <n v="0.5"/>
    <s v="Gelenk ggf. mit JP überfangen"/>
    <m/>
    <m/>
    <m/>
    <m/>
    <m/>
    <m/>
    <m/>
    <m/>
    <m/>
    <m/>
    <m/>
    <m/>
    <m/>
    <m/>
    <m/>
    <m/>
    <m/>
    <m/>
    <m/>
  </r>
  <r>
    <b v="1"/>
    <n v="175"/>
    <s v="L-1538-170205894"/>
    <s v="1000202720"/>
    <s v="Aal"/>
    <s v="https://portal.dnb.de/opac.htm?method=simpleSearch&amp;cqlMode=true&amp;query=idn%3D1000202720"/>
    <s v="III 6, 32 a"/>
    <s v="III 6, 32a"/>
    <s v="X"/>
    <s v="Papier- oder Pappeinband"/>
    <x v="2"/>
    <s v="180°"/>
    <s v="hohler Rücken"/>
    <m/>
    <m/>
    <m/>
    <n v="0"/>
    <m/>
    <m/>
    <m/>
    <m/>
    <m/>
    <m/>
    <m/>
    <m/>
    <m/>
    <x v="5"/>
    <m/>
    <m/>
    <s v="h/E"/>
    <m/>
    <m/>
    <m/>
    <m/>
    <m/>
    <s v="Pa"/>
    <m/>
    <m/>
    <m/>
    <m/>
    <m/>
    <m/>
    <m/>
    <m/>
    <m/>
    <m/>
    <m/>
    <m/>
    <m/>
    <s v="110"/>
    <m/>
    <m/>
    <m/>
    <s v="n"/>
    <n v="0"/>
    <m/>
    <m/>
    <m/>
    <m/>
    <m/>
    <m/>
    <m/>
    <s v="Schaden stabil"/>
    <m/>
    <m/>
    <m/>
    <m/>
    <m/>
    <m/>
    <m/>
    <m/>
    <m/>
    <m/>
    <m/>
    <m/>
    <m/>
    <m/>
    <m/>
    <m/>
    <m/>
    <m/>
    <m/>
    <m/>
    <m/>
    <m/>
    <m/>
    <m/>
    <m/>
    <m/>
    <m/>
    <m/>
    <m/>
    <m/>
    <m/>
    <m/>
    <m/>
    <m/>
    <m/>
    <m/>
  </r>
  <r>
    <b v="1"/>
    <n v="176"/>
    <s v="L-1539-176023844"/>
    <s v="1002030188"/>
    <s v="Aal"/>
    <s v="https://portal.dnb.de/opac.htm?method=simpleSearch&amp;cqlMode=true&amp;query=idn%3D1002030188"/>
    <s v="III 6, 32 b"/>
    <s v="III 6, 32b"/>
    <m/>
    <m/>
    <x v="2"/>
    <m/>
    <m/>
    <m/>
    <m/>
    <m/>
    <m/>
    <m/>
    <m/>
    <m/>
    <m/>
    <m/>
    <m/>
    <m/>
    <m/>
    <m/>
    <x v="9"/>
    <m/>
    <m/>
    <s v="h/E"/>
    <m/>
    <m/>
    <m/>
    <m/>
    <m/>
    <s v="Pa"/>
    <m/>
    <m/>
    <m/>
    <m/>
    <m/>
    <m/>
    <m/>
    <m/>
    <m/>
    <m/>
    <m/>
    <m/>
    <m/>
    <s v="max 110"/>
    <m/>
    <m/>
    <s v="x"/>
    <s v="ja vor"/>
    <n v="5"/>
    <m/>
    <m/>
    <m/>
    <m/>
    <m/>
    <s v="x sauer"/>
    <s v="x"/>
    <m/>
    <m/>
    <s v="Umschlag (abriebgefährdet)"/>
    <m/>
    <m/>
    <m/>
    <m/>
    <m/>
    <m/>
    <m/>
    <m/>
    <m/>
    <m/>
    <m/>
    <m/>
    <m/>
    <m/>
    <m/>
    <m/>
    <m/>
    <m/>
    <m/>
    <m/>
    <m/>
    <m/>
    <m/>
    <s v="x"/>
    <m/>
    <m/>
    <m/>
    <m/>
    <m/>
    <m/>
    <m/>
    <m/>
    <n v="5"/>
    <s v="ca. 100-120 Seiten sind am Vorderschnitt sehr wattig --&gt; Nachleimen (Sprühen)"/>
  </r>
  <r>
    <b v="1"/>
    <n v="114"/>
    <s v="L-1538-315493291"/>
    <s v="1066963029"/>
    <s v="Aaf"/>
    <s v="https://portal.dnb.de/opac.htm?method=simpleSearch&amp;cqlMode=true&amp;query=idn%3D1066963029"/>
    <s v="III 6, 33"/>
    <s v="III 6, 33"/>
    <s v="X"/>
    <s v="Halbledereinband"/>
    <x v="1"/>
    <m/>
    <m/>
    <m/>
    <m/>
    <m/>
    <m/>
    <m/>
    <m/>
    <m/>
    <m/>
    <m/>
    <m/>
    <m/>
    <m/>
    <m/>
    <x v="2"/>
    <m/>
    <m/>
    <s v="f/V"/>
    <m/>
    <m/>
    <m/>
    <m/>
    <m/>
    <s v="Pa"/>
    <m/>
    <m/>
    <m/>
    <m/>
    <m/>
    <m/>
    <m/>
    <m/>
    <m/>
    <m/>
    <m/>
    <m/>
    <m/>
    <s v="0"/>
    <m/>
    <m/>
    <m/>
    <s v="n"/>
    <n v="0"/>
    <m/>
    <m/>
    <m/>
    <m/>
    <m/>
    <m/>
    <m/>
    <m/>
    <m/>
    <m/>
    <m/>
    <m/>
    <m/>
    <m/>
    <m/>
    <m/>
    <m/>
    <m/>
    <m/>
    <m/>
    <m/>
    <m/>
    <m/>
    <m/>
    <m/>
    <m/>
    <m/>
    <m/>
    <m/>
    <m/>
    <m/>
    <m/>
    <m/>
    <m/>
    <m/>
    <m/>
    <m/>
    <m/>
    <m/>
    <m/>
    <m/>
    <m/>
    <m/>
    <m/>
  </r>
  <r>
    <b v="1"/>
    <n v="177"/>
    <s v="L-1538-315494654"/>
    <s v="1066964424"/>
    <s v="Aaf"/>
    <s v="https://portal.dnb.de/opac.htm?method=simpleSearch&amp;cqlMode=true&amp;query=idn%3D1066964424"/>
    <s v="III 6, 33 a"/>
    <s v="III 6, 33 a"/>
    <m/>
    <m/>
    <x v="2"/>
    <m/>
    <m/>
    <m/>
    <m/>
    <m/>
    <m/>
    <m/>
    <m/>
    <m/>
    <m/>
    <m/>
    <m/>
    <m/>
    <m/>
    <m/>
    <x v="3"/>
    <m/>
    <m/>
    <s v="f"/>
    <m/>
    <m/>
    <m/>
    <m/>
    <s v="x"/>
    <s v="Pa"/>
    <m/>
    <m/>
    <m/>
    <m/>
    <m/>
    <m/>
    <m/>
    <m/>
    <m/>
    <m/>
    <m/>
    <m/>
    <m/>
    <s v="60"/>
    <m/>
    <m/>
    <s v="x"/>
    <s v="n"/>
    <n v="0"/>
    <m/>
    <s v="Gewebe"/>
    <m/>
    <m/>
    <m/>
    <m/>
    <m/>
    <m/>
    <m/>
    <m/>
    <m/>
    <m/>
    <m/>
    <m/>
    <m/>
    <m/>
    <m/>
    <m/>
    <m/>
    <m/>
    <m/>
    <m/>
    <m/>
    <m/>
    <m/>
    <m/>
    <m/>
    <m/>
    <m/>
    <m/>
    <m/>
    <m/>
    <m/>
    <m/>
    <m/>
    <m/>
    <m/>
    <m/>
    <m/>
    <m/>
    <m/>
    <m/>
    <m/>
    <m/>
  </r>
  <r>
    <b v="1"/>
    <n v="178"/>
    <s v="L-1543-159380235"/>
    <s v="995382972"/>
    <s v="Aal"/>
    <s v="https://portal.dnb.de/opac.htm?method=simpleSearch&amp;cqlMode=true&amp;query=idn%3D995382972"/>
    <s v="III 6, 33 b"/>
    <s v="III 6, 33 b"/>
    <m/>
    <m/>
    <x v="3"/>
    <m/>
    <m/>
    <m/>
    <m/>
    <m/>
    <m/>
    <m/>
    <m/>
    <m/>
    <m/>
    <m/>
    <m/>
    <m/>
    <m/>
    <m/>
    <x v="3"/>
    <m/>
    <m/>
    <s v="f"/>
    <m/>
    <m/>
    <m/>
    <m/>
    <m/>
    <s v="Pa"/>
    <m/>
    <m/>
    <m/>
    <m/>
    <m/>
    <m/>
    <m/>
    <m/>
    <m/>
    <m/>
    <m/>
    <m/>
    <m/>
    <s v="60"/>
    <m/>
    <m/>
    <m/>
    <s v="ja vor"/>
    <n v="2"/>
    <m/>
    <m/>
    <m/>
    <m/>
    <m/>
    <s v="x sauer"/>
    <s v="x"/>
    <m/>
    <m/>
    <s v="Box (sperrt)"/>
    <m/>
    <s v="x"/>
    <s v="x"/>
    <m/>
    <s v="v"/>
    <m/>
    <m/>
    <m/>
    <m/>
    <m/>
    <m/>
    <m/>
    <m/>
    <n v="2"/>
    <s v="Gelenk evtl. mit Leder anstatt JP unterlegen wegen Flexibilität"/>
    <m/>
    <m/>
    <m/>
    <m/>
    <m/>
    <m/>
    <m/>
    <m/>
    <m/>
    <m/>
    <m/>
    <m/>
    <m/>
    <m/>
    <m/>
    <m/>
    <m/>
    <m/>
    <m/>
  </r>
  <r>
    <b v="1"/>
    <n v="115"/>
    <s v="L-1543-315489871"/>
    <s v="1066959285"/>
    <s v="Aaf"/>
    <s v="https://portal.dnb.de/opac.htm?method=simpleSearch&amp;cqlMode=true&amp;query=idn%3D1066959285"/>
    <s v="III 6, 34"/>
    <s v="III 6, 34"/>
    <s v="X"/>
    <s v="Halbledereinband, Schließen, erhabene Buchbeschläge"/>
    <x v="2"/>
    <m/>
    <m/>
    <m/>
    <m/>
    <m/>
    <m/>
    <m/>
    <m/>
    <m/>
    <m/>
    <m/>
    <m/>
    <m/>
    <m/>
    <m/>
    <x v="6"/>
    <s v="x"/>
    <m/>
    <s v="f/V"/>
    <m/>
    <m/>
    <m/>
    <m/>
    <m/>
    <s v="Pa"/>
    <m/>
    <m/>
    <m/>
    <m/>
    <m/>
    <m/>
    <m/>
    <m/>
    <m/>
    <m/>
    <m/>
    <m/>
    <m/>
    <s v="45"/>
    <m/>
    <m/>
    <m/>
    <s v="ja vor"/>
    <n v="6"/>
    <m/>
    <m/>
    <m/>
    <s v="x"/>
    <m/>
    <m/>
    <m/>
    <m/>
    <m/>
    <m/>
    <s v="x"/>
    <s v="x"/>
    <s v="x"/>
    <m/>
    <s v="v/h"/>
    <m/>
    <m/>
    <m/>
    <m/>
    <m/>
    <m/>
    <m/>
    <m/>
    <n v="6"/>
    <s v="loses Material fixieren, Gelenke mit JP unterlegen"/>
    <m/>
    <m/>
    <m/>
    <m/>
    <m/>
    <m/>
    <m/>
    <m/>
    <m/>
    <m/>
    <m/>
    <m/>
    <m/>
    <m/>
    <m/>
    <m/>
    <m/>
    <m/>
    <m/>
  </r>
  <r>
    <b v="1"/>
    <n v="179"/>
    <s v="L-1553-177912766"/>
    <s v="1002740533"/>
    <s v="Aal"/>
    <s v="https://portal.dnb.de/opac.htm?method=simpleSearch&amp;cqlMode=true&amp;query=idn%3D1002740533"/>
    <s v="III 6, 34 a"/>
    <s v="III 6, 34a"/>
    <m/>
    <m/>
    <x v="0"/>
    <m/>
    <m/>
    <m/>
    <m/>
    <m/>
    <m/>
    <m/>
    <m/>
    <m/>
    <m/>
    <m/>
    <m/>
    <m/>
    <m/>
    <m/>
    <x v="0"/>
    <m/>
    <m/>
    <m/>
    <m/>
    <m/>
    <m/>
    <m/>
    <m/>
    <m/>
    <m/>
    <m/>
    <m/>
    <m/>
    <m/>
    <m/>
    <m/>
    <m/>
    <m/>
    <m/>
    <m/>
    <m/>
    <m/>
    <m/>
    <m/>
    <m/>
    <m/>
    <m/>
    <n v="0"/>
    <m/>
    <m/>
    <m/>
    <m/>
    <m/>
    <m/>
    <m/>
    <m/>
    <m/>
    <m/>
    <m/>
    <m/>
    <m/>
    <m/>
    <m/>
    <m/>
    <m/>
    <m/>
    <m/>
    <m/>
    <m/>
    <m/>
    <m/>
    <m/>
    <m/>
    <m/>
    <m/>
    <m/>
    <m/>
    <m/>
    <m/>
    <m/>
    <m/>
    <m/>
    <m/>
    <m/>
    <m/>
    <m/>
    <m/>
    <m/>
    <m/>
    <m/>
    <m/>
    <m/>
  </r>
  <r>
    <b v="1"/>
    <n v="180"/>
    <s v="L-1553-177913002"/>
    <s v="1002740738"/>
    <s v="Aal"/>
    <s v="https://portal.dnb.de/opac.htm?method=simpleSearch&amp;cqlMode=true&amp;query=idn%3D1002740738"/>
    <s v="III 6, 34 a"/>
    <s v="III 6, 34a"/>
    <s v="X"/>
    <s v="Ledereinband, Schließen, erhabene Buchbeschläge"/>
    <x v="1"/>
    <s v="80° bis 110°, einseitig digitalisierbar?"/>
    <s v="welliger Buchblock"/>
    <m/>
    <s v="Kassette"/>
    <s v="Nein"/>
    <n v="0"/>
    <m/>
    <s v="gereinigt"/>
    <m/>
    <m/>
    <m/>
    <m/>
    <m/>
    <m/>
    <m/>
    <x v="0"/>
    <m/>
    <m/>
    <m/>
    <m/>
    <m/>
    <m/>
    <m/>
    <m/>
    <m/>
    <m/>
    <m/>
    <m/>
    <m/>
    <m/>
    <m/>
    <m/>
    <m/>
    <m/>
    <m/>
    <m/>
    <m/>
    <m/>
    <m/>
    <m/>
    <m/>
    <m/>
    <m/>
    <n v="0"/>
    <m/>
    <m/>
    <m/>
    <m/>
    <m/>
    <m/>
    <m/>
    <m/>
    <m/>
    <m/>
    <m/>
    <m/>
    <m/>
    <m/>
    <m/>
    <m/>
    <m/>
    <m/>
    <m/>
    <m/>
    <m/>
    <m/>
    <m/>
    <m/>
    <m/>
    <m/>
    <m/>
    <m/>
    <m/>
    <m/>
    <m/>
    <m/>
    <m/>
    <m/>
    <m/>
    <m/>
    <m/>
    <m/>
    <m/>
    <m/>
    <m/>
    <m/>
    <m/>
    <m/>
  </r>
  <r>
    <b v="1"/>
    <n v="181"/>
    <s v="L-1549-169972550"/>
    <s v="1000079600"/>
    <s v="Aal"/>
    <s v="https://portal.dnb.de/opac.htm?method=simpleSearch&amp;cqlMode=true&amp;query=idn%3D1000079600"/>
    <s v="III 6, 34 b"/>
    <s v="III 6, 34b"/>
    <m/>
    <m/>
    <x v="3"/>
    <m/>
    <m/>
    <m/>
    <m/>
    <m/>
    <m/>
    <m/>
    <m/>
    <m/>
    <m/>
    <m/>
    <m/>
    <m/>
    <m/>
    <m/>
    <x v="3"/>
    <m/>
    <m/>
    <s v="f"/>
    <m/>
    <m/>
    <m/>
    <m/>
    <m/>
    <s v="Pa"/>
    <m/>
    <m/>
    <m/>
    <m/>
    <m/>
    <m/>
    <m/>
    <m/>
    <m/>
    <m/>
    <m/>
    <m/>
    <m/>
    <s v="60"/>
    <m/>
    <m/>
    <m/>
    <s v="n"/>
    <n v="0"/>
    <m/>
    <m/>
    <s v="x"/>
    <m/>
    <m/>
    <m/>
    <s v="x"/>
    <m/>
    <m/>
    <s v="Box (sperrt)"/>
    <m/>
    <m/>
    <m/>
    <m/>
    <m/>
    <m/>
    <m/>
    <m/>
    <m/>
    <m/>
    <m/>
    <m/>
    <m/>
    <m/>
    <m/>
    <m/>
    <m/>
    <m/>
    <m/>
    <m/>
    <m/>
    <m/>
    <m/>
    <m/>
    <m/>
    <m/>
    <m/>
    <m/>
    <m/>
    <m/>
    <m/>
    <m/>
    <m/>
    <m/>
  </r>
  <r>
    <b v="1"/>
    <n v="182"/>
    <s v="L-1551-180257552"/>
    <s v="1003588670"/>
    <s v="Afl"/>
    <s v="https://portal.dnb.de/opac.htm?method=simpleSearch&amp;cqlMode=true&amp;query=idn%3D1003588670"/>
    <s v="III 6, 34 c"/>
    <s v="III 6, 34c"/>
    <m/>
    <s v="Ledereinband"/>
    <x v="1"/>
    <s v="nur sehr geringer Öffnungswinkel"/>
    <s v="fester Rücken mit Schmuckprägung, Schrift bis in den Falz"/>
    <m/>
    <s v="Kassette"/>
    <s v="Nein"/>
    <n v="0"/>
    <m/>
    <m/>
    <m/>
    <m/>
    <m/>
    <m/>
    <m/>
    <m/>
    <m/>
    <x v="0"/>
    <m/>
    <m/>
    <m/>
    <m/>
    <m/>
    <m/>
    <m/>
    <m/>
    <m/>
    <m/>
    <m/>
    <m/>
    <m/>
    <m/>
    <m/>
    <m/>
    <m/>
    <m/>
    <m/>
    <m/>
    <m/>
    <m/>
    <m/>
    <m/>
    <m/>
    <m/>
    <m/>
    <n v="0"/>
    <m/>
    <m/>
    <m/>
    <m/>
    <m/>
    <m/>
    <m/>
    <m/>
    <m/>
    <m/>
    <m/>
    <m/>
    <m/>
    <m/>
    <m/>
    <m/>
    <m/>
    <m/>
    <m/>
    <m/>
    <m/>
    <m/>
    <m/>
    <m/>
    <m/>
    <m/>
    <m/>
    <m/>
    <m/>
    <m/>
    <m/>
    <m/>
    <m/>
    <m/>
    <m/>
    <m/>
    <m/>
    <m/>
    <m/>
    <m/>
    <m/>
    <m/>
    <m/>
    <m/>
  </r>
  <r>
    <b v="1"/>
    <n v="116"/>
    <s v="L-1543-315490411"/>
    <s v="1066959897"/>
    <s v="Aaf"/>
    <s v="https://portal.dnb.de/opac.htm?method=simpleSearch&amp;cqlMode=true&amp;query=idn%3D1066959897"/>
    <s v="III 6, 35"/>
    <s v="III 6, 35"/>
    <s v="X"/>
    <s v="Ledereinband, Schließen, erhabene Buchbeschläge"/>
    <x v="1"/>
    <s v="nur sehr geringer Öffnungswinkel"/>
    <s v="fester Rücken mit Schmuckprägung, Schrift bis in den Falz"/>
    <m/>
    <s v="Kassette"/>
    <s v="Nein"/>
    <n v="0"/>
    <m/>
    <m/>
    <m/>
    <m/>
    <m/>
    <m/>
    <m/>
    <m/>
    <m/>
    <x v="0"/>
    <m/>
    <m/>
    <m/>
    <m/>
    <m/>
    <m/>
    <m/>
    <m/>
    <m/>
    <m/>
    <m/>
    <m/>
    <m/>
    <m/>
    <m/>
    <m/>
    <m/>
    <m/>
    <m/>
    <m/>
    <m/>
    <m/>
    <m/>
    <m/>
    <m/>
    <m/>
    <m/>
    <n v="0"/>
    <m/>
    <m/>
    <m/>
    <m/>
    <m/>
    <m/>
    <m/>
    <m/>
    <m/>
    <m/>
    <m/>
    <m/>
    <m/>
    <m/>
    <m/>
    <m/>
    <m/>
    <m/>
    <m/>
    <m/>
    <m/>
    <m/>
    <m/>
    <m/>
    <m/>
    <m/>
    <m/>
    <m/>
    <m/>
    <m/>
    <m/>
    <m/>
    <m/>
    <m/>
    <m/>
    <m/>
    <m/>
    <m/>
    <m/>
    <m/>
    <m/>
    <m/>
    <m/>
    <m/>
  </r>
  <r>
    <b v="1"/>
    <n v="117"/>
    <s v="L-1543-315494433"/>
    <s v="1066964203"/>
    <s v="Aaf"/>
    <s v="https://portal.dnb.de/opac.htm?method=simpleSearch&amp;cqlMode=true&amp;query=idn%3D1066964203"/>
    <s v="III 6, 36"/>
    <s v="III 6, 36"/>
    <m/>
    <m/>
    <x v="0"/>
    <m/>
    <m/>
    <m/>
    <m/>
    <m/>
    <m/>
    <m/>
    <m/>
    <m/>
    <m/>
    <m/>
    <m/>
    <m/>
    <m/>
    <m/>
    <x v="0"/>
    <m/>
    <m/>
    <m/>
    <m/>
    <m/>
    <m/>
    <m/>
    <m/>
    <m/>
    <m/>
    <m/>
    <m/>
    <m/>
    <m/>
    <m/>
    <m/>
    <m/>
    <m/>
    <m/>
    <m/>
    <m/>
    <m/>
    <m/>
    <m/>
    <m/>
    <m/>
    <m/>
    <n v="0"/>
    <m/>
    <m/>
    <m/>
    <m/>
    <m/>
    <m/>
    <m/>
    <m/>
    <m/>
    <m/>
    <m/>
    <m/>
    <m/>
    <m/>
    <m/>
    <m/>
    <m/>
    <m/>
    <m/>
    <m/>
    <m/>
    <m/>
    <m/>
    <m/>
    <m/>
    <m/>
    <m/>
    <m/>
    <m/>
    <m/>
    <m/>
    <m/>
    <m/>
    <m/>
    <m/>
    <m/>
    <m/>
    <m/>
    <m/>
    <m/>
    <m/>
    <m/>
    <m/>
    <m/>
  </r>
  <r>
    <b v="1"/>
    <n v="183"/>
    <s v="L-1538-179398717"/>
    <s v="1003299857"/>
    <s v="Aal"/>
    <s v="https://portal.dnb.de/opac.htm?method=simpleSearch&amp;cqlMode=true&amp;query=idn%3D1003299857"/>
    <s v="III 6, 36 a"/>
    <s v="III 6, 36a"/>
    <m/>
    <m/>
    <x v="0"/>
    <m/>
    <m/>
    <m/>
    <m/>
    <m/>
    <m/>
    <m/>
    <m/>
    <m/>
    <m/>
    <m/>
    <m/>
    <m/>
    <m/>
    <m/>
    <x v="0"/>
    <m/>
    <m/>
    <m/>
    <m/>
    <m/>
    <m/>
    <m/>
    <m/>
    <m/>
    <m/>
    <m/>
    <m/>
    <m/>
    <m/>
    <m/>
    <m/>
    <m/>
    <m/>
    <m/>
    <m/>
    <m/>
    <m/>
    <m/>
    <m/>
    <m/>
    <m/>
    <m/>
    <n v="0"/>
    <m/>
    <m/>
    <m/>
    <m/>
    <m/>
    <m/>
    <m/>
    <m/>
    <m/>
    <m/>
    <m/>
    <m/>
    <m/>
    <m/>
    <m/>
    <m/>
    <m/>
    <m/>
    <m/>
    <m/>
    <m/>
    <m/>
    <m/>
    <m/>
    <m/>
    <m/>
    <m/>
    <m/>
    <m/>
    <m/>
    <m/>
    <m/>
    <m/>
    <m/>
    <m/>
    <m/>
    <m/>
    <m/>
    <m/>
    <m/>
    <m/>
    <m/>
    <m/>
    <m/>
  </r>
  <r>
    <b v="1"/>
    <n v="118"/>
    <s v="L-1551-163598088"/>
    <s v="997291915"/>
    <s v="Afl"/>
    <s v="https://portal.dnb.de/opac.htm?method=simpleSearch&amp;cqlMode=true&amp;query=idn%3D997291915"/>
    <s v="III 6, 37"/>
    <s v="III 6, 37"/>
    <m/>
    <m/>
    <x v="2"/>
    <m/>
    <m/>
    <m/>
    <m/>
    <m/>
    <m/>
    <m/>
    <m/>
    <m/>
    <m/>
    <m/>
    <m/>
    <m/>
    <m/>
    <m/>
    <x v="7"/>
    <s v="x"/>
    <m/>
    <s v="h"/>
    <s v="x"/>
    <m/>
    <m/>
    <m/>
    <m/>
    <s v="Pa"/>
    <m/>
    <m/>
    <m/>
    <m/>
    <m/>
    <m/>
    <m/>
    <m/>
    <m/>
    <m/>
    <m/>
    <m/>
    <m/>
    <s v="110"/>
    <m/>
    <m/>
    <m/>
    <s v="ja vor"/>
    <n v="0.5"/>
    <m/>
    <m/>
    <m/>
    <s v="x"/>
    <m/>
    <m/>
    <m/>
    <m/>
    <m/>
    <m/>
    <s v="x"/>
    <m/>
    <s v="x"/>
    <m/>
    <m/>
    <m/>
    <m/>
    <m/>
    <m/>
    <m/>
    <m/>
    <m/>
    <m/>
    <n v="0.5"/>
    <m/>
    <m/>
    <m/>
    <m/>
    <m/>
    <m/>
    <m/>
    <m/>
    <m/>
    <m/>
    <m/>
    <m/>
    <m/>
    <m/>
    <m/>
    <m/>
    <m/>
    <m/>
    <m/>
    <m/>
  </r>
  <r>
    <b v="1"/>
    <n v="119"/>
    <s v="L-1551-163598045"/>
    <s v="997291877"/>
    <s v="Afl"/>
    <s v="https://portal.dnb.de/opac.htm?method=simpleSearch&amp;cqlMode=true&amp;query=idn%3D997291877"/>
    <s v="III 6, 37 (angebunden?)"/>
    <s v="III 6, 37"/>
    <m/>
    <m/>
    <x v="0"/>
    <m/>
    <m/>
    <m/>
    <m/>
    <m/>
    <m/>
    <m/>
    <m/>
    <m/>
    <m/>
    <m/>
    <m/>
    <m/>
    <m/>
    <m/>
    <x v="0"/>
    <m/>
    <m/>
    <m/>
    <m/>
    <m/>
    <m/>
    <m/>
    <m/>
    <m/>
    <m/>
    <m/>
    <m/>
    <m/>
    <m/>
    <m/>
    <m/>
    <m/>
    <m/>
    <m/>
    <m/>
    <m/>
    <m/>
    <m/>
    <m/>
    <m/>
    <m/>
    <m/>
    <n v="0"/>
    <m/>
    <m/>
    <m/>
    <m/>
    <m/>
    <m/>
    <m/>
    <m/>
    <m/>
    <m/>
    <m/>
    <m/>
    <m/>
    <m/>
    <m/>
    <m/>
    <m/>
    <m/>
    <m/>
    <m/>
    <m/>
    <m/>
    <m/>
    <m/>
    <m/>
    <m/>
    <m/>
    <m/>
    <m/>
    <m/>
    <m/>
    <m/>
    <m/>
    <m/>
    <m/>
    <m/>
    <m/>
    <m/>
    <m/>
    <m/>
    <m/>
    <m/>
    <m/>
    <m/>
  </r>
  <r>
    <b v="1"/>
    <n v="120"/>
    <s v="L-1551-169971058"/>
    <s v="1000072444"/>
    <s v="Aal"/>
    <s v="https://portal.dnb.de/opac.htm?method=simpleSearch&amp;cqlMode=true&amp;query=idn%3D1000072444"/>
    <s v="III 6, 37 (angebunden?)"/>
    <s v="III 6, 37"/>
    <m/>
    <m/>
    <x v="0"/>
    <m/>
    <m/>
    <m/>
    <m/>
    <m/>
    <m/>
    <m/>
    <m/>
    <m/>
    <m/>
    <m/>
    <m/>
    <m/>
    <m/>
    <m/>
    <x v="0"/>
    <m/>
    <m/>
    <m/>
    <m/>
    <m/>
    <m/>
    <m/>
    <m/>
    <m/>
    <m/>
    <m/>
    <m/>
    <m/>
    <m/>
    <m/>
    <m/>
    <m/>
    <m/>
    <m/>
    <m/>
    <m/>
    <m/>
    <m/>
    <m/>
    <m/>
    <m/>
    <m/>
    <n v="0"/>
    <m/>
    <m/>
    <m/>
    <m/>
    <m/>
    <m/>
    <m/>
    <m/>
    <m/>
    <m/>
    <m/>
    <m/>
    <m/>
    <m/>
    <m/>
    <m/>
    <m/>
    <m/>
    <m/>
    <m/>
    <m/>
    <m/>
    <m/>
    <m/>
    <m/>
    <m/>
    <m/>
    <m/>
    <m/>
    <m/>
    <m/>
    <m/>
    <m/>
    <m/>
    <m/>
    <m/>
    <m/>
    <m/>
    <m/>
    <m/>
    <m/>
    <m/>
    <m/>
    <m/>
  </r>
  <r>
    <b v="1"/>
    <n v="184"/>
    <s v="L-1551-163598789"/>
    <s v="997291915"/>
    <s v="Afl"/>
    <s v="https://portal.dnb.de/opac.htm?method=simpleSearch&amp;cqlMode=true&amp;query=idn%3D997291915"/>
    <s v="III 6, 37 a"/>
    <s v="III 6, 37 a"/>
    <m/>
    <m/>
    <x v="0"/>
    <m/>
    <m/>
    <m/>
    <m/>
    <m/>
    <m/>
    <m/>
    <m/>
    <m/>
    <m/>
    <m/>
    <m/>
    <m/>
    <m/>
    <m/>
    <x v="0"/>
    <m/>
    <m/>
    <m/>
    <m/>
    <m/>
    <m/>
    <m/>
    <m/>
    <m/>
    <m/>
    <m/>
    <m/>
    <m/>
    <m/>
    <m/>
    <m/>
    <m/>
    <m/>
    <m/>
    <m/>
    <m/>
    <m/>
    <m/>
    <m/>
    <m/>
    <m/>
    <m/>
    <n v="0"/>
    <m/>
    <m/>
    <m/>
    <m/>
    <m/>
    <m/>
    <m/>
    <m/>
    <m/>
    <m/>
    <m/>
    <m/>
    <m/>
    <m/>
    <m/>
    <m/>
    <m/>
    <m/>
    <m/>
    <m/>
    <m/>
    <m/>
    <m/>
    <m/>
    <m/>
    <m/>
    <m/>
    <m/>
    <m/>
    <m/>
    <m/>
    <m/>
    <m/>
    <m/>
    <m/>
    <m/>
    <m/>
    <m/>
    <m/>
    <m/>
    <m/>
    <m/>
    <m/>
    <m/>
  </r>
  <r>
    <b v="1"/>
    <n v="185"/>
    <s v="L-1553-16359869X"/>
    <s v="99729261X"/>
    <s v="Afl"/>
    <s v="https://portal.dnb.de/opac.htm?method=simpleSearch&amp;cqlMode=true&amp;query=idn%3D99729261X"/>
    <s v="III 6, 37 a"/>
    <s v="III 6, 37a"/>
    <m/>
    <s v="Ledereinband, Schließen, erhabene Buchbeschläge"/>
    <x v="2"/>
    <s v="80° bis 110°, einseitig digitalisierbar?"/>
    <s v="Schrift bis in den Falz"/>
    <m/>
    <s v="Kassette"/>
    <s v="Nein, Signaturfahne austauschen"/>
    <n v="0"/>
    <m/>
    <m/>
    <m/>
    <m/>
    <m/>
    <m/>
    <m/>
    <m/>
    <m/>
    <x v="3"/>
    <m/>
    <s v="x"/>
    <s v="f"/>
    <m/>
    <m/>
    <m/>
    <m/>
    <m/>
    <s v="Pa"/>
    <m/>
    <m/>
    <m/>
    <m/>
    <m/>
    <m/>
    <m/>
    <m/>
    <m/>
    <m/>
    <m/>
    <m/>
    <m/>
    <s v="110"/>
    <m/>
    <s v="x"/>
    <m/>
    <s v="n"/>
    <n v="0"/>
    <m/>
    <s v="Gewebe"/>
    <m/>
    <m/>
    <m/>
    <m/>
    <m/>
    <m/>
    <m/>
    <m/>
    <m/>
    <m/>
    <m/>
    <m/>
    <m/>
    <m/>
    <m/>
    <m/>
    <m/>
    <m/>
    <m/>
    <m/>
    <m/>
    <m/>
    <m/>
    <m/>
    <m/>
    <m/>
    <m/>
    <m/>
    <m/>
    <m/>
    <m/>
    <m/>
    <m/>
    <m/>
    <m/>
    <m/>
    <m/>
    <m/>
    <m/>
    <m/>
    <m/>
    <m/>
  </r>
  <r>
    <b v="1"/>
    <n v="186"/>
    <s v="L-1553-173762050"/>
    <s v="1001169433"/>
    <s v="Afl"/>
    <s v="https://portal.dnb.de/opac.htm?method=simpleSearch&amp;cqlMode=true&amp;query=idn%3D1001169433"/>
    <s v="III 6, 37 a"/>
    <s v="III 6, 37a"/>
    <m/>
    <m/>
    <x v="0"/>
    <m/>
    <m/>
    <m/>
    <m/>
    <m/>
    <m/>
    <m/>
    <m/>
    <m/>
    <m/>
    <m/>
    <m/>
    <m/>
    <m/>
    <m/>
    <x v="0"/>
    <m/>
    <m/>
    <m/>
    <m/>
    <m/>
    <m/>
    <m/>
    <m/>
    <m/>
    <m/>
    <m/>
    <m/>
    <m/>
    <m/>
    <m/>
    <m/>
    <m/>
    <m/>
    <m/>
    <m/>
    <m/>
    <m/>
    <m/>
    <m/>
    <m/>
    <m/>
    <m/>
    <n v="0"/>
    <m/>
    <m/>
    <m/>
    <m/>
    <m/>
    <m/>
    <m/>
    <m/>
    <m/>
    <m/>
    <m/>
    <m/>
    <m/>
    <m/>
    <m/>
    <m/>
    <m/>
    <m/>
    <m/>
    <m/>
    <m/>
    <m/>
    <m/>
    <m/>
    <m/>
    <m/>
    <m/>
    <m/>
    <m/>
    <m/>
    <m/>
    <m/>
    <m/>
    <m/>
    <m/>
    <m/>
    <m/>
    <m/>
    <m/>
    <m/>
    <m/>
    <m/>
    <m/>
    <m/>
  </r>
  <r>
    <b v="1"/>
    <n v="187"/>
    <s v="L-1551-169971120"/>
    <s v="1000072495"/>
    <s v="Aal"/>
    <s v="https://portal.dnb.de/opac.htm?method=simpleSearch&amp;cqlMode=true&amp;query=idn%3D1000072495"/>
    <s v="III 6, 37 a"/>
    <s v="III 6, 37a"/>
    <m/>
    <m/>
    <x v="0"/>
    <m/>
    <m/>
    <m/>
    <m/>
    <m/>
    <m/>
    <m/>
    <m/>
    <m/>
    <m/>
    <m/>
    <m/>
    <m/>
    <m/>
    <m/>
    <x v="0"/>
    <m/>
    <m/>
    <m/>
    <m/>
    <m/>
    <m/>
    <m/>
    <m/>
    <m/>
    <m/>
    <m/>
    <m/>
    <m/>
    <m/>
    <m/>
    <m/>
    <m/>
    <m/>
    <m/>
    <m/>
    <m/>
    <m/>
    <m/>
    <m/>
    <m/>
    <m/>
    <m/>
    <n v="0"/>
    <m/>
    <m/>
    <m/>
    <m/>
    <m/>
    <m/>
    <m/>
    <m/>
    <m/>
    <m/>
    <m/>
    <m/>
    <m/>
    <m/>
    <m/>
    <m/>
    <m/>
    <m/>
    <m/>
    <m/>
    <m/>
    <m/>
    <m/>
    <m/>
    <m/>
    <m/>
    <m/>
    <m/>
    <m/>
    <m/>
    <m/>
    <m/>
    <m/>
    <m/>
    <m/>
    <m/>
    <m/>
    <m/>
    <m/>
    <m/>
    <m/>
    <m/>
    <m/>
    <m/>
  </r>
  <r>
    <b v="1"/>
    <n v="121"/>
    <s v="L-1552-315493992"/>
    <s v="1066963789"/>
    <s v="Aaf"/>
    <s v="https://portal.dnb.de/opac.htm?method=simpleSearch&amp;cqlMode=true&amp;query=idn%3D1066963789"/>
    <s v="III 6, 38"/>
    <s v="III 6, 38"/>
    <m/>
    <m/>
    <x v="0"/>
    <m/>
    <m/>
    <m/>
    <m/>
    <m/>
    <m/>
    <m/>
    <m/>
    <m/>
    <m/>
    <m/>
    <m/>
    <m/>
    <m/>
    <m/>
    <x v="0"/>
    <m/>
    <m/>
    <m/>
    <m/>
    <m/>
    <m/>
    <m/>
    <m/>
    <m/>
    <m/>
    <m/>
    <m/>
    <m/>
    <m/>
    <m/>
    <m/>
    <m/>
    <m/>
    <m/>
    <m/>
    <m/>
    <m/>
    <m/>
    <m/>
    <m/>
    <m/>
    <m/>
    <n v="0"/>
    <m/>
    <m/>
    <m/>
    <m/>
    <m/>
    <m/>
    <m/>
    <m/>
    <m/>
    <m/>
    <m/>
    <m/>
    <m/>
    <m/>
    <m/>
    <m/>
    <m/>
    <m/>
    <m/>
    <m/>
    <m/>
    <m/>
    <m/>
    <m/>
    <m/>
    <m/>
    <m/>
    <m/>
    <m/>
    <m/>
    <m/>
    <m/>
    <m/>
    <m/>
    <m/>
    <m/>
    <m/>
    <m/>
    <m/>
    <m/>
    <m/>
    <m/>
    <m/>
    <m/>
  </r>
  <r>
    <b v="1"/>
    <n v="122"/>
    <s v="L-1555-17842868X"/>
    <s v="1002919940"/>
    <s v="Aal"/>
    <s v="https://portal.dnb.de/opac.htm?method=simpleSearch&amp;cqlMode=true&amp;query=idn%3D1002919940"/>
    <s v="III 6, 40"/>
    <s v="III 6, 40"/>
    <m/>
    <m/>
    <x v="0"/>
    <m/>
    <m/>
    <m/>
    <m/>
    <m/>
    <m/>
    <m/>
    <m/>
    <m/>
    <m/>
    <m/>
    <m/>
    <m/>
    <m/>
    <m/>
    <x v="0"/>
    <m/>
    <m/>
    <m/>
    <m/>
    <m/>
    <m/>
    <m/>
    <m/>
    <m/>
    <m/>
    <m/>
    <m/>
    <m/>
    <m/>
    <m/>
    <m/>
    <m/>
    <m/>
    <m/>
    <m/>
    <m/>
    <m/>
    <m/>
    <m/>
    <m/>
    <m/>
    <m/>
    <n v="0"/>
    <m/>
    <m/>
    <m/>
    <m/>
    <m/>
    <m/>
    <m/>
    <m/>
    <m/>
    <m/>
    <m/>
    <m/>
    <m/>
    <m/>
    <m/>
    <m/>
    <m/>
    <m/>
    <m/>
    <m/>
    <m/>
    <m/>
    <m/>
    <m/>
    <m/>
    <m/>
    <m/>
    <m/>
    <m/>
    <m/>
    <m/>
    <m/>
    <m/>
    <m/>
    <m/>
    <m/>
    <m/>
    <m/>
    <m/>
    <m/>
    <m/>
    <m/>
    <m/>
    <m/>
  </r>
  <r>
    <b v="1"/>
    <n v="123"/>
    <s v="L-1555-170542408"/>
    <s v="1000376133"/>
    <s v="Aal"/>
    <s v="https://portal.dnb.de/opac.htm?method=simpleSearch&amp;cqlMode=true&amp;query=idn%3D1000376133"/>
    <s v="III 6, 40"/>
    <s v="III 6, 40"/>
    <m/>
    <m/>
    <x v="0"/>
    <m/>
    <m/>
    <m/>
    <m/>
    <m/>
    <m/>
    <m/>
    <m/>
    <m/>
    <m/>
    <m/>
    <m/>
    <m/>
    <m/>
    <m/>
    <x v="0"/>
    <m/>
    <m/>
    <m/>
    <m/>
    <m/>
    <m/>
    <m/>
    <m/>
    <m/>
    <m/>
    <m/>
    <m/>
    <m/>
    <m/>
    <m/>
    <m/>
    <m/>
    <m/>
    <m/>
    <m/>
    <m/>
    <m/>
    <m/>
    <m/>
    <m/>
    <m/>
    <m/>
    <n v="0"/>
    <m/>
    <m/>
    <m/>
    <m/>
    <m/>
    <m/>
    <m/>
    <m/>
    <m/>
    <m/>
    <m/>
    <m/>
    <m/>
    <m/>
    <m/>
    <m/>
    <m/>
    <m/>
    <m/>
    <m/>
    <m/>
    <m/>
    <m/>
    <m/>
    <m/>
    <m/>
    <m/>
    <m/>
    <m/>
    <m/>
    <m/>
    <m/>
    <m/>
    <m/>
    <m/>
    <m/>
    <m/>
    <m/>
    <m/>
    <m/>
    <m/>
    <m/>
    <m/>
    <m/>
  </r>
  <r>
    <b v="1"/>
    <n v="124"/>
    <s v="L-1555-159344743"/>
    <s v="995360138"/>
    <s v="Aal"/>
    <s v="https://portal.dnb.de/opac.htm?method=simpleSearch&amp;cqlMode=true&amp;query=idn%3D995360138"/>
    <s v="III 6, 40"/>
    <s v="III 6, 40"/>
    <s v="X"/>
    <s v="Ledereinband, Schließen, erhabene Buchbeschläge"/>
    <x v="1"/>
    <s v="180°"/>
    <s v="hohler Rücken"/>
    <m/>
    <s v="Buchschuh"/>
    <s v="Nein, Signaturfahne austauschen"/>
    <n v="1"/>
    <m/>
    <m/>
    <m/>
    <m/>
    <m/>
    <m/>
    <m/>
    <m/>
    <m/>
    <x v="0"/>
    <m/>
    <m/>
    <m/>
    <m/>
    <m/>
    <m/>
    <m/>
    <m/>
    <m/>
    <m/>
    <m/>
    <m/>
    <m/>
    <m/>
    <m/>
    <m/>
    <m/>
    <m/>
    <m/>
    <m/>
    <m/>
    <m/>
    <m/>
    <m/>
    <m/>
    <m/>
    <m/>
    <n v="0"/>
    <m/>
    <m/>
    <m/>
    <m/>
    <m/>
    <m/>
    <m/>
    <m/>
    <m/>
    <m/>
    <m/>
    <m/>
    <m/>
    <m/>
    <m/>
    <m/>
    <m/>
    <m/>
    <m/>
    <m/>
    <m/>
    <m/>
    <m/>
    <m/>
    <m/>
    <m/>
    <m/>
    <m/>
    <m/>
    <m/>
    <m/>
    <m/>
    <m/>
    <m/>
    <m/>
    <m/>
    <m/>
    <m/>
    <m/>
    <m/>
    <m/>
    <m/>
    <m/>
    <m/>
  </r>
  <r>
    <b v="1"/>
    <n v="125"/>
    <s v="L-1555-178428493"/>
    <s v="1002919827"/>
    <s v="Afl"/>
    <s v="https://portal.dnb.de/opac.htm?method=simpleSearch&amp;cqlMode=true&amp;query=idn%3D1002919827"/>
    <s v="III 6, 42"/>
    <s v="III 6, 42"/>
    <s v="X"/>
    <s v="Pergamentband"/>
    <x v="2"/>
    <s v="80° bis 110°, einseitig digitalisierbar?"/>
    <s v="hohler Rücken, Einband mit Schutz- oder Stoßkanten"/>
    <m/>
    <s v="Kassette"/>
    <s v="Nein"/>
    <n v="0"/>
    <m/>
    <m/>
    <m/>
    <m/>
    <m/>
    <m/>
    <m/>
    <m/>
    <m/>
    <x v="7"/>
    <m/>
    <s v="x"/>
    <s v="h/E"/>
    <s v="x"/>
    <m/>
    <m/>
    <m/>
    <m/>
    <s v="Pa"/>
    <m/>
    <m/>
    <m/>
    <m/>
    <m/>
    <m/>
    <m/>
    <m/>
    <m/>
    <m/>
    <m/>
    <m/>
    <m/>
    <s v="110"/>
    <m/>
    <m/>
    <m/>
    <s v="n"/>
    <n v="0"/>
    <m/>
    <s v="Gewebe"/>
    <m/>
    <m/>
    <m/>
    <m/>
    <m/>
    <m/>
    <m/>
    <m/>
    <m/>
    <m/>
    <m/>
    <m/>
    <m/>
    <m/>
    <m/>
    <m/>
    <m/>
    <m/>
    <m/>
    <m/>
    <m/>
    <m/>
    <m/>
    <m/>
    <m/>
    <m/>
    <m/>
    <m/>
    <m/>
    <m/>
    <m/>
    <m/>
    <m/>
    <m/>
    <m/>
    <m/>
    <m/>
    <m/>
    <m/>
    <m/>
    <m/>
    <m/>
  </r>
  <r>
    <b v="1"/>
    <n v="126"/>
    <s v="L-1560-178157546"/>
    <s v="1002778123"/>
    <s v="Aal"/>
    <s v="https://portal.dnb.de/opac.htm?method=simpleSearch&amp;cqlMode=true&amp;query=idn%3D1002778123"/>
    <s v="III 6, 43"/>
    <s v="III 6, 43"/>
    <m/>
    <s v="Ledereinband, Schließen, erhabene Buchbeschläge"/>
    <x v="1"/>
    <s v="nur sehr geringer Öffnungswinkel"/>
    <s v="fester Rücken mit Schmuckprägung, Schrift bis in den Falz"/>
    <m/>
    <s v="Kassette"/>
    <s v="Nein"/>
    <n v="0"/>
    <m/>
    <m/>
    <m/>
    <m/>
    <m/>
    <m/>
    <m/>
    <m/>
    <m/>
    <x v="0"/>
    <m/>
    <m/>
    <m/>
    <m/>
    <m/>
    <m/>
    <m/>
    <m/>
    <m/>
    <m/>
    <m/>
    <m/>
    <m/>
    <m/>
    <m/>
    <m/>
    <m/>
    <m/>
    <m/>
    <m/>
    <m/>
    <m/>
    <m/>
    <m/>
    <m/>
    <m/>
    <m/>
    <n v="0"/>
    <m/>
    <m/>
    <m/>
    <m/>
    <m/>
    <m/>
    <m/>
    <m/>
    <m/>
    <m/>
    <m/>
    <m/>
    <m/>
    <m/>
    <m/>
    <m/>
    <m/>
    <m/>
    <m/>
    <m/>
    <m/>
    <m/>
    <m/>
    <m/>
    <m/>
    <m/>
    <m/>
    <m/>
    <m/>
    <m/>
    <m/>
    <m/>
    <m/>
    <m/>
    <m/>
    <m/>
    <m/>
    <m/>
    <m/>
    <m/>
    <m/>
    <m/>
    <m/>
    <m/>
  </r>
  <r>
    <b v="1"/>
    <n v="127"/>
    <s v="L-1560-162039808"/>
    <s v="996355340"/>
    <s v="Aal"/>
    <s v="https://portal.dnb.de/opac.htm?method=simpleSearch&amp;cqlMode=true&amp;query=idn%3D996355340"/>
    <s v="III 6, 44"/>
    <s v="III 6, 44"/>
    <m/>
    <s v="Ledereinband, Schließen, erhabene Buchbeschläge"/>
    <x v="2"/>
    <s v="nur sehr geringer Öffnungswinkel"/>
    <s v="Schrift bis in den Falz"/>
    <m/>
    <s v="Buchschuh"/>
    <s v="Nein"/>
    <n v="1"/>
    <m/>
    <m/>
    <m/>
    <m/>
    <m/>
    <m/>
    <m/>
    <m/>
    <m/>
    <x v="3"/>
    <m/>
    <m/>
    <s v="f"/>
    <m/>
    <m/>
    <m/>
    <m/>
    <m/>
    <s v="Pa"/>
    <m/>
    <m/>
    <m/>
    <s v="x"/>
    <m/>
    <m/>
    <m/>
    <m/>
    <m/>
    <m/>
    <m/>
    <n v="2"/>
    <s v="x"/>
    <s v="45"/>
    <m/>
    <m/>
    <m/>
    <s v="ja vor"/>
    <n v="2"/>
    <m/>
    <m/>
    <m/>
    <s v="x"/>
    <m/>
    <m/>
    <m/>
    <m/>
    <m/>
    <m/>
    <m/>
    <m/>
    <s v="x"/>
    <m/>
    <m/>
    <m/>
    <m/>
    <m/>
    <s v="x"/>
    <m/>
    <m/>
    <m/>
    <m/>
    <n v="2"/>
    <m/>
    <m/>
    <m/>
    <m/>
    <m/>
    <m/>
    <m/>
    <m/>
    <m/>
    <m/>
    <m/>
    <m/>
    <m/>
    <m/>
    <m/>
    <m/>
    <m/>
    <m/>
    <m/>
    <m/>
  </r>
  <r>
    <b v="1"/>
    <n v="128"/>
    <s v="L-1550-154117374"/>
    <s v="993976697"/>
    <s v="Afl"/>
    <s v="https://portal.dnb.de/opac.htm?method=simpleSearch&amp;cqlMode=true&amp;query=idn%3D993976697"/>
    <s v="III 6, 45"/>
    <s v="III 6, 45"/>
    <m/>
    <m/>
    <x v="0"/>
    <m/>
    <m/>
    <m/>
    <m/>
    <m/>
    <m/>
    <m/>
    <m/>
    <m/>
    <m/>
    <m/>
    <m/>
    <m/>
    <m/>
    <m/>
    <x v="0"/>
    <m/>
    <m/>
    <m/>
    <m/>
    <m/>
    <m/>
    <m/>
    <m/>
    <m/>
    <m/>
    <m/>
    <m/>
    <m/>
    <m/>
    <m/>
    <m/>
    <m/>
    <m/>
    <m/>
    <m/>
    <m/>
    <m/>
    <m/>
    <m/>
    <m/>
    <m/>
    <m/>
    <n v="0"/>
    <m/>
    <m/>
    <m/>
    <m/>
    <m/>
    <m/>
    <m/>
    <m/>
    <m/>
    <m/>
    <m/>
    <m/>
    <m/>
    <m/>
    <m/>
    <m/>
    <m/>
    <m/>
    <m/>
    <m/>
    <m/>
    <m/>
    <m/>
    <m/>
    <m/>
    <m/>
    <m/>
    <m/>
    <m/>
    <m/>
    <m/>
    <m/>
    <m/>
    <m/>
    <m/>
    <m/>
    <m/>
    <m/>
    <m/>
    <m/>
    <m/>
    <m/>
    <m/>
    <m/>
  </r>
  <r>
    <b v="1"/>
    <n v="129"/>
    <s v="L-1550-154117307"/>
    <s v="993976670"/>
    <s v="Afl"/>
    <s v="https://portal.dnb.de/opac.htm?method=simpleSearch&amp;cqlMode=true&amp;query=idn%3D993976670"/>
    <s v="III 6, 45"/>
    <s v="III 6, 45"/>
    <m/>
    <s v="Ledereinband, Schließen, erhabene Buchbeschläge"/>
    <x v="3"/>
    <s v="80° bis 110°, einseitig digitalisierbar?"/>
    <s v="Schrift bis in den Falz"/>
    <m/>
    <s v="Kassette"/>
    <s v="Nein"/>
    <n v="0"/>
    <m/>
    <m/>
    <m/>
    <m/>
    <m/>
    <m/>
    <m/>
    <m/>
    <m/>
    <x v="3"/>
    <m/>
    <s v="x"/>
    <s v="f"/>
    <m/>
    <m/>
    <m/>
    <m/>
    <m/>
    <s v="Pa"/>
    <m/>
    <m/>
    <m/>
    <m/>
    <s v="x"/>
    <m/>
    <m/>
    <m/>
    <m/>
    <m/>
    <m/>
    <n v="2"/>
    <m/>
    <s v="110"/>
    <m/>
    <m/>
    <m/>
    <s v="ja vor"/>
    <n v="1"/>
    <m/>
    <s v="Gewebe"/>
    <m/>
    <m/>
    <m/>
    <m/>
    <m/>
    <m/>
    <m/>
    <m/>
    <m/>
    <m/>
    <m/>
    <m/>
    <m/>
    <m/>
    <m/>
    <s v="x"/>
    <m/>
    <m/>
    <m/>
    <m/>
    <m/>
    <n v="1"/>
    <m/>
    <m/>
    <m/>
    <m/>
    <m/>
    <m/>
    <m/>
    <m/>
    <m/>
    <m/>
    <m/>
    <m/>
    <m/>
    <m/>
    <m/>
    <m/>
    <m/>
    <m/>
    <m/>
    <m/>
  </r>
  <r>
    <b v="1"/>
    <n v="130"/>
    <s v="L-2009-322713"/>
    <s v="998517313"/>
    <s v="Aa"/>
    <s v="https://portal.dnb.de/opac.htm?method=simpleSearch&amp;cqlMode=true&amp;query=idn%3D998517313"/>
    <s v="III 6, 46"/>
    <s v="III 6, 46"/>
    <m/>
    <s v="Halbpergamentband"/>
    <x v="2"/>
    <s v="180°"/>
    <s v="hohler Rücken"/>
    <m/>
    <s v="Papierumschlag "/>
    <s v="Unklar"/>
    <n v="0"/>
    <m/>
    <s v="gereinigt"/>
    <m/>
    <m/>
    <m/>
    <m/>
    <m/>
    <m/>
    <m/>
    <x v="0"/>
    <m/>
    <m/>
    <m/>
    <m/>
    <m/>
    <m/>
    <m/>
    <m/>
    <m/>
    <m/>
    <m/>
    <m/>
    <m/>
    <m/>
    <m/>
    <m/>
    <m/>
    <m/>
    <m/>
    <m/>
    <m/>
    <m/>
    <m/>
    <m/>
    <m/>
    <m/>
    <m/>
    <n v="0"/>
    <m/>
    <m/>
    <m/>
    <m/>
    <m/>
    <m/>
    <m/>
    <m/>
    <m/>
    <m/>
    <m/>
    <m/>
    <m/>
    <m/>
    <m/>
    <m/>
    <m/>
    <m/>
    <m/>
    <m/>
    <m/>
    <m/>
    <m/>
    <m/>
    <m/>
    <m/>
    <m/>
    <m/>
    <m/>
    <m/>
    <m/>
    <m/>
    <m/>
    <m/>
    <m/>
    <m/>
    <m/>
    <m/>
    <m/>
    <m/>
    <m/>
    <m/>
    <m/>
    <m/>
  </r>
  <r>
    <b v="1"/>
    <n v="131"/>
    <s v="L-2012-327132"/>
    <s v="1027390439"/>
    <s v="Aa"/>
    <s v="https://portal.dnb.de/opac.htm?method=simpleSearch&amp;cqlMode=true&amp;query=idn%3D1027390439"/>
    <s v="III 6, 47"/>
    <s v="III 6, 47"/>
    <m/>
    <s v="Gewebeeinband"/>
    <x v="2"/>
    <s v="180°"/>
    <s v="hohler Rücken"/>
    <m/>
    <s v="Archivkarton"/>
    <s v="Nein"/>
    <n v="0"/>
    <m/>
    <m/>
    <m/>
    <m/>
    <m/>
    <m/>
    <m/>
    <m/>
    <m/>
    <x v="0"/>
    <m/>
    <m/>
    <m/>
    <m/>
    <m/>
    <m/>
    <m/>
    <m/>
    <m/>
    <m/>
    <m/>
    <m/>
    <m/>
    <m/>
    <m/>
    <m/>
    <m/>
    <m/>
    <m/>
    <m/>
    <m/>
    <m/>
    <m/>
    <m/>
    <m/>
    <m/>
    <m/>
    <n v="0"/>
    <m/>
    <m/>
    <m/>
    <m/>
    <m/>
    <m/>
    <m/>
    <m/>
    <m/>
    <m/>
    <m/>
    <m/>
    <m/>
    <m/>
    <m/>
    <m/>
    <m/>
    <m/>
    <m/>
    <m/>
    <m/>
    <m/>
    <m/>
    <m/>
    <m/>
    <m/>
    <m/>
    <m/>
    <m/>
    <m/>
    <m/>
    <m/>
    <m/>
    <m/>
    <m/>
    <m/>
    <m/>
    <m/>
    <m/>
    <m/>
    <m/>
    <m/>
    <m/>
    <m/>
  </r>
  <r>
    <b v="1"/>
    <n v="188"/>
    <s v="L-1513-320046397"/>
    <s v="1068927240"/>
    <s v="Aa"/>
    <s v="https://portal.dnb.de/opac.htm?method=simpleSearch&amp;cqlMode=true&amp;query=idn%3D1068927240"/>
    <s v="III 6, 48 - Fragm."/>
    <s v="III 6, 48 - Fragm."/>
    <m/>
    <m/>
    <x v="0"/>
    <m/>
    <m/>
    <m/>
    <m/>
    <m/>
    <m/>
    <m/>
    <m/>
    <m/>
    <m/>
    <m/>
    <m/>
    <m/>
    <m/>
    <m/>
    <x v="0"/>
    <m/>
    <m/>
    <m/>
    <m/>
    <m/>
    <m/>
    <m/>
    <m/>
    <m/>
    <m/>
    <m/>
    <m/>
    <m/>
    <m/>
    <m/>
    <m/>
    <m/>
    <m/>
    <m/>
    <m/>
    <m/>
    <m/>
    <m/>
    <m/>
    <m/>
    <m/>
    <m/>
    <n v="0"/>
    <m/>
    <m/>
    <m/>
    <m/>
    <m/>
    <m/>
    <m/>
    <m/>
    <m/>
    <m/>
    <m/>
    <m/>
    <m/>
    <m/>
    <m/>
    <m/>
    <m/>
    <m/>
    <m/>
    <m/>
    <m/>
    <m/>
    <m/>
    <m/>
    <m/>
    <m/>
    <m/>
    <m/>
    <m/>
    <m/>
    <m/>
    <m/>
    <m/>
    <m/>
    <m/>
    <m/>
    <m/>
    <m/>
    <m/>
    <m/>
    <m/>
    <m/>
    <m/>
    <m/>
  </r>
  <r>
    <b v="1"/>
    <n v="192"/>
    <s v="L-1542-315494409"/>
    <s v="1066964181"/>
    <s v="Aaf"/>
    <s v="https://portal.dnb.de/opac.htm?method=simpleSearch&amp;cqlMode=true&amp;query=idn%3D1066964181"/>
    <s v="III 7, 1"/>
    <s v="III 7, 1"/>
    <s v="X"/>
    <s v="Pergamentband, Schließen, erhabene Buchbeschläge"/>
    <x v="1"/>
    <s v="180°"/>
    <m/>
    <m/>
    <s v="Kassette"/>
    <s v="Nein"/>
    <n v="3"/>
    <m/>
    <s v="Einband und Buchblock jeweils einzeln im Archivkarton"/>
    <m/>
    <m/>
    <m/>
    <m/>
    <m/>
    <m/>
    <m/>
    <x v="0"/>
    <m/>
    <m/>
    <m/>
    <m/>
    <m/>
    <m/>
    <m/>
    <m/>
    <m/>
    <m/>
    <m/>
    <m/>
    <m/>
    <m/>
    <m/>
    <m/>
    <m/>
    <m/>
    <m/>
    <m/>
    <m/>
    <m/>
    <m/>
    <m/>
    <m/>
    <m/>
    <m/>
    <n v="0"/>
    <m/>
    <m/>
    <m/>
    <m/>
    <m/>
    <m/>
    <m/>
    <m/>
    <m/>
    <m/>
    <m/>
    <m/>
    <m/>
    <m/>
    <m/>
    <m/>
    <m/>
    <m/>
    <m/>
    <m/>
    <m/>
    <m/>
    <m/>
    <m/>
    <m/>
    <m/>
    <m/>
    <m/>
    <m/>
    <m/>
    <m/>
    <m/>
    <m/>
    <m/>
    <m/>
    <m/>
    <m/>
    <m/>
    <m/>
    <m/>
    <m/>
    <m/>
    <m/>
    <m/>
  </r>
  <r>
    <b v="1"/>
    <n v="193"/>
    <s v="L-1555-315487259"/>
    <s v="1066956596"/>
    <s v="Aaf"/>
    <s v="https://portal.dnb.de/opac.htm?method=simpleSearch&amp;cqlMode=true&amp;query=idn%3D1066956596"/>
    <s v="III 7, 2"/>
    <s v="III 7, 2"/>
    <s v="X"/>
    <s v="Halbledereinband"/>
    <x v="1"/>
    <s v="80° bis 110°, einseitig digitalisierbar?"/>
    <s v="fester Rücken mit Schmuckprägung, gefaltete Blätter"/>
    <m/>
    <s v="Papierumschlag "/>
    <s v="Ja"/>
    <n v="0"/>
    <m/>
    <m/>
    <m/>
    <m/>
    <m/>
    <m/>
    <m/>
    <m/>
    <m/>
    <x v="6"/>
    <m/>
    <m/>
    <s v="f"/>
    <m/>
    <m/>
    <m/>
    <m/>
    <m/>
    <s v="Pa"/>
    <m/>
    <m/>
    <m/>
    <m/>
    <m/>
    <m/>
    <s v="x"/>
    <s v="B: 15x21_x000a_F: 33x42"/>
    <m/>
    <m/>
    <m/>
    <m/>
    <m/>
    <s v="80"/>
    <m/>
    <m/>
    <m/>
    <s v="ja vor"/>
    <n v="1"/>
    <m/>
    <m/>
    <m/>
    <m/>
    <m/>
    <s v="x sauer"/>
    <s v="x"/>
    <m/>
    <m/>
    <m/>
    <m/>
    <m/>
    <m/>
    <m/>
    <m/>
    <m/>
    <m/>
    <m/>
    <m/>
    <m/>
    <m/>
    <m/>
    <m/>
    <m/>
    <m/>
    <m/>
    <m/>
    <m/>
    <m/>
    <m/>
    <m/>
    <m/>
    <m/>
    <m/>
    <s v="x"/>
    <m/>
    <m/>
    <s v="x"/>
    <m/>
    <m/>
    <m/>
    <m/>
    <n v="1"/>
    <m/>
  </r>
  <r>
    <b v="1"/>
    <n v="194"/>
    <s v="L-1556-315306424"/>
    <s v="1066847134"/>
    <s v="AaB"/>
    <s v="https://portal.dnb.de/opac.htm?method=simpleSearch&amp;cqlMode=true&amp;query=idn%3D1066847134"/>
    <s v="III 7, 3"/>
    <s v="III 7, 3"/>
    <s v="X"/>
    <s v="Gewebeeinband, Schließen, erhabene Buchbeschläge"/>
    <x v="1"/>
    <s v="180°"/>
    <s v="hohler Rücken"/>
    <m/>
    <s v="Buchschuh"/>
    <s v="Nein"/>
    <n v="0"/>
    <m/>
    <m/>
    <m/>
    <m/>
    <m/>
    <m/>
    <m/>
    <m/>
    <m/>
    <x v="0"/>
    <m/>
    <m/>
    <m/>
    <m/>
    <m/>
    <m/>
    <m/>
    <m/>
    <m/>
    <m/>
    <m/>
    <m/>
    <m/>
    <m/>
    <m/>
    <m/>
    <m/>
    <m/>
    <m/>
    <m/>
    <m/>
    <m/>
    <m/>
    <m/>
    <m/>
    <m/>
    <m/>
    <n v="0"/>
    <m/>
    <m/>
    <m/>
    <m/>
    <m/>
    <m/>
    <m/>
    <m/>
    <m/>
    <m/>
    <m/>
    <m/>
    <m/>
    <m/>
    <m/>
    <m/>
    <m/>
    <m/>
    <m/>
    <m/>
    <m/>
    <m/>
    <m/>
    <m/>
    <m/>
    <m/>
    <m/>
    <m/>
    <m/>
    <m/>
    <m/>
    <m/>
    <m/>
    <m/>
    <m/>
    <m/>
    <m/>
    <m/>
    <m/>
    <m/>
    <m/>
    <m/>
    <m/>
    <m/>
  </r>
  <r>
    <b v="1"/>
    <n v="195"/>
    <s v="L-1557-315490152"/>
    <s v="1066959625"/>
    <s v="Aaf"/>
    <s v="https://portal.dnb.de/opac.htm?method=simpleSearch&amp;cqlMode=true&amp;query=idn%3D1066959625"/>
    <s v="III 7, 4"/>
    <s v="III 7, 4"/>
    <m/>
    <m/>
    <x v="0"/>
    <m/>
    <m/>
    <m/>
    <m/>
    <m/>
    <m/>
    <m/>
    <m/>
    <m/>
    <m/>
    <m/>
    <m/>
    <m/>
    <m/>
    <m/>
    <x v="0"/>
    <m/>
    <m/>
    <m/>
    <m/>
    <m/>
    <m/>
    <m/>
    <m/>
    <m/>
    <m/>
    <m/>
    <m/>
    <m/>
    <m/>
    <m/>
    <m/>
    <m/>
    <m/>
    <m/>
    <m/>
    <m/>
    <m/>
    <m/>
    <m/>
    <m/>
    <m/>
    <m/>
    <n v="0"/>
    <m/>
    <m/>
    <m/>
    <m/>
    <m/>
    <m/>
    <m/>
    <m/>
    <m/>
    <m/>
    <m/>
    <m/>
    <m/>
    <m/>
    <m/>
    <m/>
    <m/>
    <m/>
    <m/>
    <m/>
    <m/>
    <m/>
    <m/>
    <m/>
    <m/>
    <m/>
    <m/>
    <m/>
    <m/>
    <m/>
    <m/>
    <m/>
    <m/>
    <m/>
    <m/>
    <m/>
    <m/>
    <m/>
    <m/>
    <m/>
    <m/>
    <m/>
    <m/>
    <m/>
  </r>
  <r>
    <b v="1"/>
    <n v="196"/>
    <s v="L-1540-315328770"/>
    <s v="1066870896"/>
    <s v="Aaf"/>
    <s v="https://portal.dnb.de/opac.htm?method=simpleSearch&amp;cqlMode=true&amp;query=idn%3D1066870896"/>
    <s v="III 8, 1"/>
    <s v="III 8, 1"/>
    <m/>
    <m/>
    <x v="0"/>
    <m/>
    <m/>
    <m/>
    <m/>
    <m/>
    <m/>
    <m/>
    <m/>
    <m/>
    <m/>
    <m/>
    <m/>
    <m/>
    <m/>
    <m/>
    <x v="0"/>
    <m/>
    <m/>
    <m/>
    <m/>
    <m/>
    <m/>
    <m/>
    <m/>
    <m/>
    <m/>
    <m/>
    <m/>
    <m/>
    <m/>
    <m/>
    <m/>
    <m/>
    <m/>
    <m/>
    <m/>
    <m/>
    <m/>
    <m/>
    <m/>
    <m/>
    <m/>
    <m/>
    <n v="0"/>
    <m/>
    <m/>
    <m/>
    <m/>
    <m/>
    <m/>
    <m/>
    <m/>
    <m/>
    <m/>
    <m/>
    <m/>
    <m/>
    <m/>
    <m/>
    <m/>
    <m/>
    <m/>
    <m/>
    <m/>
    <m/>
    <m/>
    <m/>
    <m/>
    <m/>
    <m/>
    <m/>
    <m/>
    <m/>
    <m/>
    <m/>
    <m/>
    <m/>
    <m/>
    <m/>
    <m/>
    <m/>
    <m/>
    <m/>
    <m/>
    <m/>
    <m/>
    <m/>
    <m/>
  </r>
  <r>
    <b v="1"/>
    <n v="197"/>
    <s v="L-1541-315183861"/>
    <s v="1066761140"/>
    <s v="Aaf"/>
    <s v="https://portal.dnb.de/opac.htm?method=simpleSearch&amp;cqlMode=true&amp;query=idn%3D1066761140"/>
    <s v="III 8, 2"/>
    <s v="III 8, 2"/>
    <m/>
    <m/>
    <x v="0"/>
    <m/>
    <m/>
    <m/>
    <m/>
    <m/>
    <m/>
    <m/>
    <m/>
    <m/>
    <m/>
    <m/>
    <m/>
    <m/>
    <m/>
    <m/>
    <x v="0"/>
    <m/>
    <m/>
    <m/>
    <m/>
    <m/>
    <m/>
    <m/>
    <m/>
    <m/>
    <m/>
    <m/>
    <m/>
    <m/>
    <m/>
    <m/>
    <m/>
    <m/>
    <m/>
    <m/>
    <m/>
    <m/>
    <m/>
    <m/>
    <m/>
    <m/>
    <m/>
    <m/>
    <n v="0"/>
    <m/>
    <m/>
    <m/>
    <m/>
    <m/>
    <m/>
    <m/>
    <m/>
    <m/>
    <m/>
    <m/>
    <m/>
    <m/>
    <m/>
    <m/>
    <m/>
    <m/>
    <m/>
    <m/>
    <m/>
    <m/>
    <m/>
    <m/>
    <m/>
    <m/>
    <m/>
    <m/>
    <m/>
    <m/>
    <m/>
    <m/>
    <m/>
    <m/>
    <m/>
    <m/>
    <m/>
    <m/>
    <m/>
    <m/>
    <m/>
    <m/>
    <m/>
    <m/>
    <m/>
  </r>
  <r>
    <b v="1"/>
    <n v="198"/>
    <s v="L-1542-315330813"/>
    <s v="1066873054"/>
    <s v="Aaf"/>
    <s v="https://portal.dnb.de/opac.htm?method=simpleSearch&amp;cqlMode=true&amp;query=idn%3D1066873054"/>
    <s v="III 8, 3"/>
    <s v="III 8, 3"/>
    <m/>
    <m/>
    <x v="0"/>
    <m/>
    <m/>
    <m/>
    <m/>
    <m/>
    <m/>
    <m/>
    <m/>
    <m/>
    <m/>
    <m/>
    <m/>
    <m/>
    <m/>
    <m/>
    <x v="0"/>
    <m/>
    <m/>
    <m/>
    <m/>
    <m/>
    <m/>
    <m/>
    <m/>
    <m/>
    <m/>
    <m/>
    <m/>
    <m/>
    <m/>
    <m/>
    <m/>
    <m/>
    <m/>
    <m/>
    <m/>
    <m/>
    <m/>
    <m/>
    <m/>
    <m/>
    <m/>
    <m/>
    <n v="0"/>
    <m/>
    <m/>
    <m/>
    <m/>
    <m/>
    <m/>
    <m/>
    <m/>
    <m/>
    <m/>
    <m/>
    <m/>
    <m/>
    <m/>
    <m/>
    <m/>
    <m/>
    <m/>
    <m/>
    <m/>
    <m/>
    <m/>
    <m/>
    <m/>
    <m/>
    <m/>
    <m/>
    <m/>
    <m/>
    <m/>
    <m/>
    <m/>
    <m/>
    <m/>
    <m/>
    <m/>
    <m/>
    <m/>
    <m/>
    <m/>
    <m/>
    <m/>
    <m/>
    <m/>
  </r>
  <r>
    <b v="1"/>
    <n v="199"/>
    <s v="L-1939-315298626"/>
    <s v="1066838550"/>
    <s v="Aaf"/>
    <s v="https://portal.dnb.de/opac.htm?method=simpleSearch&amp;cqlMode=true&amp;query=idn%3D1066838550"/>
    <s v="III 9, 1"/>
    <s v="III 9, 1"/>
    <m/>
    <m/>
    <x v="0"/>
    <m/>
    <m/>
    <m/>
    <m/>
    <m/>
    <m/>
    <m/>
    <m/>
    <m/>
    <m/>
    <m/>
    <m/>
    <m/>
    <m/>
    <m/>
    <x v="0"/>
    <m/>
    <m/>
    <m/>
    <m/>
    <m/>
    <m/>
    <m/>
    <m/>
    <m/>
    <m/>
    <m/>
    <m/>
    <m/>
    <m/>
    <m/>
    <m/>
    <m/>
    <m/>
    <m/>
    <m/>
    <m/>
    <m/>
    <m/>
    <m/>
    <m/>
    <m/>
    <m/>
    <n v="0"/>
    <m/>
    <m/>
    <m/>
    <m/>
    <m/>
    <m/>
    <m/>
    <m/>
    <m/>
    <m/>
    <m/>
    <m/>
    <m/>
    <m/>
    <m/>
    <m/>
    <m/>
    <m/>
    <m/>
    <m/>
    <m/>
    <m/>
    <m/>
    <m/>
    <m/>
    <m/>
    <m/>
    <m/>
    <m/>
    <m/>
    <m/>
    <m/>
    <m/>
    <m/>
    <m/>
    <m/>
    <m/>
    <m/>
    <m/>
    <m/>
    <m/>
    <m/>
    <m/>
    <m/>
  </r>
  <r>
    <b v="0"/>
    <n v="200"/>
    <s v="L-1543-315487356"/>
    <s v="1066956715"/>
    <m/>
    <s v="https://portal.dnb.de/opac.htm?method=simpleSearch&amp;cqlMode=true&amp;query=idn%3D1066956715"/>
    <s v="III 10, 1"/>
    <m/>
    <s v="X"/>
    <s v="Pergamentband"/>
    <x v="2"/>
    <s v="180°"/>
    <s v="hohler Rücken"/>
    <m/>
    <s v="Kassette"/>
    <s v="Nein"/>
    <n v="3"/>
    <m/>
    <m/>
    <m/>
    <m/>
    <m/>
    <m/>
    <m/>
    <m/>
    <m/>
    <x v="7"/>
    <m/>
    <m/>
    <s v="h"/>
    <m/>
    <m/>
    <m/>
    <m/>
    <m/>
    <s v="Pa"/>
    <m/>
    <m/>
    <m/>
    <m/>
    <m/>
    <m/>
    <m/>
    <m/>
    <m/>
    <m/>
    <m/>
    <m/>
    <m/>
    <s v="80"/>
    <m/>
    <m/>
    <m/>
    <s v="n"/>
    <n v="0"/>
    <m/>
    <s v="Gewebe"/>
    <m/>
    <m/>
    <m/>
    <m/>
    <m/>
    <s v="Schaden stabil"/>
    <m/>
    <m/>
    <m/>
    <m/>
    <m/>
    <m/>
    <m/>
    <m/>
    <m/>
    <m/>
    <m/>
    <m/>
    <m/>
    <m/>
    <m/>
    <m/>
    <m/>
    <m/>
    <m/>
    <m/>
    <m/>
    <m/>
    <m/>
    <m/>
    <m/>
    <m/>
    <m/>
    <m/>
    <m/>
    <m/>
    <m/>
    <m/>
    <m/>
    <m/>
    <m/>
    <m/>
  </r>
  <r>
    <b v="1"/>
    <m/>
    <s v="L-9999-414746600"/>
    <s v="1138241385"/>
    <s v="Qd"/>
    <m/>
    <s v="III 10, 1"/>
    <s v="III 10, 1"/>
    <m/>
    <m/>
    <x v="0"/>
    <m/>
    <m/>
    <m/>
    <m/>
    <m/>
    <m/>
    <m/>
    <m/>
    <m/>
    <m/>
    <m/>
    <m/>
    <m/>
    <m/>
    <m/>
    <x v="0"/>
    <m/>
    <m/>
    <m/>
    <m/>
    <m/>
    <m/>
    <m/>
    <m/>
    <m/>
    <m/>
    <m/>
    <m/>
    <m/>
    <m/>
    <m/>
    <m/>
    <m/>
    <m/>
    <m/>
    <m/>
    <m/>
    <m/>
    <m/>
    <m/>
    <m/>
    <m/>
    <m/>
    <m/>
    <m/>
    <m/>
    <m/>
    <m/>
    <m/>
    <m/>
    <m/>
    <m/>
    <m/>
    <m/>
    <m/>
    <m/>
    <m/>
    <m/>
    <m/>
    <m/>
    <m/>
    <m/>
    <m/>
    <m/>
    <m/>
    <m/>
    <m/>
    <m/>
    <m/>
    <m/>
    <m/>
    <m/>
    <m/>
    <m/>
    <m/>
    <m/>
    <m/>
    <m/>
    <m/>
    <m/>
    <m/>
    <m/>
    <m/>
    <m/>
    <m/>
    <m/>
    <m/>
    <m/>
  </r>
  <r>
    <b v="0"/>
    <n v="201"/>
    <s v="L-1545-667831827"/>
    <s v="1207426016"/>
    <m/>
    <s v="https://portal.dnb.de/opac.htm?method=simpleSearch&amp;cqlMode=true&amp;query=idn%3D1207426016"/>
    <s v="III 10, 1 (1. angebundenes Werk)"/>
    <m/>
    <m/>
    <m/>
    <x v="0"/>
    <m/>
    <m/>
    <m/>
    <m/>
    <m/>
    <m/>
    <m/>
    <m/>
    <m/>
    <m/>
    <m/>
    <m/>
    <m/>
    <m/>
    <m/>
    <x v="0"/>
    <m/>
    <m/>
    <m/>
    <m/>
    <m/>
    <m/>
    <m/>
    <m/>
    <m/>
    <m/>
    <m/>
    <m/>
    <m/>
    <m/>
    <m/>
    <m/>
    <m/>
    <m/>
    <m/>
    <m/>
    <m/>
    <m/>
    <m/>
    <m/>
    <m/>
    <m/>
    <m/>
    <n v="0"/>
    <m/>
    <m/>
    <m/>
    <m/>
    <m/>
    <m/>
    <m/>
    <m/>
    <m/>
    <m/>
    <m/>
    <m/>
    <m/>
    <m/>
    <m/>
    <m/>
    <m/>
    <m/>
    <m/>
    <m/>
    <m/>
    <m/>
    <m/>
    <m/>
    <m/>
    <m/>
    <m/>
    <m/>
    <m/>
    <m/>
    <m/>
    <m/>
    <m/>
    <m/>
    <m/>
    <m/>
    <m/>
    <m/>
    <m/>
    <m/>
    <m/>
    <m/>
    <m/>
    <m/>
  </r>
  <r>
    <b v="0"/>
    <n v="202"/>
    <s v="L-1547-668126027"/>
    <s v="1207571555"/>
    <m/>
    <s v="https://portal.dnb.de/opac.htm?method=simpleSearch&amp;cqlMode=true&amp;query=idn%3D1207571555"/>
    <s v="III 10, 1 (2. angebundenes Werk)"/>
    <m/>
    <m/>
    <m/>
    <x v="0"/>
    <m/>
    <m/>
    <m/>
    <m/>
    <m/>
    <m/>
    <m/>
    <m/>
    <m/>
    <m/>
    <m/>
    <m/>
    <m/>
    <m/>
    <m/>
    <x v="0"/>
    <m/>
    <m/>
    <m/>
    <m/>
    <m/>
    <m/>
    <m/>
    <m/>
    <m/>
    <m/>
    <m/>
    <m/>
    <m/>
    <m/>
    <m/>
    <m/>
    <m/>
    <m/>
    <m/>
    <m/>
    <m/>
    <m/>
    <m/>
    <m/>
    <m/>
    <m/>
    <m/>
    <n v="0"/>
    <m/>
    <m/>
    <m/>
    <m/>
    <m/>
    <m/>
    <m/>
    <m/>
    <m/>
    <m/>
    <m/>
    <m/>
    <m/>
    <m/>
    <m/>
    <m/>
    <m/>
    <m/>
    <m/>
    <m/>
    <m/>
    <m/>
    <m/>
    <m/>
    <m/>
    <m/>
    <m/>
    <m/>
    <m/>
    <m/>
    <m/>
    <m/>
    <m/>
    <m/>
    <m/>
    <m/>
    <m/>
    <m/>
    <m/>
    <m/>
    <m/>
    <m/>
    <m/>
    <m/>
  </r>
  <r>
    <b v="1"/>
    <n v="1198"/>
    <s v="L-1539-170700631"/>
    <s v="100048369X"/>
    <s v="Aal"/>
    <s v="https://portal.dnb.de/opac.htm?method=simpleSearch&amp;cqlMode=true&amp;query=idn%3D100048369X"/>
    <s v="III 11 D, 1"/>
    <s v="III 11 D, 1"/>
    <m/>
    <m/>
    <x v="0"/>
    <m/>
    <m/>
    <m/>
    <m/>
    <m/>
    <m/>
    <m/>
    <m/>
    <m/>
    <m/>
    <m/>
    <m/>
    <m/>
    <m/>
    <m/>
    <x v="0"/>
    <m/>
    <m/>
    <m/>
    <m/>
    <m/>
    <m/>
    <m/>
    <m/>
    <m/>
    <m/>
    <m/>
    <m/>
    <m/>
    <m/>
    <m/>
    <m/>
    <m/>
    <m/>
    <m/>
    <m/>
    <m/>
    <m/>
    <m/>
    <m/>
    <m/>
    <m/>
    <m/>
    <n v="0"/>
    <m/>
    <m/>
    <m/>
    <m/>
    <m/>
    <m/>
    <m/>
    <m/>
    <m/>
    <m/>
    <m/>
    <m/>
    <m/>
    <m/>
    <m/>
    <m/>
    <m/>
    <m/>
    <m/>
    <m/>
    <m/>
    <m/>
    <m/>
    <m/>
    <m/>
    <m/>
    <m/>
    <m/>
    <m/>
    <m/>
    <m/>
    <m/>
    <m/>
    <m/>
    <m/>
    <m/>
    <m/>
    <m/>
    <m/>
    <m/>
    <m/>
    <m/>
    <m/>
    <m/>
  </r>
  <r>
    <b v="1"/>
    <n v="1199"/>
    <s v="L-1539-170700836"/>
    <s v="100048369X"/>
    <s v="Aal"/>
    <s v="https://portal.dnb.de/opac.htm?method=simpleSearch&amp;cqlMode=true&amp;query=idn%3D100048369X"/>
    <s v="III 11 D, 1 a"/>
    <s v="III 11 D, 1 a"/>
    <m/>
    <m/>
    <x v="1"/>
    <m/>
    <m/>
    <m/>
    <m/>
    <m/>
    <m/>
    <m/>
    <m/>
    <m/>
    <m/>
    <m/>
    <m/>
    <m/>
    <m/>
    <m/>
    <x v="9"/>
    <m/>
    <s v="x"/>
    <s v="h/E"/>
    <m/>
    <m/>
    <m/>
    <m/>
    <m/>
    <s v="Pa"/>
    <m/>
    <m/>
    <m/>
    <m/>
    <m/>
    <m/>
    <m/>
    <m/>
    <m/>
    <m/>
    <m/>
    <m/>
    <m/>
    <s v="110"/>
    <m/>
    <m/>
    <m/>
    <s v="n"/>
    <n v="0"/>
    <m/>
    <m/>
    <m/>
    <m/>
    <m/>
    <m/>
    <m/>
    <m/>
    <m/>
    <m/>
    <m/>
    <m/>
    <m/>
    <m/>
    <m/>
    <m/>
    <m/>
    <m/>
    <m/>
    <m/>
    <m/>
    <m/>
    <m/>
    <m/>
    <m/>
    <m/>
    <m/>
    <m/>
    <m/>
    <m/>
    <m/>
    <m/>
    <m/>
    <m/>
    <m/>
    <m/>
    <m/>
    <m/>
    <m/>
    <m/>
    <m/>
    <m/>
    <m/>
    <m/>
  </r>
  <r>
    <b v="1"/>
    <n v="203"/>
    <s v="L-1557-315334738"/>
    <s v="1066877033"/>
    <s v="Aaf"/>
    <s v="https://portal.dnb.de/opac.htm?method=simpleSearch&amp;cqlMode=true&amp;query=idn%3D1066877033"/>
    <s v="III 11, 1"/>
    <s v="III 11, 1"/>
    <m/>
    <m/>
    <x v="0"/>
    <m/>
    <m/>
    <m/>
    <m/>
    <m/>
    <m/>
    <m/>
    <m/>
    <m/>
    <m/>
    <m/>
    <m/>
    <m/>
    <m/>
    <m/>
    <x v="0"/>
    <m/>
    <m/>
    <m/>
    <m/>
    <m/>
    <m/>
    <m/>
    <m/>
    <m/>
    <m/>
    <m/>
    <m/>
    <m/>
    <m/>
    <m/>
    <m/>
    <m/>
    <m/>
    <m/>
    <m/>
    <m/>
    <m/>
    <m/>
    <m/>
    <m/>
    <m/>
    <m/>
    <n v="0"/>
    <m/>
    <m/>
    <m/>
    <m/>
    <m/>
    <m/>
    <m/>
    <m/>
    <m/>
    <m/>
    <m/>
    <m/>
    <m/>
    <m/>
    <m/>
    <m/>
    <m/>
    <m/>
    <m/>
    <m/>
    <m/>
    <m/>
    <m/>
    <m/>
    <m/>
    <m/>
    <m/>
    <m/>
    <m/>
    <m/>
    <m/>
    <m/>
    <m/>
    <m/>
    <m/>
    <m/>
    <m/>
    <m/>
    <m/>
    <m/>
    <m/>
    <m/>
    <m/>
    <m/>
  </r>
  <r>
    <b v="1"/>
    <n v="204"/>
    <s v="L-1523-315469307"/>
    <s v="1066941653"/>
    <s v="Aaf"/>
    <s v="https://portal.dnb.de/opac.htm?method=simpleSearch&amp;cqlMode=true&amp;query=idn%3D1066941653"/>
    <s v="III 12, 1"/>
    <s v="III 12, 1"/>
    <m/>
    <s v="Halbledereinband, Schließen, erhabene Buchbeschläge"/>
    <x v="1"/>
    <s v="180°"/>
    <s v="hohler Rücken"/>
    <m/>
    <s v="Buchschuh"/>
    <s v="Nein"/>
    <n v="0"/>
    <m/>
    <m/>
    <m/>
    <m/>
    <m/>
    <m/>
    <m/>
    <m/>
    <m/>
    <x v="0"/>
    <m/>
    <m/>
    <m/>
    <m/>
    <m/>
    <m/>
    <m/>
    <m/>
    <m/>
    <m/>
    <m/>
    <m/>
    <m/>
    <m/>
    <m/>
    <m/>
    <m/>
    <m/>
    <m/>
    <m/>
    <m/>
    <m/>
    <m/>
    <m/>
    <m/>
    <m/>
    <m/>
    <n v="0"/>
    <m/>
    <m/>
    <m/>
    <m/>
    <m/>
    <m/>
    <m/>
    <m/>
    <m/>
    <m/>
    <m/>
    <m/>
    <m/>
    <m/>
    <m/>
    <m/>
    <m/>
    <m/>
    <m/>
    <m/>
    <m/>
    <m/>
    <m/>
    <m/>
    <m/>
    <m/>
    <m/>
    <m/>
    <m/>
    <m/>
    <m/>
    <m/>
    <m/>
    <m/>
    <m/>
    <m/>
    <m/>
    <m/>
    <m/>
    <m/>
    <m/>
    <m/>
    <m/>
    <m/>
  </r>
  <r>
    <b v="0"/>
    <n v="207"/>
    <s v="L-1870-370531019"/>
    <s v="10730419"/>
    <m/>
    <s v="https://portal.dnb.de/opac.htm?method=simpleSearch&amp;cqlMode=true&amp;query=idn%3D10730419"/>
    <s v="III 12, 1 (angebunden)"/>
    <m/>
    <m/>
    <m/>
    <x v="0"/>
    <m/>
    <m/>
    <m/>
    <m/>
    <m/>
    <m/>
    <m/>
    <m/>
    <m/>
    <m/>
    <m/>
    <m/>
    <m/>
    <m/>
    <m/>
    <x v="0"/>
    <m/>
    <m/>
    <m/>
    <m/>
    <m/>
    <m/>
    <m/>
    <m/>
    <m/>
    <m/>
    <m/>
    <m/>
    <m/>
    <m/>
    <m/>
    <m/>
    <m/>
    <m/>
    <m/>
    <m/>
    <m/>
    <m/>
    <m/>
    <m/>
    <m/>
    <m/>
    <m/>
    <n v="0"/>
    <m/>
    <m/>
    <m/>
    <m/>
    <m/>
    <m/>
    <m/>
    <m/>
    <m/>
    <m/>
    <m/>
    <m/>
    <m/>
    <m/>
    <m/>
    <m/>
    <m/>
    <m/>
    <m/>
    <m/>
    <m/>
    <m/>
    <m/>
    <m/>
    <m/>
    <m/>
    <m/>
    <m/>
    <m/>
    <m/>
    <m/>
    <m/>
    <m/>
    <m/>
    <m/>
    <m/>
    <m/>
    <m/>
    <m/>
    <m/>
    <m/>
    <m/>
    <m/>
    <m/>
  </r>
  <r>
    <b v="1"/>
    <n v="205"/>
    <s v="L-1523-315488174"/>
    <s v="1066957541"/>
    <s v="Aaf"/>
    <s v="https://portal.dnb.de/opac.htm?method=simpleSearch&amp;cqlMode=true&amp;query=idn%3D1066957541"/>
    <s v="III 12, 2"/>
    <s v="III 12, 2"/>
    <m/>
    <m/>
    <x v="0"/>
    <m/>
    <m/>
    <m/>
    <m/>
    <m/>
    <m/>
    <m/>
    <m/>
    <m/>
    <m/>
    <m/>
    <m/>
    <m/>
    <m/>
    <m/>
    <x v="0"/>
    <m/>
    <m/>
    <m/>
    <m/>
    <m/>
    <m/>
    <m/>
    <m/>
    <m/>
    <m/>
    <m/>
    <m/>
    <m/>
    <m/>
    <m/>
    <m/>
    <m/>
    <m/>
    <m/>
    <m/>
    <m/>
    <m/>
    <m/>
    <m/>
    <m/>
    <m/>
    <m/>
    <n v="0"/>
    <m/>
    <m/>
    <m/>
    <m/>
    <m/>
    <m/>
    <m/>
    <m/>
    <m/>
    <m/>
    <m/>
    <m/>
    <m/>
    <m/>
    <m/>
    <m/>
    <m/>
    <m/>
    <m/>
    <m/>
    <m/>
    <m/>
    <m/>
    <m/>
    <m/>
    <m/>
    <m/>
    <m/>
    <m/>
    <m/>
    <m/>
    <m/>
    <m/>
    <m/>
    <m/>
    <m/>
    <m/>
    <m/>
    <m/>
    <m/>
    <m/>
    <m/>
    <m/>
    <m/>
  </r>
  <r>
    <b v="1"/>
    <n v="206"/>
    <s v="L-1519-315488638"/>
    <s v="1066957991"/>
    <s v="Aaf"/>
    <s v="https://portal.dnb.de/opac.htm?method=simpleSearch&amp;cqlMode=true&amp;query=idn%3D1066957991"/>
    <s v="III 12, 3"/>
    <s v="III 12, 3"/>
    <s v="X"/>
    <s v="Halbgewebeband"/>
    <x v="1"/>
    <s v="180°"/>
    <m/>
    <m/>
    <m/>
    <s v="Signaturfahne austauschen"/>
    <n v="0"/>
    <m/>
    <m/>
    <m/>
    <m/>
    <m/>
    <m/>
    <m/>
    <m/>
    <m/>
    <x v="0"/>
    <m/>
    <m/>
    <m/>
    <m/>
    <m/>
    <m/>
    <m/>
    <m/>
    <m/>
    <m/>
    <m/>
    <m/>
    <m/>
    <m/>
    <m/>
    <m/>
    <m/>
    <m/>
    <m/>
    <m/>
    <m/>
    <m/>
    <m/>
    <m/>
    <m/>
    <m/>
    <m/>
    <n v="0"/>
    <m/>
    <m/>
    <m/>
    <m/>
    <m/>
    <m/>
    <m/>
    <m/>
    <m/>
    <m/>
    <m/>
    <m/>
    <m/>
    <m/>
    <m/>
    <m/>
    <m/>
    <m/>
    <m/>
    <m/>
    <m/>
    <m/>
    <m/>
    <m/>
    <m/>
    <m/>
    <m/>
    <m/>
    <m/>
    <m/>
    <m/>
    <m/>
    <m/>
    <m/>
    <m/>
    <m/>
    <m/>
    <m/>
    <m/>
    <m/>
    <m/>
    <m/>
    <m/>
    <m/>
  </r>
  <r>
    <b v="1"/>
    <n v="208"/>
    <s v="L-1520-315338350"/>
    <s v="1066880867"/>
    <s v="Aaf"/>
    <s v="https://portal.dnb.de/opac.htm?method=simpleSearch&amp;cqlMode=true&amp;query=idn%3D1066880867"/>
    <s v="III 13, 1"/>
    <s v="III 13, 1"/>
    <m/>
    <m/>
    <x v="0"/>
    <m/>
    <m/>
    <m/>
    <m/>
    <m/>
    <m/>
    <m/>
    <m/>
    <m/>
    <m/>
    <m/>
    <m/>
    <m/>
    <m/>
    <m/>
    <x v="0"/>
    <m/>
    <m/>
    <m/>
    <m/>
    <m/>
    <m/>
    <m/>
    <m/>
    <m/>
    <m/>
    <m/>
    <m/>
    <m/>
    <m/>
    <m/>
    <m/>
    <m/>
    <m/>
    <m/>
    <m/>
    <m/>
    <m/>
    <m/>
    <m/>
    <m/>
    <m/>
    <m/>
    <n v="0"/>
    <m/>
    <m/>
    <m/>
    <m/>
    <m/>
    <m/>
    <m/>
    <m/>
    <m/>
    <m/>
    <m/>
    <m/>
    <m/>
    <m/>
    <m/>
    <m/>
    <m/>
    <m/>
    <m/>
    <m/>
    <m/>
    <m/>
    <m/>
    <m/>
    <m/>
    <m/>
    <m/>
    <m/>
    <m/>
    <m/>
    <m/>
    <m/>
    <m/>
    <m/>
    <m/>
    <m/>
    <m/>
    <m/>
    <m/>
    <m/>
    <m/>
    <m/>
    <m/>
    <m/>
  </r>
  <r>
    <b v="1"/>
    <n v="209"/>
    <s v="L-1545-406971099"/>
    <s v="1132654785"/>
    <s v="Af"/>
    <s v="https://portal.dnb.de/opac.htm?method=simpleSearch&amp;cqlMode=true&amp;query=idn%3D1132654785"/>
    <s v="III 14, 1"/>
    <s v="III 14, 1"/>
    <s v="X"/>
    <s v="Halbledereinband, Schließen, erhabene Buchbeschläge"/>
    <x v="2"/>
    <s v="180°"/>
    <s v="fester Rücken mit Schmuckprägung"/>
    <m/>
    <s v="Buchschuh"/>
    <s v="Nein"/>
    <n v="2"/>
    <m/>
    <m/>
    <m/>
    <m/>
    <m/>
    <m/>
    <m/>
    <m/>
    <m/>
    <x v="6"/>
    <s v="x"/>
    <m/>
    <s v="h/E"/>
    <m/>
    <m/>
    <m/>
    <m/>
    <m/>
    <s v="Pa"/>
    <s v="x"/>
    <m/>
    <m/>
    <m/>
    <m/>
    <m/>
    <m/>
    <m/>
    <m/>
    <m/>
    <m/>
    <m/>
    <m/>
    <s v="110"/>
    <m/>
    <m/>
    <m/>
    <s v="n"/>
    <n v="0"/>
    <m/>
    <m/>
    <m/>
    <s v="x"/>
    <m/>
    <m/>
    <m/>
    <s v="Schaden stabil"/>
    <m/>
    <m/>
    <m/>
    <m/>
    <m/>
    <m/>
    <m/>
    <m/>
    <m/>
    <m/>
    <m/>
    <m/>
    <m/>
    <m/>
    <m/>
    <m/>
    <m/>
    <m/>
    <m/>
    <m/>
    <m/>
    <m/>
    <m/>
    <m/>
    <m/>
    <m/>
    <m/>
    <m/>
    <m/>
    <m/>
    <m/>
    <m/>
    <m/>
    <m/>
    <m/>
    <m/>
  </r>
  <r>
    <b v="1"/>
    <n v="210"/>
    <s v="L-1506-315066989"/>
    <s v="1066678340"/>
    <s v="Aaf"/>
    <s v="https://portal.dnb.de/opac.htm?method=simpleSearch&amp;cqlMode=true&amp;query=idn%3D1066678340"/>
    <s v="III 15, 1"/>
    <s v="III 15, 1"/>
    <m/>
    <m/>
    <x v="0"/>
    <m/>
    <m/>
    <m/>
    <m/>
    <m/>
    <m/>
    <m/>
    <m/>
    <m/>
    <m/>
    <m/>
    <m/>
    <m/>
    <m/>
    <m/>
    <x v="0"/>
    <m/>
    <m/>
    <m/>
    <m/>
    <m/>
    <m/>
    <m/>
    <m/>
    <m/>
    <m/>
    <m/>
    <m/>
    <m/>
    <m/>
    <m/>
    <m/>
    <m/>
    <m/>
    <m/>
    <m/>
    <m/>
    <m/>
    <m/>
    <m/>
    <m/>
    <m/>
    <m/>
    <n v="0"/>
    <m/>
    <m/>
    <m/>
    <m/>
    <m/>
    <m/>
    <m/>
    <m/>
    <m/>
    <m/>
    <m/>
    <m/>
    <m/>
    <m/>
    <m/>
    <m/>
    <m/>
    <m/>
    <m/>
    <m/>
    <m/>
    <m/>
    <m/>
    <m/>
    <m/>
    <m/>
    <m/>
    <m/>
    <m/>
    <m/>
    <m/>
    <m/>
    <m/>
    <m/>
    <m/>
    <m/>
    <m/>
    <m/>
    <m/>
    <m/>
    <m/>
    <m/>
    <m/>
    <m/>
  </r>
  <r>
    <b v="1"/>
    <n v="211"/>
    <s v="L-1510-315468580"/>
    <s v="1066940827"/>
    <s v="Aaf"/>
    <s v="https://portal.dnb.de/opac.htm?method=simpleSearch&amp;cqlMode=true&amp;query=idn%3D1066940827"/>
    <s v="III 17, 1"/>
    <s v="III 17, 1"/>
    <m/>
    <m/>
    <x v="2"/>
    <m/>
    <m/>
    <m/>
    <m/>
    <m/>
    <m/>
    <m/>
    <m/>
    <m/>
    <m/>
    <m/>
    <m/>
    <m/>
    <m/>
    <m/>
    <x v="6"/>
    <s v="x"/>
    <m/>
    <s v="h/E"/>
    <m/>
    <s v="x"/>
    <m/>
    <m/>
    <m/>
    <s v="Pa"/>
    <m/>
    <m/>
    <m/>
    <m/>
    <m/>
    <m/>
    <m/>
    <m/>
    <m/>
    <m/>
    <m/>
    <m/>
    <m/>
    <s v="110"/>
    <m/>
    <m/>
    <m/>
    <s v="n"/>
    <n v="0"/>
    <m/>
    <m/>
    <m/>
    <s v="x"/>
    <m/>
    <m/>
    <m/>
    <s v="Schaden stabil"/>
    <s v="x 110"/>
    <s v="Umschlag (Leder pudert)"/>
    <m/>
    <m/>
    <m/>
    <m/>
    <m/>
    <m/>
    <m/>
    <m/>
    <m/>
    <m/>
    <m/>
    <m/>
    <m/>
    <m/>
    <m/>
    <m/>
    <m/>
    <m/>
    <m/>
    <m/>
    <m/>
    <m/>
    <m/>
    <m/>
    <m/>
    <m/>
    <m/>
    <m/>
    <m/>
    <m/>
    <m/>
    <m/>
    <m/>
    <m/>
  </r>
  <r>
    <b v="1"/>
    <n v="212"/>
    <s v="L-1543-153967803"/>
    <s v="993906184"/>
    <s v="Aal"/>
    <s v="https://portal.dnb.de/opac.htm?method=simpleSearch&amp;cqlMode=true&amp;query=idn%3D993906184"/>
    <s v="III 18, 1"/>
    <s v="III 18, 1"/>
    <s v="X"/>
    <s v="Pergamentband, Schließen, erhabene Buchbeschläge"/>
    <x v="1"/>
    <s v="180°"/>
    <s v="hohler Rücken"/>
    <m/>
    <s v="Buchschuh"/>
    <s v="Nein"/>
    <n v="0"/>
    <m/>
    <m/>
    <m/>
    <m/>
    <m/>
    <m/>
    <m/>
    <m/>
    <m/>
    <x v="0"/>
    <m/>
    <m/>
    <m/>
    <m/>
    <m/>
    <m/>
    <m/>
    <m/>
    <m/>
    <m/>
    <m/>
    <m/>
    <m/>
    <m/>
    <m/>
    <m/>
    <m/>
    <m/>
    <m/>
    <m/>
    <m/>
    <m/>
    <m/>
    <m/>
    <m/>
    <m/>
    <m/>
    <n v="0"/>
    <m/>
    <m/>
    <m/>
    <m/>
    <m/>
    <m/>
    <m/>
    <m/>
    <m/>
    <m/>
    <m/>
    <m/>
    <m/>
    <m/>
    <m/>
    <m/>
    <m/>
    <m/>
    <m/>
    <m/>
    <m/>
    <m/>
    <m/>
    <m/>
    <m/>
    <m/>
    <m/>
    <m/>
    <m/>
    <m/>
    <m/>
    <m/>
    <m/>
    <m/>
    <m/>
    <m/>
    <m/>
    <m/>
    <m/>
    <m/>
    <m/>
    <m/>
    <m/>
    <m/>
  </r>
  <r>
    <b v="1"/>
    <n v="213"/>
    <s v="L-1550-153916583"/>
    <s v="993862659"/>
    <s v="Aal"/>
    <s v="https://portal.dnb.de/opac.htm?method=simpleSearch&amp;cqlMode=true&amp;query=idn%3D993862659"/>
    <s v="III 20, 1"/>
    <s v="III 20, 1"/>
    <s v="X"/>
    <s v="Papier- oder Pappeinband"/>
    <x v="1"/>
    <s v="180°"/>
    <s v="hohler Rücken"/>
    <m/>
    <m/>
    <m/>
    <n v="1"/>
    <m/>
    <m/>
    <m/>
    <m/>
    <m/>
    <m/>
    <m/>
    <m/>
    <m/>
    <x v="0"/>
    <m/>
    <m/>
    <m/>
    <m/>
    <m/>
    <m/>
    <m/>
    <m/>
    <m/>
    <m/>
    <m/>
    <m/>
    <m/>
    <m/>
    <m/>
    <m/>
    <m/>
    <m/>
    <m/>
    <m/>
    <m/>
    <m/>
    <m/>
    <m/>
    <m/>
    <m/>
    <m/>
    <n v="0"/>
    <m/>
    <m/>
    <m/>
    <m/>
    <m/>
    <m/>
    <m/>
    <m/>
    <m/>
    <m/>
    <m/>
    <m/>
    <m/>
    <m/>
    <m/>
    <m/>
    <m/>
    <m/>
    <m/>
    <m/>
    <m/>
    <m/>
    <m/>
    <m/>
    <m/>
    <m/>
    <m/>
    <m/>
    <m/>
    <m/>
    <m/>
    <m/>
    <m/>
    <m/>
    <m/>
    <m/>
    <m/>
    <m/>
    <m/>
    <m/>
    <m/>
    <m/>
    <m/>
    <m/>
  </r>
  <r>
    <b v="1"/>
    <n v="214"/>
    <s v="L-1551-315492651"/>
    <s v="1066962251"/>
    <s v="Aaf"/>
    <s v="https://portal.dnb.de/opac.htm?method=simpleSearch&amp;cqlMode=true&amp;query=idn%3D1066962251"/>
    <s v="III 20, 2"/>
    <s v="III 20, 2"/>
    <s v="X"/>
    <s v="Halbgewebeband"/>
    <x v="1"/>
    <s v="180°"/>
    <m/>
    <m/>
    <m/>
    <m/>
    <n v="0"/>
    <m/>
    <m/>
    <m/>
    <m/>
    <m/>
    <m/>
    <m/>
    <m/>
    <m/>
    <x v="0"/>
    <m/>
    <m/>
    <m/>
    <m/>
    <m/>
    <m/>
    <m/>
    <m/>
    <m/>
    <m/>
    <m/>
    <m/>
    <m/>
    <m/>
    <m/>
    <m/>
    <m/>
    <m/>
    <m/>
    <m/>
    <m/>
    <m/>
    <m/>
    <m/>
    <m/>
    <m/>
    <m/>
    <n v="0"/>
    <m/>
    <m/>
    <m/>
    <m/>
    <m/>
    <m/>
    <m/>
    <m/>
    <m/>
    <m/>
    <m/>
    <m/>
    <m/>
    <m/>
    <m/>
    <m/>
    <m/>
    <m/>
    <m/>
    <m/>
    <m/>
    <m/>
    <m/>
    <m/>
    <m/>
    <m/>
    <m/>
    <m/>
    <m/>
    <m/>
    <m/>
    <m/>
    <m/>
    <m/>
    <m/>
    <m/>
    <m/>
    <m/>
    <m/>
    <m/>
    <m/>
    <m/>
    <m/>
    <m/>
  </r>
  <r>
    <b v="1"/>
    <n v="215"/>
    <s v="L-1501-31533228X"/>
    <s v="1066874492"/>
    <s v="Aaf"/>
    <s v="https://portal.dnb.de/opac.htm?method=simpleSearch&amp;cqlMode=true&amp;query=idn%3D1066874492"/>
    <s v="III 21, 1"/>
    <s v="III 21, 1"/>
    <s v="X"/>
    <s v="Halbledereinband, Schließen, erhabene Buchbeschläge"/>
    <x v="1"/>
    <s v="180°"/>
    <s v="fester Rücken mit Schmuckprägung, Schrift bis in den Falz"/>
    <m/>
    <s v="Buchschuh"/>
    <s v="Nein"/>
    <n v="3"/>
    <m/>
    <m/>
    <m/>
    <m/>
    <m/>
    <m/>
    <m/>
    <m/>
    <m/>
    <x v="6"/>
    <s v="x"/>
    <m/>
    <s v="h/E"/>
    <m/>
    <m/>
    <m/>
    <m/>
    <m/>
    <s v="Pa"/>
    <s v="x"/>
    <m/>
    <m/>
    <m/>
    <m/>
    <m/>
    <m/>
    <m/>
    <m/>
    <m/>
    <m/>
    <m/>
    <m/>
    <s v="80"/>
    <m/>
    <m/>
    <m/>
    <s v="n"/>
    <n v="0"/>
    <m/>
    <m/>
    <m/>
    <s v="x"/>
    <m/>
    <m/>
    <m/>
    <m/>
    <m/>
    <m/>
    <m/>
    <m/>
    <m/>
    <m/>
    <m/>
    <m/>
    <m/>
    <m/>
    <m/>
    <m/>
    <m/>
    <m/>
    <m/>
    <m/>
    <m/>
    <m/>
    <m/>
    <m/>
    <m/>
    <m/>
    <m/>
    <m/>
    <m/>
    <m/>
    <m/>
    <m/>
    <m/>
    <m/>
    <m/>
    <m/>
    <m/>
    <m/>
    <m/>
    <m/>
  </r>
  <r>
    <b v="1"/>
    <n v="216"/>
    <s v="L-1502-154070270"/>
    <s v="993948014"/>
    <s v="Aal"/>
    <s v="https://portal.dnb.de/opac.htm?method=simpleSearch&amp;cqlMode=true&amp;query=idn%3D993948014"/>
    <s v="III 21, 2"/>
    <s v="III 21, 2"/>
    <m/>
    <s v="Ledereinband, Schließen, erhabene Buchbeschläge"/>
    <x v="1"/>
    <s v="80° bis 110°, einseitig digitalisierbar?"/>
    <s v="hohler Rücken"/>
    <m/>
    <s v="Buchschuh"/>
    <s v="Nein"/>
    <n v="0"/>
    <m/>
    <m/>
    <m/>
    <m/>
    <m/>
    <m/>
    <m/>
    <m/>
    <m/>
    <x v="0"/>
    <m/>
    <m/>
    <m/>
    <m/>
    <m/>
    <m/>
    <m/>
    <m/>
    <m/>
    <m/>
    <m/>
    <m/>
    <m/>
    <m/>
    <m/>
    <m/>
    <m/>
    <m/>
    <m/>
    <m/>
    <m/>
    <m/>
    <m/>
    <m/>
    <m/>
    <m/>
    <m/>
    <n v="0"/>
    <m/>
    <m/>
    <m/>
    <m/>
    <m/>
    <m/>
    <m/>
    <m/>
    <m/>
    <m/>
    <m/>
    <m/>
    <m/>
    <m/>
    <m/>
    <m/>
    <m/>
    <m/>
    <m/>
    <m/>
    <m/>
    <m/>
    <m/>
    <m/>
    <m/>
    <m/>
    <m/>
    <m/>
    <m/>
    <m/>
    <m/>
    <m/>
    <m/>
    <m/>
    <m/>
    <m/>
    <m/>
    <m/>
    <m/>
    <m/>
    <m/>
    <m/>
    <m/>
    <m/>
  </r>
  <r>
    <b v="1"/>
    <n v="256"/>
    <s v="L-1506-166225983"/>
    <s v="998441562"/>
    <s v="Aal"/>
    <s v="https://portal.dnb.de/opac.htm?method=simpleSearch&amp;cqlMode=true&amp;query=idn%3D998441562"/>
    <s v="III 21, 2 a"/>
    <s v="III 21, 2 a"/>
    <m/>
    <s v="Halbpergamentband"/>
    <x v="1"/>
    <s v="180°"/>
    <s v="hohler Rücken"/>
    <m/>
    <m/>
    <m/>
    <n v="0"/>
    <m/>
    <m/>
    <m/>
    <m/>
    <m/>
    <m/>
    <m/>
    <m/>
    <m/>
    <x v="0"/>
    <m/>
    <m/>
    <m/>
    <m/>
    <m/>
    <m/>
    <m/>
    <m/>
    <m/>
    <m/>
    <m/>
    <m/>
    <m/>
    <m/>
    <m/>
    <m/>
    <m/>
    <m/>
    <m/>
    <m/>
    <m/>
    <m/>
    <m/>
    <m/>
    <m/>
    <m/>
    <m/>
    <n v="0"/>
    <m/>
    <m/>
    <m/>
    <m/>
    <m/>
    <m/>
    <m/>
    <m/>
    <m/>
    <m/>
    <m/>
    <m/>
    <m/>
    <m/>
    <m/>
    <m/>
    <m/>
    <m/>
    <m/>
    <m/>
    <m/>
    <m/>
    <m/>
    <m/>
    <m/>
    <m/>
    <m/>
    <m/>
    <m/>
    <m/>
    <m/>
    <m/>
    <m/>
    <m/>
    <m/>
    <m/>
    <m/>
    <m/>
    <m/>
    <m/>
    <m/>
    <m/>
    <m/>
    <m/>
  </r>
  <r>
    <b v="0"/>
    <m/>
    <m/>
    <m/>
    <m/>
    <m/>
    <s v="III 21, 3"/>
    <m/>
    <s v="X"/>
    <s v="Gewebeeinband"/>
    <x v="1"/>
    <s v="180°"/>
    <s v="hohler Rücken"/>
    <m/>
    <m/>
    <m/>
    <n v="0"/>
    <m/>
    <m/>
    <m/>
    <m/>
    <m/>
    <m/>
    <m/>
    <m/>
    <m/>
    <x v="0"/>
    <m/>
    <m/>
    <m/>
    <m/>
    <m/>
    <m/>
    <m/>
    <m/>
    <m/>
    <m/>
    <m/>
    <m/>
    <m/>
    <m/>
    <m/>
    <m/>
    <m/>
    <m/>
    <m/>
    <m/>
    <m/>
    <m/>
    <m/>
    <m/>
    <m/>
    <m/>
    <m/>
    <n v="0"/>
    <m/>
    <m/>
    <m/>
    <m/>
    <m/>
    <m/>
    <m/>
    <m/>
    <m/>
    <m/>
    <m/>
    <m/>
    <m/>
    <m/>
    <m/>
    <m/>
    <m/>
    <m/>
    <m/>
    <m/>
    <m/>
    <m/>
    <m/>
    <m/>
    <m/>
    <m/>
    <m/>
    <m/>
    <m/>
    <m/>
    <m/>
    <m/>
    <m/>
    <m/>
    <m/>
    <m/>
    <m/>
    <m/>
    <m/>
    <m/>
    <m/>
    <m/>
    <m/>
    <m/>
  </r>
  <r>
    <b v="1"/>
    <n v="217"/>
    <s v="L-1516-31549249X"/>
    <s v="106696209X"/>
    <s v="Aaf"/>
    <s v="https://portal.dnb.de/opac.htm?method=simpleSearch&amp;cqlMode=true&amp;query=idn%3D106696209X"/>
    <s v="III 21, 4"/>
    <s v="III 21, 4"/>
    <s v="X"/>
    <s v="Gewebeeinband"/>
    <x v="1"/>
    <s v="180°"/>
    <s v="hohler Rücken"/>
    <m/>
    <m/>
    <m/>
    <n v="0"/>
    <m/>
    <m/>
    <m/>
    <m/>
    <m/>
    <m/>
    <m/>
    <m/>
    <m/>
    <x v="0"/>
    <m/>
    <m/>
    <m/>
    <m/>
    <m/>
    <m/>
    <m/>
    <m/>
    <m/>
    <m/>
    <m/>
    <m/>
    <m/>
    <m/>
    <m/>
    <m/>
    <m/>
    <m/>
    <m/>
    <m/>
    <m/>
    <m/>
    <m/>
    <m/>
    <m/>
    <m/>
    <m/>
    <n v="0"/>
    <m/>
    <m/>
    <m/>
    <m/>
    <m/>
    <m/>
    <m/>
    <m/>
    <m/>
    <m/>
    <m/>
    <m/>
    <m/>
    <m/>
    <m/>
    <m/>
    <m/>
    <m/>
    <m/>
    <m/>
    <m/>
    <m/>
    <m/>
    <m/>
    <m/>
    <m/>
    <m/>
    <m/>
    <m/>
    <m/>
    <m/>
    <m/>
    <m/>
    <m/>
    <m/>
    <m/>
    <m/>
    <m/>
    <m/>
    <m/>
    <m/>
    <m/>
    <m/>
    <m/>
  </r>
  <r>
    <b v="1"/>
    <n v="218"/>
    <s v="L-1518-315299193"/>
    <s v="106683914X"/>
    <s v="Aaf"/>
    <s v="https://portal.dnb.de/opac.htm?method=simpleSearch&amp;cqlMode=true&amp;query=idn%3D106683914X"/>
    <s v="III 21, 5"/>
    <s v="III 21, 5"/>
    <s v="X"/>
    <s v="Gewebeeinband, Schließen, erhabene Buchbeschläge"/>
    <x v="1"/>
    <s v="80° bis 110°, einseitig digitalisierbar?"/>
    <s v="hohler Rücken"/>
    <m/>
    <s v="Buchschuh"/>
    <s v="Nein"/>
    <n v="0"/>
    <m/>
    <m/>
    <m/>
    <m/>
    <m/>
    <m/>
    <m/>
    <m/>
    <m/>
    <x v="0"/>
    <m/>
    <m/>
    <m/>
    <m/>
    <m/>
    <m/>
    <m/>
    <m/>
    <m/>
    <m/>
    <m/>
    <m/>
    <m/>
    <m/>
    <m/>
    <m/>
    <m/>
    <m/>
    <m/>
    <m/>
    <m/>
    <m/>
    <m/>
    <m/>
    <m/>
    <m/>
    <m/>
    <n v="0"/>
    <m/>
    <m/>
    <m/>
    <m/>
    <m/>
    <m/>
    <m/>
    <m/>
    <m/>
    <m/>
    <m/>
    <m/>
    <m/>
    <m/>
    <m/>
    <m/>
    <m/>
    <m/>
    <m/>
    <m/>
    <m/>
    <m/>
    <m/>
    <m/>
    <m/>
    <m/>
    <m/>
    <m/>
    <m/>
    <m/>
    <m/>
    <m/>
    <m/>
    <m/>
    <m/>
    <m/>
    <m/>
    <m/>
    <m/>
    <m/>
    <m/>
    <m/>
    <m/>
    <m/>
  </r>
  <r>
    <b v="1"/>
    <n v="219"/>
    <s v="L-1524-315329734"/>
    <s v="1066871981"/>
    <s v="Aaf"/>
    <s v="https://portal.dnb.de/opac.htm?method=simpleSearch&amp;cqlMode=true&amp;query=idn%3D1066871981"/>
    <s v="III 21, 6"/>
    <s v="III 21, 6"/>
    <s v="X"/>
    <s v="Gewebeeinband, Schließen, erhabene Buchbeschläge"/>
    <x v="1"/>
    <s v="180°"/>
    <s v="hohler Rücken"/>
    <m/>
    <s v="Buchschuh"/>
    <s v="Nein"/>
    <n v="0"/>
    <m/>
    <m/>
    <m/>
    <m/>
    <m/>
    <m/>
    <m/>
    <m/>
    <m/>
    <x v="0"/>
    <m/>
    <m/>
    <m/>
    <m/>
    <m/>
    <m/>
    <m/>
    <m/>
    <m/>
    <m/>
    <m/>
    <m/>
    <m/>
    <m/>
    <m/>
    <m/>
    <m/>
    <m/>
    <m/>
    <m/>
    <m/>
    <m/>
    <m/>
    <m/>
    <m/>
    <m/>
    <m/>
    <n v="0"/>
    <m/>
    <m/>
    <m/>
    <m/>
    <m/>
    <m/>
    <m/>
    <m/>
    <m/>
    <m/>
    <m/>
    <m/>
    <m/>
    <m/>
    <m/>
    <m/>
    <m/>
    <m/>
    <m/>
    <m/>
    <m/>
    <m/>
    <m/>
    <m/>
    <m/>
    <m/>
    <m/>
    <m/>
    <m/>
    <m/>
    <m/>
    <m/>
    <m/>
    <m/>
    <m/>
    <m/>
    <m/>
    <m/>
    <m/>
    <m/>
    <m/>
    <m/>
    <m/>
    <m/>
  </r>
  <r>
    <b v="1"/>
    <n v="220"/>
    <s v="L-1525-315323558"/>
    <s v="1066865256"/>
    <s v="Aaf"/>
    <s v="https://portal.dnb.de/opac.htm?method=simpleSearch&amp;cqlMode=true&amp;query=idn%3D1066865256"/>
    <s v="III 21, 7"/>
    <s v="III 21, 7"/>
    <s v="X"/>
    <s v="Gewebeeinband"/>
    <x v="1"/>
    <s v="180°"/>
    <s v="hohler Rücken"/>
    <m/>
    <m/>
    <m/>
    <n v="0"/>
    <m/>
    <m/>
    <m/>
    <m/>
    <m/>
    <m/>
    <m/>
    <m/>
    <m/>
    <x v="0"/>
    <m/>
    <m/>
    <m/>
    <m/>
    <m/>
    <m/>
    <m/>
    <m/>
    <m/>
    <m/>
    <m/>
    <m/>
    <m/>
    <m/>
    <m/>
    <m/>
    <m/>
    <m/>
    <m/>
    <m/>
    <m/>
    <m/>
    <m/>
    <m/>
    <m/>
    <m/>
    <m/>
    <n v="0"/>
    <m/>
    <m/>
    <m/>
    <m/>
    <m/>
    <m/>
    <m/>
    <m/>
    <m/>
    <m/>
    <m/>
    <m/>
    <m/>
    <m/>
    <m/>
    <m/>
    <m/>
    <m/>
    <m/>
    <m/>
    <m/>
    <m/>
    <m/>
    <m/>
    <m/>
    <m/>
    <m/>
    <m/>
    <m/>
    <m/>
    <m/>
    <m/>
    <m/>
    <m/>
    <m/>
    <m/>
    <m/>
    <m/>
    <m/>
    <m/>
    <m/>
    <m/>
    <m/>
    <m/>
  </r>
  <r>
    <b v="1"/>
    <n v="221"/>
    <s v="L-1508-31548960X"/>
    <s v="1066958998"/>
    <s v="Aaf"/>
    <s v="https://portal.dnb.de/opac.htm?method=simpleSearch&amp;cqlMode=true&amp;query=idn%3D1066958998"/>
    <s v="III 21, 8"/>
    <s v="III 21, 3"/>
    <s v="X"/>
    <s v="Ledereinband"/>
    <x v="1"/>
    <s v="80° bis 110°, einseitig digitalisierbar?"/>
    <s v="hohler Rücken"/>
    <m/>
    <s v="Kassette"/>
    <s v="Nein"/>
    <n v="0"/>
    <m/>
    <m/>
    <s v="falscher Link zum Portal; Link gehört zu III 21, 3"/>
    <m/>
    <m/>
    <m/>
    <m/>
    <m/>
    <m/>
    <x v="0"/>
    <m/>
    <m/>
    <m/>
    <m/>
    <m/>
    <m/>
    <m/>
    <m/>
    <m/>
    <m/>
    <m/>
    <m/>
    <m/>
    <m/>
    <m/>
    <m/>
    <m/>
    <m/>
    <m/>
    <m/>
    <m/>
    <m/>
    <m/>
    <m/>
    <m/>
    <m/>
    <m/>
    <n v="0"/>
    <m/>
    <m/>
    <m/>
    <m/>
    <m/>
    <m/>
    <m/>
    <m/>
    <m/>
    <m/>
    <m/>
    <m/>
    <m/>
    <m/>
    <m/>
    <m/>
    <m/>
    <m/>
    <m/>
    <m/>
    <m/>
    <m/>
    <m/>
    <m/>
    <m/>
    <m/>
    <m/>
    <m/>
    <m/>
    <m/>
    <m/>
    <m/>
    <m/>
    <m/>
    <m/>
    <m/>
    <m/>
    <m/>
    <m/>
    <m/>
    <m/>
    <m/>
    <m/>
    <m/>
  </r>
  <r>
    <b v="1"/>
    <m/>
    <s v="L-1531-83361035X"/>
    <s v="1268570087"/>
    <s v="Aa"/>
    <m/>
    <s v="III 21, 8"/>
    <s v="III 21, 8"/>
    <m/>
    <m/>
    <x v="0"/>
    <m/>
    <m/>
    <m/>
    <m/>
    <m/>
    <m/>
    <m/>
    <m/>
    <m/>
    <m/>
    <m/>
    <m/>
    <m/>
    <m/>
    <m/>
    <x v="0"/>
    <m/>
    <m/>
    <m/>
    <m/>
    <m/>
    <m/>
    <m/>
    <m/>
    <m/>
    <m/>
    <m/>
    <m/>
    <m/>
    <m/>
    <m/>
    <m/>
    <m/>
    <m/>
    <m/>
    <m/>
    <m/>
    <m/>
    <m/>
    <m/>
    <m/>
    <m/>
    <m/>
    <m/>
    <m/>
    <m/>
    <m/>
    <m/>
    <m/>
    <m/>
    <m/>
    <m/>
    <m/>
    <m/>
    <m/>
    <m/>
    <m/>
    <m/>
    <m/>
    <m/>
    <m/>
    <m/>
    <m/>
    <m/>
    <m/>
    <m/>
    <m/>
    <m/>
    <m/>
    <m/>
    <m/>
    <m/>
    <m/>
    <m/>
    <m/>
    <m/>
    <m/>
    <m/>
    <m/>
    <m/>
    <m/>
    <m/>
    <m/>
    <m/>
    <m/>
    <m/>
    <m/>
    <m/>
  </r>
  <r>
    <b v="1"/>
    <n v="222"/>
    <s v="L-1549-315488158"/>
    <s v="1066957525"/>
    <s v="Aaf"/>
    <s v="https://portal.dnb.de/opac.htm?method=simpleSearch&amp;cqlMode=true&amp;query=idn%3D1066957525"/>
    <s v="III 21, 9"/>
    <s v="III 21, 9"/>
    <s v="X"/>
    <s v="Gewebeeinband"/>
    <x v="1"/>
    <s v="180°"/>
    <s v="hohler Rücken"/>
    <m/>
    <m/>
    <m/>
    <n v="1"/>
    <m/>
    <m/>
    <m/>
    <m/>
    <m/>
    <m/>
    <m/>
    <m/>
    <m/>
    <x v="0"/>
    <m/>
    <m/>
    <m/>
    <m/>
    <m/>
    <m/>
    <m/>
    <m/>
    <m/>
    <m/>
    <m/>
    <m/>
    <m/>
    <m/>
    <m/>
    <m/>
    <m/>
    <m/>
    <m/>
    <m/>
    <m/>
    <m/>
    <m/>
    <m/>
    <m/>
    <m/>
    <m/>
    <n v="0"/>
    <m/>
    <m/>
    <m/>
    <m/>
    <m/>
    <m/>
    <m/>
    <m/>
    <m/>
    <m/>
    <m/>
    <m/>
    <m/>
    <m/>
    <m/>
    <m/>
    <m/>
    <m/>
    <m/>
    <m/>
    <m/>
    <m/>
    <m/>
    <m/>
    <m/>
    <m/>
    <m/>
    <m/>
    <m/>
    <m/>
    <m/>
    <m/>
    <m/>
    <m/>
    <m/>
    <m/>
    <m/>
    <m/>
    <m/>
    <m/>
    <m/>
    <m/>
    <m/>
    <m/>
  </r>
  <r>
    <b v="1"/>
    <n v="223"/>
    <s v="L-1549-315493429"/>
    <s v="1066963142"/>
    <s v="Aaf"/>
    <s v="https://portal.dnb.de/opac.htm?method=simpleSearch&amp;cqlMode=true&amp;query=idn%3D1066963142"/>
    <s v="III 21, 10"/>
    <s v="III 21, 10"/>
    <s v="X"/>
    <s v="Gewebeeinband"/>
    <x v="1"/>
    <s v="180°"/>
    <s v="hohler Rücken"/>
    <m/>
    <m/>
    <m/>
    <n v="0"/>
    <m/>
    <m/>
    <m/>
    <m/>
    <m/>
    <m/>
    <m/>
    <m/>
    <m/>
    <x v="0"/>
    <m/>
    <m/>
    <m/>
    <m/>
    <m/>
    <m/>
    <m/>
    <m/>
    <m/>
    <m/>
    <m/>
    <m/>
    <m/>
    <m/>
    <m/>
    <m/>
    <m/>
    <m/>
    <m/>
    <m/>
    <m/>
    <m/>
    <m/>
    <m/>
    <m/>
    <m/>
    <m/>
    <n v="0"/>
    <m/>
    <m/>
    <m/>
    <m/>
    <m/>
    <m/>
    <m/>
    <m/>
    <m/>
    <m/>
    <m/>
    <m/>
    <m/>
    <m/>
    <m/>
    <m/>
    <m/>
    <m/>
    <m/>
    <m/>
    <m/>
    <m/>
    <m/>
    <m/>
    <m/>
    <m/>
    <m/>
    <m/>
    <m/>
    <m/>
    <m/>
    <m/>
    <m/>
    <m/>
    <m/>
    <m/>
    <m/>
    <m/>
    <m/>
    <m/>
    <m/>
    <m/>
    <m/>
    <m/>
  </r>
  <r>
    <b v="1"/>
    <n v="224"/>
    <s v="L-1554-315492392"/>
    <s v="1066961999"/>
    <s v="Aaf"/>
    <s v="https://portal.dnb.de/opac.htm?method=simpleSearch&amp;cqlMode=true&amp;query=idn%3D1066961999"/>
    <s v="III 21, 11"/>
    <s v="III 21, 11"/>
    <s v="X"/>
    <s v="Ledereinband"/>
    <x v="2"/>
    <m/>
    <s v="hohler Rücken"/>
    <m/>
    <m/>
    <m/>
    <n v="0"/>
    <m/>
    <m/>
    <m/>
    <m/>
    <m/>
    <m/>
    <m/>
    <m/>
    <m/>
    <x v="2"/>
    <s v="x"/>
    <m/>
    <s v="h/E"/>
    <m/>
    <m/>
    <m/>
    <m/>
    <m/>
    <s v="Pa"/>
    <m/>
    <m/>
    <m/>
    <m/>
    <m/>
    <m/>
    <m/>
    <m/>
    <m/>
    <m/>
    <m/>
    <m/>
    <m/>
    <s v="110"/>
    <m/>
    <m/>
    <m/>
    <s v="n"/>
    <n v="0"/>
    <m/>
    <m/>
    <m/>
    <m/>
    <m/>
    <m/>
    <m/>
    <m/>
    <s v="x 110"/>
    <m/>
    <m/>
    <m/>
    <m/>
    <m/>
    <m/>
    <m/>
    <m/>
    <m/>
    <m/>
    <m/>
    <m/>
    <m/>
    <m/>
    <m/>
    <m/>
    <m/>
    <m/>
    <m/>
    <m/>
    <m/>
    <m/>
    <m/>
    <m/>
    <m/>
    <m/>
    <m/>
    <m/>
    <m/>
    <m/>
    <m/>
    <m/>
    <m/>
    <m/>
    <m/>
  </r>
  <r>
    <b v="1"/>
    <n v="225"/>
    <s v="L-1555-315490748"/>
    <s v="1066960232"/>
    <s v="Aaf"/>
    <s v="https://portal.dnb.de/opac.htm?method=simpleSearch&amp;cqlMode=true&amp;query=idn%3D1066960232"/>
    <s v="III 21, 12"/>
    <s v="III 21, 12"/>
    <s v="X"/>
    <s v="Ledereinband, Schließen, erhabene Buchbeschläge"/>
    <x v="1"/>
    <s v="nur sehr geringer Öffnungswinkel"/>
    <s v="fester Rücken mit Schmuckprägung, welliger Buchblock, Schrift bis in den Falz"/>
    <m/>
    <s v="Buchschuh"/>
    <s v="Nein"/>
    <n v="0"/>
    <m/>
    <m/>
    <m/>
    <m/>
    <m/>
    <m/>
    <m/>
    <m/>
    <m/>
    <x v="0"/>
    <m/>
    <m/>
    <m/>
    <m/>
    <m/>
    <m/>
    <m/>
    <m/>
    <m/>
    <m/>
    <m/>
    <m/>
    <m/>
    <m/>
    <m/>
    <m/>
    <m/>
    <m/>
    <m/>
    <m/>
    <m/>
    <m/>
    <m/>
    <m/>
    <m/>
    <m/>
    <m/>
    <n v="0"/>
    <m/>
    <m/>
    <m/>
    <m/>
    <m/>
    <m/>
    <m/>
    <m/>
    <m/>
    <m/>
    <m/>
    <m/>
    <m/>
    <m/>
    <m/>
    <m/>
    <m/>
    <m/>
    <m/>
    <m/>
    <m/>
    <m/>
    <m/>
    <m/>
    <m/>
    <m/>
    <m/>
    <m/>
    <m/>
    <m/>
    <m/>
    <m/>
    <m/>
    <m/>
    <m/>
    <m/>
    <m/>
    <m/>
    <m/>
    <m/>
    <m/>
    <m/>
    <m/>
    <m/>
  </r>
  <r>
    <b v="1"/>
    <n v="226"/>
    <s v="L-1503-315489111"/>
    <s v="1066958491"/>
    <s v="Aaf"/>
    <s v="https://portal.dnb.de/opac.htm?method=simpleSearch&amp;cqlMode=true&amp;query=idn%3D1066958491"/>
    <s v="III 21, 13"/>
    <s v="III 21, 13"/>
    <s v="X"/>
    <s v="Gewebeeinband"/>
    <x v="1"/>
    <s v="80° bis 110°, einseitig digitalisierbar?"/>
    <s v="hohler Rücken"/>
    <m/>
    <m/>
    <m/>
    <n v="0"/>
    <m/>
    <m/>
    <m/>
    <m/>
    <m/>
    <m/>
    <m/>
    <m/>
    <m/>
    <x v="0"/>
    <m/>
    <m/>
    <m/>
    <m/>
    <m/>
    <m/>
    <m/>
    <m/>
    <m/>
    <m/>
    <m/>
    <m/>
    <m/>
    <m/>
    <m/>
    <m/>
    <m/>
    <m/>
    <m/>
    <m/>
    <m/>
    <m/>
    <m/>
    <m/>
    <m/>
    <m/>
    <m/>
    <n v="0"/>
    <m/>
    <m/>
    <m/>
    <m/>
    <m/>
    <m/>
    <m/>
    <m/>
    <m/>
    <m/>
    <m/>
    <m/>
    <m/>
    <m/>
    <m/>
    <m/>
    <m/>
    <m/>
    <m/>
    <m/>
    <m/>
    <m/>
    <m/>
    <m/>
    <m/>
    <m/>
    <m/>
    <m/>
    <m/>
    <m/>
    <m/>
    <m/>
    <m/>
    <m/>
    <m/>
    <m/>
    <m/>
    <m/>
    <m/>
    <m/>
    <m/>
    <m/>
    <m/>
    <m/>
  </r>
  <r>
    <b v="0"/>
    <n v="227"/>
    <s v="L-1504-315464100"/>
    <s v="1066936242"/>
    <m/>
    <s v="https://portal.dnb.de/opac.htm?method=simpleSearch&amp;cqlMode=true&amp;query=idn%3D1066936242"/>
    <s v="III 21, 14"/>
    <m/>
    <s v="X"/>
    <s v="Ledereinband, Schließen, erhabene Buchbeschläge"/>
    <x v="1"/>
    <s v="nur sehr geringer Öffnungswinkel"/>
    <s v="fester Rücken mit Schmuckprägung, welliger Buchblock, Schrift bis in den Falz"/>
    <m/>
    <s v="Kassette"/>
    <s v="Nein"/>
    <n v="0"/>
    <m/>
    <m/>
    <m/>
    <m/>
    <m/>
    <m/>
    <m/>
    <m/>
    <m/>
    <x v="0"/>
    <m/>
    <m/>
    <m/>
    <m/>
    <m/>
    <m/>
    <m/>
    <m/>
    <m/>
    <m/>
    <m/>
    <m/>
    <m/>
    <m/>
    <m/>
    <m/>
    <m/>
    <m/>
    <m/>
    <m/>
    <m/>
    <m/>
    <m/>
    <m/>
    <m/>
    <m/>
    <m/>
    <n v="0"/>
    <m/>
    <m/>
    <m/>
    <m/>
    <m/>
    <m/>
    <m/>
    <m/>
    <m/>
    <m/>
    <m/>
    <m/>
    <m/>
    <m/>
    <m/>
    <m/>
    <m/>
    <m/>
    <m/>
    <m/>
    <m/>
    <m/>
    <m/>
    <m/>
    <m/>
    <m/>
    <m/>
    <m/>
    <m/>
    <m/>
    <m/>
    <m/>
    <m/>
    <m/>
    <m/>
    <m/>
    <m/>
    <m/>
    <m/>
    <m/>
    <m/>
    <m/>
    <m/>
    <m/>
  </r>
  <r>
    <b v="1"/>
    <m/>
    <s v="L-9999-414377192"/>
    <s v="1138058696"/>
    <s v="Qd"/>
    <m/>
    <s v="III 21, 14"/>
    <s v="III 21, 14"/>
    <m/>
    <m/>
    <x v="0"/>
    <m/>
    <m/>
    <m/>
    <m/>
    <m/>
    <m/>
    <m/>
    <m/>
    <m/>
    <m/>
    <m/>
    <m/>
    <m/>
    <m/>
    <m/>
    <x v="0"/>
    <m/>
    <m/>
    <m/>
    <m/>
    <m/>
    <m/>
    <m/>
    <m/>
    <m/>
    <m/>
    <m/>
    <m/>
    <m/>
    <m/>
    <m/>
    <m/>
    <m/>
    <m/>
    <m/>
    <m/>
    <m/>
    <m/>
    <m/>
    <m/>
    <m/>
    <m/>
    <m/>
    <m/>
    <m/>
    <m/>
    <m/>
    <m/>
    <m/>
    <m/>
    <m/>
    <m/>
    <m/>
    <m/>
    <m/>
    <m/>
    <m/>
    <m/>
    <m/>
    <m/>
    <m/>
    <m/>
    <m/>
    <m/>
    <m/>
    <m/>
    <m/>
    <m/>
    <m/>
    <m/>
    <m/>
    <m/>
    <m/>
    <m/>
    <m/>
    <m/>
    <m/>
    <m/>
    <m/>
    <m/>
    <m/>
    <m/>
    <m/>
    <m/>
    <m/>
    <m/>
    <m/>
    <m/>
  </r>
  <r>
    <b v="0"/>
    <n v="254"/>
    <s v="L-1503-676545815"/>
    <s v="1210208466"/>
    <m/>
    <s v="https://portal.dnb.de/opac.htm?method=simpleSearch&amp;cqlMode=true&amp;query=idn%3D1210208466"/>
    <s v="III 21, 14 (Angebundenes Werk)"/>
    <m/>
    <m/>
    <m/>
    <x v="0"/>
    <m/>
    <m/>
    <m/>
    <m/>
    <m/>
    <m/>
    <m/>
    <m/>
    <m/>
    <m/>
    <m/>
    <m/>
    <m/>
    <m/>
    <m/>
    <x v="0"/>
    <m/>
    <m/>
    <m/>
    <m/>
    <m/>
    <m/>
    <m/>
    <m/>
    <m/>
    <m/>
    <m/>
    <m/>
    <m/>
    <m/>
    <m/>
    <m/>
    <m/>
    <m/>
    <m/>
    <m/>
    <m/>
    <m/>
    <m/>
    <m/>
    <m/>
    <m/>
    <m/>
    <n v="0"/>
    <m/>
    <m/>
    <m/>
    <m/>
    <m/>
    <m/>
    <m/>
    <m/>
    <m/>
    <m/>
    <m/>
    <m/>
    <m/>
    <m/>
    <m/>
    <m/>
    <m/>
    <m/>
    <m/>
    <m/>
    <m/>
    <m/>
    <m/>
    <m/>
    <m/>
    <m/>
    <m/>
    <m/>
    <m/>
    <m/>
    <m/>
    <m/>
    <m/>
    <m/>
    <m/>
    <m/>
    <m/>
    <m/>
    <m/>
    <m/>
    <m/>
    <m/>
    <m/>
    <m/>
  </r>
  <r>
    <b v="1"/>
    <n v="228"/>
    <s v="L-1506-315492910"/>
    <s v="1066962561"/>
    <s v="Aaf"/>
    <s v="https://portal.dnb.de/opac.htm?method=simpleSearch&amp;cqlMode=true&amp;query=idn%3D1066962561"/>
    <s v="III 21, 15"/>
    <s v="III 21, 15"/>
    <s v="X"/>
    <s v="Halbledereinband, Schließen, erhabene Buchbeschläge"/>
    <x v="1"/>
    <s v="80° bis 110°, einseitig digitalisierbar?"/>
    <s v="fester Rücken mit Schmuckprägung"/>
    <m/>
    <s v="Buchschuh"/>
    <s v="Nein"/>
    <n v="0"/>
    <m/>
    <m/>
    <m/>
    <m/>
    <m/>
    <m/>
    <m/>
    <m/>
    <m/>
    <x v="0"/>
    <m/>
    <m/>
    <m/>
    <m/>
    <m/>
    <m/>
    <m/>
    <m/>
    <m/>
    <m/>
    <m/>
    <m/>
    <m/>
    <m/>
    <m/>
    <m/>
    <m/>
    <m/>
    <m/>
    <m/>
    <m/>
    <m/>
    <m/>
    <m/>
    <m/>
    <m/>
    <m/>
    <n v="0"/>
    <m/>
    <m/>
    <m/>
    <m/>
    <m/>
    <m/>
    <m/>
    <m/>
    <m/>
    <m/>
    <m/>
    <m/>
    <m/>
    <m/>
    <m/>
    <m/>
    <m/>
    <m/>
    <m/>
    <m/>
    <m/>
    <m/>
    <m/>
    <m/>
    <m/>
    <m/>
    <m/>
    <m/>
    <m/>
    <m/>
    <m/>
    <m/>
    <m/>
    <m/>
    <m/>
    <m/>
    <m/>
    <m/>
    <m/>
    <m/>
    <m/>
    <m/>
    <m/>
    <m/>
  </r>
  <r>
    <b v="1"/>
    <n v="229"/>
    <s v="L-1508-315324228"/>
    <s v="1066865949"/>
    <s v="Aaf"/>
    <s v="https://portal.dnb.de/opac.htm?method=simpleSearch&amp;cqlMode=true&amp;query=idn%3D1066865949"/>
    <s v="III 21, 16"/>
    <s v="III 21, 16"/>
    <s v="X"/>
    <s v="Gewebeeinband"/>
    <x v="1"/>
    <s v="180°"/>
    <s v="hohler Rücken"/>
    <m/>
    <m/>
    <m/>
    <n v="0"/>
    <m/>
    <m/>
    <m/>
    <m/>
    <m/>
    <m/>
    <m/>
    <m/>
    <m/>
    <x v="0"/>
    <m/>
    <m/>
    <m/>
    <m/>
    <m/>
    <m/>
    <m/>
    <m/>
    <m/>
    <m/>
    <m/>
    <m/>
    <m/>
    <m/>
    <m/>
    <m/>
    <m/>
    <m/>
    <m/>
    <m/>
    <m/>
    <m/>
    <m/>
    <m/>
    <m/>
    <m/>
    <m/>
    <n v="0"/>
    <m/>
    <m/>
    <m/>
    <m/>
    <m/>
    <m/>
    <m/>
    <m/>
    <m/>
    <m/>
    <m/>
    <m/>
    <m/>
    <m/>
    <m/>
    <m/>
    <m/>
    <m/>
    <m/>
    <m/>
    <m/>
    <m/>
    <m/>
    <m/>
    <m/>
    <m/>
    <m/>
    <m/>
    <m/>
    <m/>
    <m/>
    <m/>
    <m/>
    <m/>
    <m/>
    <m/>
    <m/>
    <m/>
    <m/>
    <m/>
    <m/>
    <m/>
    <m/>
    <m/>
  </r>
  <r>
    <b v="1"/>
    <n v="230"/>
    <s v="L-1510-315487119"/>
    <s v="106695643X"/>
    <s v="Aaf"/>
    <s v="https://portal.dnb.de/opac.htm?method=simpleSearch&amp;cqlMode=true&amp;query=idn%3D106695643X"/>
    <s v="III 21, 17"/>
    <s v="III 21, 17"/>
    <s v="X"/>
    <s v="Gewebeeinband, Schließen, erhabene Buchbeschläge"/>
    <x v="1"/>
    <s v="80° bis 110°, einseitig digitalisierbar?"/>
    <s v="hohler Rücken"/>
    <m/>
    <s v="Buchschuh"/>
    <s v="Nein"/>
    <n v="0"/>
    <m/>
    <m/>
    <m/>
    <m/>
    <m/>
    <m/>
    <m/>
    <m/>
    <m/>
    <x v="0"/>
    <m/>
    <m/>
    <m/>
    <m/>
    <m/>
    <m/>
    <m/>
    <m/>
    <m/>
    <m/>
    <m/>
    <m/>
    <m/>
    <m/>
    <m/>
    <m/>
    <m/>
    <m/>
    <m/>
    <m/>
    <m/>
    <m/>
    <m/>
    <m/>
    <m/>
    <m/>
    <m/>
    <n v="0"/>
    <m/>
    <m/>
    <m/>
    <m/>
    <m/>
    <m/>
    <m/>
    <m/>
    <m/>
    <m/>
    <m/>
    <m/>
    <m/>
    <m/>
    <m/>
    <m/>
    <m/>
    <m/>
    <m/>
    <m/>
    <m/>
    <m/>
    <m/>
    <m/>
    <m/>
    <m/>
    <m/>
    <m/>
    <m/>
    <m/>
    <m/>
    <m/>
    <m/>
    <m/>
    <m/>
    <m/>
    <m/>
    <m/>
    <m/>
    <m/>
    <m/>
    <m/>
    <m/>
    <m/>
  </r>
  <r>
    <b v="0"/>
    <n v="231"/>
    <s v="L-1508-315490632"/>
    <s v="1066960119"/>
    <m/>
    <s v="https://portal.dnb.de/opac.htm?method=simpleSearch&amp;cqlMode=true&amp;query=idn%3D1066960119"/>
    <s v="III 21, 18"/>
    <m/>
    <s v="X"/>
    <s v="Halbledereinband, Schließen, erhabene Buchbeschläge"/>
    <x v="1"/>
    <s v="180°"/>
    <s v="hohler Rücken"/>
    <m/>
    <s v="Buchschuh"/>
    <s v="Nein"/>
    <n v="0"/>
    <m/>
    <m/>
    <m/>
    <m/>
    <m/>
    <m/>
    <m/>
    <m/>
    <m/>
    <x v="0"/>
    <m/>
    <m/>
    <m/>
    <m/>
    <m/>
    <m/>
    <m/>
    <m/>
    <m/>
    <m/>
    <m/>
    <m/>
    <m/>
    <m/>
    <m/>
    <m/>
    <m/>
    <m/>
    <m/>
    <m/>
    <m/>
    <m/>
    <m/>
    <m/>
    <m/>
    <m/>
    <m/>
    <n v="0"/>
    <m/>
    <m/>
    <m/>
    <m/>
    <m/>
    <m/>
    <m/>
    <m/>
    <m/>
    <m/>
    <m/>
    <m/>
    <m/>
    <m/>
    <m/>
    <m/>
    <m/>
    <m/>
    <m/>
    <m/>
    <m/>
    <m/>
    <m/>
    <m/>
    <m/>
    <m/>
    <m/>
    <m/>
    <m/>
    <m/>
    <m/>
    <m/>
    <m/>
    <m/>
    <m/>
    <m/>
    <m/>
    <m/>
    <m/>
    <m/>
    <m/>
    <m/>
    <m/>
    <m/>
  </r>
  <r>
    <b v="1"/>
    <m/>
    <s v="L-9999-414748514"/>
    <s v="1138244430"/>
    <s v="Qd"/>
    <m/>
    <s v="III 21, 18"/>
    <s v="III 21, 18"/>
    <m/>
    <m/>
    <x v="0"/>
    <m/>
    <m/>
    <m/>
    <m/>
    <m/>
    <m/>
    <m/>
    <m/>
    <m/>
    <m/>
    <m/>
    <m/>
    <m/>
    <m/>
    <m/>
    <x v="0"/>
    <m/>
    <m/>
    <m/>
    <m/>
    <m/>
    <m/>
    <m/>
    <m/>
    <m/>
    <m/>
    <m/>
    <m/>
    <m/>
    <m/>
    <m/>
    <m/>
    <m/>
    <m/>
    <m/>
    <m/>
    <m/>
    <m/>
    <m/>
    <m/>
    <m/>
    <m/>
    <m/>
    <m/>
    <m/>
    <m/>
    <m/>
    <m/>
    <m/>
    <m/>
    <m/>
    <m/>
    <m/>
    <m/>
    <m/>
    <m/>
    <m/>
    <m/>
    <m/>
    <m/>
    <m/>
    <m/>
    <m/>
    <m/>
    <m/>
    <m/>
    <m/>
    <m/>
    <m/>
    <m/>
    <m/>
    <m/>
    <m/>
    <m/>
    <m/>
    <m/>
    <m/>
    <m/>
    <m/>
    <m/>
    <m/>
    <m/>
    <m/>
    <m/>
    <m/>
    <m/>
    <m/>
    <m/>
  </r>
  <r>
    <b v="0"/>
    <n v="255"/>
    <s v="L-1880-678548862"/>
    <s v="121095611X"/>
    <m/>
    <s v="https://portal.dnb.de/opac.htm?method=simpleSearch&amp;cqlMode=true&amp;query=idn%3D121095611X"/>
    <s v="III 21, 18 (1. angebundenes Werk)"/>
    <m/>
    <m/>
    <m/>
    <x v="0"/>
    <m/>
    <m/>
    <m/>
    <m/>
    <m/>
    <m/>
    <m/>
    <m/>
    <m/>
    <m/>
    <m/>
    <m/>
    <m/>
    <m/>
    <m/>
    <x v="0"/>
    <m/>
    <m/>
    <m/>
    <m/>
    <m/>
    <m/>
    <m/>
    <m/>
    <m/>
    <m/>
    <m/>
    <m/>
    <m/>
    <m/>
    <m/>
    <m/>
    <m/>
    <m/>
    <m/>
    <m/>
    <m/>
    <m/>
    <m/>
    <m/>
    <m/>
    <m/>
    <m/>
    <n v="0"/>
    <m/>
    <m/>
    <m/>
    <m/>
    <m/>
    <m/>
    <m/>
    <m/>
    <m/>
    <m/>
    <m/>
    <m/>
    <m/>
    <m/>
    <m/>
    <m/>
    <m/>
    <m/>
    <m/>
    <m/>
    <m/>
    <m/>
    <m/>
    <m/>
    <m/>
    <m/>
    <m/>
    <m/>
    <m/>
    <m/>
    <m/>
    <m/>
    <m/>
    <m/>
    <m/>
    <m/>
    <m/>
    <m/>
    <m/>
    <m/>
    <m/>
    <m/>
    <m/>
    <m/>
  </r>
  <r>
    <b v="1"/>
    <n v="232"/>
    <s v="L-1508-315491116"/>
    <s v="1066960623"/>
    <s v="Aaf"/>
    <s v="https://portal.dnb.de/opac.htm?method=simpleSearch&amp;cqlMode=true&amp;query=idn%3D1066960623"/>
    <s v="III 21, 19"/>
    <s v="III 21, 19"/>
    <s v="X"/>
    <s v="Halbledereinband"/>
    <x v="1"/>
    <s v="180°"/>
    <s v="hohler Rücken"/>
    <m/>
    <m/>
    <m/>
    <n v="1"/>
    <m/>
    <m/>
    <m/>
    <m/>
    <m/>
    <m/>
    <m/>
    <m/>
    <m/>
    <x v="0"/>
    <m/>
    <m/>
    <m/>
    <m/>
    <m/>
    <m/>
    <m/>
    <m/>
    <m/>
    <m/>
    <m/>
    <m/>
    <m/>
    <m/>
    <m/>
    <m/>
    <m/>
    <m/>
    <m/>
    <m/>
    <m/>
    <m/>
    <m/>
    <m/>
    <m/>
    <m/>
    <m/>
    <n v="0"/>
    <m/>
    <m/>
    <m/>
    <m/>
    <m/>
    <m/>
    <m/>
    <m/>
    <m/>
    <m/>
    <m/>
    <m/>
    <m/>
    <m/>
    <m/>
    <m/>
    <m/>
    <m/>
    <m/>
    <m/>
    <m/>
    <m/>
    <m/>
    <m/>
    <m/>
    <m/>
    <m/>
    <m/>
    <m/>
    <m/>
    <m/>
    <m/>
    <m/>
    <m/>
    <m/>
    <m/>
    <m/>
    <m/>
    <m/>
    <m/>
    <m/>
    <m/>
    <m/>
    <m/>
  </r>
  <r>
    <b v="1"/>
    <n v="233"/>
    <s v="L-1509-315493216"/>
    <s v="1066962944"/>
    <s v="Aaf"/>
    <s v="https://portal.dnb.de/opac.htm?method=simpleSearch&amp;cqlMode=true&amp;query=idn%3D1066962944"/>
    <s v="III 21, 20"/>
    <s v="III 21, 20"/>
    <s v="X"/>
    <s v="Gewebeeinband, Schließen, erhabene Buchbeschläge"/>
    <x v="1"/>
    <s v="180°"/>
    <s v="hohler Rücken"/>
    <m/>
    <s v="Buchschuh"/>
    <s v="Nein"/>
    <n v="0"/>
    <m/>
    <m/>
    <m/>
    <m/>
    <m/>
    <m/>
    <m/>
    <m/>
    <m/>
    <x v="0"/>
    <m/>
    <m/>
    <m/>
    <m/>
    <m/>
    <m/>
    <m/>
    <m/>
    <m/>
    <m/>
    <m/>
    <m/>
    <m/>
    <m/>
    <m/>
    <m/>
    <m/>
    <m/>
    <m/>
    <m/>
    <m/>
    <m/>
    <m/>
    <m/>
    <m/>
    <m/>
    <m/>
    <n v="0"/>
    <m/>
    <m/>
    <m/>
    <m/>
    <m/>
    <m/>
    <m/>
    <m/>
    <m/>
    <m/>
    <m/>
    <m/>
    <m/>
    <m/>
    <m/>
    <m/>
    <m/>
    <m/>
    <m/>
    <m/>
    <m/>
    <m/>
    <m/>
    <m/>
    <m/>
    <m/>
    <m/>
    <m/>
    <m/>
    <m/>
    <m/>
    <m/>
    <m/>
    <m/>
    <m/>
    <m/>
    <m/>
    <m/>
    <m/>
    <m/>
    <m/>
    <m/>
    <m/>
    <m/>
  </r>
  <r>
    <b v="0"/>
    <n v="234"/>
    <s v="L-1519-315487623"/>
    <s v="1066957002"/>
    <m/>
    <s v="https://portal.dnb.de/opac.htm?method=simpleSearch&amp;cqlMode=true&amp;query=idn%3D1066957002"/>
    <s v="III 21, 21"/>
    <m/>
    <s v="X"/>
    <s v="Ledereinband, Schließen, erhabene Buchbeschläge"/>
    <x v="2"/>
    <s v="80° bis 110°, einseitig digitalisierbar?"/>
    <s v="fester Rücken mit Schmuckprägung"/>
    <m/>
    <s v="Kassette"/>
    <s v="Nein"/>
    <n v="0"/>
    <m/>
    <m/>
    <m/>
    <m/>
    <m/>
    <m/>
    <m/>
    <m/>
    <m/>
    <x v="0"/>
    <m/>
    <m/>
    <m/>
    <m/>
    <m/>
    <m/>
    <m/>
    <m/>
    <m/>
    <m/>
    <m/>
    <m/>
    <m/>
    <m/>
    <m/>
    <m/>
    <m/>
    <m/>
    <m/>
    <m/>
    <m/>
    <m/>
    <m/>
    <m/>
    <m/>
    <m/>
    <m/>
    <n v="0"/>
    <m/>
    <m/>
    <m/>
    <m/>
    <m/>
    <m/>
    <m/>
    <m/>
    <m/>
    <m/>
    <m/>
    <m/>
    <m/>
    <m/>
    <m/>
    <m/>
    <m/>
    <m/>
    <m/>
    <m/>
    <m/>
    <m/>
    <m/>
    <m/>
    <m/>
    <m/>
    <m/>
    <m/>
    <m/>
    <m/>
    <m/>
    <m/>
    <m/>
    <m/>
    <m/>
    <m/>
    <m/>
    <m/>
    <m/>
    <m/>
    <m/>
    <m/>
    <m/>
    <m/>
  </r>
  <r>
    <b v="1"/>
    <m/>
    <s v="L-9999-414746635"/>
    <s v="1138241431"/>
    <s v="Qd"/>
    <m/>
    <s v="III 21, 21"/>
    <s v="III 21, 21"/>
    <m/>
    <m/>
    <x v="0"/>
    <m/>
    <m/>
    <m/>
    <m/>
    <m/>
    <m/>
    <m/>
    <m/>
    <m/>
    <m/>
    <m/>
    <m/>
    <m/>
    <m/>
    <m/>
    <x v="0"/>
    <m/>
    <m/>
    <m/>
    <m/>
    <m/>
    <m/>
    <m/>
    <m/>
    <m/>
    <m/>
    <m/>
    <m/>
    <m/>
    <m/>
    <m/>
    <m/>
    <m/>
    <m/>
    <m/>
    <m/>
    <m/>
    <m/>
    <m/>
    <m/>
    <m/>
    <m/>
    <m/>
    <m/>
    <m/>
    <m/>
    <m/>
    <m/>
    <m/>
    <m/>
    <m/>
    <m/>
    <m/>
    <m/>
    <m/>
    <m/>
    <m/>
    <m/>
    <m/>
    <m/>
    <m/>
    <m/>
    <m/>
    <m/>
    <m/>
    <m/>
    <m/>
    <m/>
    <m/>
    <m/>
    <m/>
    <m/>
    <m/>
    <m/>
    <m/>
    <m/>
    <m/>
    <m/>
    <m/>
    <m/>
    <m/>
    <m/>
    <m/>
    <m/>
    <m/>
    <m/>
    <m/>
    <m/>
  </r>
  <r>
    <b v="0"/>
    <n v="257"/>
    <s v="L-1520-679679731"/>
    <s v="1211505642"/>
    <m/>
    <s v="https://portal.dnb.de/opac.htm?method=simpleSearch&amp;cqlMode=true&amp;query=idn%3D1211505642"/>
    <s v="III 21, 21 (Angebundenes Werk)"/>
    <m/>
    <m/>
    <m/>
    <x v="0"/>
    <m/>
    <m/>
    <m/>
    <m/>
    <m/>
    <m/>
    <m/>
    <m/>
    <m/>
    <m/>
    <m/>
    <m/>
    <m/>
    <m/>
    <m/>
    <x v="0"/>
    <m/>
    <m/>
    <m/>
    <m/>
    <m/>
    <m/>
    <m/>
    <m/>
    <m/>
    <m/>
    <m/>
    <m/>
    <m/>
    <m/>
    <m/>
    <m/>
    <m/>
    <m/>
    <m/>
    <m/>
    <m/>
    <m/>
    <m/>
    <m/>
    <m/>
    <m/>
    <m/>
    <n v="0"/>
    <m/>
    <m/>
    <m/>
    <m/>
    <m/>
    <m/>
    <m/>
    <m/>
    <m/>
    <m/>
    <m/>
    <m/>
    <m/>
    <m/>
    <m/>
    <m/>
    <m/>
    <m/>
    <m/>
    <m/>
    <m/>
    <m/>
    <m/>
    <m/>
    <m/>
    <m/>
    <m/>
    <m/>
    <m/>
    <m/>
    <m/>
    <m/>
    <m/>
    <m/>
    <m/>
    <m/>
    <m/>
    <m/>
    <m/>
    <m/>
    <m/>
    <m/>
    <m/>
    <m/>
  </r>
  <r>
    <b v="0"/>
    <n v="264"/>
    <s v="L-1532-167685104"/>
    <s v="999178415"/>
    <m/>
    <s v="https://portal.dnb.de/opac.htm?method=simpleSearch&amp;cqlMode=true&amp;query=idn%3D999178415"/>
    <s v="III 21, 21 a"/>
    <m/>
    <m/>
    <m/>
    <x v="0"/>
    <m/>
    <m/>
    <m/>
    <m/>
    <m/>
    <m/>
    <m/>
    <m/>
    <m/>
    <m/>
    <m/>
    <m/>
    <m/>
    <m/>
    <m/>
    <x v="0"/>
    <m/>
    <m/>
    <m/>
    <m/>
    <m/>
    <m/>
    <m/>
    <m/>
    <m/>
    <m/>
    <m/>
    <m/>
    <m/>
    <m/>
    <m/>
    <m/>
    <m/>
    <m/>
    <m/>
    <m/>
    <m/>
    <m/>
    <m/>
    <m/>
    <m/>
    <m/>
    <m/>
    <n v="0"/>
    <m/>
    <m/>
    <m/>
    <m/>
    <m/>
    <m/>
    <m/>
    <m/>
    <m/>
    <m/>
    <m/>
    <m/>
    <m/>
    <m/>
    <m/>
    <m/>
    <m/>
    <m/>
    <m/>
    <m/>
    <m/>
    <m/>
    <m/>
    <m/>
    <m/>
    <m/>
    <m/>
    <m/>
    <m/>
    <m/>
    <m/>
    <m/>
    <m/>
    <m/>
    <m/>
    <m/>
    <m/>
    <m/>
    <m/>
    <m/>
    <m/>
    <m/>
    <m/>
    <m/>
  </r>
  <r>
    <b v="0"/>
    <n v="265"/>
    <s v="L-1529-167646516"/>
    <s v="999172697"/>
    <m/>
    <s v="https://portal.dnb.de/opac.htm?method=simpleSearch&amp;cqlMode=true&amp;query=idn%3D999172697"/>
    <s v="III 21, 21 a"/>
    <m/>
    <m/>
    <s v="Ledereinband, Schließen, erhabene Buchbeschläge"/>
    <x v="1"/>
    <s v="nur sehr geringer Öffnungswinkel"/>
    <s v="fester Rücken mit Schmuckprägung, Schrift bis in den Falz"/>
    <m/>
    <s v="Kassette"/>
    <s v="Nein"/>
    <n v="0"/>
    <m/>
    <m/>
    <m/>
    <m/>
    <m/>
    <m/>
    <m/>
    <m/>
    <m/>
    <x v="0"/>
    <m/>
    <m/>
    <m/>
    <m/>
    <m/>
    <m/>
    <m/>
    <m/>
    <m/>
    <m/>
    <m/>
    <m/>
    <m/>
    <m/>
    <m/>
    <m/>
    <m/>
    <m/>
    <m/>
    <m/>
    <m/>
    <m/>
    <m/>
    <m/>
    <m/>
    <m/>
    <m/>
    <n v="0"/>
    <m/>
    <m/>
    <m/>
    <m/>
    <m/>
    <m/>
    <m/>
    <m/>
    <m/>
    <m/>
    <m/>
    <m/>
    <m/>
    <m/>
    <m/>
    <m/>
    <m/>
    <m/>
    <m/>
    <m/>
    <m/>
    <m/>
    <m/>
    <m/>
    <m/>
    <m/>
    <m/>
    <m/>
    <m/>
    <m/>
    <m/>
    <m/>
    <m/>
    <m/>
    <m/>
    <m/>
    <m/>
    <m/>
    <m/>
    <m/>
    <m/>
    <m/>
    <m/>
    <m/>
  </r>
  <r>
    <b v="1"/>
    <m/>
    <s v="L-1529-812449851"/>
    <s v="1267872691"/>
    <s v="Qd"/>
    <m/>
    <s v="III 21, 21 a"/>
    <s v="III 21, 21 a"/>
    <m/>
    <m/>
    <x v="0"/>
    <m/>
    <m/>
    <m/>
    <m/>
    <m/>
    <m/>
    <m/>
    <m/>
    <m/>
    <m/>
    <m/>
    <m/>
    <m/>
    <m/>
    <m/>
    <x v="0"/>
    <m/>
    <m/>
    <m/>
    <m/>
    <m/>
    <m/>
    <m/>
    <m/>
    <m/>
    <m/>
    <m/>
    <m/>
    <m/>
    <m/>
    <m/>
    <m/>
    <m/>
    <m/>
    <m/>
    <m/>
    <m/>
    <m/>
    <m/>
    <m/>
    <m/>
    <m/>
    <m/>
    <m/>
    <m/>
    <m/>
    <m/>
    <m/>
    <m/>
    <m/>
    <m/>
    <m/>
    <m/>
    <m/>
    <m/>
    <m/>
    <m/>
    <m/>
    <m/>
    <m/>
    <m/>
    <m/>
    <m/>
    <m/>
    <m/>
    <m/>
    <m/>
    <m/>
    <m/>
    <m/>
    <m/>
    <m/>
    <m/>
    <m/>
    <m/>
    <m/>
    <m/>
    <m/>
    <m/>
    <m/>
    <m/>
    <m/>
    <m/>
    <m/>
    <m/>
    <m/>
    <m/>
    <m/>
  </r>
  <r>
    <b v="0"/>
    <n v="258"/>
    <s v="L-1531-159236924"/>
    <s v="995310181"/>
    <m/>
    <s v="https://portal.dnb.de/opac.htm?method=simpleSearch&amp;cqlMode=true&amp;query=idn%3D995310181"/>
    <s v="III 21, 21 a ( 1. Angebundenes Werk)"/>
    <m/>
    <m/>
    <m/>
    <x v="0"/>
    <m/>
    <m/>
    <m/>
    <m/>
    <m/>
    <m/>
    <m/>
    <m/>
    <m/>
    <m/>
    <m/>
    <m/>
    <m/>
    <m/>
    <m/>
    <x v="0"/>
    <m/>
    <m/>
    <m/>
    <m/>
    <m/>
    <m/>
    <m/>
    <m/>
    <m/>
    <m/>
    <m/>
    <m/>
    <m/>
    <m/>
    <m/>
    <m/>
    <m/>
    <m/>
    <m/>
    <m/>
    <m/>
    <m/>
    <m/>
    <m/>
    <m/>
    <m/>
    <m/>
    <n v="0"/>
    <m/>
    <m/>
    <m/>
    <m/>
    <m/>
    <m/>
    <m/>
    <m/>
    <m/>
    <m/>
    <m/>
    <m/>
    <m/>
    <m/>
    <m/>
    <m/>
    <m/>
    <m/>
    <m/>
    <m/>
    <m/>
    <m/>
    <m/>
    <m/>
    <m/>
    <m/>
    <m/>
    <m/>
    <m/>
    <m/>
    <m/>
    <m/>
    <m/>
    <m/>
    <m/>
    <m/>
    <m/>
    <m/>
    <m/>
    <m/>
    <m/>
    <m/>
    <m/>
    <m/>
  </r>
  <r>
    <b v="0"/>
    <n v="262"/>
    <s v="L-1530-162143168"/>
    <s v="996433384"/>
    <m/>
    <s v="https://portal.dnb.de/opac.htm?method=simpleSearch&amp;cqlMode=true&amp;query=idn%3D996433384"/>
    <s v="III 21, 21 a ( 2. Angebundenes Werk)"/>
    <m/>
    <m/>
    <m/>
    <x v="0"/>
    <m/>
    <m/>
    <m/>
    <m/>
    <m/>
    <m/>
    <m/>
    <m/>
    <m/>
    <m/>
    <m/>
    <m/>
    <m/>
    <m/>
    <m/>
    <x v="0"/>
    <m/>
    <m/>
    <m/>
    <m/>
    <m/>
    <m/>
    <m/>
    <m/>
    <m/>
    <m/>
    <m/>
    <m/>
    <m/>
    <m/>
    <m/>
    <m/>
    <m/>
    <m/>
    <m/>
    <m/>
    <m/>
    <m/>
    <m/>
    <m/>
    <m/>
    <m/>
    <m/>
    <n v="0"/>
    <m/>
    <m/>
    <m/>
    <m/>
    <m/>
    <m/>
    <m/>
    <m/>
    <m/>
    <m/>
    <m/>
    <m/>
    <m/>
    <m/>
    <m/>
    <m/>
    <m/>
    <m/>
    <m/>
    <m/>
    <m/>
    <m/>
    <m/>
    <m/>
    <m/>
    <m/>
    <m/>
    <m/>
    <m/>
    <m/>
    <m/>
    <m/>
    <m/>
    <m/>
    <m/>
    <m/>
    <m/>
    <m/>
    <m/>
    <m/>
    <m/>
    <m/>
    <m/>
    <m/>
  </r>
  <r>
    <b v="0"/>
    <n v="261"/>
    <s v="L-1530-169892549"/>
    <s v="1000018237"/>
    <m/>
    <s v="https://portal.dnb.de/opac.htm?method=simpleSearch&amp;cqlMode=true&amp;query=idn%3D1000018237"/>
    <s v="III 21, 21 a ( 3. Angebundenes Werk)"/>
    <m/>
    <m/>
    <m/>
    <x v="0"/>
    <m/>
    <m/>
    <m/>
    <m/>
    <m/>
    <m/>
    <m/>
    <m/>
    <m/>
    <m/>
    <m/>
    <m/>
    <m/>
    <m/>
    <m/>
    <x v="0"/>
    <m/>
    <m/>
    <m/>
    <m/>
    <m/>
    <m/>
    <m/>
    <m/>
    <m/>
    <m/>
    <m/>
    <m/>
    <m/>
    <m/>
    <m/>
    <m/>
    <m/>
    <m/>
    <m/>
    <m/>
    <m/>
    <m/>
    <m/>
    <m/>
    <m/>
    <m/>
    <m/>
    <n v="0"/>
    <m/>
    <m/>
    <m/>
    <m/>
    <m/>
    <m/>
    <m/>
    <m/>
    <m/>
    <m/>
    <m/>
    <m/>
    <m/>
    <m/>
    <m/>
    <m/>
    <m/>
    <m/>
    <m/>
    <m/>
    <m/>
    <m/>
    <m/>
    <m/>
    <m/>
    <m/>
    <m/>
    <m/>
    <m/>
    <m/>
    <m/>
    <m/>
    <m/>
    <m/>
    <m/>
    <m/>
    <m/>
    <m/>
    <m/>
    <m/>
    <m/>
    <m/>
    <m/>
    <m/>
  </r>
  <r>
    <b v="0"/>
    <n v="267"/>
    <s v="L-1532-180006444"/>
    <s v="1003501338"/>
    <m/>
    <s v="https://portal.dnb.de/opac.htm?method=simpleSearch&amp;cqlMode=true&amp;query=idn%3D1003501338"/>
    <s v="III 21, 21 a ( 4. Angebundenes Werk)"/>
    <m/>
    <m/>
    <m/>
    <x v="0"/>
    <m/>
    <m/>
    <m/>
    <m/>
    <m/>
    <m/>
    <m/>
    <m/>
    <m/>
    <m/>
    <m/>
    <m/>
    <m/>
    <m/>
    <m/>
    <x v="0"/>
    <m/>
    <m/>
    <m/>
    <m/>
    <m/>
    <m/>
    <m/>
    <m/>
    <m/>
    <m/>
    <m/>
    <m/>
    <m/>
    <m/>
    <m/>
    <m/>
    <m/>
    <m/>
    <m/>
    <m/>
    <m/>
    <m/>
    <m/>
    <m/>
    <m/>
    <m/>
    <m/>
    <n v="0"/>
    <m/>
    <m/>
    <m/>
    <m/>
    <m/>
    <m/>
    <m/>
    <m/>
    <m/>
    <m/>
    <m/>
    <m/>
    <m/>
    <m/>
    <m/>
    <m/>
    <m/>
    <m/>
    <m/>
    <m/>
    <m/>
    <m/>
    <m/>
    <m/>
    <m/>
    <m/>
    <m/>
    <m/>
    <m/>
    <m/>
    <m/>
    <m/>
    <m/>
    <m/>
    <m/>
    <m/>
    <m/>
    <m/>
    <m/>
    <m/>
    <m/>
    <m/>
    <m/>
    <m/>
  </r>
  <r>
    <b v="0"/>
    <n v="263"/>
    <s v="L-1532-167685015"/>
    <s v="99917830X"/>
    <m/>
    <s v="https://portal.dnb.de/opac.htm?method=simpleSearch&amp;cqlMode=true&amp;query=idn%3D99917830X"/>
    <s v="III 21, 21 a ( 5. Angebundenes Werk)"/>
    <m/>
    <m/>
    <m/>
    <x v="0"/>
    <m/>
    <m/>
    <m/>
    <m/>
    <m/>
    <m/>
    <m/>
    <m/>
    <m/>
    <m/>
    <m/>
    <m/>
    <m/>
    <m/>
    <m/>
    <x v="0"/>
    <m/>
    <m/>
    <m/>
    <m/>
    <m/>
    <m/>
    <m/>
    <m/>
    <m/>
    <m/>
    <m/>
    <m/>
    <m/>
    <m/>
    <m/>
    <m/>
    <m/>
    <m/>
    <m/>
    <m/>
    <m/>
    <m/>
    <m/>
    <m/>
    <m/>
    <m/>
    <m/>
    <n v="0"/>
    <m/>
    <m/>
    <m/>
    <m/>
    <m/>
    <m/>
    <m/>
    <m/>
    <m/>
    <m/>
    <m/>
    <m/>
    <m/>
    <m/>
    <m/>
    <m/>
    <m/>
    <m/>
    <m/>
    <m/>
    <m/>
    <m/>
    <m/>
    <m/>
    <m/>
    <m/>
    <m/>
    <m/>
    <m/>
    <m/>
    <m/>
    <m/>
    <m/>
    <m/>
    <m/>
    <m/>
    <m/>
    <m/>
    <m/>
    <m/>
    <m/>
    <m/>
    <m/>
    <m/>
  </r>
  <r>
    <b v="0"/>
    <n v="268"/>
    <s v="L-1530-177109114"/>
    <s v="100238494X"/>
    <m/>
    <s v="https://portal.dnb.de/opac.htm?method=simpleSearch&amp;cqlMode=true&amp;query=idn%3D100238494X"/>
    <s v="III 21, 21 a ( 6. Angebundenes Werk)"/>
    <m/>
    <m/>
    <m/>
    <x v="0"/>
    <m/>
    <m/>
    <m/>
    <m/>
    <m/>
    <m/>
    <m/>
    <m/>
    <m/>
    <m/>
    <m/>
    <m/>
    <m/>
    <m/>
    <m/>
    <x v="0"/>
    <m/>
    <m/>
    <m/>
    <m/>
    <m/>
    <m/>
    <m/>
    <m/>
    <m/>
    <m/>
    <m/>
    <m/>
    <m/>
    <m/>
    <m/>
    <m/>
    <m/>
    <m/>
    <m/>
    <m/>
    <m/>
    <m/>
    <m/>
    <m/>
    <m/>
    <m/>
    <m/>
    <n v="0"/>
    <m/>
    <m/>
    <m/>
    <m/>
    <m/>
    <m/>
    <m/>
    <m/>
    <m/>
    <m/>
    <m/>
    <m/>
    <m/>
    <m/>
    <m/>
    <m/>
    <m/>
    <m/>
    <m/>
    <m/>
    <m/>
    <m/>
    <m/>
    <m/>
    <m/>
    <m/>
    <m/>
    <m/>
    <m/>
    <m/>
    <m/>
    <m/>
    <m/>
    <m/>
    <m/>
    <m/>
    <m/>
    <m/>
    <m/>
    <m/>
    <m/>
    <m/>
    <m/>
    <m/>
  </r>
  <r>
    <b v="0"/>
    <n v="266"/>
    <s v="L-1530-154382876"/>
    <s v="994054076"/>
    <m/>
    <s v="https://portal.dnb.de/opac.htm?method=simpleSearch&amp;cqlMode=true&amp;query=idn%3D994054076"/>
    <s v="III 21, 21 a ( 7. Angebundenes Werk)"/>
    <m/>
    <m/>
    <m/>
    <x v="0"/>
    <m/>
    <m/>
    <m/>
    <m/>
    <m/>
    <m/>
    <m/>
    <m/>
    <m/>
    <m/>
    <m/>
    <m/>
    <m/>
    <m/>
    <m/>
    <x v="0"/>
    <m/>
    <m/>
    <m/>
    <m/>
    <m/>
    <m/>
    <m/>
    <m/>
    <m/>
    <m/>
    <m/>
    <m/>
    <m/>
    <m/>
    <m/>
    <m/>
    <m/>
    <m/>
    <m/>
    <m/>
    <m/>
    <m/>
    <m/>
    <m/>
    <m/>
    <m/>
    <m/>
    <n v="0"/>
    <m/>
    <m/>
    <m/>
    <m/>
    <m/>
    <m/>
    <m/>
    <m/>
    <m/>
    <m/>
    <m/>
    <m/>
    <m/>
    <m/>
    <m/>
    <m/>
    <m/>
    <m/>
    <m/>
    <m/>
    <m/>
    <m/>
    <m/>
    <m/>
    <m/>
    <m/>
    <m/>
    <m/>
    <m/>
    <m/>
    <m/>
    <m/>
    <m/>
    <m/>
    <m/>
    <m/>
    <m/>
    <m/>
    <m/>
    <m/>
    <m/>
    <m/>
    <m/>
    <m/>
  </r>
  <r>
    <b v="0"/>
    <n v="259"/>
    <s v="L-1532-167685066"/>
    <s v="999178369"/>
    <m/>
    <s v="https://portal.dnb.de/opac.htm?method=simpleSearch&amp;cqlMode=true&amp;query=idn%3D999178369"/>
    <s v="III 21, 21 a (Angebundenes Werk)"/>
    <m/>
    <m/>
    <m/>
    <x v="0"/>
    <m/>
    <m/>
    <m/>
    <m/>
    <m/>
    <m/>
    <m/>
    <m/>
    <m/>
    <m/>
    <m/>
    <m/>
    <m/>
    <m/>
    <m/>
    <x v="0"/>
    <m/>
    <m/>
    <m/>
    <m/>
    <m/>
    <m/>
    <m/>
    <m/>
    <m/>
    <m/>
    <m/>
    <m/>
    <m/>
    <m/>
    <m/>
    <m/>
    <m/>
    <m/>
    <m/>
    <m/>
    <m/>
    <m/>
    <m/>
    <m/>
    <m/>
    <m/>
    <m/>
    <n v="0"/>
    <m/>
    <m/>
    <m/>
    <m/>
    <m/>
    <m/>
    <m/>
    <m/>
    <m/>
    <m/>
    <m/>
    <m/>
    <m/>
    <m/>
    <m/>
    <m/>
    <m/>
    <m/>
    <m/>
    <m/>
    <m/>
    <m/>
    <m/>
    <m/>
    <m/>
    <m/>
    <m/>
    <m/>
    <m/>
    <m/>
    <m/>
    <m/>
    <m/>
    <m/>
    <m/>
    <m/>
    <m/>
    <m/>
    <m/>
    <m/>
    <m/>
    <m/>
    <m/>
    <m/>
  </r>
  <r>
    <b v="0"/>
    <n v="260"/>
    <s v="L-1532-167685198"/>
    <s v="999178547"/>
    <m/>
    <s v="https://portal.dnb.de/opac.htm?method=simpleSearch&amp;cqlMode=true&amp;query=idn%3D999178547"/>
    <s v="III 21, 21 a (Angebundenes Werk)"/>
    <m/>
    <m/>
    <m/>
    <x v="0"/>
    <m/>
    <m/>
    <m/>
    <m/>
    <m/>
    <m/>
    <m/>
    <m/>
    <m/>
    <m/>
    <m/>
    <m/>
    <m/>
    <m/>
    <m/>
    <x v="0"/>
    <m/>
    <m/>
    <m/>
    <m/>
    <m/>
    <m/>
    <m/>
    <m/>
    <m/>
    <m/>
    <m/>
    <m/>
    <m/>
    <m/>
    <m/>
    <m/>
    <m/>
    <m/>
    <m/>
    <m/>
    <m/>
    <m/>
    <m/>
    <m/>
    <m/>
    <m/>
    <m/>
    <n v="0"/>
    <m/>
    <m/>
    <m/>
    <m/>
    <m/>
    <m/>
    <m/>
    <m/>
    <m/>
    <m/>
    <m/>
    <m/>
    <m/>
    <m/>
    <m/>
    <m/>
    <m/>
    <m/>
    <m/>
    <m/>
    <m/>
    <m/>
    <m/>
    <m/>
    <m/>
    <m/>
    <m/>
    <m/>
    <m/>
    <m/>
    <m/>
    <m/>
    <m/>
    <m/>
    <m/>
    <m/>
    <m/>
    <m/>
    <m/>
    <m/>
    <m/>
    <m/>
    <m/>
    <m/>
  </r>
  <r>
    <b v="0"/>
    <n v="269"/>
    <s v="L-1533-157862615"/>
    <s v="994801777"/>
    <m/>
    <s v="https://portal.dnb.de/opac.htm?method=simpleSearch&amp;cqlMode=true&amp;query=idn%3D994801777"/>
    <s v="III 21, 21 c"/>
    <m/>
    <s v="X"/>
    <s v="Ledereinband, Schließen, erhabene Buchbeschläge"/>
    <x v="1"/>
    <s v="nur sehr geringer Öffnungswinkel"/>
    <s v="fester Rücken mit Schmuckprägung, Schrift bis in den Falz"/>
    <m/>
    <s v="Kassette"/>
    <s v="Nein"/>
    <n v="0"/>
    <m/>
    <m/>
    <m/>
    <m/>
    <m/>
    <m/>
    <m/>
    <m/>
    <m/>
    <x v="0"/>
    <m/>
    <m/>
    <m/>
    <m/>
    <m/>
    <m/>
    <m/>
    <m/>
    <m/>
    <m/>
    <m/>
    <m/>
    <m/>
    <m/>
    <m/>
    <m/>
    <m/>
    <m/>
    <m/>
    <m/>
    <m/>
    <m/>
    <m/>
    <m/>
    <m/>
    <m/>
    <m/>
    <n v="0"/>
    <m/>
    <m/>
    <m/>
    <m/>
    <m/>
    <m/>
    <m/>
    <m/>
    <m/>
    <m/>
    <m/>
    <m/>
    <m/>
    <m/>
    <m/>
    <m/>
    <m/>
    <m/>
    <m/>
    <m/>
    <m/>
    <m/>
    <m/>
    <m/>
    <m/>
    <m/>
    <m/>
    <m/>
    <m/>
    <m/>
    <m/>
    <m/>
    <m/>
    <m/>
    <m/>
    <m/>
    <m/>
    <m/>
    <m/>
    <m/>
    <m/>
    <m/>
    <m/>
    <m/>
  </r>
  <r>
    <b v="1"/>
    <m/>
    <s v="L-1532-833464094"/>
    <s v="1268481602"/>
    <s v="Qd"/>
    <m/>
    <s v="III 21, 21 c"/>
    <s v="III 21, 21 c"/>
    <m/>
    <m/>
    <x v="0"/>
    <m/>
    <m/>
    <m/>
    <m/>
    <m/>
    <m/>
    <m/>
    <m/>
    <m/>
    <m/>
    <m/>
    <m/>
    <m/>
    <m/>
    <m/>
    <x v="0"/>
    <m/>
    <m/>
    <m/>
    <m/>
    <m/>
    <m/>
    <m/>
    <m/>
    <m/>
    <m/>
    <m/>
    <m/>
    <m/>
    <m/>
    <m/>
    <m/>
    <m/>
    <m/>
    <m/>
    <m/>
    <m/>
    <m/>
    <m/>
    <m/>
    <m/>
    <m/>
    <m/>
    <m/>
    <m/>
    <m/>
    <m/>
    <m/>
    <m/>
    <m/>
    <m/>
    <m/>
    <m/>
    <m/>
    <m/>
    <m/>
    <m/>
    <m/>
    <m/>
    <m/>
    <m/>
    <m/>
    <m/>
    <m/>
    <m/>
    <m/>
    <m/>
    <m/>
    <m/>
    <m/>
    <m/>
    <m/>
    <m/>
    <m/>
    <m/>
    <m/>
    <m/>
    <m/>
    <m/>
    <m/>
    <m/>
    <m/>
    <m/>
    <m/>
    <m/>
    <m/>
    <m/>
    <m/>
  </r>
  <r>
    <b v="0"/>
    <n v="270"/>
    <s v="L-1532-167049003"/>
    <s v="998842877"/>
    <m/>
    <s v="https://portal.dnb.de/opac.htm?method=simpleSearch&amp;cqlMode=true&amp;query=idn%3D998842877"/>
    <s v="III 21, 21 c (Angebundenes Werk)"/>
    <m/>
    <m/>
    <m/>
    <x v="0"/>
    <m/>
    <m/>
    <m/>
    <m/>
    <m/>
    <m/>
    <m/>
    <m/>
    <m/>
    <m/>
    <m/>
    <m/>
    <m/>
    <m/>
    <m/>
    <x v="0"/>
    <m/>
    <m/>
    <m/>
    <m/>
    <m/>
    <m/>
    <m/>
    <m/>
    <m/>
    <m/>
    <m/>
    <m/>
    <m/>
    <m/>
    <m/>
    <m/>
    <m/>
    <m/>
    <m/>
    <m/>
    <m/>
    <m/>
    <m/>
    <m/>
    <m/>
    <m/>
    <m/>
    <n v="0"/>
    <m/>
    <m/>
    <m/>
    <m/>
    <m/>
    <m/>
    <m/>
    <m/>
    <m/>
    <m/>
    <m/>
    <m/>
    <m/>
    <m/>
    <m/>
    <m/>
    <m/>
    <m/>
    <m/>
    <m/>
    <m/>
    <m/>
    <m/>
    <m/>
    <m/>
    <m/>
    <m/>
    <m/>
    <m/>
    <m/>
    <m/>
    <m/>
    <m/>
    <m/>
    <m/>
    <m/>
    <m/>
    <m/>
    <m/>
    <m/>
    <m/>
    <m/>
    <m/>
    <m/>
  </r>
  <r>
    <b v="1"/>
    <n v="271"/>
    <s v="L-2006-325430"/>
    <s v="981668178"/>
    <s v="Aa"/>
    <s v="https://portal.dnb.de/opac.htm?method=simpleSearch&amp;cqlMode=true&amp;query=idn%3D981668178"/>
    <s v="III 21, 21 d"/>
    <s v="III 21, 21 d"/>
    <m/>
    <s v="Halbgewebeband, Halbledereinband"/>
    <x v="2"/>
    <s v="180°"/>
    <s v="fester Rücken mit Schmuckprägung"/>
    <m/>
    <s v="Mappe"/>
    <s v="Nein"/>
    <n v="2"/>
    <m/>
    <m/>
    <m/>
    <m/>
    <m/>
    <m/>
    <m/>
    <m/>
    <m/>
    <x v="9"/>
    <m/>
    <m/>
    <s v="h"/>
    <m/>
    <m/>
    <m/>
    <m/>
    <m/>
    <s v="Pa"/>
    <m/>
    <m/>
    <m/>
    <m/>
    <m/>
    <m/>
    <m/>
    <m/>
    <m/>
    <m/>
    <m/>
    <m/>
    <m/>
    <s v="110"/>
    <m/>
    <m/>
    <m/>
    <s v="n"/>
    <n v="0"/>
    <m/>
    <m/>
    <m/>
    <m/>
    <s v="x"/>
    <m/>
    <m/>
    <s v="Schaden stabil"/>
    <m/>
    <m/>
    <m/>
    <m/>
    <m/>
    <m/>
    <m/>
    <m/>
    <m/>
    <m/>
    <m/>
    <m/>
    <m/>
    <m/>
    <m/>
    <m/>
    <m/>
    <m/>
    <m/>
    <m/>
    <m/>
    <m/>
    <m/>
    <m/>
    <m/>
    <m/>
    <m/>
    <m/>
    <m/>
    <m/>
    <m/>
    <m/>
    <m/>
    <m/>
    <m/>
    <m/>
  </r>
  <r>
    <b v="1"/>
    <n v="272"/>
    <s v="L-1525-161362591"/>
    <s v="995935467"/>
    <s v="Aal"/>
    <s v="https://portal.dnb.de/opac.htm?method=simpleSearch&amp;cqlMode=true&amp;query=idn%3D995935467"/>
    <s v="III 21, 21/b"/>
    <s v="III 21, 21/b"/>
    <m/>
    <s v="Papier- oder Pappeinband"/>
    <x v="1"/>
    <s v="180°"/>
    <s v="hohler Rücken"/>
    <m/>
    <m/>
    <s v="Signaturfahne austauschen"/>
    <n v="0"/>
    <m/>
    <m/>
    <m/>
    <m/>
    <m/>
    <m/>
    <m/>
    <m/>
    <m/>
    <x v="0"/>
    <m/>
    <m/>
    <m/>
    <m/>
    <m/>
    <m/>
    <m/>
    <m/>
    <m/>
    <m/>
    <m/>
    <m/>
    <m/>
    <m/>
    <m/>
    <m/>
    <m/>
    <m/>
    <m/>
    <m/>
    <m/>
    <m/>
    <m/>
    <m/>
    <m/>
    <m/>
    <m/>
    <n v="0"/>
    <m/>
    <m/>
    <m/>
    <m/>
    <m/>
    <m/>
    <m/>
    <m/>
    <m/>
    <m/>
    <m/>
    <m/>
    <m/>
    <m/>
    <m/>
    <m/>
    <m/>
    <m/>
    <m/>
    <m/>
    <m/>
    <m/>
    <m/>
    <m/>
    <m/>
    <m/>
    <m/>
    <m/>
    <m/>
    <m/>
    <m/>
    <m/>
    <m/>
    <m/>
    <m/>
    <m/>
    <m/>
    <m/>
    <m/>
    <m/>
    <m/>
    <m/>
    <m/>
    <m/>
  </r>
  <r>
    <b v="1"/>
    <n v="235"/>
    <s v="L-1522-315494190"/>
    <s v="1066963983"/>
    <s v="Aaf"/>
    <s v="https://portal.dnb.de/opac.htm?method=simpleSearch&amp;cqlMode=true&amp;query=idn%3D1066963983"/>
    <s v="III 21, 22"/>
    <s v="III 21, 22"/>
    <s v="X"/>
    <s v="Pergamentband"/>
    <x v="1"/>
    <s v="80° bis 110°, einseitig digitalisierbar?"/>
    <s v="hohler Rücken"/>
    <m/>
    <s v="Kassette"/>
    <s v="Nein"/>
    <n v="0"/>
    <m/>
    <m/>
    <m/>
    <m/>
    <m/>
    <m/>
    <m/>
    <m/>
    <m/>
    <x v="0"/>
    <m/>
    <m/>
    <m/>
    <m/>
    <m/>
    <m/>
    <m/>
    <m/>
    <m/>
    <m/>
    <m/>
    <m/>
    <m/>
    <m/>
    <m/>
    <m/>
    <m/>
    <m/>
    <m/>
    <m/>
    <m/>
    <m/>
    <m/>
    <m/>
    <m/>
    <m/>
    <m/>
    <n v="0"/>
    <m/>
    <m/>
    <m/>
    <m/>
    <m/>
    <m/>
    <m/>
    <m/>
    <m/>
    <m/>
    <m/>
    <m/>
    <m/>
    <m/>
    <m/>
    <m/>
    <m/>
    <m/>
    <m/>
    <m/>
    <m/>
    <m/>
    <m/>
    <m/>
    <m/>
    <m/>
    <m/>
    <m/>
    <m/>
    <m/>
    <m/>
    <m/>
    <m/>
    <m/>
    <m/>
    <m/>
    <m/>
    <m/>
    <m/>
    <m/>
    <m/>
    <m/>
    <m/>
    <m/>
  </r>
  <r>
    <b v="0"/>
    <n v="236"/>
    <s v="L-1510-315493909"/>
    <s v="1066963665"/>
    <m/>
    <s v="https://portal.dnb.de/opac.htm?method=simpleSearch&amp;cqlMode=true&amp;query=idn%3D1066963665"/>
    <s v="III 21, 23"/>
    <m/>
    <s v="X"/>
    <s v="Gewebeeinband"/>
    <x v="1"/>
    <s v="80° bis 110°, einseitig digitalisierbar?"/>
    <s v="hohler Rücken"/>
    <m/>
    <m/>
    <m/>
    <n v="0"/>
    <m/>
    <m/>
    <m/>
    <m/>
    <s v="Sonderkonto"/>
    <m/>
    <m/>
    <m/>
    <m/>
    <x v="0"/>
    <m/>
    <m/>
    <m/>
    <m/>
    <m/>
    <m/>
    <m/>
    <m/>
    <m/>
    <m/>
    <m/>
    <m/>
    <m/>
    <m/>
    <m/>
    <m/>
    <m/>
    <m/>
    <m/>
    <m/>
    <m/>
    <m/>
    <m/>
    <m/>
    <m/>
    <m/>
    <m/>
    <n v="0"/>
    <m/>
    <m/>
    <m/>
    <m/>
    <m/>
    <m/>
    <m/>
    <m/>
    <m/>
    <m/>
    <m/>
    <m/>
    <m/>
    <m/>
    <m/>
    <m/>
    <m/>
    <m/>
    <m/>
    <m/>
    <m/>
    <m/>
    <m/>
    <m/>
    <m/>
    <m/>
    <m/>
    <m/>
    <m/>
    <m/>
    <m/>
    <m/>
    <m/>
    <m/>
    <m/>
    <m/>
    <m/>
    <m/>
    <m/>
    <m/>
    <m/>
    <m/>
    <m/>
    <m/>
  </r>
  <r>
    <b v="1"/>
    <m/>
    <s v="L-9999-414986288"/>
    <s v="1138379727"/>
    <s v="Qd"/>
    <m/>
    <s v="III 21, 23"/>
    <s v="III 21, 23"/>
    <m/>
    <m/>
    <x v="0"/>
    <m/>
    <m/>
    <m/>
    <m/>
    <m/>
    <m/>
    <m/>
    <m/>
    <m/>
    <m/>
    <m/>
    <m/>
    <m/>
    <m/>
    <m/>
    <x v="0"/>
    <m/>
    <m/>
    <m/>
    <m/>
    <m/>
    <m/>
    <m/>
    <m/>
    <m/>
    <m/>
    <m/>
    <m/>
    <m/>
    <m/>
    <m/>
    <m/>
    <m/>
    <m/>
    <m/>
    <m/>
    <m/>
    <m/>
    <m/>
    <m/>
    <m/>
    <m/>
    <m/>
    <m/>
    <m/>
    <m/>
    <m/>
    <m/>
    <m/>
    <m/>
    <m/>
    <m/>
    <m/>
    <m/>
    <m/>
    <m/>
    <m/>
    <m/>
    <m/>
    <m/>
    <m/>
    <m/>
    <m/>
    <m/>
    <m/>
    <m/>
    <m/>
    <m/>
    <m/>
    <m/>
    <m/>
    <m/>
    <m/>
    <m/>
    <m/>
    <m/>
    <m/>
    <m/>
    <m/>
    <m/>
    <m/>
    <m/>
    <m/>
    <m/>
    <m/>
    <m/>
    <m/>
    <m/>
  </r>
  <r>
    <b v="0"/>
    <n v="237"/>
    <s v="L-1526-315492473"/>
    <s v="1066962073"/>
    <m/>
    <s v="https://portal.dnb.de/opac.htm?method=simpleSearch&amp;cqlMode=true&amp;query=idn%3D1066962073"/>
    <s v="III 21, 24"/>
    <m/>
    <s v="X"/>
    <s v="Ledereinband, Schließen, erhabene Buchbeschläge"/>
    <x v="2"/>
    <s v="80° bis 110°, einseitig digitalisierbar?"/>
    <s v="fester Rücken mit Schmuckprägung, welliger Buchblock"/>
    <m/>
    <s v="Buchschuh"/>
    <s v="Nein"/>
    <n v="1"/>
    <m/>
    <m/>
    <m/>
    <m/>
    <m/>
    <m/>
    <m/>
    <m/>
    <m/>
    <x v="3"/>
    <s v="x"/>
    <m/>
    <s v="f/V"/>
    <m/>
    <m/>
    <m/>
    <m/>
    <m/>
    <s v="Pa"/>
    <m/>
    <m/>
    <m/>
    <m/>
    <m/>
    <m/>
    <m/>
    <m/>
    <m/>
    <m/>
    <m/>
    <m/>
    <m/>
    <s v="45"/>
    <m/>
    <m/>
    <m/>
    <s v="ja vor"/>
    <n v="1"/>
    <m/>
    <m/>
    <m/>
    <s v="x"/>
    <m/>
    <m/>
    <m/>
    <m/>
    <m/>
    <m/>
    <s v="x"/>
    <m/>
    <s v="x"/>
    <m/>
    <m/>
    <m/>
    <m/>
    <m/>
    <m/>
    <m/>
    <m/>
    <m/>
    <s v="o"/>
    <n v="1"/>
    <m/>
    <m/>
    <m/>
    <m/>
    <m/>
    <m/>
    <m/>
    <m/>
    <m/>
    <m/>
    <m/>
    <m/>
    <m/>
    <m/>
    <m/>
    <m/>
    <m/>
    <m/>
    <m/>
    <m/>
  </r>
  <r>
    <b v="1"/>
    <m/>
    <s v="L-9999-414828461"/>
    <s v="1138311480"/>
    <s v="Qd"/>
    <m/>
    <s v="III 21, 24"/>
    <s v="III 21, 24"/>
    <m/>
    <m/>
    <x v="0"/>
    <m/>
    <m/>
    <m/>
    <m/>
    <m/>
    <m/>
    <m/>
    <m/>
    <m/>
    <m/>
    <m/>
    <m/>
    <m/>
    <m/>
    <m/>
    <x v="0"/>
    <m/>
    <m/>
    <m/>
    <m/>
    <m/>
    <m/>
    <m/>
    <m/>
    <m/>
    <m/>
    <m/>
    <m/>
    <m/>
    <m/>
    <m/>
    <m/>
    <m/>
    <m/>
    <m/>
    <m/>
    <m/>
    <m/>
    <m/>
    <m/>
    <m/>
    <m/>
    <m/>
    <m/>
    <m/>
    <m/>
    <m/>
    <m/>
    <m/>
    <m/>
    <m/>
    <m/>
    <m/>
    <m/>
    <m/>
    <m/>
    <m/>
    <m/>
    <m/>
    <m/>
    <m/>
    <m/>
    <m/>
    <m/>
    <m/>
    <m/>
    <m/>
    <m/>
    <m/>
    <m/>
    <m/>
    <m/>
    <m/>
    <m/>
    <m/>
    <m/>
    <m/>
    <m/>
    <m/>
    <m/>
    <m/>
    <m/>
    <m/>
    <m/>
    <m/>
    <m/>
    <m/>
    <m/>
  </r>
  <r>
    <b v="0"/>
    <n v="273"/>
    <s v="L-1526-671050176"/>
    <s v="1208924478"/>
    <m/>
    <s v="https://portal.dnb.de/opac.htm?method=simpleSearch&amp;cqlMode=true&amp;query=idn%3D1208924478"/>
    <s v="III 21, 24 (1. angebundenes Werk)"/>
    <m/>
    <m/>
    <m/>
    <x v="0"/>
    <m/>
    <m/>
    <m/>
    <m/>
    <m/>
    <m/>
    <m/>
    <m/>
    <m/>
    <m/>
    <m/>
    <m/>
    <m/>
    <m/>
    <m/>
    <x v="0"/>
    <m/>
    <m/>
    <m/>
    <m/>
    <m/>
    <m/>
    <m/>
    <m/>
    <m/>
    <m/>
    <m/>
    <m/>
    <m/>
    <m/>
    <m/>
    <m/>
    <m/>
    <m/>
    <m/>
    <m/>
    <m/>
    <m/>
    <m/>
    <m/>
    <m/>
    <m/>
    <m/>
    <n v="0"/>
    <m/>
    <m/>
    <m/>
    <m/>
    <m/>
    <m/>
    <m/>
    <m/>
    <m/>
    <m/>
    <m/>
    <m/>
    <m/>
    <m/>
    <m/>
    <m/>
    <m/>
    <m/>
    <m/>
    <m/>
    <m/>
    <m/>
    <m/>
    <m/>
    <m/>
    <m/>
    <m/>
    <m/>
    <m/>
    <m/>
    <m/>
    <m/>
    <m/>
    <m/>
    <m/>
    <m/>
    <m/>
    <m/>
    <m/>
    <m/>
    <m/>
    <m/>
    <m/>
    <m/>
  </r>
  <r>
    <b v="0"/>
    <n v="274"/>
    <s v="L-1526-671050001"/>
    <s v="1208924192"/>
    <m/>
    <s v="https://portal.dnb.de/opac.htm?method=simpleSearch&amp;cqlMode=true&amp;query=idn%3D1208924192"/>
    <s v="III 21, 24 (2. angebundenes Werk)"/>
    <m/>
    <m/>
    <m/>
    <x v="0"/>
    <m/>
    <m/>
    <m/>
    <m/>
    <m/>
    <m/>
    <m/>
    <m/>
    <m/>
    <m/>
    <m/>
    <m/>
    <m/>
    <m/>
    <m/>
    <x v="0"/>
    <m/>
    <m/>
    <m/>
    <m/>
    <m/>
    <m/>
    <m/>
    <m/>
    <m/>
    <m/>
    <m/>
    <m/>
    <m/>
    <m/>
    <m/>
    <m/>
    <m/>
    <m/>
    <m/>
    <m/>
    <m/>
    <m/>
    <m/>
    <m/>
    <m/>
    <m/>
    <m/>
    <n v="0"/>
    <m/>
    <m/>
    <m/>
    <m/>
    <m/>
    <m/>
    <m/>
    <m/>
    <m/>
    <m/>
    <m/>
    <m/>
    <m/>
    <m/>
    <m/>
    <m/>
    <m/>
    <m/>
    <m/>
    <m/>
    <m/>
    <m/>
    <m/>
    <m/>
    <m/>
    <m/>
    <m/>
    <m/>
    <m/>
    <m/>
    <m/>
    <m/>
    <m/>
    <m/>
    <m/>
    <m/>
    <m/>
    <m/>
    <m/>
    <m/>
    <m/>
    <m/>
    <m/>
    <m/>
  </r>
  <r>
    <b v="0"/>
    <n v="275"/>
    <s v="L-1526-671049410"/>
    <s v="1208923269"/>
    <m/>
    <s v="https://portal.dnb.de/opac.htm?method=simpleSearch&amp;cqlMode=true&amp;query=idn%3D1208923269"/>
    <s v="III 21, 24 (3. angebundenes Werk)"/>
    <m/>
    <m/>
    <m/>
    <x v="0"/>
    <m/>
    <m/>
    <m/>
    <m/>
    <m/>
    <m/>
    <m/>
    <m/>
    <m/>
    <m/>
    <m/>
    <m/>
    <m/>
    <m/>
    <m/>
    <x v="0"/>
    <m/>
    <m/>
    <m/>
    <m/>
    <m/>
    <m/>
    <m/>
    <m/>
    <m/>
    <m/>
    <m/>
    <m/>
    <m/>
    <m/>
    <m/>
    <m/>
    <m/>
    <m/>
    <m/>
    <m/>
    <m/>
    <m/>
    <m/>
    <m/>
    <m/>
    <m/>
    <m/>
    <n v="0"/>
    <m/>
    <m/>
    <m/>
    <m/>
    <m/>
    <m/>
    <m/>
    <m/>
    <m/>
    <m/>
    <m/>
    <m/>
    <m/>
    <m/>
    <m/>
    <m/>
    <m/>
    <m/>
    <m/>
    <m/>
    <m/>
    <m/>
    <m/>
    <m/>
    <m/>
    <m/>
    <m/>
    <m/>
    <m/>
    <m/>
    <m/>
    <m/>
    <m/>
    <m/>
    <m/>
    <m/>
    <m/>
    <m/>
    <m/>
    <m/>
    <m/>
    <m/>
    <m/>
    <m/>
  </r>
  <r>
    <b v="1"/>
    <n v="276"/>
    <s v="L-1557-167360604"/>
    <s v="999011383"/>
    <s v="Aal"/>
    <s v="https://portal.dnb.de/opac.htm?method=simpleSearch&amp;cqlMode=true&amp;query=idn%3D999011383"/>
    <s v="III 21, 24 a"/>
    <s v="III 21, 24 a"/>
    <m/>
    <s v="Pergamentband, Schließen, erhabene Buchbeschläge"/>
    <x v="1"/>
    <s v="80° bis 110°, einseitig digitalisierbar?"/>
    <s v="hohler Rücken, Einband mit Schutz- oder Stoßkanten"/>
    <m/>
    <s v="Kassette"/>
    <s v="Nein"/>
    <n v="0"/>
    <m/>
    <m/>
    <m/>
    <m/>
    <m/>
    <m/>
    <m/>
    <m/>
    <m/>
    <x v="0"/>
    <m/>
    <m/>
    <m/>
    <m/>
    <m/>
    <m/>
    <m/>
    <m/>
    <m/>
    <m/>
    <m/>
    <m/>
    <m/>
    <m/>
    <m/>
    <m/>
    <m/>
    <m/>
    <m/>
    <m/>
    <m/>
    <m/>
    <m/>
    <m/>
    <m/>
    <m/>
    <m/>
    <n v="0"/>
    <m/>
    <m/>
    <m/>
    <m/>
    <m/>
    <m/>
    <m/>
    <m/>
    <m/>
    <m/>
    <m/>
    <m/>
    <m/>
    <m/>
    <m/>
    <m/>
    <m/>
    <m/>
    <m/>
    <m/>
    <m/>
    <m/>
    <m/>
    <m/>
    <m/>
    <m/>
    <m/>
    <m/>
    <m/>
    <m/>
    <m/>
    <m/>
    <m/>
    <m/>
    <m/>
    <m/>
    <m/>
    <m/>
    <m/>
    <m/>
    <m/>
    <m/>
    <m/>
    <m/>
  </r>
  <r>
    <b v="1"/>
    <n v="238"/>
    <s v="L-1526-315488379"/>
    <s v="1066957754"/>
    <s v="Aaf"/>
    <s v="https://portal.dnb.de/opac.htm?method=simpleSearch&amp;cqlMode=true&amp;query=idn%3D1066957754"/>
    <s v="III 21, 25"/>
    <s v="III 21, 25"/>
    <s v="X"/>
    <s v="Gewebeeinband, Schließen, erhabene Buchbeschläge"/>
    <x v="2"/>
    <s v="180°"/>
    <s v="hohler Rücken"/>
    <m/>
    <s v="Buchschuh"/>
    <s v="Nein"/>
    <n v="1"/>
    <m/>
    <m/>
    <m/>
    <m/>
    <m/>
    <m/>
    <m/>
    <m/>
    <m/>
    <x v="0"/>
    <m/>
    <m/>
    <m/>
    <m/>
    <m/>
    <m/>
    <m/>
    <m/>
    <m/>
    <m/>
    <m/>
    <m/>
    <m/>
    <m/>
    <m/>
    <m/>
    <m/>
    <m/>
    <m/>
    <m/>
    <m/>
    <m/>
    <m/>
    <m/>
    <m/>
    <m/>
    <m/>
    <n v="0"/>
    <m/>
    <m/>
    <m/>
    <m/>
    <m/>
    <m/>
    <m/>
    <m/>
    <m/>
    <m/>
    <m/>
    <m/>
    <m/>
    <m/>
    <m/>
    <m/>
    <m/>
    <m/>
    <m/>
    <m/>
    <m/>
    <m/>
    <m/>
    <m/>
    <m/>
    <m/>
    <m/>
    <m/>
    <m/>
    <m/>
    <m/>
    <m/>
    <m/>
    <m/>
    <m/>
    <m/>
    <m/>
    <m/>
    <m/>
    <m/>
    <m/>
    <m/>
    <m/>
    <m/>
  </r>
  <r>
    <b v="1"/>
    <n v="239"/>
    <s v="L-1526-315181427"/>
    <s v="1066758786"/>
    <s v="AaB"/>
    <s v="https://portal.dnb.de/opac.htm?method=simpleSearch&amp;cqlMode=true&amp;query=idn%3D1066758786"/>
    <s v="III 21, 26"/>
    <s v="III 21, 26"/>
    <s v="X"/>
    <s v="Gewebeeinband"/>
    <x v="2"/>
    <s v="180°"/>
    <s v="hohler Rücken"/>
    <m/>
    <m/>
    <m/>
    <n v="1"/>
    <m/>
    <m/>
    <m/>
    <m/>
    <m/>
    <m/>
    <m/>
    <m/>
    <m/>
    <x v="0"/>
    <m/>
    <m/>
    <m/>
    <m/>
    <m/>
    <m/>
    <m/>
    <m/>
    <m/>
    <m/>
    <m/>
    <m/>
    <m/>
    <m/>
    <m/>
    <m/>
    <m/>
    <m/>
    <m/>
    <m/>
    <m/>
    <m/>
    <m/>
    <m/>
    <m/>
    <m/>
    <m/>
    <n v="0"/>
    <m/>
    <m/>
    <m/>
    <m/>
    <m/>
    <m/>
    <m/>
    <m/>
    <m/>
    <m/>
    <m/>
    <m/>
    <m/>
    <m/>
    <m/>
    <m/>
    <m/>
    <m/>
    <m/>
    <m/>
    <m/>
    <m/>
    <m/>
    <m/>
    <m/>
    <m/>
    <m/>
    <m/>
    <m/>
    <m/>
    <m/>
    <m/>
    <m/>
    <m/>
    <m/>
    <m/>
    <m/>
    <m/>
    <m/>
    <m/>
    <m/>
    <m/>
    <m/>
    <m/>
  </r>
  <r>
    <b v="1"/>
    <n v="240"/>
    <s v="L-1531-153964464"/>
    <s v="993901212"/>
    <s v="Aal"/>
    <s v="https://portal.dnb.de/opac.htm?method=simpleSearch&amp;cqlMode=true&amp;query=idn%3D993901212"/>
    <s v="III 21, 27"/>
    <s v="III 21, 27"/>
    <s v="X"/>
    <s v="Pergamentband, Schließen, erhabene Buchbeschläge"/>
    <x v="1"/>
    <s v="80° bis 110°, einseitig digitalisierbar?"/>
    <m/>
    <m/>
    <s v="Kassette"/>
    <s v="Nein"/>
    <n v="0"/>
    <m/>
    <m/>
    <m/>
    <m/>
    <m/>
    <m/>
    <m/>
    <m/>
    <m/>
    <x v="0"/>
    <m/>
    <m/>
    <m/>
    <m/>
    <m/>
    <m/>
    <m/>
    <m/>
    <m/>
    <m/>
    <m/>
    <m/>
    <m/>
    <m/>
    <m/>
    <m/>
    <m/>
    <m/>
    <m/>
    <m/>
    <m/>
    <m/>
    <m/>
    <m/>
    <m/>
    <m/>
    <m/>
    <n v="0"/>
    <m/>
    <m/>
    <m/>
    <m/>
    <m/>
    <m/>
    <m/>
    <m/>
    <m/>
    <m/>
    <m/>
    <m/>
    <m/>
    <m/>
    <m/>
    <m/>
    <m/>
    <m/>
    <m/>
    <m/>
    <m/>
    <m/>
    <m/>
    <m/>
    <m/>
    <m/>
    <m/>
    <m/>
    <m/>
    <m/>
    <m/>
    <m/>
    <m/>
    <m/>
    <m/>
    <m/>
    <m/>
    <m/>
    <m/>
    <m/>
    <m/>
    <m/>
    <m/>
    <m/>
  </r>
  <r>
    <b v="1"/>
    <n v="241"/>
    <s v="L-1527-154280437"/>
    <s v="994000316"/>
    <s v="Aal"/>
    <s v="https://portal.dnb.de/opac.htm?method=simpleSearch&amp;cqlMode=true&amp;query=idn%3D994000316"/>
    <s v="III 21, 28"/>
    <s v="III 21, 28"/>
    <s v="X"/>
    <s v="Gewebeeinband"/>
    <x v="1"/>
    <s v="80° bis 110°, einseitig digitalisierbar?"/>
    <s v="hohler Rücken, Schrift bis in den Falz"/>
    <m/>
    <m/>
    <m/>
    <n v="0"/>
    <m/>
    <m/>
    <m/>
    <m/>
    <m/>
    <m/>
    <m/>
    <m/>
    <m/>
    <x v="0"/>
    <m/>
    <m/>
    <m/>
    <m/>
    <m/>
    <m/>
    <m/>
    <m/>
    <m/>
    <m/>
    <m/>
    <m/>
    <m/>
    <m/>
    <m/>
    <m/>
    <m/>
    <m/>
    <m/>
    <m/>
    <m/>
    <m/>
    <m/>
    <m/>
    <m/>
    <m/>
    <m/>
    <n v="0"/>
    <m/>
    <m/>
    <m/>
    <m/>
    <m/>
    <m/>
    <m/>
    <m/>
    <m/>
    <m/>
    <m/>
    <m/>
    <m/>
    <m/>
    <m/>
    <m/>
    <m/>
    <m/>
    <m/>
    <m/>
    <m/>
    <m/>
    <m/>
    <m/>
    <m/>
    <m/>
    <m/>
    <m/>
    <m/>
    <m/>
    <m/>
    <m/>
    <m/>
    <m/>
    <m/>
    <m/>
    <m/>
    <m/>
    <m/>
    <m/>
    <m/>
    <m/>
    <m/>
    <m/>
  </r>
  <r>
    <b v="1"/>
    <n v="242"/>
    <s v="L-1531-315468513"/>
    <s v="1066940754"/>
    <s v="Aaf"/>
    <s v="https://portal.dnb.de/opac.htm?method=simpleSearch&amp;cqlMode=true&amp;query=idn%3D1066940754"/>
    <s v="III 21, 29"/>
    <s v="III 21, 29"/>
    <s v="X"/>
    <s v="Papier- oder Pappeinband"/>
    <x v="1"/>
    <s v="80° bis 110°, einseitig digitalisierbar?"/>
    <s v="hohler Rücken"/>
    <m/>
    <m/>
    <m/>
    <n v="1"/>
    <m/>
    <m/>
    <m/>
    <m/>
    <m/>
    <m/>
    <m/>
    <m/>
    <m/>
    <x v="0"/>
    <m/>
    <m/>
    <m/>
    <m/>
    <m/>
    <m/>
    <m/>
    <m/>
    <m/>
    <m/>
    <m/>
    <m/>
    <m/>
    <m/>
    <m/>
    <m/>
    <m/>
    <m/>
    <m/>
    <m/>
    <m/>
    <m/>
    <m/>
    <m/>
    <m/>
    <m/>
    <m/>
    <n v="0"/>
    <m/>
    <m/>
    <m/>
    <m/>
    <m/>
    <m/>
    <m/>
    <m/>
    <m/>
    <m/>
    <m/>
    <m/>
    <m/>
    <m/>
    <m/>
    <m/>
    <m/>
    <m/>
    <m/>
    <m/>
    <m/>
    <m/>
    <m/>
    <m/>
    <m/>
    <m/>
    <m/>
    <m/>
    <m/>
    <m/>
    <m/>
    <m/>
    <m/>
    <m/>
    <m/>
    <m/>
    <m/>
    <m/>
    <m/>
    <m/>
    <m/>
    <m/>
    <m/>
    <m/>
  </r>
  <r>
    <b v="1"/>
    <n v="243"/>
    <s v="L-1532-315487801"/>
    <s v="1066957185"/>
    <s v="Aaf"/>
    <s v="https://portal.dnb.de/opac.htm?method=simpleSearch&amp;cqlMode=true&amp;query=idn%3D1066957185"/>
    <s v="III 21, 30"/>
    <s v="III 21, 30"/>
    <s v="X"/>
    <s v="Gewebeeinband"/>
    <x v="1"/>
    <s v="80° bis 110°, einseitig digitalisierbar?"/>
    <s v="hohler Rücken"/>
    <m/>
    <m/>
    <m/>
    <n v="0"/>
    <m/>
    <m/>
    <m/>
    <m/>
    <m/>
    <m/>
    <m/>
    <m/>
    <m/>
    <x v="0"/>
    <m/>
    <m/>
    <m/>
    <m/>
    <m/>
    <m/>
    <m/>
    <m/>
    <m/>
    <m/>
    <m/>
    <m/>
    <m/>
    <m/>
    <m/>
    <m/>
    <m/>
    <m/>
    <m/>
    <m/>
    <m/>
    <m/>
    <m/>
    <m/>
    <m/>
    <m/>
    <m/>
    <n v="0"/>
    <m/>
    <m/>
    <m/>
    <m/>
    <m/>
    <m/>
    <m/>
    <m/>
    <m/>
    <m/>
    <m/>
    <m/>
    <m/>
    <m/>
    <m/>
    <m/>
    <m/>
    <m/>
    <m/>
    <m/>
    <m/>
    <m/>
    <m/>
    <m/>
    <m/>
    <m/>
    <m/>
    <m/>
    <m/>
    <m/>
    <m/>
    <m/>
    <m/>
    <m/>
    <m/>
    <m/>
    <m/>
    <m/>
    <m/>
    <m/>
    <m/>
    <m/>
    <m/>
    <m/>
  </r>
  <r>
    <b v="1"/>
    <n v="244"/>
    <s v="L-1532-315491167"/>
    <s v="1066960682"/>
    <s v="Aaf"/>
    <s v="https://portal.dnb.de/opac.htm?method=simpleSearch&amp;cqlMode=true&amp;query=idn%3D1066960682"/>
    <s v="III 21, 31"/>
    <s v="III 21, 31"/>
    <s v="X"/>
    <s v="Ledereinband, Schließen, erhabene Buchbeschläge"/>
    <x v="1"/>
    <s v="80° bis 110°, einseitig digitalisierbar?"/>
    <s v="fester Rücken mit Schmuckprägung"/>
    <m/>
    <s v="Buchschuh"/>
    <s v="Nein"/>
    <n v="2"/>
    <m/>
    <m/>
    <m/>
    <m/>
    <m/>
    <m/>
    <m/>
    <m/>
    <m/>
    <x v="2"/>
    <s v="x"/>
    <m/>
    <s v="h"/>
    <m/>
    <m/>
    <m/>
    <m/>
    <m/>
    <s v="Pa"/>
    <m/>
    <m/>
    <m/>
    <m/>
    <m/>
    <m/>
    <m/>
    <m/>
    <m/>
    <m/>
    <m/>
    <m/>
    <m/>
    <s v="110"/>
    <m/>
    <m/>
    <m/>
    <s v="n"/>
    <n v="0"/>
    <m/>
    <m/>
    <m/>
    <s v="x"/>
    <m/>
    <m/>
    <m/>
    <s v="Schaden stabil"/>
    <s v="x 110"/>
    <m/>
    <m/>
    <m/>
    <m/>
    <m/>
    <m/>
    <m/>
    <m/>
    <m/>
    <m/>
    <m/>
    <m/>
    <m/>
    <m/>
    <m/>
    <m/>
    <m/>
    <m/>
    <m/>
    <m/>
    <m/>
    <m/>
    <m/>
    <m/>
    <m/>
    <m/>
    <m/>
    <m/>
    <m/>
    <m/>
    <m/>
    <m/>
    <m/>
    <m/>
    <m/>
  </r>
  <r>
    <b v="1"/>
    <n v="277"/>
    <s v="L-1530-169953572"/>
    <s v="1000055183"/>
    <s v="Aal"/>
    <s v="https://portal.dnb.de/opac.htm?method=simpleSearch&amp;cqlMode=true&amp;query=idn%3D1000055183"/>
    <s v="III 21, 31 a"/>
    <s v="III 21, 31 a"/>
    <m/>
    <s v="Pergamentband"/>
    <x v="1"/>
    <s v="80° bis 110°, einseitig digitalisierbar?"/>
    <m/>
    <m/>
    <s v="Papierumschlag "/>
    <s v="Ja"/>
    <n v="1"/>
    <m/>
    <m/>
    <m/>
    <m/>
    <m/>
    <m/>
    <m/>
    <m/>
    <m/>
    <x v="7"/>
    <m/>
    <m/>
    <s v="h"/>
    <m/>
    <m/>
    <m/>
    <m/>
    <m/>
    <s v="Pa"/>
    <m/>
    <m/>
    <m/>
    <m/>
    <m/>
    <m/>
    <m/>
    <m/>
    <m/>
    <m/>
    <m/>
    <m/>
    <m/>
    <s v="45"/>
    <m/>
    <m/>
    <m/>
    <s v="n"/>
    <n v="0"/>
    <m/>
    <m/>
    <m/>
    <m/>
    <m/>
    <s v="x sauer"/>
    <s v="x"/>
    <s v="Schaden stabil"/>
    <m/>
    <s v="Box (flexibler Pg.)"/>
    <m/>
    <m/>
    <m/>
    <m/>
    <m/>
    <m/>
    <m/>
    <m/>
    <m/>
    <m/>
    <m/>
    <m/>
    <m/>
    <m/>
    <m/>
    <m/>
    <m/>
    <m/>
    <m/>
    <m/>
    <m/>
    <m/>
    <m/>
    <m/>
    <m/>
    <m/>
    <m/>
    <m/>
    <m/>
    <m/>
    <m/>
    <m/>
    <m/>
    <m/>
  </r>
  <r>
    <b v="1"/>
    <n v="245"/>
    <s v="L-1536-315200499"/>
    <s v="1066778531"/>
    <s v="Aaf"/>
    <s v="https://portal.dnb.de/opac.htm?method=simpleSearch&amp;cqlMode=true&amp;query=idn%3D1066778531"/>
    <s v="III 21, 32"/>
    <s v="III 21, 32"/>
    <s v="X"/>
    <s v="Ledereinband, Schließen, erhabene Buchbeschläge"/>
    <x v="1"/>
    <s v="80° bis 110°, einseitig digitalisierbar?"/>
    <s v="fester Rücken mit Schmuckprägung"/>
    <m/>
    <s v="Buchschuh"/>
    <s v="Nein"/>
    <n v="0"/>
    <m/>
    <m/>
    <m/>
    <m/>
    <m/>
    <m/>
    <m/>
    <m/>
    <m/>
    <x v="0"/>
    <m/>
    <m/>
    <m/>
    <m/>
    <m/>
    <m/>
    <m/>
    <m/>
    <m/>
    <m/>
    <m/>
    <m/>
    <m/>
    <m/>
    <m/>
    <m/>
    <m/>
    <m/>
    <m/>
    <m/>
    <m/>
    <m/>
    <m/>
    <m/>
    <m/>
    <m/>
    <m/>
    <n v="0"/>
    <m/>
    <m/>
    <m/>
    <m/>
    <m/>
    <m/>
    <m/>
    <m/>
    <m/>
    <m/>
    <m/>
    <m/>
    <m/>
    <m/>
    <m/>
    <m/>
    <m/>
    <m/>
    <m/>
    <m/>
    <m/>
    <m/>
    <m/>
    <m/>
    <m/>
    <m/>
    <m/>
    <m/>
    <m/>
    <m/>
    <m/>
    <m/>
    <m/>
    <m/>
    <m/>
    <m/>
    <m/>
    <m/>
    <m/>
    <m/>
    <m/>
    <m/>
    <m/>
    <m/>
  </r>
  <r>
    <b v="1"/>
    <n v="246"/>
    <s v="L-1539-315494484"/>
    <s v="1066964254"/>
    <s v="Aaf"/>
    <s v="https://portal.dnb.de/opac.htm?method=simpleSearch&amp;cqlMode=true&amp;query=idn%3D1066964254"/>
    <s v="III 21, 33"/>
    <s v="III 21, 33"/>
    <s v="X"/>
    <s v="Gewebeeinband"/>
    <x v="2"/>
    <s v="80° bis 110°, einseitig digitalisierbar?"/>
    <s v="hohler Rücken"/>
    <m/>
    <m/>
    <m/>
    <n v="1"/>
    <m/>
    <m/>
    <m/>
    <m/>
    <m/>
    <m/>
    <m/>
    <m/>
    <m/>
    <x v="4"/>
    <s v="x"/>
    <m/>
    <s v="h/E"/>
    <m/>
    <m/>
    <m/>
    <m/>
    <m/>
    <s v="Pa"/>
    <m/>
    <m/>
    <m/>
    <m/>
    <m/>
    <m/>
    <m/>
    <m/>
    <m/>
    <m/>
    <m/>
    <m/>
    <m/>
    <s v="45"/>
    <m/>
    <m/>
    <m/>
    <s v="n"/>
    <n v="0"/>
    <m/>
    <m/>
    <m/>
    <m/>
    <m/>
    <m/>
    <m/>
    <s v="Schaden stabil"/>
    <s v="x 45"/>
    <m/>
    <m/>
    <m/>
    <m/>
    <m/>
    <m/>
    <m/>
    <m/>
    <m/>
    <m/>
    <m/>
    <m/>
    <m/>
    <m/>
    <m/>
    <m/>
    <m/>
    <m/>
    <m/>
    <m/>
    <m/>
    <m/>
    <m/>
    <m/>
    <m/>
    <m/>
    <m/>
    <m/>
    <m/>
    <m/>
    <m/>
    <m/>
    <m/>
    <m/>
    <m/>
  </r>
  <r>
    <b v="1"/>
    <n v="278"/>
    <s v="L-1542-154112917"/>
    <s v="993972926"/>
    <s v="Aal"/>
    <s v="https://portal.dnb.de/opac.htm?method=simpleSearch&amp;cqlMode=true&amp;query=idn%3D993972926"/>
    <s v="III 21, 33 a"/>
    <s v="III 21, 33 a"/>
    <s v="X"/>
    <s v="Halbpergamentband"/>
    <x v="1"/>
    <s v="80° bis 110°, einseitig digitalisierbar?"/>
    <m/>
    <m/>
    <m/>
    <s v="Signaturfahne austauschen"/>
    <n v="0"/>
    <m/>
    <m/>
    <m/>
    <m/>
    <m/>
    <m/>
    <m/>
    <m/>
    <m/>
    <x v="0"/>
    <m/>
    <m/>
    <m/>
    <m/>
    <m/>
    <m/>
    <m/>
    <m/>
    <m/>
    <m/>
    <m/>
    <m/>
    <m/>
    <m/>
    <m/>
    <m/>
    <m/>
    <m/>
    <m/>
    <m/>
    <m/>
    <m/>
    <m/>
    <m/>
    <m/>
    <m/>
    <m/>
    <n v="0"/>
    <m/>
    <m/>
    <m/>
    <m/>
    <m/>
    <m/>
    <m/>
    <m/>
    <m/>
    <m/>
    <m/>
    <m/>
    <m/>
    <m/>
    <m/>
    <m/>
    <m/>
    <m/>
    <m/>
    <m/>
    <m/>
    <m/>
    <m/>
    <m/>
    <m/>
    <m/>
    <m/>
    <m/>
    <m/>
    <m/>
    <m/>
    <m/>
    <m/>
    <m/>
    <m/>
    <m/>
    <m/>
    <m/>
    <m/>
    <m/>
    <m/>
    <m/>
    <m/>
    <m/>
  </r>
  <r>
    <b v="1"/>
    <n v="247"/>
    <s v="L-1544-315494360"/>
    <s v="1066964149"/>
    <s v="Aaf"/>
    <s v="https://portal.dnb.de/opac.htm?method=simpleSearch&amp;cqlMode=true&amp;query=idn%3D1066964149"/>
    <s v="III 21, 34"/>
    <s v="III 21, 34"/>
    <s v="X"/>
    <s v="Gewebeeinband"/>
    <x v="1"/>
    <s v="80° bis 110°, einseitig digitalisierbar?"/>
    <s v="hohler Rücken, Schrift bis in den Falz"/>
    <m/>
    <m/>
    <m/>
    <n v="0"/>
    <m/>
    <m/>
    <m/>
    <m/>
    <m/>
    <m/>
    <m/>
    <m/>
    <m/>
    <x v="0"/>
    <m/>
    <m/>
    <m/>
    <m/>
    <m/>
    <m/>
    <m/>
    <m/>
    <m/>
    <m/>
    <m/>
    <m/>
    <m/>
    <m/>
    <m/>
    <m/>
    <m/>
    <m/>
    <m/>
    <m/>
    <m/>
    <m/>
    <m/>
    <m/>
    <m/>
    <m/>
    <m/>
    <n v="0"/>
    <m/>
    <m/>
    <m/>
    <m/>
    <m/>
    <m/>
    <m/>
    <m/>
    <m/>
    <m/>
    <m/>
    <m/>
    <m/>
    <m/>
    <m/>
    <m/>
    <m/>
    <m/>
    <m/>
    <m/>
    <m/>
    <m/>
    <m/>
    <m/>
    <m/>
    <m/>
    <m/>
    <m/>
    <m/>
    <m/>
    <m/>
    <m/>
    <m/>
    <m/>
    <m/>
    <m/>
    <m/>
    <m/>
    <m/>
    <m/>
    <m/>
    <m/>
    <m/>
    <m/>
  </r>
  <r>
    <b v="1"/>
    <n v="248"/>
    <s v="L-1538-315324120"/>
    <s v="1066865841"/>
    <s v="Aaf"/>
    <s v="https://portal.dnb.de/opac.htm?method=simpleSearch&amp;cqlMode=true&amp;query=idn%3D1066865841"/>
    <s v="III 21, 35"/>
    <s v="III 21, 35"/>
    <s v="X"/>
    <s v="Gewebeeinband"/>
    <x v="1"/>
    <s v="80° bis 110°, einseitig digitalisierbar?"/>
    <s v="hohler Rücken"/>
    <m/>
    <m/>
    <m/>
    <n v="0"/>
    <m/>
    <m/>
    <m/>
    <m/>
    <m/>
    <m/>
    <m/>
    <m/>
    <m/>
    <x v="0"/>
    <m/>
    <m/>
    <m/>
    <m/>
    <m/>
    <m/>
    <m/>
    <m/>
    <m/>
    <m/>
    <m/>
    <m/>
    <m/>
    <m/>
    <m/>
    <m/>
    <m/>
    <m/>
    <m/>
    <m/>
    <m/>
    <m/>
    <m/>
    <m/>
    <m/>
    <m/>
    <m/>
    <n v="0"/>
    <m/>
    <m/>
    <m/>
    <m/>
    <m/>
    <m/>
    <m/>
    <m/>
    <m/>
    <m/>
    <m/>
    <m/>
    <m/>
    <m/>
    <m/>
    <m/>
    <m/>
    <m/>
    <m/>
    <m/>
    <m/>
    <m/>
    <m/>
    <m/>
    <m/>
    <m/>
    <m/>
    <m/>
    <m/>
    <m/>
    <m/>
    <m/>
    <m/>
    <m/>
    <m/>
    <m/>
    <m/>
    <m/>
    <m/>
    <m/>
    <m/>
    <m/>
    <m/>
    <m/>
  </r>
  <r>
    <b v="1"/>
    <n v="249"/>
    <s v="L-1550-315490322"/>
    <s v="1066959803"/>
    <s v="Aaf"/>
    <s v="https://portal.dnb.de/opac.htm?method=simpleSearch&amp;cqlMode=true&amp;query=idn%3D1066959803"/>
    <s v="III 21, 36"/>
    <s v="III 21, 36"/>
    <s v="X"/>
    <s v="Gewebeeinband"/>
    <x v="1"/>
    <s v="80° bis 110°, einseitig digitalisierbar?"/>
    <s v="hohler Rücken"/>
    <m/>
    <m/>
    <m/>
    <n v="1"/>
    <m/>
    <m/>
    <m/>
    <m/>
    <m/>
    <m/>
    <m/>
    <m/>
    <m/>
    <x v="0"/>
    <m/>
    <m/>
    <m/>
    <m/>
    <m/>
    <m/>
    <m/>
    <m/>
    <m/>
    <m/>
    <m/>
    <m/>
    <m/>
    <m/>
    <m/>
    <m/>
    <m/>
    <m/>
    <m/>
    <m/>
    <m/>
    <m/>
    <m/>
    <m/>
    <m/>
    <m/>
    <m/>
    <n v="0"/>
    <m/>
    <m/>
    <m/>
    <m/>
    <m/>
    <m/>
    <m/>
    <m/>
    <m/>
    <m/>
    <m/>
    <m/>
    <m/>
    <m/>
    <m/>
    <m/>
    <m/>
    <m/>
    <m/>
    <m/>
    <m/>
    <m/>
    <m/>
    <m/>
    <m/>
    <m/>
    <m/>
    <m/>
    <m/>
    <m/>
    <m/>
    <m/>
    <m/>
    <m/>
    <m/>
    <m/>
    <m/>
    <m/>
    <m/>
    <m/>
    <m/>
    <m/>
    <m/>
    <m/>
  </r>
  <r>
    <b v="1"/>
    <n v="250"/>
    <s v="L-1552-315487410"/>
    <s v="1066956804"/>
    <s v="Aaf"/>
    <s v="https://portal.dnb.de/opac.htm?method=simpleSearch&amp;cqlMode=true&amp;query=idn%3D1066956804"/>
    <s v="III 21, 37"/>
    <s v="III 21, 37"/>
    <s v="X"/>
    <s v="Gewebeeinband"/>
    <x v="2"/>
    <s v="80° bis 110°, einseitig digitalisierbar?"/>
    <s v="hohler Rücken"/>
    <m/>
    <m/>
    <m/>
    <n v="0"/>
    <m/>
    <m/>
    <m/>
    <m/>
    <m/>
    <m/>
    <m/>
    <m/>
    <m/>
    <x v="0"/>
    <m/>
    <m/>
    <m/>
    <m/>
    <m/>
    <m/>
    <m/>
    <m/>
    <m/>
    <m/>
    <m/>
    <m/>
    <m/>
    <m/>
    <m/>
    <m/>
    <m/>
    <m/>
    <m/>
    <m/>
    <m/>
    <m/>
    <m/>
    <m/>
    <m/>
    <m/>
    <m/>
    <n v="0"/>
    <m/>
    <m/>
    <m/>
    <m/>
    <m/>
    <m/>
    <m/>
    <m/>
    <m/>
    <m/>
    <m/>
    <m/>
    <m/>
    <m/>
    <m/>
    <m/>
    <m/>
    <m/>
    <m/>
    <m/>
    <m/>
    <m/>
    <m/>
    <m/>
    <m/>
    <m/>
    <m/>
    <m/>
    <m/>
    <m/>
    <m/>
    <m/>
    <m/>
    <m/>
    <m/>
    <m/>
    <m/>
    <m/>
    <m/>
    <m/>
    <m/>
    <m/>
    <m/>
    <m/>
  </r>
  <r>
    <b v="1"/>
    <n v="251"/>
    <s v="L-1560-155912321"/>
    <s v="994422881"/>
    <s v="Aal"/>
    <s v="https://portal.dnb.de/opac.htm?method=simpleSearch&amp;cqlMode=true&amp;query=idn%3D994422881"/>
    <s v="III 21, 38"/>
    <s v="III 21, 38"/>
    <m/>
    <s v="Pergamentband"/>
    <x v="1"/>
    <s v="80° bis 110°, einseitig digitalisierbar?"/>
    <s v="Schrift bis in den Falz"/>
    <m/>
    <s v="Kassette"/>
    <s v="Nein"/>
    <n v="0"/>
    <m/>
    <m/>
    <m/>
    <m/>
    <m/>
    <m/>
    <m/>
    <m/>
    <m/>
    <x v="0"/>
    <m/>
    <m/>
    <m/>
    <m/>
    <m/>
    <m/>
    <m/>
    <m/>
    <m/>
    <m/>
    <m/>
    <m/>
    <m/>
    <m/>
    <m/>
    <m/>
    <m/>
    <m/>
    <m/>
    <m/>
    <m/>
    <m/>
    <m/>
    <m/>
    <m/>
    <m/>
    <m/>
    <n v="0"/>
    <m/>
    <m/>
    <m/>
    <m/>
    <m/>
    <m/>
    <m/>
    <m/>
    <m/>
    <m/>
    <m/>
    <m/>
    <m/>
    <m/>
    <m/>
    <m/>
    <m/>
    <m/>
    <m/>
    <m/>
    <m/>
    <m/>
    <m/>
    <m/>
    <m/>
    <m/>
    <m/>
    <m/>
    <m/>
    <m/>
    <m/>
    <m/>
    <m/>
    <m/>
    <m/>
    <m/>
    <m/>
    <m/>
    <m/>
    <m/>
    <m/>
    <m/>
    <m/>
    <m/>
  </r>
  <r>
    <b v="0"/>
    <n v="252"/>
    <s v="L-1505-16792236X"/>
    <s v="999323601"/>
    <m/>
    <s v="https://portal.dnb.de/opac.htm?method=simpleSearch&amp;cqlMode=true&amp;query=idn%3D999323601"/>
    <s v="III 21, 39"/>
    <m/>
    <m/>
    <s v="Pergamentband"/>
    <x v="1"/>
    <s v="80° bis 110°, einseitig digitalisierbar?"/>
    <m/>
    <m/>
    <s v="Kassette"/>
    <s v="Nein"/>
    <n v="2"/>
    <m/>
    <m/>
    <m/>
    <m/>
    <m/>
    <m/>
    <m/>
    <m/>
    <m/>
    <x v="0"/>
    <m/>
    <m/>
    <m/>
    <m/>
    <m/>
    <m/>
    <m/>
    <m/>
    <m/>
    <m/>
    <m/>
    <m/>
    <m/>
    <m/>
    <m/>
    <m/>
    <m/>
    <m/>
    <m/>
    <m/>
    <m/>
    <m/>
    <m/>
    <m/>
    <m/>
    <m/>
    <m/>
    <n v="0"/>
    <m/>
    <m/>
    <m/>
    <m/>
    <m/>
    <m/>
    <m/>
    <m/>
    <m/>
    <m/>
    <m/>
    <m/>
    <m/>
    <m/>
    <m/>
    <m/>
    <m/>
    <m/>
    <m/>
    <m/>
    <m/>
    <m/>
    <m/>
    <m/>
    <m/>
    <m/>
    <m/>
    <m/>
    <m/>
    <m/>
    <m/>
    <m/>
    <m/>
    <m/>
    <m/>
    <m/>
    <m/>
    <m/>
    <m/>
    <m/>
    <m/>
    <m/>
    <m/>
    <m/>
  </r>
  <r>
    <b v="1"/>
    <m/>
    <s v="L-9999-414837339"/>
    <s v="1138320404"/>
    <s v="Qd"/>
    <m/>
    <s v="III 21, 39"/>
    <s v="III 21, 39"/>
    <m/>
    <m/>
    <x v="0"/>
    <m/>
    <m/>
    <m/>
    <m/>
    <m/>
    <m/>
    <m/>
    <m/>
    <m/>
    <m/>
    <m/>
    <m/>
    <m/>
    <m/>
    <m/>
    <x v="0"/>
    <m/>
    <m/>
    <m/>
    <m/>
    <m/>
    <m/>
    <m/>
    <m/>
    <m/>
    <m/>
    <m/>
    <m/>
    <m/>
    <m/>
    <m/>
    <m/>
    <m/>
    <m/>
    <m/>
    <m/>
    <m/>
    <m/>
    <m/>
    <m/>
    <m/>
    <m/>
    <m/>
    <m/>
    <m/>
    <m/>
    <m/>
    <m/>
    <m/>
    <m/>
    <m/>
    <m/>
    <m/>
    <m/>
    <m/>
    <m/>
    <m/>
    <m/>
    <m/>
    <m/>
    <m/>
    <m/>
    <m/>
    <m/>
    <m/>
    <m/>
    <m/>
    <m/>
    <m/>
    <m/>
    <m/>
    <m/>
    <m/>
    <m/>
    <m/>
    <m/>
    <m/>
    <m/>
    <m/>
    <m/>
    <m/>
    <m/>
    <m/>
    <m/>
    <m/>
    <m/>
    <m/>
    <m/>
  </r>
  <r>
    <b v="0"/>
    <n v="279"/>
    <s v="L-1505-154046310"/>
    <s v="99393689X"/>
    <m/>
    <s v="https://portal.dnb.de/opac.htm?method=simpleSearch&amp;cqlMode=true&amp;query=idn%3D99393689X"/>
    <s v="III 21, 39 (1. angebundenes Werk)"/>
    <m/>
    <m/>
    <m/>
    <x v="0"/>
    <m/>
    <m/>
    <m/>
    <m/>
    <m/>
    <m/>
    <m/>
    <m/>
    <m/>
    <m/>
    <m/>
    <m/>
    <m/>
    <m/>
    <m/>
    <x v="0"/>
    <m/>
    <m/>
    <m/>
    <m/>
    <m/>
    <m/>
    <m/>
    <m/>
    <m/>
    <m/>
    <m/>
    <m/>
    <m/>
    <m/>
    <m/>
    <m/>
    <m/>
    <m/>
    <m/>
    <m/>
    <m/>
    <m/>
    <m/>
    <m/>
    <m/>
    <m/>
    <m/>
    <n v="0"/>
    <m/>
    <m/>
    <m/>
    <m/>
    <m/>
    <m/>
    <m/>
    <m/>
    <m/>
    <m/>
    <m/>
    <m/>
    <m/>
    <m/>
    <m/>
    <m/>
    <m/>
    <m/>
    <m/>
    <m/>
    <m/>
    <m/>
    <m/>
    <m/>
    <m/>
    <m/>
    <m/>
    <m/>
    <m/>
    <m/>
    <m/>
    <m/>
    <m/>
    <m/>
    <m/>
    <m/>
    <m/>
    <m/>
    <m/>
    <m/>
    <m/>
    <m/>
    <m/>
    <m/>
  </r>
  <r>
    <b v="0"/>
    <n v="280"/>
    <s v="L-1500-405944926"/>
    <s v="1132093619"/>
    <m/>
    <s v="https://portal.dnb.de/opac.htm?method=simpleSearch&amp;cqlMode=true&amp;query=idn%3D1132093619"/>
    <s v="III 21, 39 (2. angebundenes Werk)"/>
    <m/>
    <m/>
    <m/>
    <x v="0"/>
    <m/>
    <m/>
    <m/>
    <m/>
    <m/>
    <m/>
    <m/>
    <m/>
    <m/>
    <m/>
    <m/>
    <m/>
    <m/>
    <m/>
    <m/>
    <x v="0"/>
    <m/>
    <m/>
    <m/>
    <m/>
    <m/>
    <m/>
    <m/>
    <m/>
    <m/>
    <m/>
    <m/>
    <m/>
    <m/>
    <m/>
    <m/>
    <m/>
    <m/>
    <m/>
    <m/>
    <m/>
    <m/>
    <m/>
    <m/>
    <m/>
    <m/>
    <m/>
    <m/>
    <n v="0"/>
    <m/>
    <m/>
    <m/>
    <m/>
    <m/>
    <m/>
    <m/>
    <m/>
    <m/>
    <m/>
    <m/>
    <m/>
    <m/>
    <m/>
    <m/>
    <m/>
    <m/>
    <m/>
    <m/>
    <m/>
    <m/>
    <m/>
    <m/>
    <m/>
    <m/>
    <m/>
    <m/>
    <m/>
    <m/>
    <m/>
    <m/>
    <m/>
    <m/>
    <m/>
    <m/>
    <m/>
    <m/>
    <m/>
    <m/>
    <m/>
    <m/>
    <m/>
    <m/>
    <m/>
  </r>
  <r>
    <b v="0"/>
    <n v="281"/>
    <s v="L-1500-405944926"/>
    <s v="1132093619"/>
    <m/>
    <s v="https://portal.dnb.de/opac.htm?method=simpleSearch&amp;cqlMode=true&amp;query=idn%3D1132093619"/>
    <s v="III 21, 39 (2. angebundenes Werk)"/>
    <m/>
    <m/>
    <m/>
    <x v="0"/>
    <m/>
    <m/>
    <m/>
    <m/>
    <m/>
    <m/>
    <m/>
    <m/>
    <m/>
    <m/>
    <m/>
    <m/>
    <m/>
    <m/>
    <m/>
    <x v="0"/>
    <m/>
    <m/>
    <m/>
    <m/>
    <m/>
    <m/>
    <m/>
    <m/>
    <m/>
    <m/>
    <m/>
    <m/>
    <m/>
    <m/>
    <m/>
    <m/>
    <m/>
    <m/>
    <m/>
    <m/>
    <m/>
    <m/>
    <m/>
    <m/>
    <m/>
    <m/>
    <m/>
    <n v="0"/>
    <m/>
    <m/>
    <m/>
    <m/>
    <m/>
    <m/>
    <m/>
    <m/>
    <m/>
    <m/>
    <m/>
    <m/>
    <m/>
    <m/>
    <m/>
    <m/>
    <m/>
    <m/>
    <m/>
    <m/>
    <m/>
    <m/>
    <m/>
    <m/>
    <m/>
    <m/>
    <m/>
    <m/>
    <m/>
    <m/>
    <m/>
    <m/>
    <m/>
    <m/>
    <m/>
    <m/>
    <m/>
    <m/>
    <m/>
    <m/>
    <m/>
    <m/>
    <m/>
    <m/>
  </r>
  <r>
    <b v="0"/>
    <n v="282"/>
    <s v="L-1505-153972785"/>
    <s v="993910246"/>
    <m/>
    <s v="https://portal.dnb.de/opac.htm?method=simpleSearch&amp;cqlMode=true&amp;query=idn%3D993910246"/>
    <s v="III 21, 39 (3. angebundenes Werk)"/>
    <m/>
    <m/>
    <m/>
    <x v="0"/>
    <m/>
    <m/>
    <m/>
    <m/>
    <m/>
    <m/>
    <m/>
    <m/>
    <m/>
    <m/>
    <m/>
    <m/>
    <m/>
    <m/>
    <m/>
    <x v="0"/>
    <m/>
    <m/>
    <m/>
    <m/>
    <m/>
    <m/>
    <m/>
    <m/>
    <m/>
    <m/>
    <m/>
    <m/>
    <m/>
    <m/>
    <m/>
    <m/>
    <m/>
    <m/>
    <m/>
    <m/>
    <m/>
    <m/>
    <m/>
    <m/>
    <m/>
    <m/>
    <m/>
    <n v="0"/>
    <m/>
    <m/>
    <m/>
    <m/>
    <m/>
    <m/>
    <m/>
    <m/>
    <m/>
    <m/>
    <m/>
    <m/>
    <m/>
    <m/>
    <m/>
    <m/>
    <m/>
    <m/>
    <m/>
    <m/>
    <m/>
    <m/>
    <m/>
    <m/>
    <m/>
    <m/>
    <m/>
    <m/>
    <m/>
    <m/>
    <m/>
    <m/>
    <m/>
    <m/>
    <m/>
    <m/>
    <m/>
    <m/>
    <m/>
    <m/>
    <m/>
    <m/>
    <m/>
    <m/>
  </r>
  <r>
    <b v="1"/>
    <n v="253"/>
    <s v="L-2019-302374"/>
    <s v="1194269303"/>
    <s v="Aa"/>
    <s v="https://portal.dnb.de/opac.htm?method=simpleSearch&amp;cqlMode=true&amp;query=idn%3D1194269303"/>
    <s v="III 21, 40"/>
    <s v="III 21, 40"/>
    <m/>
    <m/>
    <x v="4"/>
    <m/>
    <m/>
    <m/>
    <m/>
    <m/>
    <m/>
    <m/>
    <m/>
    <m/>
    <m/>
    <m/>
    <m/>
    <m/>
    <m/>
    <m/>
    <x v="3"/>
    <m/>
    <m/>
    <s v="f"/>
    <m/>
    <m/>
    <m/>
    <m/>
    <m/>
    <s v="Pa"/>
    <m/>
    <m/>
    <m/>
    <m/>
    <m/>
    <m/>
    <m/>
    <m/>
    <m/>
    <m/>
    <m/>
    <m/>
    <m/>
    <s v="110"/>
    <m/>
    <m/>
    <m/>
    <s v="ja vor"/>
    <n v="64"/>
    <m/>
    <s v="Wellpappe"/>
    <m/>
    <m/>
    <m/>
    <m/>
    <m/>
    <m/>
    <m/>
    <m/>
    <m/>
    <m/>
    <s v="x"/>
    <m/>
    <m/>
    <m/>
    <m/>
    <m/>
    <m/>
    <m/>
    <s v="VD"/>
    <m/>
    <m/>
    <n v="4"/>
    <m/>
    <m/>
    <s v="x"/>
    <m/>
    <m/>
    <m/>
    <s v="x"/>
    <m/>
    <m/>
    <s v="x"/>
    <s v="x"/>
    <s v="x"/>
    <m/>
    <m/>
    <m/>
    <m/>
    <m/>
    <m/>
    <n v="60"/>
    <s v="nahezu gesamter BB mit Rissen, Fehlstellen, wattierten Blattbereichen; Rest.bedarf muss noch genauer geschätzt werden"/>
  </r>
  <r>
    <b v="0"/>
    <n v="283"/>
    <s v="L-1521-315466200"/>
    <s v="1066938423"/>
    <m/>
    <s v="https://portal.dnb.de/opac.htm?method=simpleSearch&amp;cqlMode=true&amp;query=idn%3D1066938423"/>
    <s v="III 22, 1"/>
    <m/>
    <m/>
    <m/>
    <x v="0"/>
    <m/>
    <m/>
    <m/>
    <m/>
    <m/>
    <m/>
    <m/>
    <m/>
    <m/>
    <m/>
    <s v="DA"/>
    <m/>
    <m/>
    <m/>
    <m/>
    <x v="0"/>
    <m/>
    <m/>
    <m/>
    <m/>
    <m/>
    <m/>
    <m/>
    <m/>
    <m/>
    <m/>
    <m/>
    <m/>
    <m/>
    <m/>
    <m/>
    <m/>
    <m/>
    <m/>
    <m/>
    <m/>
    <m/>
    <m/>
    <m/>
    <m/>
    <m/>
    <m/>
    <m/>
    <n v="0"/>
    <m/>
    <m/>
    <m/>
    <m/>
    <m/>
    <m/>
    <m/>
    <m/>
    <m/>
    <m/>
    <m/>
    <m/>
    <m/>
    <m/>
    <m/>
    <m/>
    <m/>
    <m/>
    <m/>
    <m/>
    <m/>
    <m/>
    <m/>
    <m/>
    <m/>
    <m/>
    <m/>
    <m/>
    <m/>
    <m/>
    <m/>
    <m/>
    <m/>
    <m/>
    <m/>
    <m/>
    <m/>
    <m/>
    <m/>
    <m/>
    <m/>
    <m/>
    <m/>
    <m/>
  </r>
  <r>
    <b v="1"/>
    <n v="284"/>
    <s v="L-1506-315217251"/>
    <s v="1066796890"/>
    <s v="Aaf"/>
    <s v="https://portal.dnb.de/opac.htm?method=simpleSearch&amp;cqlMode=true&amp;query=idn%3D1066796890"/>
    <s v="III 23, 1"/>
    <s v="III 23, 1"/>
    <m/>
    <s v="Pergamentband"/>
    <x v="1"/>
    <s v="80° bis 110°, einseitig digitalisierbar?"/>
    <m/>
    <m/>
    <s v="Kassette"/>
    <s v="Nein"/>
    <n v="0"/>
    <m/>
    <m/>
    <m/>
    <m/>
    <m/>
    <m/>
    <m/>
    <m/>
    <m/>
    <x v="0"/>
    <m/>
    <m/>
    <m/>
    <m/>
    <m/>
    <m/>
    <m/>
    <m/>
    <m/>
    <m/>
    <m/>
    <m/>
    <m/>
    <m/>
    <m/>
    <m/>
    <m/>
    <m/>
    <m/>
    <m/>
    <m/>
    <m/>
    <m/>
    <m/>
    <m/>
    <m/>
    <m/>
    <n v="0"/>
    <m/>
    <m/>
    <m/>
    <m/>
    <m/>
    <m/>
    <m/>
    <m/>
    <m/>
    <m/>
    <m/>
    <m/>
    <m/>
    <m/>
    <m/>
    <m/>
    <m/>
    <m/>
    <m/>
    <m/>
    <m/>
    <m/>
    <m/>
    <m/>
    <m/>
    <m/>
    <m/>
    <m/>
    <m/>
    <m/>
    <m/>
    <m/>
    <m/>
    <m/>
    <m/>
    <m/>
    <m/>
    <m/>
    <m/>
    <m/>
    <m/>
    <m/>
    <m/>
    <m/>
  </r>
  <r>
    <b v="1"/>
    <n v="285"/>
    <s v="L-1518-315328878"/>
    <s v="1066871019"/>
    <s v="Aaf"/>
    <s v="https://portal.dnb.de/opac.htm?method=simpleSearch&amp;cqlMode=true&amp;query=idn%3D1066871019"/>
    <s v="III 23, 2"/>
    <s v="III 23, 2"/>
    <s v="X"/>
    <s v="Halbledereinband"/>
    <x v="1"/>
    <s v="180°"/>
    <m/>
    <m/>
    <m/>
    <m/>
    <n v="0"/>
    <m/>
    <m/>
    <m/>
    <m/>
    <m/>
    <m/>
    <m/>
    <m/>
    <m/>
    <x v="0"/>
    <m/>
    <m/>
    <m/>
    <m/>
    <m/>
    <m/>
    <m/>
    <m/>
    <m/>
    <m/>
    <m/>
    <m/>
    <m/>
    <m/>
    <m/>
    <m/>
    <m/>
    <m/>
    <m/>
    <m/>
    <m/>
    <m/>
    <m/>
    <m/>
    <m/>
    <m/>
    <m/>
    <n v="0"/>
    <m/>
    <m/>
    <m/>
    <m/>
    <m/>
    <m/>
    <m/>
    <m/>
    <m/>
    <m/>
    <m/>
    <m/>
    <m/>
    <m/>
    <m/>
    <m/>
    <m/>
    <m/>
    <m/>
    <m/>
    <m/>
    <m/>
    <m/>
    <m/>
    <m/>
    <m/>
    <m/>
    <m/>
    <m/>
    <m/>
    <m/>
    <m/>
    <m/>
    <m/>
    <m/>
    <m/>
    <m/>
    <m/>
    <m/>
    <m/>
    <m/>
    <m/>
    <m/>
    <m/>
  </r>
  <r>
    <b v="1"/>
    <n v="286"/>
    <s v="L-1553-31533178X"/>
    <s v="1066873984"/>
    <s v="Aaf"/>
    <s v="https://portal.dnb.de/opac.htm?method=simpleSearch&amp;cqlMode=true&amp;query=idn%3D1066873984"/>
    <s v="III 24, 1"/>
    <s v="III 24, 1"/>
    <s v="X"/>
    <s v="Pergamentband"/>
    <x v="1"/>
    <s v="80° bis 110°, einseitig digitalisierbar?"/>
    <m/>
    <m/>
    <m/>
    <m/>
    <n v="0"/>
    <m/>
    <m/>
    <m/>
    <m/>
    <m/>
    <m/>
    <m/>
    <m/>
    <m/>
    <x v="0"/>
    <m/>
    <m/>
    <m/>
    <m/>
    <m/>
    <m/>
    <m/>
    <m/>
    <m/>
    <m/>
    <m/>
    <m/>
    <m/>
    <m/>
    <m/>
    <m/>
    <m/>
    <m/>
    <m/>
    <m/>
    <m/>
    <m/>
    <m/>
    <m/>
    <m/>
    <m/>
    <m/>
    <n v="0"/>
    <m/>
    <m/>
    <m/>
    <m/>
    <m/>
    <m/>
    <m/>
    <m/>
    <m/>
    <m/>
    <m/>
    <m/>
    <m/>
    <m/>
    <m/>
    <m/>
    <m/>
    <m/>
    <m/>
    <m/>
    <m/>
    <m/>
    <m/>
    <m/>
    <m/>
    <m/>
    <m/>
    <m/>
    <m/>
    <m/>
    <m/>
    <m/>
    <m/>
    <m/>
    <m/>
    <m/>
    <m/>
    <m/>
    <m/>
    <m/>
    <m/>
    <m/>
    <m/>
    <m/>
  </r>
  <r>
    <b v="1"/>
    <n v="290"/>
    <s v="L-1553-161856195"/>
    <s v="996193081"/>
    <s v="Aal"/>
    <s v="https://portal.dnb.de/opac.htm?method=simpleSearch&amp;cqlMode=true&amp;query=idn%3D996193081"/>
    <s v="III 24, 1 a"/>
    <s v="III 24, 1 a"/>
    <m/>
    <s v="Pergamentband"/>
    <x v="1"/>
    <s v="80° bis 110°, einseitig digitalisierbar?"/>
    <s v="Schrift bis in den Falz"/>
    <m/>
    <m/>
    <m/>
    <n v="2"/>
    <m/>
    <m/>
    <m/>
    <m/>
    <m/>
    <m/>
    <m/>
    <m/>
    <m/>
    <x v="0"/>
    <m/>
    <m/>
    <m/>
    <m/>
    <m/>
    <m/>
    <m/>
    <m/>
    <m/>
    <m/>
    <m/>
    <m/>
    <m/>
    <m/>
    <m/>
    <m/>
    <m/>
    <m/>
    <m/>
    <m/>
    <m/>
    <m/>
    <m/>
    <m/>
    <m/>
    <m/>
    <m/>
    <n v="0"/>
    <m/>
    <m/>
    <m/>
    <m/>
    <m/>
    <m/>
    <m/>
    <m/>
    <m/>
    <m/>
    <m/>
    <m/>
    <m/>
    <m/>
    <m/>
    <m/>
    <m/>
    <m/>
    <m/>
    <m/>
    <m/>
    <m/>
    <m/>
    <m/>
    <m/>
    <m/>
    <m/>
    <m/>
    <m/>
    <m/>
    <m/>
    <m/>
    <m/>
    <m/>
    <m/>
    <m/>
    <m/>
    <m/>
    <m/>
    <m/>
    <m/>
    <m/>
    <m/>
    <m/>
  </r>
  <r>
    <b v="1"/>
    <n v="287"/>
    <s v="L-1555-315490640"/>
    <s v="1066960127"/>
    <s v="Aaf"/>
    <s v="https://portal.dnb.de/opac.htm?method=simpleSearch&amp;cqlMode=true&amp;query=idn%3D1066960127"/>
    <s v="III 24, 2"/>
    <s v="III 24, 2"/>
    <s v="X"/>
    <s v="Pergamentband, Schließen, erhabene Buchbeschläge"/>
    <x v="3"/>
    <s v="80° bis 110°, einseitig digitalisierbar?"/>
    <s v="Einband mit Schutz- oder Stoßkanten, Schrift bis in den Falz, welliger Buchblock"/>
    <m/>
    <s v="Buchschuh"/>
    <s v="Nein"/>
    <n v="0"/>
    <m/>
    <m/>
    <m/>
    <m/>
    <m/>
    <m/>
    <m/>
    <m/>
    <m/>
    <x v="7"/>
    <m/>
    <s v="x"/>
    <s v="h/E"/>
    <s v="x"/>
    <m/>
    <m/>
    <m/>
    <m/>
    <s v="Pa/Pg"/>
    <m/>
    <m/>
    <m/>
    <m/>
    <m/>
    <m/>
    <m/>
    <m/>
    <m/>
    <s v="B/I/R"/>
    <s v="xx"/>
    <m/>
    <m/>
    <s v="nur 110"/>
    <m/>
    <m/>
    <m/>
    <s v="n"/>
    <n v="0"/>
    <m/>
    <m/>
    <m/>
    <s v="x"/>
    <m/>
    <m/>
    <m/>
    <m/>
    <m/>
    <m/>
    <m/>
    <m/>
    <m/>
    <m/>
    <m/>
    <m/>
    <m/>
    <m/>
    <m/>
    <m/>
    <m/>
    <m/>
    <m/>
    <m/>
    <m/>
    <m/>
    <m/>
    <m/>
    <m/>
    <m/>
    <m/>
    <m/>
    <m/>
    <m/>
    <m/>
    <m/>
    <m/>
    <m/>
    <m/>
    <m/>
    <m/>
    <m/>
    <m/>
    <m/>
  </r>
  <r>
    <b v="1"/>
    <n v="288"/>
    <s v="L-1558-153966785"/>
    <s v="993903541"/>
    <s v="Aal"/>
    <s v="https://portal.dnb.de/opac.htm?method=simpleSearch&amp;cqlMode=true&amp;query=idn%3D993903541"/>
    <s v="III 24, 3"/>
    <s v="III 24, 3"/>
    <s v="X"/>
    <s v="Gewebeeinband, Schließen, erhabene Buchbeschläge"/>
    <x v="1"/>
    <s v="80° bis 110°, einseitig digitalisierbar?"/>
    <s v="hohler Rücken"/>
    <m/>
    <s v="Buchschuh"/>
    <s v="Nein"/>
    <n v="0"/>
    <m/>
    <m/>
    <m/>
    <m/>
    <m/>
    <m/>
    <m/>
    <m/>
    <m/>
    <x v="0"/>
    <m/>
    <m/>
    <m/>
    <m/>
    <m/>
    <m/>
    <m/>
    <m/>
    <m/>
    <m/>
    <m/>
    <m/>
    <m/>
    <m/>
    <m/>
    <m/>
    <m/>
    <m/>
    <m/>
    <m/>
    <m/>
    <m/>
    <m/>
    <m/>
    <m/>
    <m/>
    <m/>
    <n v="0"/>
    <m/>
    <m/>
    <m/>
    <m/>
    <m/>
    <m/>
    <m/>
    <m/>
    <m/>
    <m/>
    <m/>
    <m/>
    <m/>
    <m/>
    <m/>
    <m/>
    <m/>
    <m/>
    <m/>
    <m/>
    <m/>
    <m/>
    <m/>
    <m/>
    <m/>
    <m/>
    <m/>
    <m/>
    <m/>
    <m/>
    <m/>
    <m/>
    <m/>
    <m/>
    <m/>
    <m/>
    <m/>
    <m/>
    <m/>
    <m/>
    <m/>
    <m/>
    <m/>
    <m/>
  </r>
  <r>
    <b v="0"/>
    <n v="289"/>
    <s v="L-1560-315465689"/>
    <s v="1066937885"/>
    <m/>
    <s v="https://portal.dnb.de/opac.htm?method=simpleSearch&amp;cqlMode=true&amp;query=idn%3D1066937885"/>
    <s v="III 24, 4"/>
    <m/>
    <s v="X"/>
    <s v="Ledereinband"/>
    <x v="1"/>
    <s v="80° bis 110°, einseitig digitalisierbar?"/>
    <s v="hohler Rücken"/>
    <m/>
    <s v="Buchschuh"/>
    <s v="Nein"/>
    <n v="1"/>
    <m/>
    <m/>
    <m/>
    <m/>
    <m/>
    <m/>
    <m/>
    <m/>
    <m/>
    <x v="3"/>
    <s v="x"/>
    <m/>
    <s v="f"/>
    <m/>
    <m/>
    <m/>
    <m/>
    <s v="x"/>
    <s v="Pa"/>
    <m/>
    <m/>
    <m/>
    <m/>
    <m/>
    <m/>
    <m/>
    <m/>
    <m/>
    <m/>
    <m/>
    <m/>
    <m/>
    <s v="45"/>
    <m/>
    <m/>
    <m/>
    <s v="n"/>
    <n v="0"/>
    <m/>
    <m/>
    <m/>
    <s v="x"/>
    <m/>
    <m/>
    <m/>
    <s v="wie geht das bei 45° mit der steifen Schließe?"/>
    <m/>
    <m/>
    <m/>
    <m/>
    <m/>
    <m/>
    <m/>
    <m/>
    <m/>
    <m/>
    <m/>
    <m/>
    <m/>
    <m/>
    <m/>
    <m/>
    <m/>
    <m/>
    <m/>
    <m/>
    <m/>
    <m/>
    <m/>
    <m/>
    <m/>
    <m/>
    <m/>
    <m/>
    <m/>
    <m/>
    <m/>
    <m/>
    <m/>
    <m/>
    <m/>
    <m/>
  </r>
  <r>
    <b v="1"/>
    <m/>
    <s v="L-9999-414378555"/>
    <s v="1138060658"/>
    <s v="Qd"/>
    <m/>
    <s v="III 24, 4"/>
    <s v="III 24, 4"/>
    <m/>
    <m/>
    <x v="0"/>
    <m/>
    <m/>
    <m/>
    <m/>
    <m/>
    <m/>
    <m/>
    <m/>
    <m/>
    <m/>
    <m/>
    <m/>
    <m/>
    <m/>
    <m/>
    <x v="0"/>
    <m/>
    <m/>
    <m/>
    <m/>
    <m/>
    <m/>
    <m/>
    <m/>
    <m/>
    <m/>
    <m/>
    <m/>
    <m/>
    <m/>
    <m/>
    <m/>
    <m/>
    <m/>
    <m/>
    <m/>
    <m/>
    <m/>
    <m/>
    <m/>
    <m/>
    <m/>
    <m/>
    <m/>
    <m/>
    <m/>
    <m/>
    <m/>
    <m/>
    <m/>
    <m/>
    <m/>
    <m/>
    <m/>
    <m/>
    <m/>
    <m/>
    <m/>
    <m/>
    <m/>
    <m/>
    <m/>
    <m/>
    <m/>
    <m/>
    <m/>
    <m/>
    <m/>
    <m/>
    <m/>
    <m/>
    <m/>
    <m/>
    <m/>
    <m/>
    <m/>
    <m/>
    <m/>
    <m/>
    <m/>
    <m/>
    <m/>
    <m/>
    <m/>
    <m/>
    <m/>
    <m/>
    <m/>
  </r>
  <r>
    <b v="0"/>
    <n v="291"/>
    <s v="L-1560-676525075"/>
    <s v="1210182750"/>
    <m/>
    <s v="https://portal.dnb.de/opac.htm?method=simpleSearch&amp;cqlMode=true&amp;query=idn%3D1210182750"/>
    <s v="III 24, 4 (Angebundenes Werk)"/>
    <m/>
    <m/>
    <m/>
    <x v="0"/>
    <m/>
    <m/>
    <m/>
    <m/>
    <m/>
    <m/>
    <m/>
    <m/>
    <m/>
    <m/>
    <m/>
    <m/>
    <m/>
    <m/>
    <m/>
    <x v="0"/>
    <m/>
    <m/>
    <m/>
    <m/>
    <m/>
    <m/>
    <m/>
    <m/>
    <m/>
    <m/>
    <m/>
    <m/>
    <m/>
    <m/>
    <m/>
    <m/>
    <m/>
    <m/>
    <m/>
    <m/>
    <m/>
    <m/>
    <m/>
    <m/>
    <m/>
    <m/>
    <m/>
    <n v="0"/>
    <m/>
    <m/>
    <m/>
    <m/>
    <m/>
    <m/>
    <m/>
    <m/>
    <m/>
    <m/>
    <m/>
    <m/>
    <m/>
    <m/>
    <m/>
    <m/>
    <m/>
    <m/>
    <m/>
    <m/>
    <m/>
    <m/>
    <m/>
    <m/>
    <m/>
    <m/>
    <m/>
    <m/>
    <m/>
    <m/>
    <m/>
    <m/>
    <m/>
    <m/>
    <m/>
    <m/>
    <m/>
    <m/>
    <m/>
    <m/>
    <m/>
    <m/>
    <m/>
    <m/>
  </r>
  <r>
    <b v="1"/>
    <n v="292"/>
    <s v="L-1524-315329645"/>
    <s v="1066871884"/>
    <s v="Aaf"/>
    <s v="https://portal.dnb.de/opac.htm?method=simpleSearch&amp;cqlMode=true&amp;query=idn%3D1066871884"/>
    <s v="III 25, 1"/>
    <s v="III 25, 1"/>
    <s v="X"/>
    <s v="Pergamentband"/>
    <x v="1"/>
    <s v="80° bis 110°, einseitig digitalisierbar?"/>
    <s v="hohler Rücken"/>
    <m/>
    <m/>
    <m/>
    <n v="1"/>
    <m/>
    <m/>
    <m/>
    <m/>
    <m/>
    <m/>
    <m/>
    <m/>
    <m/>
    <x v="0"/>
    <m/>
    <m/>
    <m/>
    <m/>
    <m/>
    <m/>
    <m/>
    <m/>
    <m/>
    <m/>
    <m/>
    <m/>
    <m/>
    <m/>
    <m/>
    <m/>
    <m/>
    <m/>
    <m/>
    <m/>
    <m/>
    <m/>
    <m/>
    <m/>
    <m/>
    <m/>
    <m/>
    <n v="0"/>
    <m/>
    <m/>
    <m/>
    <m/>
    <m/>
    <m/>
    <m/>
    <m/>
    <m/>
    <m/>
    <m/>
    <m/>
    <m/>
    <m/>
    <m/>
    <m/>
    <m/>
    <m/>
    <m/>
    <m/>
    <m/>
    <m/>
    <m/>
    <m/>
    <m/>
    <m/>
    <m/>
    <m/>
    <m/>
    <m/>
    <m/>
    <m/>
    <m/>
    <m/>
    <m/>
    <m/>
    <m/>
    <m/>
    <m/>
    <m/>
    <m/>
    <m/>
    <m/>
    <m/>
  </r>
  <r>
    <b v="1"/>
    <n v="293"/>
    <s v="L-1524-315329300"/>
    <s v="1066871523"/>
    <s v="Aaf"/>
    <s v="https://portal.dnb.de/opac.htm?method=simpleSearch&amp;cqlMode=true&amp;query=idn%3D1066871523"/>
    <s v="III 25, 2"/>
    <s v="III 25, 2"/>
    <s v="X"/>
    <s v="Pergamentband"/>
    <x v="1"/>
    <s v="180°"/>
    <m/>
    <m/>
    <m/>
    <m/>
    <n v="1"/>
    <m/>
    <m/>
    <m/>
    <m/>
    <m/>
    <m/>
    <m/>
    <m/>
    <m/>
    <x v="0"/>
    <m/>
    <m/>
    <m/>
    <m/>
    <m/>
    <m/>
    <m/>
    <m/>
    <m/>
    <m/>
    <m/>
    <m/>
    <m/>
    <m/>
    <m/>
    <m/>
    <m/>
    <m/>
    <m/>
    <m/>
    <m/>
    <m/>
    <m/>
    <m/>
    <m/>
    <m/>
    <m/>
    <n v="0"/>
    <m/>
    <m/>
    <m/>
    <m/>
    <m/>
    <m/>
    <m/>
    <m/>
    <m/>
    <m/>
    <m/>
    <m/>
    <m/>
    <m/>
    <m/>
    <m/>
    <m/>
    <m/>
    <m/>
    <m/>
    <m/>
    <m/>
    <m/>
    <m/>
    <m/>
    <m/>
    <m/>
    <m/>
    <m/>
    <m/>
    <m/>
    <m/>
    <m/>
    <m/>
    <m/>
    <m/>
    <m/>
    <m/>
    <m/>
    <m/>
    <m/>
    <m/>
    <m/>
    <m/>
  </r>
  <r>
    <b v="1"/>
    <n v="294"/>
    <s v="L-1527-406933499"/>
    <s v="1132614945"/>
    <s v="Aaf"/>
    <s v="https://portal.dnb.de/opac.htm?method=simpleSearch&amp;cqlMode=true&amp;query=idn%3D1132614945"/>
    <s v="III 25, 3"/>
    <s v="III 25, 3"/>
    <m/>
    <s v="Ledereinband, Schließen, erhabene Buchbeschläge"/>
    <x v="2"/>
    <s v="80° bis 110°, einseitig digitalisierbar?"/>
    <s v="Schrift bis in den Falz"/>
    <m/>
    <s v="Kassette"/>
    <s v="Nein"/>
    <n v="0"/>
    <m/>
    <m/>
    <m/>
    <m/>
    <m/>
    <m/>
    <m/>
    <m/>
    <m/>
    <x v="0"/>
    <m/>
    <m/>
    <m/>
    <m/>
    <m/>
    <m/>
    <m/>
    <m/>
    <m/>
    <m/>
    <m/>
    <m/>
    <m/>
    <m/>
    <m/>
    <m/>
    <m/>
    <m/>
    <m/>
    <m/>
    <m/>
    <m/>
    <m/>
    <m/>
    <m/>
    <m/>
    <m/>
    <n v="0"/>
    <m/>
    <m/>
    <m/>
    <m/>
    <m/>
    <m/>
    <m/>
    <m/>
    <m/>
    <m/>
    <m/>
    <m/>
    <m/>
    <m/>
    <m/>
    <m/>
    <m/>
    <m/>
    <m/>
    <m/>
    <m/>
    <m/>
    <m/>
    <m/>
    <m/>
    <m/>
    <m/>
    <m/>
    <m/>
    <m/>
    <m/>
    <m/>
    <m/>
    <m/>
    <m/>
    <m/>
    <m/>
    <m/>
    <m/>
    <m/>
    <m/>
    <m/>
    <m/>
    <m/>
  </r>
  <r>
    <b v="0"/>
    <n v="295"/>
    <s v="L-1530-155465481"/>
    <s v="99435195X"/>
    <m/>
    <s v="https://portal.dnb.de/opac.htm?method=simpleSearch&amp;cqlMode=true&amp;query=idn%3D99435195X"/>
    <s v="III 26, 1"/>
    <m/>
    <s v="X"/>
    <s v="Gewebeeinband, Schließen, erhabene Buchbeschläge"/>
    <x v="1"/>
    <s v="80° bis 110°, einseitig digitalisierbar?"/>
    <s v="hohler Rücken"/>
    <m/>
    <s v="Buchschuh"/>
    <s v="Nein"/>
    <n v="0"/>
    <m/>
    <m/>
    <m/>
    <m/>
    <m/>
    <m/>
    <m/>
    <m/>
    <m/>
    <x v="0"/>
    <m/>
    <m/>
    <m/>
    <m/>
    <m/>
    <m/>
    <m/>
    <m/>
    <m/>
    <m/>
    <m/>
    <m/>
    <m/>
    <m/>
    <m/>
    <m/>
    <m/>
    <m/>
    <m/>
    <m/>
    <m/>
    <m/>
    <m/>
    <m/>
    <m/>
    <m/>
    <m/>
    <n v="0"/>
    <m/>
    <m/>
    <m/>
    <m/>
    <m/>
    <m/>
    <m/>
    <m/>
    <m/>
    <m/>
    <m/>
    <m/>
    <m/>
    <m/>
    <m/>
    <m/>
    <m/>
    <m/>
    <m/>
    <m/>
    <m/>
    <m/>
    <m/>
    <m/>
    <m/>
    <m/>
    <m/>
    <m/>
    <m/>
    <m/>
    <m/>
    <m/>
    <m/>
    <m/>
    <m/>
    <m/>
    <m/>
    <m/>
    <m/>
    <m/>
    <m/>
    <m/>
    <m/>
    <m/>
  </r>
  <r>
    <b v="1"/>
    <m/>
    <s v="L-9999-678830347"/>
    <s v="1211119106"/>
    <s v="Qd"/>
    <m/>
    <s v="III 26, 1"/>
    <s v="III 26, 1"/>
    <m/>
    <m/>
    <x v="0"/>
    <m/>
    <m/>
    <m/>
    <m/>
    <m/>
    <m/>
    <m/>
    <m/>
    <m/>
    <m/>
    <m/>
    <m/>
    <m/>
    <m/>
    <m/>
    <x v="0"/>
    <m/>
    <m/>
    <m/>
    <m/>
    <m/>
    <m/>
    <m/>
    <m/>
    <m/>
    <m/>
    <m/>
    <m/>
    <m/>
    <m/>
    <m/>
    <m/>
    <m/>
    <m/>
    <m/>
    <m/>
    <m/>
    <m/>
    <m/>
    <m/>
    <m/>
    <m/>
    <m/>
    <m/>
    <m/>
    <m/>
    <m/>
    <m/>
    <m/>
    <m/>
    <m/>
    <m/>
    <m/>
    <m/>
    <m/>
    <m/>
    <m/>
    <m/>
    <m/>
    <m/>
    <m/>
    <m/>
    <m/>
    <m/>
    <m/>
    <m/>
    <m/>
    <m/>
    <m/>
    <m/>
    <m/>
    <m/>
    <m/>
    <m/>
    <m/>
    <m/>
    <m/>
    <m/>
    <m/>
    <m/>
    <m/>
    <m/>
    <m/>
    <m/>
    <m/>
    <m/>
    <m/>
    <m/>
  </r>
  <r>
    <b v="0"/>
    <n v="296"/>
    <s v="L-1881-163020639"/>
    <s v="996910387"/>
    <m/>
    <s v="https://portal.dnb.de/opac.htm?method=simpleSearch&amp;cqlMode=true&amp;query=idn%3D996910387"/>
    <s v="III 26, 1 (1. angebundenes Werk)"/>
    <m/>
    <m/>
    <m/>
    <x v="0"/>
    <m/>
    <m/>
    <m/>
    <m/>
    <m/>
    <m/>
    <m/>
    <m/>
    <m/>
    <m/>
    <m/>
    <m/>
    <m/>
    <m/>
    <m/>
    <x v="0"/>
    <m/>
    <m/>
    <m/>
    <m/>
    <m/>
    <m/>
    <m/>
    <m/>
    <m/>
    <m/>
    <m/>
    <m/>
    <m/>
    <m/>
    <m/>
    <m/>
    <m/>
    <m/>
    <m/>
    <m/>
    <m/>
    <m/>
    <m/>
    <m/>
    <m/>
    <m/>
    <m/>
    <n v="0"/>
    <m/>
    <m/>
    <m/>
    <m/>
    <m/>
    <m/>
    <m/>
    <m/>
    <m/>
    <m/>
    <m/>
    <m/>
    <m/>
    <m/>
    <m/>
    <m/>
    <m/>
    <m/>
    <m/>
    <m/>
    <m/>
    <m/>
    <m/>
    <m/>
    <m/>
    <m/>
    <m/>
    <m/>
    <m/>
    <m/>
    <m/>
    <m/>
    <m/>
    <m/>
    <m/>
    <m/>
    <m/>
    <m/>
    <m/>
    <m/>
    <m/>
    <m/>
    <m/>
    <m/>
  </r>
  <r>
    <b v="0"/>
    <n v="297"/>
    <s v="L-1880-170568237"/>
    <s v="1000401340"/>
    <m/>
    <s v="https://portal.dnb.de/opac.htm?method=simpleSearch&amp;cqlMode=true&amp;query=idn%3D1000401340"/>
    <s v="III 26, 1 (2. angebundenes Werk)"/>
    <m/>
    <m/>
    <m/>
    <x v="0"/>
    <m/>
    <m/>
    <m/>
    <m/>
    <m/>
    <m/>
    <m/>
    <m/>
    <m/>
    <m/>
    <m/>
    <m/>
    <m/>
    <m/>
    <m/>
    <x v="0"/>
    <m/>
    <m/>
    <m/>
    <m/>
    <m/>
    <m/>
    <m/>
    <m/>
    <m/>
    <m/>
    <m/>
    <m/>
    <m/>
    <m/>
    <m/>
    <m/>
    <m/>
    <m/>
    <m/>
    <m/>
    <m/>
    <m/>
    <m/>
    <m/>
    <m/>
    <m/>
    <m/>
    <n v="0"/>
    <m/>
    <m/>
    <m/>
    <m/>
    <m/>
    <m/>
    <m/>
    <m/>
    <m/>
    <m/>
    <m/>
    <m/>
    <m/>
    <m/>
    <m/>
    <m/>
    <m/>
    <m/>
    <m/>
    <m/>
    <m/>
    <m/>
    <m/>
    <m/>
    <m/>
    <m/>
    <m/>
    <m/>
    <m/>
    <m/>
    <m/>
    <m/>
    <m/>
    <m/>
    <m/>
    <m/>
    <m/>
    <m/>
    <m/>
    <m/>
    <m/>
    <m/>
    <m/>
    <m/>
  </r>
  <r>
    <b v="0"/>
    <n v="298"/>
    <s v="L-1873-170566617"/>
    <s v="26289377"/>
    <m/>
    <s v="https://portal.dnb.de/opac.htm?method=simpleSearch&amp;cqlMode=true&amp;query=idn%3D26289377"/>
    <s v="III 26, 1 (3 an)"/>
    <m/>
    <m/>
    <m/>
    <x v="0"/>
    <m/>
    <m/>
    <m/>
    <m/>
    <m/>
    <m/>
    <m/>
    <m/>
    <m/>
    <m/>
    <m/>
    <m/>
    <m/>
    <m/>
    <m/>
    <x v="0"/>
    <m/>
    <m/>
    <m/>
    <m/>
    <m/>
    <m/>
    <m/>
    <m/>
    <m/>
    <m/>
    <m/>
    <m/>
    <m/>
    <m/>
    <m/>
    <m/>
    <m/>
    <m/>
    <m/>
    <m/>
    <m/>
    <m/>
    <m/>
    <m/>
    <m/>
    <m/>
    <m/>
    <n v="0"/>
    <m/>
    <m/>
    <m/>
    <m/>
    <m/>
    <m/>
    <m/>
    <m/>
    <m/>
    <m/>
    <m/>
    <m/>
    <m/>
    <m/>
    <m/>
    <m/>
    <m/>
    <m/>
    <m/>
    <m/>
    <m/>
    <m/>
    <m/>
    <m/>
    <m/>
    <m/>
    <m/>
    <m/>
    <m/>
    <m/>
    <m/>
    <m/>
    <m/>
    <m/>
    <m/>
    <m/>
    <m/>
    <m/>
    <m/>
    <m/>
    <m/>
    <m/>
    <m/>
    <m/>
  </r>
  <r>
    <b v="0"/>
    <n v="299"/>
    <s v="L-1880-170566714"/>
    <s v="1000399702"/>
    <m/>
    <s v="https://portal.dnb.de/opac.htm?method=simpleSearch&amp;cqlMode=true&amp;query=idn%3D1000399702"/>
    <s v="III 26, 1 (3. angebundenes Werk)"/>
    <m/>
    <m/>
    <m/>
    <x v="0"/>
    <m/>
    <m/>
    <m/>
    <m/>
    <m/>
    <m/>
    <m/>
    <m/>
    <m/>
    <m/>
    <m/>
    <m/>
    <m/>
    <m/>
    <m/>
    <x v="0"/>
    <m/>
    <m/>
    <m/>
    <m/>
    <m/>
    <m/>
    <m/>
    <m/>
    <m/>
    <m/>
    <m/>
    <m/>
    <m/>
    <m/>
    <m/>
    <m/>
    <m/>
    <m/>
    <m/>
    <m/>
    <m/>
    <m/>
    <m/>
    <m/>
    <m/>
    <m/>
    <m/>
    <n v="0"/>
    <m/>
    <m/>
    <m/>
    <m/>
    <m/>
    <m/>
    <m/>
    <m/>
    <m/>
    <m/>
    <m/>
    <m/>
    <m/>
    <m/>
    <m/>
    <m/>
    <m/>
    <m/>
    <m/>
    <m/>
    <m/>
    <m/>
    <m/>
    <m/>
    <m/>
    <m/>
    <m/>
    <m/>
    <m/>
    <m/>
    <m/>
    <m/>
    <m/>
    <m/>
    <m/>
    <m/>
    <m/>
    <m/>
    <m/>
    <m/>
    <m/>
    <m/>
    <m/>
    <m/>
  </r>
  <r>
    <b v="0"/>
    <n v="300"/>
    <s v="L-1870-370531027"/>
    <s v="10730419"/>
    <m/>
    <s v="https://portal.dnb.de/opac.htm?method=simpleSearch&amp;cqlMode=true&amp;query=idn%3D10730419"/>
    <s v="III 26, 1 (angebunden)"/>
    <m/>
    <m/>
    <m/>
    <x v="0"/>
    <m/>
    <m/>
    <m/>
    <m/>
    <m/>
    <m/>
    <m/>
    <m/>
    <m/>
    <m/>
    <m/>
    <m/>
    <m/>
    <m/>
    <m/>
    <x v="0"/>
    <m/>
    <m/>
    <m/>
    <m/>
    <m/>
    <m/>
    <m/>
    <m/>
    <m/>
    <m/>
    <m/>
    <m/>
    <m/>
    <m/>
    <m/>
    <m/>
    <m/>
    <m/>
    <m/>
    <m/>
    <m/>
    <m/>
    <m/>
    <m/>
    <m/>
    <m/>
    <m/>
    <n v="0"/>
    <m/>
    <m/>
    <m/>
    <m/>
    <m/>
    <m/>
    <m/>
    <m/>
    <m/>
    <m/>
    <m/>
    <m/>
    <m/>
    <m/>
    <m/>
    <m/>
    <m/>
    <m/>
    <m/>
    <m/>
    <m/>
    <m/>
    <m/>
    <m/>
    <m/>
    <m/>
    <m/>
    <m/>
    <m/>
    <m/>
    <m/>
    <m/>
    <m/>
    <m/>
    <m/>
    <m/>
    <m/>
    <m/>
    <m/>
    <m/>
    <m/>
    <m/>
    <m/>
    <m/>
  </r>
  <r>
    <b v="0"/>
    <n v="301"/>
    <s v="L-1523-315492783"/>
    <s v="1066962413"/>
    <m/>
    <s v="https://portal.dnb.de/opac.htm?method=simpleSearch&amp;cqlMode=true&amp;query=idn%3D1066962413"/>
    <s v="III 28, 1"/>
    <m/>
    <s v="X"/>
    <s v="Halbledereinband, Schließen, erhabene Buchbeschläge"/>
    <x v="1"/>
    <s v="80° bis 110°, einseitig digitalisierbar?"/>
    <s v="hohler Rücken"/>
    <m/>
    <s v="Buchschuh"/>
    <s v="Nein"/>
    <n v="1"/>
    <m/>
    <m/>
    <m/>
    <m/>
    <m/>
    <m/>
    <m/>
    <m/>
    <m/>
    <x v="0"/>
    <m/>
    <m/>
    <m/>
    <m/>
    <m/>
    <m/>
    <m/>
    <m/>
    <m/>
    <m/>
    <m/>
    <m/>
    <m/>
    <m/>
    <m/>
    <m/>
    <m/>
    <m/>
    <m/>
    <m/>
    <m/>
    <m/>
    <m/>
    <m/>
    <m/>
    <m/>
    <m/>
    <n v="0"/>
    <m/>
    <m/>
    <m/>
    <m/>
    <m/>
    <m/>
    <m/>
    <m/>
    <m/>
    <m/>
    <m/>
    <m/>
    <m/>
    <m/>
    <m/>
    <m/>
    <m/>
    <m/>
    <m/>
    <m/>
    <m/>
    <m/>
    <m/>
    <m/>
    <m/>
    <m/>
    <m/>
    <m/>
    <m/>
    <m/>
    <m/>
    <m/>
    <m/>
    <m/>
    <m/>
    <m/>
    <m/>
    <m/>
    <m/>
    <m/>
    <m/>
    <m/>
    <m/>
    <m/>
  </r>
  <r>
    <b v="1"/>
    <m/>
    <s v="L-9999-414831152"/>
    <s v="1138314196"/>
    <s v="Qd"/>
    <m/>
    <s v="III 28, 1"/>
    <s v="III 28, 1"/>
    <m/>
    <m/>
    <x v="0"/>
    <m/>
    <m/>
    <m/>
    <m/>
    <m/>
    <m/>
    <m/>
    <m/>
    <m/>
    <m/>
    <m/>
    <m/>
    <m/>
    <m/>
    <m/>
    <x v="0"/>
    <m/>
    <m/>
    <m/>
    <m/>
    <m/>
    <m/>
    <m/>
    <m/>
    <m/>
    <m/>
    <m/>
    <m/>
    <m/>
    <m/>
    <m/>
    <m/>
    <m/>
    <m/>
    <m/>
    <m/>
    <m/>
    <m/>
    <m/>
    <m/>
    <m/>
    <m/>
    <m/>
    <m/>
    <m/>
    <m/>
    <m/>
    <m/>
    <m/>
    <m/>
    <m/>
    <m/>
    <m/>
    <m/>
    <m/>
    <m/>
    <m/>
    <m/>
    <m/>
    <m/>
    <m/>
    <m/>
    <m/>
    <m/>
    <m/>
    <m/>
    <m/>
    <m/>
    <m/>
    <m/>
    <m/>
    <m/>
    <m/>
    <m/>
    <m/>
    <m/>
    <m/>
    <m/>
    <m/>
    <m/>
    <m/>
    <m/>
    <m/>
    <m/>
    <m/>
    <m/>
    <m/>
    <m/>
  </r>
  <r>
    <b v="0"/>
    <n v="304"/>
    <s v="L-1896-670707023"/>
    <s v="19699794"/>
    <m/>
    <s v="https://portal.dnb.de/opac.htm?method=simpleSearch&amp;cqlMode=true&amp;query=idn%3D19699794"/>
    <s v="III 28, 1 (1. angebundenes Werk)"/>
    <m/>
    <m/>
    <m/>
    <x v="0"/>
    <m/>
    <m/>
    <m/>
    <m/>
    <m/>
    <m/>
    <m/>
    <m/>
    <m/>
    <m/>
    <m/>
    <m/>
    <m/>
    <m/>
    <m/>
    <x v="0"/>
    <m/>
    <m/>
    <m/>
    <m/>
    <m/>
    <m/>
    <m/>
    <m/>
    <m/>
    <m/>
    <m/>
    <m/>
    <m/>
    <m/>
    <m/>
    <m/>
    <m/>
    <m/>
    <m/>
    <m/>
    <m/>
    <m/>
    <m/>
    <m/>
    <m/>
    <m/>
    <m/>
    <n v="0"/>
    <m/>
    <m/>
    <m/>
    <m/>
    <m/>
    <m/>
    <m/>
    <m/>
    <m/>
    <m/>
    <m/>
    <m/>
    <m/>
    <m/>
    <m/>
    <m/>
    <m/>
    <m/>
    <m/>
    <m/>
    <m/>
    <m/>
    <m/>
    <m/>
    <m/>
    <m/>
    <m/>
    <m/>
    <m/>
    <m/>
    <m/>
    <m/>
    <m/>
    <m/>
    <m/>
    <m/>
    <m/>
    <m/>
    <m/>
    <m/>
    <m/>
    <m/>
    <m/>
    <m/>
  </r>
  <r>
    <b v="0"/>
    <n v="305"/>
    <s v="L-1880-670707007"/>
    <s v="1208738313"/>
    <m/>
    <s v="https://portal.dnb.de/opac.htm?method=simpleSearch&amp;cqlMode=true&amp;query=idn%3D1208738313"/>
    <s v="III 28, 1 (1.angebundenes Werk)"/>
    <m/>
    <m/>
    <m/>
    <x v="0"/>
    <m/>
    <m/>
    <m/>
    <m/>
    <m/>
    <m/>
    <m/>
    <m/>
    <m/>
    <m/>
    <m/>
    <m/>
    <m/>
    <m/>
    <m/>
    <x v="0"/>
    <m/>
    <m/>
    <m/>
    <m/>
    <m/>
    <m/>
    <m/>
    <m/>
    <m/>
    <m/>
    <m/>
    <m/>
    <m/>
    <m/>
    <m/>
    <m/>
    <m/>
    <m/>
    <m/>
    <m/>
    <m/>
    <m/>
    <m/>
    <m/>
    <m/>
    <m/>
    <m/>
    <n v="0"/>
    <m/>
    <m/>
    <m/>
    <m/>
    <m/>
    <m/>
    <m/>
    <m/>
    <m/>
    <m/>
    <m/>
    <m/>
    <m/>
    <m/>
    <m/>
    <m/>
    <m/>
    <m/>
    <m/>
    <m/>
    <m/>
    <m/>
    <m/>
    <m/>
    <m/>
    <m/>
    <m/>
    <m/>
    <m/>
    <m/>
    <m/>
    <m/>
    <m/>
    <m/>
    <m/>
    <m/>
    <m/>
    <m/>
    <m/>
    <m/>
    <m/>
    <m/>
    <m/>
    <m/>
  </r>
  <r>
    <b v="0"/>
    <n v="306"/>
    <s v="L-1880-670819859"/>
    <s v="1208798723"/>
    <m/>
    <s v="https://portal.dnb.de/opac.htm?method=simpleSearch&amp;cqlMode=true&amp;query=idn%3D1208798723"/>
    <s v="III 28, 1 (2. angebundenes Werk)"/>
    <m/>
    <m/>
    <m/>
    <x v="0"/>
    <m/>
    <m/>
    <m/>
    <m/>
    <m/>
    <m/>
    <m/>
    <m/>
    <m/>
    <m/>
    <m/>
    <m/>
    <m/>
    <m/>
    <m/>
    <x v="0"/>
    <m/>
    <m/>
    <m/>
    <m/>
    <m/>
    <m/>
    <m/>
    <m/>
    <m/>
    <m/>
    <m/>
    <m/>
    <m/>
    <m/>
    <m/>
    <m/>
    <m/>
    <m/>
    <m/>
    <m/>
    <m/>
    <m/>
    <m/>
    <m/>
    <m/>
    <m/>
    <m/>
    <n v="0"/>
    <m/>
    <m/>
    <m/>
    <m/>
    <m/>
    <m/>
    <m/>
    <m/>
    <m/>
    <m/>
    <m/>
    <m/>
    <m/>
    <m/>
    <m/>
    <m/>
    <m/>
    <m/>
    <m/>
    <m/>
    <m/>
    <m/>
    <m/>
    <m/>
    <m/>
    <m/>
    <m/>
    <m/>
    <m/>
    <m/>
    <m/>
    <m/>
    <m/>
    <m/>
    <m/>
    <m/>
    <m/>
    <m/>
    <m/>
    <m/>
    <m/>
    <m/>
    <m/>
    <m/>
  </r>
  <r>
    <b v="0"/>
    <n v="307"/>
    <s v="L-1880-670014834"/>
    <s v="120834126X"/>
    <m/>
    <s v="https://portal.dnb.de/opac.htm?method=simpleSearch&amp;cqlMode=true&amp;query=idn%3D120834126X"/>
    <s v="III 28, 1 (3.angebundenes Werk)"/>
    <m/>
    <m/>
    <m/>
    <x v="0"/>
    <m/>
    <m/>
    <m/>
    <m/>
    <m/>
    <m/>
    <m/>
    <m/>
    <m/>
    <m/>
    <m/>
    <m/>
    <m/>
    <m/>
    <m/>
    <x v="0"/>
    <m/>
    <m/>
    <m/>
    <m/>
    <m/>
    <m/>
    <m/>
    <m/>
    <m/>
    <m/>
    <m/>
    <m/>
    <m/>
    <m/>
    <m/>
    <m/>
    <m/>
    <m/>
    <m/>
    <m/>
    <m/>
    <m/>
    <m/>
    <m/>
    <m/>
    <m/>
    <m/>
    <n v="0"/>
    <m/>
    <m/>
    <m/>
    <m/>
    <m/>
    <m/>
    <m/>
    <m/>
    <m/>
    <m/>
    <m/>
    <m/>
    <m/>
    <m/>
    <m/>
    <m/>
    <m/>
    <m/>
    <m/>
    <m/>
    <m/>
    <m/>
    <m/>
    <m/>
    <m/>
    <m/>
    <m/>
    <m/>
    <m/>
    <m/>
    <m/>
    <m/>
    <m/>
    <m/>
    <m/>
    <m/>
    <m/>
    <m/>
    <m/>
    <m/>
    <m/>
    <m/>
    <m/>
    <m/>
  </r>
  <r>
    <b v="0"/>
    <n v="308"/>
    <s v="L-1880-670952753"/>
    <s v="1208877550"/>
    <m/>
    <s v="https://portal.dnb.de/opac.htm?method=simpleSearch&amp;cqlMode=true&amp;query=idn%3D1208877550"/>
    <s v="III 28, 1 (4. angebundenes Werk)"/>
    <m/>
    <m/>
    <m/>
    <x v="0"/>
    <m/>
    <m/>
    <m/>
    <m/>
    <m/>
    <m/>
    <m/>
    <m/>
    <m/>
    <m/>
    <m/>
    <m/>
    <m/>
    <m/>
    <m/>
    <x v="0"/>
    <m/>
    <m/>
    <m/>
    <m/>
    <m/>
    <m/>
    <m/>
    <m/>
    <m/>
    <m/>
    <m/>
    <m/>
    <m/>
    <m/>
    <m/>
    <m/>
    <m/>
    <m/>
    <m/>
    <m/>
    <m/>
    <m/>
    <m/>
    <m/>
    <m/>
    <m/>
    <m/>
    <n v="0"/>
    <m/>
    <m/>
    <m/>
    <m/>
    <m/>
    <m/>
    <m/>
    <m/>
    <m/>
    <m/>
    <m/>
    <m/>
    <m/>
    <m/>
    <m/>
    <m/>
    <m/>
    <m/>
    <m/>
    <m/>
    <m/>
    <m/>
    <m/>
    <m/>
    <m/>
    <m/>
    <m/>
    <m/>
    <m/>
    <m/>
    <m/>
    <m/>
    <m/>
    <m/>
    <m/>
    <m/>
    <m/>
    <m/>
    <m/>
    <m/>
    <m/>
    <m/>
    <m/>
    <m/>
  </r>
  <r>
    <b v="1"/>
    <n v="302"/>
    <s v="L-1524-315490993"/>
    <s v="106696050X"/>
    <s v="Aaf"/>
    <s v="https://portal.dnb.de/opac.htm?method=simpleSearch&amp;cqlMode=true&amp;query=idn%3D106696050X"/>
    <s v="III 28, 2"/>
    <s v="III 28, 2"/>
    <s v="X"/>
    <s v="Ledereinband"/>
    <x v="1"/>
    <s v="180°"/>
    <s v="hohler Rücken"/>
    <m/>
    <m/>
    <m/>
    <n v="0"/>
    <m/>
    <m/>
    <m/>
    <m/>
    <m/>
    <m/>
    <m/>
    <m/>
    <m/>
    <x v="0"/>
    <m/>
    <m/>
    <m/>
    <m/>
    <m/>
    <m/>
    <m/>
    <m/>
    <m/>
    <m/>
    <m/>
    <m/>
    <m/>
    <m/>
    <m/>
    <m/>
    <m/>
    <m/>
    <m/>
    <m/>
    <m/>
    <m/>
    <m/>
    <m/>
    <m/>
    <m/>
    <m/>
    <n v="0"/>
    <m/>
    <m/>
    <m/>
    <m/>
    <m/>
    <m/>
    <m/>
    <m/>
    <m/>
    <m/>
    <m/>
    <m/>
    <m/>
    <m/>
    <m/>
    <m/>
    <m/>
    <m/>
    <m/>
    <m/>
    <m/>
    <m/>
    <m/>
    <m/>
    <m/>
    <m/>
    <m/>
    <m/>
    <m/>
    <m/>
    <m/>
    <m/>
    <m/>
    <m/>
    <m/>
    <m/>
    <m/>
    <m/>
    <m/>
    <m/>
    <m/>
    <m/>
    <m/>
    <m/>
  </r>
  <r>
    <b v="1"/>
    <n v="303"/>
    <s v="L-1524-315491981"/>
    <s v="1066961581"/>
    <s v="Aaf"/>
    <s v="https://portal.dnb.de/opac.htm?method=simpleSearch&amp;cqlMode=true&amp;query=idn%3D1066961581"/>
    <s v="III 28, 3"/>
    <s v="III 28, 3"/>
    <s v="X"/>
    <s v="Halbledereinband, Schließen, erhabene Buchbeschläge"/>
    <x v="1"/>
    <s v="80° bis 110°, einseitig digitalisierbar?"/>
    <m/>
    <m/>
    <s v="Mappe"/>
    <s v="Nein"/>
    <n v="3"/>
    <m/>
    <m/>
    <m/>
    <m/>
    <m/>
    <m/>
    <m/>
    <m/>
    <m/>
    <x v="0"/>
    <m/>
    <m/>
    <m/>
    <m/>
    <m/>
    <m/>
    <m/>
    <m/>
    <m/>
    <m/>
    <m/>
    <m/>
    <m/>
    <m/>
    <m/>
    <m/>
    <m/>
    <m/>
    <m/>
    <m/>
    <m/>
    <m/>
    <m/>
    <m/>
    <m/>
    <m/>
    <m/>
    <n v="0"/>
    <m/>
    <m/>
    <m/>
    <m/>
    <m/>
    <m/>
    <m/>
    <m/>
    <m/>
    <m/>
    <m/>
    <m/>
    <m/>
    <m/>
    <m/>
    <m/>
    <m/>
    <m/>
    <m/>
    <m/>
    <m/>
    <m/>
    <m/>
    <m/>
    <m/>
    <m/>
    <m/>
    <m/>
    <m/>
    <m/>
    <m/>
    <m/>
    <m/>
    <m/>
    <m/>
    <m/>
    <m/>
    <m/>
    <m/>
    <m/>
    <m/>
    <m/>
    <m/>
    <m/>
  </r>
  <r>
    <b v="1"/>
    <n v="309"/>
    <s v="L-1559-315488298"/>
    <s v="1066957673"/>
    <s v="Aaf"/>
    <s v="https://portal.dnb.de/opac.htm?method=simpleSearch&amp;cqlMode=true&amp;query=idn%3D1066957673"/>
    <s v="III 29, 2"/>
    <s v="III 29, 2"/>
    <s v="X"/>
    <s v="Papier- oder Pappeinband"/>
    <x v="1"/>
    <s v="180°"/>
    <m/>
    <m/>
    <s v="Mappe"/>
    <s v="Ja"/>
    <n v="0"/>
    <m/>
    <m/>
    <m/>
    <m/>
    <m/>
    <m/>
    <m/>
    <m/>
    <m/>
    <x v="0"/>
    <m/>
    <m/>
    <m/>
    <m/>
    <m/>
    <m/>
    <m/>
    <m/>
    <m/>
    <m/>
    <m/>
    <m/>
    <m/>
    <m/>
    <m/>
    <m/>
    <m/>
    <m/>
    <m/>
    <m/>
    <m/>
    <m/>
    <m/>
    <m/>
    <m/>
    <m/>
    <m/>
    <n v="0"/>
    <m/>
    <m/>
    <m/>
    <m/>
    <m/>
    <m/>
    <m/>
    <m/>
    <m/>
    <m/>
    <m/>
    <m/>
    <m/>
    <m/>
    <m/>
    <m/>
    <m/>
    <m/>
    <m/>
    <m/>
    <m/>
    <m/>
    <m/>
    <m/>
    <m/>
    <m/>
    <m/>
    <m/>
    <m/>
    <m/>
    <m/>
    <m/>
    <m/>
    <m/>
    <m/>
    <m/>
    <m/>
    <m/>
    <m/>
    <m/>
    <m/>
    <m/>
    <m/>
    <m/>
  </r>
  <r>
    <b v="1"/>
    <n v="310"/>
    <s v="L-1560-315492740"/>
    <s v="1066962367"/>
    <s v="Aaf"/>
    <s v="https://portal.dnb.de/opac.htm?method=simpleSearch&amp;cqlMode=true&amp;query=idn%3D1066962367"/>
    <s v="III 29, 3"/>
    <s v="III 29, 3"/>
    <s v="X"/>
    <s v="Halbpergamentband, Schließen, erhabene Buchbeschläge"/>
    <x v="1"/>
    <s v="180°"/>
    <s v="hohler Rücken, stark deformiertes Objekt"/>
    <m/>
    <s v="Buchschuh"/>
    <s v="Nein"/>
    <n v="1"/>
    <m/>
    <m/>
    <m/>
    <m/>
    <m/>
    <m/>
    <m/>
    <m/>
    <m/>
    <x v="8"/>
    <s v="x"/>
    <m/>
    <s v="h"/>
    <m/>
    <m/>
    <m/>
    <m/>
    <m/>
    <s v="Pa"/>
    <m/>
    <m/>
    <m/>
    <m/>
    <m/>
    <m/>
    <m/>
    <m/>
    <m/>
    <m/>
    <m/>
    <m/>
    <m/>
    <s v="110"/>
    <m/>
    <m/>
    <m/>
    <s v="n"/>
    <n v="0"/>
    <m/>
    <m/>
    <m/>
    <s v="x"/>
    <m/>
    <m/>
    <m/>
    <s v="Schaden ist stabil"/>
    <m/>
    <m/>
    <m/>
    <m/>
    <m/>
    <m/>
    <m/>
    <m/>
    <m/>
    <m/>
    <m/>
    <m/>
    <m/>
    <m/>
    <m/>
    <m/>
    <m/>
    <m/>
    <m/>
    <m/>
    <m/>
    <m/>
    <m/>
    <m/>
    <m/>
    <m/>
    <m/>
    <m/>
    <m/>
    <m/>
    <m/>
    <m/>
    <m/>
    <m/>
    <m/>
    <m/>
  </r>
  <r>
    <b v="1"/>
    <n v="311"/>
    <s v="L-1554-171708245"/>
    <s v="1000941396"/>
    <s v="Aal"/>
    <s v="https://portal.dnb.de/opac.htm?method=simpleSearch&amp;cqlMode=true&amp;query=idn%3D1000941396"/>
    <s v="III 29, 4"/>
    <s v="III 29, 4"/>
    <m/>
    <s v="Halbpergamentband"/>
    <x v="1"/>
    <s v="180°"/>
    <s v="hohler Rücken"/>
    <m/>
    <m/>
    <m/>
    <n v="0"/>
    <m/>
    <m/>
    <m/>
    <m/>
    <m/>
    <m/>
    <m/>
    <m/>
    <m/>
    <x v="0"/>
    <m/>
    <m/>
    <m/>
    <m/>
    <m/>
    <m/>
    <m/>
    <m/>
    <m/>
    <m/>
    <m/>
    <m/>
    <m/>
    <m/>
    <m/>
    <m/>
    <m/>
    <m/>
    <m/>
    <m/>
    <m/>
    <m/>
    <m/>
    <m/>
    <m/>
    <m/>
    <m/>
    <n v="0"/>
    <m/>
    <m/>
    <m/>
    <m/>
    <m/>
    <m/>
    <m/>
    <m/>
    <m/>
    <m/>
    <m/>
    <m/>
    <m/>
    <m/>
    <m/>
    <m/>
    <m/>
    <m/>
    <m/>
    <m/>
    <m/>
    <m/>
    <m/>
    <m/>
    <m/>
    <m/>
    <m/>
    <m/>
    <m/>
    <m/>
    <m/>
    <m/>
    <m/>
    <m/>
    <m/>
    <m/>
    <m/>
    <m/>
    <m/>
    <m/>
    <m/>
    <m/>
    <m/>
    <m/>
  </r>
  <r>
    <b v="1"/>
    <n v="312"/>
    <s v="L-1560-154524085"/>
    <s v="994116683"/>
    <s v="Aal"/>
    <s v="https://portal.dnb.de/opac.htm?method=simpleSearch&amp;cqlMode=true&amp;query=idn%3D994116683"/>
    <s v="III 29, 5"/>
    <s v="III 29, 5"/>
    <m/>
    <s v="Ledereinband, Schließen, erhabene Buchbeschläge"/>
    <x v="1"/>
    <s v="80° bis 110°, einseitig digitalisierbar?"/>
    <s v="welliger Buchblock"/>
    <m/>
    <m/>
    <m/>
    <n v="2"/>
    <m/>
    <m/>
    <m/>
    <m/>
    <m/>
    <m/>
    <m/>
    <m/>
    <m/>
    <x v="3"/>
    <m/>
    <m/>
    <s v="f"/>
    <m/>
    <m/>
    <m/>
    <m/>
    <m/>
    <s v="Pa"/>
    <m/>
    <m/>
    <m/>
    <m/>
    <m/>
    <m/>
    <m/>
    <m/>
    <m/>
    <m/>
    <m/>
    <m/>
    <m/>
    <s v="45"/>
    <m/>
    <m/>
    <m/>
    <s v="n"/>
    <n v="0"/>
    <m/>
    <m/>
    <m/>
    <m/>
    <m/>
    <m/>
    <m/>
    <s v="Schaden ist stabil"/>
    <m/>
    <m/>
    <m/>
    <m/>
    <m/>
    <m/>
    <m/>
    <m/>
    <m/>
    <m/>
    <m/>
    <m/>
    <m/>
    <m/>
    <m/>
    <m/>
    <m/>
    <m/>
    <m/>
    <m/>
    <m/>
    <m/>
    <m/>
    <m/>
    <m/>
    <m/>
    <m/>
    <m/>
    <m/>
    <m/>
    <m/>
    <m/>
    <m/>
    <m/>
    <m/>
    <m/>
  </r>
  <r>
    <b v="1"/>
    <n v="313"/>
    <s v="L-1514-315493143"/>
    <s v="1066962855"/>
    <s v="Aaf"/>
    <s v="https://portal.dnb.de/opac.htm?method=simpleSearch&amp;cqlMode=true&amp;query=idn%3D1066962855"/>
    <s v="III 30, 1"/>
    <s v="III 30, 1"/>
    <s v="X"/>
    <s v="Pergamentband"/>
    <x v="1"/>
    <s v="80° bis 110°, einseitig digitalisierbar?"/>
    <s v="hohler Rücken"/>
    <m/>
    <m/>
    <m/>
    <n v="0"/>
    <m/>
    <m/>
    <m/>
    <m/>
    <m/>
    <m/>
    <m/>
    <m/>
    <m/>
    <x v="0"/>
    <m/>
    <m/>
    <m/>
    <m/>
    <m/>
    <m/>
    <m/>
    <m/>
    <m/>
    <m/>
    <m/>
    <m/>
    <m/>
    <m/>
    <m/>
    <m/>
    <m/>
    <m/>
    <m/>
    <m/>
    <m/>
    <m/>
    <m/>
    <m/>
    <m/>
    <m/>
    <m/>
    <n v="0"/>
    <m/>
    <m/>
    <m/>
    <m/>
    <m/>
    <m/>
    <m/>
    <m/>
    <m/>
    <m/>
    <m/>
    <m/>
    <m/>
    <m/>
    <m/>
    <m/>
    <m/>
    <m/>
    <m/>
    <m/>
    <m/>
    <m/>
    <m/>
    <m/>
    <m/>
    <m/>
    <m/>
    <m/>
    <m/>
    <m/>
    <m/>
    <m/>
    <m/>
    <m/>
    <m/>
    <m/>
    <m/>
    <m/>
    <m/>
    <m/>
    <m/>
    <m/>
    <m/>
    <m/>
  </r>
  <r>
    <b v="1"/>
    <n v="317"/>
    <s v="L-1519-158978161"/>
    <s v="995212651"/>
    <s v="Aal"/>
    <s v="https://portal.dnb.de/opac.htm?method=simpleSearch&amp;cqlMode=true&amp;query=idn%3D995212651"/>
    <s v="III 30, 1 a"/>
    <s v="III 30, 1 a"/>
    <m/>
    <s v="Pergamentband, Broschur"/>
    <x v="1"/>
    <s v="80° bis 110°, einseitig digitalisierbar?"/>
    <m/>
    <m/>
    <s v="Kassette"/>
    <s v="Nein"/>
    <n v="1"/>
    <m/>
    <m/>
    <m/>
    <m/>
    <m/>
    <m/>
    <m/>
    <m/>
    <m/>
    <x v="0"/>
    <m/>
    <m/>
    <m/>
    <m/>
    <m/>
    <m/>
    <m/>
    <m/>
    <m/>
    <m/>
    <m/>
    <m/>
    <m/>
    <m/>
    <m/>
    <m/>
    <m/>
    <m/>
    <m/>
    <m/>
    <m/>
    <m/>
    <m/>
    <m/>
    <m/>
    <m/>
    <m/>
    <n v="0"/>
    <m/>
    <m/>
    <m/>
    <m/>
    <m/>
    <m/>
    <m/>
    <m/>
    <m/>
    <m/>
    <m/>
    <m/>
    <m/>
    <m/>
    <m/>
    <m/>
    <m/>
    <m/>
    <m/>
    <m/>
    <m/>
    <m/>
    <m/>
    <m/>
    <m/>
    <m/>
    <m/>
    <m/>
    <m/>
    <m/>
    <m/>
    <m/>
    <m/>
    <m/>
    <m/>
    <m/>
    <m/>
    <m/>
    <m/>
    <m/>
    <m/>
    <m/>
    <m/>
    <m/>
  </r>
  <r>
    <b v="1"/>
    <n v="318"/>
    <s v="L-1519-158977858"/>
    <s v="995212384"/>
    <s v="Aal"/>
    <s v="https://portal.dnb.de/opac.htm?method=simpleSearch&amp;cqlMode=true&amp;query=idn%3D995212384"/>
    <s v="III 30, 1 b"/>
    <s v="III 30, 1 b"/>
    <s v="X"/>
    <s v="Halbledereinband"/>
    <x v="1"/>
    <s v="80° bis 110°, einseitig digitalisierbar?"/>
    <s v="hohler Rücken, stark brüchiges Einbandmaterial"/>
    <m/>
    <m/>
    <m/>
    <n v="3"/>
    <m/>
    <m/>
    <m/>
    <m/>
    <m/>
    <m/>
    <m/>
    <m/>
    <m/>
    <x v="6"/>
    <m/>
    <m/>
    <s v="h/E"/>
    <m/>
    <s v="x"/>
    <m/>
    <m/>
    <m/>
    <s v="Pa"/>
    <s v="x"/>
    <m/>
    <m/>
    <m/>
    <m/>
    <m/>
    <m/>
    <m/>
    <m/>
    <m/>
    <m/>
    <m/>
    <m/>
    <s v="110"/>
    <m/>
    <m/>
    <s v="x"/>
    <s v="n"/>
    <n v="0"/>
    <m/>
    <m/>
    <m/>
    <m/>
    <m/>
    <m/>
    <m/>
    <m/>
    <m/>
    <s v="Umschlag (Leder pudert)"/>
    <m/>
    <m/>
    <m/>
    <m/>
    <m/>
    <m/>
    <m/>
    <m/>
    <m/>
    <m/>
    <m/>
    <m/>
    <m/>
    <m/>
    <m/>
    <m/>
    <m/>
    <m/>
    <m/>
    <m/>
    <m/>
    <m/>
    <m/>
    <m/>
    <m/>
    <m/>
    <m/>
    <m/>
    <m/>
    <m/>
    <m/>
    <m/>
    <m/>
    <m/>
  </r>
  <r>
    <b v="0"/>
    <n v="314"/>
    <s v="L-1523-315489340"/>
    <s v="1066958734"/>
    <m/>
    <s v="https://portal.dnb.de/opac.htm?method=simpleSearch&amp;cqlMode=true&amp;query=idn%3D1066958734"/>
    <s v="III 30, 2"/>
    <m/>
    <m/>
    <m/>
    <x v="0"/>
    <m/>
    <m/>
    <m/>
    <m/>
    <m/>
    <m/>
    <m/>
    <m/>
    <m/>
    <m/>
    <m/>
    <m/>
    <m/>
    <m/>
    <m/>
    <x v="0"/>
    <m/>
    <m/>
    <m/>
    <m/>
    <m/>
    <m/>
    <m/>
    <m/>
    <m/>
    <m/>
    <m/>
    <m/>
    <m/>
    <m/>
    <m/>
    <m/>
    <m/>
    <m/>
    <m/>
    <m/>
    <m/>
    <m/>
    <m/>
    <m/>
    <m/>
    <m/>
    <m/>
    <n v="0"/>
    <m/>
    <m/>
    <m/>
    <m/>
    <m/>
    <m/>
    <m/>
    <m/>
    <m/>
    <m/>
    <m/>
    <m/>
    <m/>
    <m/>
    <m/>
    <m/>
    <m/>
    <m/>
    <m/>
    <m/>
    <m/>
    <m/>
    <m/>
    <m/>
    <m/>
    <m/>
    <m/>
    <m/>
    <m/>
    <m/>
    <m/>
    <m/>
    <m/>
    <m/>
    <m/>
    <m/>
    <m/>
    <m/>
    <m/>
    <m/>
    <m/>
    <m/>
    <m/>
    <m/>
  </r>
  <r>
    <b v="1"/>
    <m/>
    <s v="L-9999-41474702X"/>
    <s v="1138242128"/>
    <s v="Qd"/>
    <m/>
    <s v="III 30, 2"/>
    <s v="III 30, 2"/>
    <m/>
    <m/>
    <x v="0"/>
    <m/>
    <m/>
    <m/>
    <m/>
    <m/>
    <m/>
    <m/>
    <m/>
    <m/>
    <m/>
    <m/>
    <m/>
    <m/>
    <m/>
    <m/>
    <x v="0"/>
    <m/>
    <m/>
    <m/>
    <m/>
    <m/>
    <m/>
    <m/>
    <m/>
    <m/>
    <m/>
    <m/>
    <m/>
    <m/>
    <m/>
    <m/>
    <m/>
    <m/>
    <m/>
    <m/>
    <m/>
    <m/>
    <m/>
    <m/>
    <m/>
    <m/>
    <m/>
    <m/>
    <m/>
    <m/>
    <m/>
    <m/>
    <m/>
    <m/>
    <m/>
    <m/>
    <m/>
    <m/>
    <m/>
    <m/>
    <m/>
    <m/>
    <m/>
    <m/>
    <m/>
    <m/>
    <m/>
    <m/>
    <m/>
    <m/>
    <m/>
    <m/>
    <m/>
    <m/>
    <m/>
    <m/>
    <m/>
    <m/>
    <m/>
    <m/>
    <m/>
    <m/>
    <m/>
    <m/>
    <m/>
    <m/>
    <m/>
    <m/>
    <m/>
    <m/>
    <m/>
    <m/>
    <m/>
  </r>
  <r>
    <b v="0"/>
    <n v="319"/>
    <s v="L-1881-670704695"/>
    <s v="1208734385"/>
    <m/>
    <s v="https://portal.dnb.de/opac.htm?method=simpleSearch&amp;cqlMode=true&amp;query=idn%3D1208734385"/>
    <s v="III 30, 2 (1. angebundenes Werk)"/>
    <m/>
    <s v="X"/>
    <s v="Halbledereinband"/>
    <x v="1"/>
    <s v="80° bis 110°, einseitig digitalisierbar?"/>
    <s v="hohler Rücken, Mehrfacheinbände innerhalb eines Buches"/>
    <m/>
    <m/>
    <m/>
    <n v="2"/>
    <m/>
    <m/>
    <m/>
    <m/>
    <m/>
    <m/>
    <m/>
    <m/>
    <m/>
    <x v="0"/>
    <m/>
    <m/>
    <m/>
    <m/>
    <m/>
    <m/>
    <m/>
    <m/>
    <m/>
    <m/>
    <m/>
    <m/>
    <m/>
    <m/>
    <m/>
    <m/>
    <m/>
    <m/>
    <m/>
    <m/>
    <m/>
    <m/>
    <m/>
    <m/>
    <m/>
    <m/>
    <m/>
    <n v="0"/>
    <m/>
    <m/>
    <m/>
    <m/>
    <m/>
    <m/>
    <m/>
    <m/>
    <m/>
    <m/>
    <m/>
    <m/>
    <m/>
    <m/>
    <m/>
    <m/>
    <m/>
    <m/>
    <m/>
    <m/>
    <m/>
    <m/>
    <m/>
    <m/>
    <m/>
    <m/>
    <m/>
    <m/>
    <m/>
    <m/>
    <m/>
    <m/>
    <m/>
    <m/>
    <m/>
    <m/>
    <m/>
    <m/>
    <m/>
    <m/>
    <m/>
    <m/>
    <m/>
    <m/>
  </r>
  <r>
    <b v="0"/>
    <n v="320"/>
    <s v="L-1879-670801143"/>
    <s v="1208775456"/>
    <m/>
    <s v="https://portal.dnb.de/opac.htm?method=simpleSearch&amp;cqlMode=true&amp;query=idn%3D1208775456"/>
    <s v="III 30, 2 (2. angebundenes Werk)"/>
    <m/>
    <m/>
    <m/>
    <x v="0"/>
    <m/>
    <m/>
    <m/>
    <m/>
    <m/>
    <m/>
    <m/>
    <m/>
    <m/>
    <m/>
    <m/>
    <m/>
    <m/>
    <m/>
    <m/>
    <x v="0"/>
    <m/>
    <m/>
    <m/>
    <m/>
    <m/>
    <m/>
    <m/>
    <m/>
    <m/>
    <m/>
    <m/>
    <m/>
    <m/>
    <m/>
    <m/>
    <m/>
    <m/>
    <m/>
    <m/>
    <m/>
    <m/>
    <m/>
    <m/>
    <m/>
    <m/>
    <m/>
    <m/>
    <n v="0"/>
    <m/>
    <m/>
    <m/>
    <m/>
    <m/>
    <m/>
    <m/>
    <m/>
    <m/>
    <m/>
    <m/>
    <m/>
    <m/>
    <m/>
    <m/>
    <m/>
    <m/>
    <m/>
    <m/>
    <m/>
    <m/>
    <m/>
    <m/>
    <m/>
    <m/>
    <m/>
    <m/>
    <m/>
    <m/>
    <m/>
    <m/>
    <m/>
    <m/>
    <m/>
    <m/>
    <m/>
    <m/>
    <m/>
    <m/>
    <m/>
    <m/>
    <m/>
    <m/>
    <m/>
  </r>
  <r>
    <b v="0"/>
    <n v="321"/>
    <s v="L-1880-670704938"/>
    <s v="1208734695"/>
    <m/>
    <s v="https://portal.dnb.de/opac.htm?method=simpleSearch&amp;cqlMode=true&amp;query=idn%3D1208734695"/>
    <s v="III 30, 2 (3. angebundenes Werk)"/>
    <m/>
    <m/>
    <m/>
    <x v="0"/>
    <m/>
    <m/>
    <m/>
    <m/>
    <m/>
    <m/>
    <m/>
    <m/>
    <m/>
    <m/>
    <m/>
    <m/>
    <m/>
    <m/>
    <m/>
    <x v="0"/>
    <m/>
    <m/>
    <m/>
    <m/>
    <m/>
    <m/>
    <m/>
    <m/>
    <m/>
    <m/>
    <m/>
    <m/>
    <m/>
    <m/>
    <m/>
    <m/>
    <m/>
    <m/>
    <m/>
    <m/>
    <m/>
    <m/>
    <m/>
    <m/>
    <m/>
    <m/>
    <m/>
    <n v="0"/>
    <m/>
    <m/>
    <m/>
    <m/>
    <m/>
    <m/>
    <m/>
    <m/>
    <m/>
    <m/>
    <m/>
    <m/>
    <m/>
    <m/>
    <m/>
    <m/>
    <m/>
    <m/>
    <m/>
    <m/>
    <m/>
    <m/>
    <m/>
    <m/>
    <m/>
    <m/>
    <m/>
    <m/>
    <m/>
    <m/>
    <m/>
    <m/>
    <m/>
    <m/>
    <m/>
    <m/>
    <m/>
    <m/>
    <m/>
    <m/>
    <m/>
    <m/>
    <m/>
    <m/>
  </r>
  <r>
    <b v="1"/>
    <n v="322"/>
    <s v="L-1522-162909306"/>
    <s v="996820817"/>
    <s v="Aal"/>
    <s v="https://portal.dnb.de/opac.htm?method=simpleSearch&amp;cqlMode=true&amp;query=idn%3D996820817"/>
    <s v="III 30, 2 a"/>
    <s v="III 30, 2 a"/>
    <m/>
    <s v="Halbpergamentband"/>
    <x v="1"/>
    <s v="180°"/>
    <s v="hohler Rücken"/>
    <m/>
    <m/>
    <m/>
    <n v="0"/>
    <m/>
    <m/>
    <m/>
    <m/>
    <m/>
    <m/>
    <m/>
    <m/>
    <m/>
    <x v="0"/>
    <m/>
    <m/>
    <m/>
    <m/>
    <m/>
    <m/>
    <m/>
    <m/>
    <m/>
    <m/>
    <m/>
    <m/>
    <m/>
    <m/>
    <m/>
    <m/>
    <m/>
    <m/>
    <m/>
    <m/>
    <m/>
    <m/>
    <m/>
    <m/>
    <m/>
    <m/>
    <m/>
    <n v="0"/>
    <m/>
    <m/>
    <m/>
    <m/>
    <m/>
    <m/>
    <m/>
    <m/>
    <m/>
    <m/>
    <m/>
    <m/>
    <m/>
    <m/>
    <m/>
    <m/>
    <m/>
    <m/>
    <m/>
    <m/>
    <m/>
    <m/>
    <m/>
    <m/>
    <m/>
    <m/>
    <m/>
    <m/>
    <m/>
    <m/>
    <m/>
    <m/>
    <m/>
    <m/>
    <m/>
    <m/>
    <m/>
    <m/>
    <m/>
    <m/>
    <m/>
    <m/>
    <m/>
    <m/>
  </r>
  <r>
    <b v="1"/>
    <n v="315"/>
    <s v="L-1546-315463899"/>
    <s v="1066936013"/>
    <s v="Aaf"/>
    <s v="https://portal.dnb.de/opac.htm?method=simpleSearch&amp;cqlMode=true&amp;query=idn%3D1066936013"/>
    <s v="III 30, 3"/>
    <s v="III 30, 3"/>
    <s v="X"/>
    <s v="Gewebeeinband"/>
    <x v="1"/>
    <s v="180°"/>
    <s v="hohler Rücken"/>
    <m/>
    <m/>
    <m/>
    <n v="0"/>
    <m/>
    <m/>
    <m/>
    <m/>
    <m/>
    <m/>
    <m/>
    <m/>
    <m/>
    <x v="0"/>
    <m/>
    <m/>
    <m/>
    <m/>
    <m/>
    <m/>
    <m/>
    <m/>
    <m/>
    <m/>
    <m/>
    <m/>
    <m/>
    <m/>
    <m/>
    <m/>
    <m/>
    <m/>
    <m/>
    <m/>
    <m/>
    <m/>
    <m/>
    <m/>
    <m/>
    <m/>
    <m/>
    <n v="0"/>
    <m/>
    <m/>
    <m/>
    <m/>
    <m/>
    <m/>
    <m/>
    <m/>
    <m/>
    <m/>
    <m/>
    <m/>
    <m/>
    <m/>
    <m/>
    <m/>
    <m/>
    <m/>
    <m/>
    <m/>
    <m/>
    <m/>
    <m/>
    <m/>
    <m/>
    <m/>
    <m/>
    <m/>
    <m/>
    <m/>
    <m/>
    <m/>
    <m/>
    <m/>
    <m/>
    <m/>
    <m/>
    <m/>
    <m/>
    <m/>
    <m/>
    <m/>
    <m/>
    <m/>
  </r>
  <r>
    <b v="1"/>
    <n v="316"/>
    <s v="L-1523-165118105"/>
    <s v="997856971"/>
    <s v="Aal"/>
    <s v="https://portal.dnb.de/opac.htm?method=simpleSearch&amp;cqlMode=true&amp;query=idn%3D997856971"/>
    <s v="III 30, 4"/>
    <s v="III 30, 4"/>
    <m/>
    <s v="Papier- oder Pappeinband"/>
    <x v="1"/>
    <s v="80° bis 110°, einseitig digitalisierbar?"/>
    <s v="hohler Rücken"/>
    <m/>
    <m/>
    <m/>
    <n v="0"/>
    <m/>
    <m/>
    <m/>
    <m/>
    <m/>
    <m/>
    <m/>
    <m/>
    <m/>
    <x v="0"/>
    <m/>
    <m/>
    <m/>
    <m/>
    <m/>
    <m/>
    <m/>
    <m/>
    <m/>
    <m/>
    <m/>
    <m/>
    <m/>
    <m/>
    <m/>
    <m/>
    <m/>
    <m/>
    <m/>
    <m/>
    <m/>
    <m/>
    <m/>
    <m/>
    <m/>
    <m/>
    <m/>
    <n v="0"/>
    <m/>
    <m/>
    <m/>
    <m/>
    <m/>
    <m/>
    <m/>
    <m/>
    <m/>
    <m/>
    <m/>
    <m/>
    <m/>
    <m/>
    <m/>
    <m/>
    <m/>
    <m/>
    <m/>
    <m/>
    <m/>
    <m/>
    <m/>
    <m/>
    <m/>
    <m/>
    <m/>
    <m/>
    <m/>
    <m/>
    <m/>
    <m/>
    <m/>
    <m/>
    <m/>
    <m/>
    <m/>
    <m/>
    <m/>
    <m/>
    <m/>
    <m/>
    <m/>
    <m/>
  </r>
  <r>
    <b v="1"/>
    <n v="323"/>
    <s v="L-1532-315493259"/>
    <s v="1066962987"/>
    <s v="Aaf"/>
    <s v="https://portal.dnb.de/opac.htm?method=simpleSearch&amp;cqlMode=true&amp;query=idn%3D1066962987"/>
    <s v="III 31, 1"/>
    <s v="III 31, 1"/>
    <s v="X"/>
    <s v="Halbledereinband, Schließen, erhabene Buchbeschläge"/>
    <x v="1"/>
    <s v="180°"/>
    <s v="hohler Rücken, Schrift bis in den Falz, stark brüchiges Einbandmaterial"/>
    <m/>
    <s v="Buchschuh"/>
    <s v="Nein"/>
    <n v="3"/>
    <m/>
    <m/>
    <m/>
    <m/>
    <m/>
    <m/>
    <m/>
    <m/>
    <m/>
    <x v="6"/>
    <s v="x"/>
    <m/>
    <s v="h/E"/>
    <m/>
    <s v="x"/>
    <m/>
    <m/>
    <m/>
    <s v="Pa"/>
    <m/>
    <m/>
    <m/>
    <m/>
    <m/>
    <m/>
    <m/>
    <m/>
    <m/>
    <m/>
    <m/>
    <m/>
    <m/>
    <s v="110"/>
    <m/>
    <m/>
    <m/>
    <s v="n"/>
    <n v="0"/>
    <m/>
    <m/>
    <m/>
    <s v="x"/>
    <m/>
    <m/>
    <m/>
    <m/>
    <m/>
    <s v="Umschlag (Leder pudert)"/>
    <m/>
    <m/>
    <m/>
    <m/>
    <m/>
    <m/>
    <m/>
    <m/>
    <m/>
    <m/>
    <m/>
    <m/>
    <m/>
    <m/>
    <m/>
    <m/>
    <m/>
    <m/>
    <m/>
    <m/>
    <m/>
    <m/>
    <m/>
    <m/>
    <m/>
    <m/>
    <m/>
    <m/>
    <m/>
    <m/>
    <m/>
    <m/>
    <m/>
    <m/>
  </r>
  <r>
    <b v="0"/>
    <n v="324"/>
    <s v="L-1505-31533536X"/>
    <s v="1066877688"/>
    <m/>
    <s v="https://portal.dnb.de/opac.htm?method=simpleSearch&amp;cqlMode=true&amp;query=idn%3D1066877688"/>
    <s v="III 32, 1"/>
    <m/>
    <s v="X"/>
    <s v="Gewebeeinband, Schließen, erhabene Buchbeschläge"/>
    <x v="1"/>
    <s v="80° bis 110°, einseitig digitalisierbar?"/>
    <s v="hohler Rücken"/>
    <m/>
    <s v="Buchschuh"/>
    <s v="Nein"/>
    <n v="0"/>
    <m/>
    <m/>
    <m/>
    <m/>
    <m/>
    <m/>
    <m/>
    <m/>
    <m/>
    <x v="0"/>
    <m/>
    <m/>
    <m/>
    <m/>
    <m/>
    <m/>
    <m/>
    <m/>
    <m/>
    <m/>
    <m/>
    <m/>
    <m/>
    <m/>
    <m/>
    <m/>
    <m/>
    <m/>
    <m/>
    <m/>
    <m/>
    <m/>
    <m/>
    <m/>
    <m/>
    <m/>
    <m/>
    <n v="0"/>
    <m/>
    <m/>
    <m/>
    <m/>
    <m/>
    <m/>
    <m/>
    <m/>
    <m/>
    <m/>
    <m/>
    <m/>
    <m/>
    <m/>
    <m/>
    <m/>
    <m/>
    <m/>
    <m/>
    <m/>
    <m/>
    <m/>
    <m/>
    <m/>
    <m/>
    <m/>
    <m/>
    <m/>
    <m/>
    <m/>
    <m/>
    <m/>
    <m/>
    <m/>
    <m/>
    <m/>
    <m/>
    <m/>
    <m/>
    <m/>
    <m/>
    <m/>
    <m/>
    <m/>
  </r>
  <r>
    <b v="1"/>
    <m/>
    <s v="L-9999-413796930"/>
    <s v="1137649518"/>
    <s v="Qd"/>
    <m/>
    <s v="III 32, 1"/>
    <s v="III 32, 1"/>
    <m/>
    <m/>
    <x v="0"/>
    <m/>
    <m/>
    <m/>
    <m/>
    <m/>
    <m/>
    <m/>
    <m/>
    <m/>
    <m/>
    <m/>
    <m/>
    <m/>
    <m/>
    <m/>
    <x v="0"/>
    <m/>
    <m/>
    <m/>
    <m/>
    <m/>
    <m/>
    <m/>
    <m/>
    <m/>
    <m/>
    <m/>
    <m/>
    <m/>
    <m/>
    <m/>
    <m/>
    <m/>
    <m/>
    <m/>
    <m/>
    <m/>
    <m/>
    <m/>
    <m/>
    <m/>
    <m/>
    <m/>
    <m/>
    <m/>
    <m/>
    <m/>
    <m/>
    <m/>
    <m/>
    <m/>
    <m/>
    <m/>
    <m/>
    <m/>
    <m/>
    <m/>
    <m/>
    <m/>
    <m/>
    <m/>
    <m/>
    <m/>
    <m/>
    <m/>
    <m/>
    <m/>
    <m/>
    <m/>
    <m/>
    <m/>
    <m/>
    <m/>
    <m/>
    <m/>
    <m/>
    <m/>
    <m/>
    <m/>
    <m/>
    <m/>
    <m/>
    <m/>
    <m/>
    <m/>
    <m/>
    <m/>
    <m/>
  </r>
  <r>
    <b v="0"/>
    <n v="326"/>
    <s v="L-1882-679888950"/>
    <s v="1211577015"/>
    <m/>
    <s v="https://portal.dnb.de/opac.htm?method=simpleSearch&amp;cqlMode=true&amp;query=idn%3D1211577015"/>
    <s v="III 32, 1 (Angebundenes Werk)"/>
    <m/>
    <m/>
    <m/>
    <x v="0"/>
    <m/>
    <m/>
    <m/>
    <m/>
    <m/>
    <m/>
    <m/>
    <m/>
    <m/>
    <m/>
    <m/>
    <m/>
    <m/>
    <m/>
    <m/>
    <x v="0"/>
    <m/>
    <m/>
    <m/>
    <m/>
    <m/>
    <m/>
    <m/>
    <m/>
    <m/>
    <m/>
    <m/>
    <m/>
    <m/>
    <m/>
    <m/>
    <m/>
    <m/>
    <m/>
    <m/>
    <m/>
    <m/>
    <m/>
    <m/>
    <m/>
    <m/>
    <m/>
    <m/>
    <n v="0"/>
    <m/>
    <m/>
    <m/>
    <m/>
    <m/>
    <m/>
    <m/>
    <m/>
    <m/>
    <m/>
    <m/>
    <m/>
    <m/>
    <m/>
    <m/>
    <m/>
    <m/>
    <m/>
    <m/>
    <m/>
    <m/>
    <m/>
    <m/>
    <m/>
    <m/>
    <m/>
    <m/>
    <m/>
    <m/>
    <m/>
    <m/>
    <m/>
    <m/>
    <m/>
    <m/>
    <m/>
    <m/>
    <m/>
    <m/>
    <m/>
    <m/>
    <m/>
    <m/>
    <m/>
  </r>
  <r>
    <b v="1"/>
    <n v="325"/>
    <s v="L-1507-315468572"/>
    <s v="1066940819"/>
    <s v="Aaf"/>
    <s v="https://portal.dnb.de/opac.htm?method=simpleSearch&amp;cqlMode=true&amp;query=idn%3D1066940819"/>
    <s v="III 32, 2"/>
    <s v="III 32, 2"/>
    <m/>
    <s v="Halbledereinband, Schließen, erhabene Buchbeschläge"/>
    <x v="2"/>
    <s v="80° bis 110°, einseitig digitalisierbar?"/>
    <s v="fester Rücken mit Schmuckprägung, welliger Buchblock"/>
    <m/>
    <s v="Buchschuh"/>
    <s v="Nein"/>
    <n v="0"/>
    <m/>
    <m/>
    <m/>
    <m/>
    <m/>
    <m/>
    <m/>
    <m/>
    <m/>
    <x v="0"/>
    <m/>
    <m/>
    <m/>
    <m/>
    <m/>
    <m/>
    <m/>
    <m/>
    <m/>
    <m/>
    <m/>
    <m/>
    <m/>
    <m/>
    <m/>
    <m/>
    <m/>
    <m/>
    <m/>
    <m/>
    <m/>
    <m/>
    <m/>
    <m/>
    <m/>
    <m/>
    <m/>
    <n v="0"/>
    <m/>
    <m/>
    <m/>
    <s v="x"/>
    <m/>
    <m/>
    <m/>
    <m/>
    <m/>
    <m/>
    <m/>
    <m/>
    <m/>
    <m/>
    <m/>
    <m/>
    <m/>
    <m/>
    <m/>
    <m/>
    <m/>
    <m/>
    <m/>
    <m/>
    <m/>
    <m/>
    <m/>
    <m/>
    <m/>
    <m/>
    <m/>
    <m/>
    <m/>
    <m/>
    <m/>
    <m/>
    <m/>
    <m/>
    <m/>
    <m/>
    <m/>
    <m/>
    <m/>
    <m/>
  </r>
  <r>
    <b v="1"/>
    <n v="327"/>
    <s v="L-1509-315331828"/>
    <s v="1066874026"/>
    <s v="Aaf"/>
    <s v="https://portal.dnb.de/opac.htm?method=simpleSearch&amp;cqlMode=true&amp;query=idn%3D1066874026"/>
    <s v="III 33, 1"/>
    <s v="III 33, 1"/>
    <s v="X"/>
    <s v="Gewebeeinband"/>
    <x v="1"/>
    <s v="80° bis 110°, einseitig digitalisierbar?"/>
    <s v="hohler Rücken"/>
    <m/>
    <m/>
    <m/>
    <n v="1"/>
    <m/>
    <m/>
    <m/>
    <m/>
    <m/>
    <m/>
    <m/>
    <m/>
    <m/>
    <x v="4"/>
    <s v="x"/>
    <m/>
    <s v="h/E"/>
    <m/>
    <m/>
    <m/>
    <m/>
    <m/>
    <s v="Pa"/>
    <m/>
    <m/>
    <m/>
    <m/>
    <m/>
    <m/>
    <m/>
    <m/>
    <m/>
    <m/>
    <m/>
    <m/>
    <m/>
    <s v="110"/>
    <m/>
    <m/>
    <m/>
    <s v="n"/>
    <n v="0"/>
    <m/>
    <m/>
    <m/>
    <m/>
    <m/>
    <m/>
    <m/>
    <s v="Schaden stabil"/>
    <m/>
    <m/>
    <m/>
    <m/>
    <m/>
    <m/>
    <m/>
    <m/>
    <m/>
    <m/>
    <m/>
    <m/>
    <m/>
    <m/>
    <m/>
    <m/>
    <m/>
    <m/>
    <m/>
    <m/>
    <m/>
    <m/>
    <m/>
    <m/>
    <m/>
    <m/>
    <m/>
    <m/>
    <m/>
    <m/>
    <m/>
    <m/>
    <m/>
    <m/>
    <m/>
    <m/>
  </r>
  <r>
    <b v="1"/>
    <n v="328"/>
    <s v="L-1504-315468483"/>
    <s v="106694072X"/>
    <s v="Aaf"/>
    <s v="https://portal.dnb.de/opac.htm?method=simpleSearch&amp;cqlMode=true&amp;query=idn%3D106694072X"/>
    <s v="III 34, 1"/>
    <s v="III 34, 1"/>
    <m/>
    <m/>
    <x v="2"/>
    <m/>
    <m/>
    <m/>
    <m/>
    <m/>
    <m/>
    <m/>
    <m/>
    <m/>
    <m/>
    <m/>
    <m/>
    <m/>
    <m/>
    <m/>
    <x v="5"/>
    <m/>
    <m/>
    <s v="h/E"/>
    <m/>
    <m/>
    <m/>
    <m/>
    <m/>
    <s v="Pa"/>
    <m/>
    <m/>
    <m/>
    <m/>
    <m/>
    <m/>
    <m/>
    <m/>
    <m/>
    <m/>
    <m/>
    <m/>
    <m/>
    <s v="110"/>
    <m/>
    <m/>
    <m/>
    <s v="n"/>
    <n v="0"/>
    <m/>
    <m/>
    <m/>
    <m/>
    <m/>
    <m/>
    <m/>
    <s v="Schaden stabil"/>
    <m/>
    <m/>
    <m/>
    <m/>
    <m/>
    <m/>
    <m/>
    <m/>
    <m/>
    <m/>
    <m/>
    <m/>
    <m/>
    <m/>
    <m/>
    <m/>
    <m/>
    <m/>
    <m/>
    <m/>
    <m/>
    <m/>
    <m/>
    <m/>
    <m/>
    <m/>
    <m/>
    <m/>
    <m/>
    <m/>
    <m/>
    <m/>
    <m/>
    <m/>
    <m/>
    <m/>
  </r>
  <r>
    <b v="1"/>
    <n v="334"/>
    <s v="L-1514-170039528"/>
    <s v="1000120279"/>
    <s v="Afl"/>
    <s v="https://portal.dnb.de/opac.htm?method=simpleSearch&amp;cqlMode=true&amp;query=idn%3D1000120279"/>
    <s v="III 34, 1 a"/>
    <s v="III 34, 1 a"/>
    <m/>
    <m/>
    <x v="0"/>
    <m/>
    <m/>
    <m/>
    <m/>
    <m/>
    <m/>
    <m/>
    <m/>
    <m/>
    <m/>
    <m/>
    <m/>
    <m/>
    <m/>
    <m/>
    <x v="0"/>
    <m/>
    <m/>
    <m/>
    <m/>
    <m/>
    <m/>
    <m/>
    <m/>
    <m/>
    <m/>
    <m/>
    <m/>
    <m/>
    <m/>
    <m/>
    <m/>
    <m/>
    <m/>
    <m/>
    <m/>
    <m/>
    <m/>
    <m/>
    <m/>
    <m/>
    <m/>
    <m/>
    <n v="0"/>
    <m/>
    <m/>
    <m/>
    <m/>
    <m/>
    <m/>
    <m/>
    <m/>
    <m/>
    <m/>
    <m/>
    <m/>
    <m/>
    <m/>
    <m/>
    <m/>
    <m/>
    <m/>
    <m/>
    <m/>
    <m/>
    <m/>
    <m/>
    <m/>
    <m/>
    <m/>
    <m/>
    <m/>
    <m/>
    <m/>
    <m/>
    <m/>
    <m/>
    <m/>
    <m/>
    <m/>
    <m/>
    <m/>
    <m/>
    <m/>
    <m/>
    <m/>
    <m/>
    <m/>
  </r>
  <r>
    <b v="1"/>
    <n v="335"/>
    <s v="L-1517-169971295"/>
    <s v="1000072649"/>
    <s v="Aal"/>
    <s v="https://portal.dnb.de/opac.htm?method=simpleSearch&amp;cqlMode=true&amp;query=idn%3D1000072649"/>
    <s v="III 34, 1 b"/>
    <s v="III 34, 1 b"/>
    <m/>
    <m/>
    <x v="0"/>
    <m/>
    <m/>
    <m/>
    <m/>
    <m/>
    <m/>
    <m/>
    <m/>
    <m/>
    <m/>
    <m/>
    <m/>
    <m/>
    <m/>
    <m/>
    <x v="0"/>
    <m/>
    <m/>
    <m/>
    <m/>
    <m/>
    <m/>
    <m/>
    <m/>
    <m/>
    <m/>
    <m/>
    <m/>
    <m/>
    <m/>
    <m/>
    <m/>
    <m/>
    <m/>
    <m/>
    <m/>
    <m/>
    <m/>
    <m/>
    <m/>
    <m/>
    <m/>
    <m/>
    <n v="0"/>
    <m/>
    <m/>
    <m/>
    <m/>
    <m/>
    <m/>
    <m/>
    <m/>
    <m/>
    <m/>
    <m/>
    <m/>
    <m/>
    <m/>
    <m/>
    <m/>
    <m/>
    <m/>
    <m/>
    <m/>
    <m/>
    <m/>
    <m/>
    <m/>
    <m/>
    <m/>
    <m/>
    <m/>
    <m/>
    <m/>
    <m/>
    <m/>
    <m/>
    <m/>
    <m/>
    <m/>
    <m/>
    <m/>
    <m/>
    <m/>
    <m/>
    <m/>
    <m/>
    <m/>
  </r>
  <r>
    <b v="1"/>
    <n v="336"/>
    <s v="L-1517-177752815"/>
    <s v="1002646235"/>
    <s v="Aal"/>
    <s v="https://portal.dnb.de/opac.htm?method=simpleSearch&amp;cqlMode=true&amp;query=idn%3D1002646235"/>
    <s v="III 34, 1 b"/>
    <s v="III 34, 1 b"/>
    <m/>
    <m/>
    <x v="0"/>
    <m/>
    <m/>
    <m/>
    <m/>
    <m/>
    <m/>
    <m/>
    <m/>
    <m/>
    <m/>
    <m/>
    <m/>
    <m/>
    <m/>
    <m/>
    <x v="0"/>
    <m/>
    <m/>
    <m/>
    <m/>
    <m/>
    <m/>
    <m/>
    <m/>
    <m/>
    <m/>
    <m/>
    <m/>
    <m/>
    <m/>
    <m/>
    <m/>
    <m/>
    <m/>
    <m/>
    <m/>
    <m/>
    <m/>
    <m/>
    <m/>
    <m/>
    <m/>
    <m/>
    <n v="0"/>
    <m/>
    <m/>
    <m/>
    <m/>
    <m/>
    <m/>
    <m/>
    <m/>
    <m/>
    <m/>
    <m/>
    <m/>
    <m/>
    <m/>
    <m/>
    <m/>
    <m/>
    <m/>
    <m/>
    <m/>
    <m/>
    <m/>
    <m/>
    <m/>
    <m/>
    <m/>
    <m/>
    <m/>
    <m/>
    <m/>
    <m/>
    <m/>
    <m/>
    <m/>
    <m/>
    <m/>
    <m/>
    <m/>
    <m/>
    <m/>
    <m/>
    <m/>
    <m/>
    <m/>
  </r>
  <r>
    <b v="1"/>
    <n v="329"/>
    <s v="L-1520-315468297"/>
    <s v="1066940517"/>
    <s v="Aaf"/>
    <s v="https://portal.dnb.de/opac.htm?method=simpleSearch&amp;cqlMode=true&amp;query=idn%3D1066940517"/>
    <s v="III 34, 2"/>
    <s v="III 34, 2"/>
    <m/>
    <m/>
    <x v="1"/>
    <m/>
    <m/>
    <m/>
    <m/>
    <m/>
    <m/>
    <m/>
    <m/>
    <m/>
    <m/>
    <m/>
    <m/>
    <m/>
    <m/>
    <m/>
    <x v="4"/>
    <s v="x"/>
    <m/>
    <s v="h/E"/>
    <m/>
    <m/>
    <m/>
    <m/>
    <m/>
    <s v="Pa"/>
    <m/>
    <m/>
    <m/>
    <m/>
    <m/>
    <m/>
    <m/>
    <m/>
    <m/>
    <m/>
    <m/>
    <m/>
    <m/>
    <s v="110"/>
    <m/>
    <m/>
    <m/>
    <s v="n"/>
    <n v="0"/>
    <m/>
    <m/>
    <m/>
    <m/>
    <m/>
    <m/>
    <m/>
    <s v="Schaden stabil"/>
    <m/>
    <m/>
    <m/>
    <m/>
    <m/>
    <m/>
    <m/>
    <m/>
    <m/>
    <m/>
    <m/>
    <m/>
    <m/>
    <m/>
    <m/>
    <m/>
    <m/>
    <m/>
    <m/>
    <m/>
    <m/>
    <m/>
    <m/>
    <m/>
    <m/>
    <m/>
    <m/>
    <m/>
    <m/>
    <m/>
    <m/>
    <m/>
    <m/>
    <m/>
    <m/>
    <m/>
  </r>
  <r>
    <b v="1"/>
    <n v="330"/>
    <s v="L-1549-406971676"/>
    <s v="1132655722"/>
    <s v="Af"/>
    <s v="https://portal.dnb.de/opac.htm?method=simpleSearch&amp;cqlMode=true&amp;query=idn%3D1132655722"/>
    <s v="III 34, 3"/>
    <s v="III 34, 3"/>
    <m/>
    <m/>
    <x v="0"/>
    <m/>
    <m/>
    <m/>
    <m/>
    <m/>
    <m/>
    <m/>
    <m/>
    <m/>
    <m/>
    <m/>
    <m/>
    <m/>
    <m/>
    <m/>
    <x v="0"/>
    <m/>
    <m/>
    <m/>
    <m/>
    <m/>
    <m/>
    <m/>
    <m/>
    <m/>
    <m/>
    <m/>
    <m/>
    <m/>
    <m/>
    <m/>
    <m/>
    <m/>
    <m/>
    <m/>
    <m/>
    <m/>
    <m/>
    <m/>
    <m/>
    <m/>
    <m/>
    <m/>
    <n v="0"/>
    <m/>
    <m/>
    <m/>
    <m/>
    <m/>
    <m/>
    <m/>
    <m/>
    <m/>
    <m/>
    <m/>
    <m/>
    <m/>
    <m/>
    <m/>
    <m/>
    <m/>
    <m/>
    <m/>
    <m/>
    <m/>
    <m/>
    <m/>
    <m/>
    <m/>
    <m/>
    <m/>
    <m/>
    <m/>
    <m/>
    <m/>
    <m/>
    <m/>
    <m/>
    <m/>
    <m/>
    <m/>
    <m/>
    <m/>
    <m/>
    <m/>
    <m/>
    <m/>
    <m/>
  </r>
  <r>
    <b v="1"/>
    <n v="331"/>
    <s v="L-1550-406971684"/>
    <s v="1132655730"/>
    <s v="Af"/>
    <s v="https://portal.dnb.de/opac.htm?method=simpleSearch&amp;cqlMode=true&amp;query=idn%3D1132655730"/>
    <s v="III 34, 3"/>
    <s v="III 34, 3"/>
    <m/>
    <m/>
    <x v="0"/>
    <m/>
    <m/>
    <m/>
    <m/>
    <m/>
    <m/>
    <m/>
    <m/>
    <m/>
    <m/>
    <m/>
    <m/>
    <m/>
    <m/>
    <m/>
    <x v="0"/>
    <m/>
    <m/>
    <m/>
    <m/>
    <m/>
    <m/>
    <m/>
    <m/>
    <m/>
    <m/>
    <m/>
    <m/>
    <m/>
    <m/>
    <m/>
    <m/>
    <m/>
    <m/>
    <m/>
    <m/>
    <m/>
    <m/>
    <m/>
    <m/>
    <m/>
    <m/>
    <m/>
    <n v="0"/>
    <m/>
    <m/>
    <m/>
    <m/>
    <m/>
    <m/>
    <m/>
    <m/>
    <m/>
    <m/>
    <m/>
    <m/>
    <m/>
    <m/>
    <m/>
    <m/>
    <m/>
    <m/>
    <m/>
    <m/>
    <m/>
    <m/>
    <m/>
    <m/>
    <m/>
    <m/>
    <m/>
    <m/>
    <m/>
    <m/>
    <m/>
    <m/>
    <m/>
    <m/>
    <m/>
    <m/>
    <m/>
    <m/>
    <m/>
    <m/>
    <m/>
    <m/>
    <m/>
    <m/>
  </r>
  <r>
    <b v="1"/>
    <n v="332"/>
    <s v="L-1551-315465670"/>
    <s v="1066937877"/>
    <s v="Aaf"/>
    <s v="https://portal.dnb.de/opac.htm?method=simpleSearch&amp;cqlMode=true&amp;query=idn%3D1066937877"/>
    <s v="III 34, 4"/>
    <s v="III 34, 4"/>
    <s v="X"/>
    <s v="Halbgewebeband, Schließen, erhabene Buchbeschläge"/>
    <x v="1"/>
    <s v="180°"/>
    <s v="hohler Rücken, welliger Buchblock"/>
    <m/>
    <s v="Buchschuh"/>
    <s v="Nein"/>
    <n v="0"/>
    <m/>
    <m/>
    <m/>
    <m/>
    <m/>
    <m/>
    <m/>
    <m/>
    <m/>
    <x v="0"/>
    <m/>
    <m/>
    <m/>
    <m/>
    <m/>
    <m/>
    <m/>
    <m/>
    <m/>
    <m/>
    <m/>
    <m/>
    <m/>
    <m/>
    <m/>
    <m/>
    <m/>
    <m/>
    <m/>
    <m/>
    <m/>
    <m/>
    <m/>
    <m/>
    <m/>
    <m/>
    <m/>
    <n v="0"/>
    <m/>
    <m/>
    <m/>
    <m/>
    <m/>
    <m/>
    <m/>
    <m/>
    <m/>
    <m/>
    <m/>
    <m/>
    <m/>
    <m/>
    <m/>
    <m/>
    <m/>
    <m/>
    <m/>
    <m/>
    <m/>
    <m/>
    <m/>
    <m/>
    <m/>
    <m/>
    <m/>
    <m/>
    <m/>
    <m/>
    <m/>
    <m/>
    <m/>
    <m/>
    <m/>
    <m/>
    <m/>
    <m/>
    <m/>
    <m/>
    <m/>
    <m/>
    <m/>
    <m/>
  </r>
  <r>
    <b v="1"/>
    <n v="333"/>
    <s v="L-1553-178401951"/>
    <s v="1002893801"/>
    <s v="Aal"/>
    <s v="https://portal.dnb.de/opac.htm?method=simpleSearch&amp;cqlMode=true&amp;query=idn%3D1002893801"/>
    <s v="III 34, 5"/>
    <s v="III 34, 5"/>
    <m/>
    <m/>
    <x v="0"/>
    <m/>
    <m/>
    <m/>
    <m/>
    <m/>
    <m/>
    <m/>
    <m/>
    <m/>
    <m/>
    <m/>
    <m/>
    <m/>
    <m/>
    <m/>
    <x v="0"/>
    <m/>
    <m/>
    <m/>
    <m/>
    <m/>
    <m/>
    <m/>
    <m/>
    <m/>
    <m/>
    <m/>
    <m/>
    <m/>
    <m/>
    <m/>
    <m/>
    <m/>
    <m/>
    <m/>
    <m/>
    <m/>
    <m/>
    <m/>
    <m/>
    <m/>
    <m/>
    <m/>
    <n v="0"/>
    <m/>
    <m/>
    <m/>
    <m/>
    <m/>
    <m/>
    <m/>
    <m/>
    <m/>
    <m/>
    <m/>
    <m/>
    <m/>
    <m/>
    <m/>
    <m/>
    <m/>
    <m/>
    <m/>
    <m/>
    <m/>
    <m/>
    <m/>
    <m/>
    <m/>
    <m/>
    <m/>
    <m/>
    <m/>
    <m/>
    <m/>
    <m/>
    <m/>
    <m/>
    <m/>
    <m/>
    <m/>
    <m/>
    <m/>
    <m/>
    <m/>
    <m/>
    <m/>
    <m/>
  </r>
  <r>
    <b v="1"/>
    <n v="337"/>
    <s v="L-1513-31532886X"/>
    <s v="1066871000"/>
    <s v="Aaf"/>
    <s v="https://portal.dnb.de/opac.htm?method=simpleSearch&amp;cqlMode=true&amp;query=idn%3D1066871000"/>
    <s v="III 35, 1"/>
    <s v="III 35, 1"/>
    <s v="X"/>
    <s v="Halbledereinband, Schließen, erhabene Buchbeschläge"/>
    <x v="2"/>
    <s v="180°"/>
    <s v="hohler Rücken"/>
    <m/>
    <m/>
    <m/>
    <n v="0"/>
    <m/>
    <m/>
    <m/>
    <m/>
    <m/>
    <m/>
    <m/>
    <m/>
    <m/>
    <x v="6"/>
    <s v="x"/>
    <m/>
    <s v="h/E"/>
    <m/>
    <m/>
    <m/>
    <m/>
    <m/>
    <s v="Pa"/>
    <m/>
    <m/>
    <m/>
    <m/>
    <m/>
    <m/>
    <m/>
    <m/>
    <m/>
    <s v="R"/>
    <s v="x"/>
    <m/>
    <m/>
    <s v="110"/>
    <m/>
    <m/>
    <m/>
    <s v="n"/>
    <n v="0"/>
    <m/>
    <m/>
    <m/>
    <m/>
    <m/>
    <m/>
    <m/>
    <m/>
    <m/>
    <m/>
    <m/>
    <m/>
    <m/>
    <m/>
    <m/>
    <m/>
    <m/>
    <m/>
    <m/>
    <m/>
    <m/>
    <m/>
    <m/>
    <m/>
    <m/>
    <m/>
    <m/>
    <m/>
    <m/>
    <m/>
    <m/>
    <m/>
    <m/>
    <m/>
    <m/>
    <m/>
    <m/>
    <m/>
    <m/>
    <m/>
    <m/>
    <m/>
    <m/>
    <m/>
  </r>
  <r>
    <b v="0"/>
    <n v="338"/>
    <s v="L-1511-414748662"/>
    <s v="1003962432"/>
    <m/>
    <s v="https://portal.dnb.de/opac.htm?method=simpleSearch&amp;cqlMode=true&amp;query=idn%3D1003962432"/>
    <s v="III 36, 1"/>
    <m/>
    <s v="X"/>
    <s v="Ledereinband, Schließen, erhabene Buchbeschläge"/>
    <x v="1"/>
    <s v="180°"/>
    <s v="hohler Rücken"/>
    <m/>
    <s v="Buchschuh"/>
    <s v="Nein"/>
    <n v="1"/>
    <m/>
    <m/>
    <m/>
    <m/>
    <m/>
    <m/>
    <m/>
    <m/>
    <m/>
    <x v="0"/>
    <m/>
    <m/>
    <m/>
    <m/>
    <m/>
    <m/>
    <m/>
    <m/>
    <m/>
    <m/>
    <m/>
    <m/>
    <m/>
    <m/>
    <m/>
    <m/>
    <m/>
    <m/>
    <m/>
    <m/>
    <m/>
    <m/>
    <m/>
    <m/>
    <m/>
    <m/>
    <m/>
    <n v="0"/>
    <m/>
    <m/>
    <m/>
    <m/>
    <m/>
    <m/>
    <m/>
    <m/>
    <m/>
    <m/>
    <m/>
    <m/>
    <m/>
    <m/>
    <m/>
    <m/>
    <m/>
    <m/>
    <m/>
    <m/>
    <m/>
    <m/>
    <m/>
    <m/>
    <m/>
    <m/>
    <m/>
    <m/>
    <m/>
    <m/>
    <m/>
    <m/>
    <m/>
    <m/>
    <m/>
    <m/>
    <m/>
    <m/>
    <m/>
    <m/>
    <m/>
    <m/>
    <m/>
    <m/>
  </r>
  <r>
    <b v="1"/>
    <m/>
    <s v="L-9999-414748743"/>
    <s v="1138244880"/>
    <s v="Qd"/>
    <m/>
    <s v="III 36, 1"/>
    <s v="III 36, 1"/>
    <m/>
    <m/>
    <x v="0"/>
    <m/>
    <m/>
    <m/>
    <m/>
    <m/>
    <m/>
    <m/>
    <m/>
    <m/>
    <m/>
    <m/>
    <m/>
    <m/>
    <m/>
    <m/>
    <x v="0"/>
    <m/>
    <m/>
    <m/>
    <m/>
    <m/>
    <m/>
    <m/>
    <m/>
    <m/>
    <m/>
    <m/>
    <m/>
    <m/>
    <m/>
    <m/>
    <m/>
    <m/>
    <m/>
    <m/>
    <m/>
    <m/>
    <m/>
    <m/>
    <m/>
    <m/>
    <m/>
    <m/>
    <m/>
    <m/>
    <m/>
    <m/>
    <m/>
    <m/>
    <m/>
    <m/>
    <m/>
    <m/>
    <m/>
    <m/>
    <m/>
    <m/>
    <m/>
    <m/>
    <m/>
    <m/>
    <m/>
    <m/>
    <m/>
    <m/>
    <m/>
    <m/>
    <m/>
    <m/>
    <m/>
    <m/>
    <m/>
    <m/>
    <m/>
    <m/>
    <m/>
    <m/>
    <m/>
    <m/>
    <m/>
    <m/>
    <m/>
    <m/>
    <m/>
    <m/>
    <m/>
    <m/>
    <m/>
  </r>
  <r>
    <b v="0"/>
    <n v="351"/>
    <s v="L-1881-168463865"/>
    <s v="999501941"/>
    <m/>
    <s v="https://portal.dnb.de/opac.htm?method=simpleSearch&amp;cqlMode=true&amp;query=idn%3D999501941"/>
    <s v="III 36, 1 (Angebundenes Werk)"/>
    <m/>
    <m/>
    <m/>
    <x v="0"/>
    <m/>
    <m/>
    <m/>
    <m/>
    <m/>
    <m/>
    <m/>
    <m/>
    <m/>
    <m/>
    <m/>
    <m/>
    <m/>
    <m/>
    <m/>
    <x v="0"/>
    <m/>
    <m/>
    <m/>
    <m/>
    <m/>
    <m/>
    <m/>
    <m/>
    <m/>
    <m/>
    <m/>
    <m/>
    <m/>
    <m/>
    <m/>
    <m/>
    <m/>
    <m/>
    <m/>
    <m/>
    <m/>
    <m/>
    <m/>
    <m/>
    <m/>
    <m/>
    <m/>
    <n v="0"/>
    <m/>
    <m/>
    <m/>
    <m/>
    <m/>
    <m/>
    <m/>
    <m/>
    <m/>
    <m/>
    <m/>
    <m/>
    <m/>
    <m/>
    <m/>
    <m/>
    <m/>
    <m/>
    <m/>
    <m/>
    <m/>
    <m/>
    <m/>
    <m/>
    <m/>
    <m/>
    <m/>
    <m/>
    <m/>
    <m/>
    <m/>
    <m/>
    <m/>
    <m/>
    <m/>
    <m/>
    <m/>
    <m/>
    <m/>
    <m/>
    <m/>
    <m/>
    <m/>
    <m/>
  </r>
  <r>
    <b v="1"/>
    <n v="339"/>
    <s v="L-1531-315462965"/>
    <s v="1066934975"/>
    <s v="Aaf"/>
    <s v="https://portal.dnb.de/opac.htm?method=simpleSearch&amp;cqlMode=true&amp;query=idn%3D1066934975"/>
    <s v="III 36, 2"/>
    <s v="III 36, 2"/>
    <s v="X"/>
    <s v="Ledereinband, Schließen, erhabene Buchbeschläge"/>
    <x v="1"/>
    <s v="180°"/>
    <s v="hohler Rücken"/>
    <m/>
    <s v="Buchschuh"/>
    <s v="Nein"/>
    <n v="0"/>
    <m/>
    <m/>
    <m/>
    <m/>
    <m/>
    <m/>
    <m/>
    <m/>
    <m/>
    <x v="0"/>
    <m/>
    <m/>
    <m/>
    <m/>
    <m/>
    <m/>
    <m/>
    <m/>
    <m/>
    <m/>
    <m/>
    <m/>
    <m/>
    <m/>
    <m/>
    <m/>
    <m/>
    <m/>
    <m/>
    <m/>
    <m/>
    <m/>
    <m/>
    <m/>
    <m/>
    <m/>
    <m/>
    <n v="0"/>
    <m/>
    <m/>
    <m/>
    <m/>
    <m/>
    <m/>
    <m/>
    <m/>
    <m/>
    <m/>
    <m/>
    <m/>
    <m/>
    <m/>
    <m/>
    <m/>
    <m/>
    <m/>
    <m/>
    <m/>
    <m/>
    <m/>
    <m/>
    <m/>
    <m/>
    <m/>
    <m/>
    <m/>
    <m/>
    <m/>
    <m/>
    <m/>
    <m/>
    <m/>
    <m/>
    <m/>
    <m/>
    <m/>
    <m/>
    <m/>
    <m/>
    <m/>
    <m/>
    <m/>
  </r>
  <r>
    <b v="1"/>
    <n v="340"/>
    <s v="L-1531-315301937"/>
    <s v="1066842191"/>
    <s v="Aaf"/>
    <s v="https://portal.dnb.de/opac.htm?method=simpleSearch&amp;cqlMode=true&amp;query=idn%3D1066842191"/>
    <s v="III 36, 3"/>
    <s v="III 36, 3"/>
    <s v="X"/>
    <s v="Pergamentband"/>
    <x v="1"/>
    <s v="180°"/>
    <s v="hohler Rücken, Einband mit Schutz- oder Stoßkanten"/>
    <m/>
    <s v="Kassette"/>
    <s v="Nein"/>
    <n v="0"/>
    <m/>
    <m/>
    <m/>
    <m/>
    <m/>
    <m/>
    <m/>
    <m/>
    <m/>
    <x v="0"/>
    <m/>
    <m/>
    <m/>
    <m/>
    <m/>
    <m/>
    <m/>
    <m/>
    <m/>
    <m/>
    <m/>
    <m/>
    <m/>
    <m/>
    <m/>
    <m/>
    <m/>
    <m/>
    <m/>
    <m/>
    <m/>
    <m/>
    <m/>
    <m/>
    <m/>
    <m/>
    <m/>
    <n v="0"/>
    <m/>
    <m/>
    <m/>
    <m/>
    <m/>
    <m/>
    <m/>
    <m/>
    <m/>
    <m/>
    <m/>
    <m/>
    <m/>
    <m/>
    <m/>
    <m/>
    <m/>
    <m/>
    <m/>
    <m/>
    <m/>
    <m/>
    <m/>
    <m/>
    <m/>
    <m/>
    <m/>
    <m/>
    <m/>
    <m/>
    <m/>
    <m/>
    <m/>
    <m/>
    <m/>
    <m/>
    <m/>
    <m/>
    <m/>
    <m/>
    <m/>
    <m/>
    <m/>
    <m/>
  </r>
  <r>
    <b v="1"/>
    <n v="341"/>
    <s v="L-1531-315493496"/>
    <s v="1066963223"/>
    <s v="Aaf"/>
    <s v="https://portal.dnb.de/opac.htm?method=simpleSearch&amp;cqlMode=true&amp;query=idn%3D1066963223"/>
    <s v="III 36, 4"/>
    <s v="III 36, 4"/>
    <s v="X"/>
    <s v="Pergamentband"/>
    <x v="2"/>
    <s v="180°"/>
    <s v="hohler Rücken"/>
    <m/>
    <s v="Kassette"/>
    <s v="Nein"/>
    <n v="0"/>
    <m/>
    <m/>
    <m/>
    <m/>
    <m/>
    <m/>
    <m/>
    <m/>
    <m/>
    <x v="0"/>
    <m/>
    <m/>
    <m/>
    <m/>
    <m/>
    <m/>
    <m/>
    <m/>
    <m/>
    <m/>
    <m/>
    <m/>
    <m/>
    <m/>
    <m/>
    <m/>
    <m/>
    <m/>
    <m/>
    <m/>
    <m/>
    <m/>
    <m/>
    <m/>
    <m/>
    <m/>
    <m/>
    <n v="0"/>
    <m/>
    <m/>
    <m/>
    <m/>
    <m/>
    <m/>
    <m/>
    <m/>
    <m/>
    <m/>
    <m/>
    <m/>
    <m/>
    <m/>
    <m/>
    <m/>
    <m/>
    <m/>
    <m/>
    <m/>
    <m/>
    <m/>
    <m/>
    <m/>
    <m/>
    <m/>
    <m/>
    <m/>
    <m/>
    <m/>
    <m/>
    <m/>
    <m/>
    <m/>
    <m/>
    <m/>
    <m/>
    <m/>
    <m/>
    <m/>
    <m/>
    <m/>
    <m/>
    <m/>
  </r>
  <r>
    <b v="1"/>
    <n v="342"/>
    <s v="L-1531-175175608"/>
    <s v="1001583299"/>
    <s v="Aal"/>
    <s v="https://portal.dnb.de/opac.htm?method=simpleSearch&amp;cqlMode=true&amp;query=idn%3D1001583299"/>
    <s v="III 36, 5"/>
    <s v="III 36, 5"/>
    <m/>
    <s v="Halbpergamentband"/>
    <x v="1"/>
    <s v="180°"/>
    <s v="hohler Rücken"/>
    <m/>
    <m/>
    <m/>
    <n v="0"/>
    <m/>
    <m/>
    <m/>
    <m/>
    <m/>
    <m/>
    <m/>
    <m/>
    <m/>
    <x v="0"/>
    <m/>
    <m/>
    <m/>
    <m/>
    <m/>
    <m/>
    <m/>
    <m/>
    <m/>
    <m/>
    <m/>
    <m/>
    <m/>
    <m/>
    <m/>
    <m/>
    <m/>
    <m/>
    <m/>
    <m/>
    <m/>
    <m/>
    <m/>
    <m/>
    <m/>
    <m/>
    <m/>
    <n v="0"/>
    <m/>
    <m/>
    <m/>
    <m/>
    <m/>
    <m/>
    <m/>
    <m/>
    <m/>
    <m/>
    <m/>
    <m/>
    <m/>
    <m/>
    <m/>
    <m/>
    <m/>
    <m/>
    <m/>
    <m/>
    <m/>
    <m/>
    <m/>
    <m/>
    <m/>
    <m/>
    <m/>
    <m/>
    <m/>
    <m/>
    <m/>
    <m/>
    <m/>
    <m/>
    <m/>
    <m/>
    <m/>
    <m/>
    <m/>
    <m/>
    <m/>
    <m/>
    <m/>
    <m/>
  </r>
  <r>
    <b v="1"/>
    <n v="353"/>
    <s v="L-1532-315493585"/>
    <s v="1066963320"/>
    <s v="Aaf"/>
    <s v="https://portal.dnb.de/opac.htm?method=simpleSearch&amp;cqlMode=true&amp;query=idn%3D1066963320"/>
    <s v="III 36, 5 a"/>
    <s v="III 36, 5 a"/>
    <s v="X"/>
    <s v="Halbledereinband, Schließen, erhabene Buchbeschläge"/>
    <x v="1"/>
    <s v="80° bis 110°, einseitig digitalisierbar?"/>
    <s v="hohler Rücken"/>
    <m/>
    <s v="Buchschuh"/>
    <s v="Nein"/>
    <n v="0"/>
    <m/>
    <m/>
    <m/>
    <m/>
    <m/>
    <m/>
    <m/>
    <m/>
    <m/>
    <x v="0"/>
    <m/>
    <m/>
    <m/>
    <m/>
    <m/>
    <m/>
    <m/>
    <m/>
    <m/>
    <m/>
    <m/>
    <m/>
    <m/>
    <m/>
    <m/>
    <m/>
    <m/>
    <m/>
    <m/>
    <m/>
    <m/>
    <m/>
    <m/>
    <m/>
    <m/>
    <m/>
    <m/>
    <n v="0"/>
    <m/>
    <m/>
    <m/>
    <m/>
    <m/>
    <m/>
    <m/>
    <m/>
    <m/>
    <m/>
    <m/>
    <m/>
    <m/>
    <m/>
    <m/>
    <m/>
    <m/>
    <m/>
    <m/>
    <m/>
    <m/>
    <m/>
    <m/>
    <m/>
    <m/>
    <m/>
    <m/>
    <m/>
    <m/>
    <m/>
    <m/>
    <m/>
    <m/>
    <m/>
    <m/>
    <m/>
    <m/>
    <m/>
    <m/>
    <m/>
    <m/>
    <m/>
    <m/>
    <m/>
  </r>
  <r>
    <b v="1"/>
    <n v="343"/>
    <s v="L-1533-315332182"/>
    <s v="1066874379"/>
    <s v="Aaf"/>
    <s v="https://portal.dnb.de/opac.htm?method=simpleSearch&amp;cqlMode=true&amp;query=idn%3D1066874379"/>
    <s v="III 36, 6"/>
    <s v="III 36, 6"/>
    <s v="X"/>
    <s v="Papier- oder Pappeinband"/>
    <x v="1"/>
    <s v="180°"/>
    <s v="hohler Rücken"/>
    <m/>
    <m/>
    <m/>
    <n v="0"/>
    <m/>
    <m/>
    <m/>
    <m/>
    <m/>
    <m/>
    <m/>
    <m/>
    <m/>
    <x v="8"/>
    <m/>
    <m/>
    <s v="h"/>
    <m/>
    <m/>
    <m/>
    <m/>
    <m/>
    <s v="Pa"/>
    <m/>
    <m/>
    <m/>
    <m/>
    <m/>
    <m/>
    <m/>
    <m/>
    <m/>
    <m/>
    <m/>
    <m/>
    <m/>
    <s v="110"/>
    <m/>
    <m/>
    <m/>
    <s v="n"/>
    <n v="0"/>
    <m/>
    <m/>
    <m/>
    <m/>
    <m/>
    <m/>
    <m/>
    <s v="Schaden stabil"/>
    <m/>
    <m/>
    <m/>
    <m/>
    <m/>
    <m/>
    <m/>
    <m/>
    <m/>
    <m/>
    <m/>
    <m/>
    <m/>
    <m/>
    <m/>
    <m/>
    <m/>
    <m/>
    <m/>
    <m/>
    <m/>
    <m/>
    <m/>
    <m/>
    <m/>
    <m/>
    <m/>
    <m/>
    <m/>
    <m/>
    <m/>
    <m/>
    <m/>
    <m/>
    <m/>
    <m/>
  </r>
  <r>
    <b v="1"/>
    <n v="344"/>
    <s v="L-1533-315492465"/>
    <s v="1066962065"/>
    <s v="Aaf"/>
    <s v="https://portal.dnb.de/opac.htm?method=simpleSearch&amp;cqlMode=true&amp;query=idn%3D1066962065"/>
    <s v="III 36, 7"/>
    <s v="III 36, 7"/>
    <s v="X"/>
    <s v="Ledereinband, Schließen, erhabene Buchbeschläge"/>
    <x v="1"/>
    <s v="80° bis 110°, einseitig digitalisierbar?"/>
    <s v="hohler Rücken, Schrift bis in den Falz"/>
    <m/>
    <s v="Buchschuh"/>
    <s v="Nein"/>
    <n v="0"/>
    <m/>
    <m/>
    <m/>
    <m/>
    <m/>
    <m/>
    <m/>
    <m/>
    <m/>
    <x v="0"/>
    <m/>
    <m/>
    <m/>
    <m/>
    <m/>
    <m/>
    <m/>
    <m/>
    <m/>
    <m/>
    <m/>
    <m/>
    <m/>
    <m/>
    <m/>
    <m/>
    <m/>
    <m/>
    <m/>
    <m/>
    <m/>
    <m/>
    <m/>
    <m/>
    <m/>
    <m/>
    <m/>
    <n v="0"/>
    <m/>
    <m/>
    <m/>
    <m/>
    <m/>
    <m/>
    <m/>
    <m/>
    <m/>
    <m/>
    <m/>
    <m/>
    <m/>
    <m/>
    <m/>
    <m/>
    <m/>
    <m/>
    <m/>
    <m/>
    <m/>
    <m/>
    <m/>
    <m/>
    <m/>
    <m/>
    <m/>
    <m/>
    <m/>
    <m/>
    <m/>
    <m/>
    <m/>
    <m/>
    <m/>
    <m/>
    <m/>
    <m/>
    <m/>
    <m/>
    <m/>
    <m/>
    <m/>
    <m/>
  </r>
  <r>
    <b v="1"/>
    <n v="354"/>
    <s v="L-1553-167584758"/>
    <s v="999124927"/>
    <s v="Aal"/>
    <s v="https://portal.dnb.de/opac.htm?method=simpleSearch&amp;cqlMode=true&amp;query=idn%3D999124927"/>
    <s v="III 36, 7 a"/>
    <s v="III 36, 7a"/>
    <s v="X"/>
    <s v="Pergamentband"/>
    <x v="2"/>
    <s v="80° bis 110°, einseitig digitalisierbar?"/>
    <s v="hohler Rücken"/>
    <m/>
    <s v="Papierumschlag "/>
    <s v="Ja"/>
    <n v="0"/>
    <m/>
    <m/>
    <m/>
    <m/>
    <m/>
    <m/>
    <m/>
    <m/>
    <m/>
    <x v="0"/>
    <m/>
    <m/>
    <m/>
    <m/>
    <m/>
    <m/>
    <m/>
    <m/>
    <m/>
    <m/>
    <m/>
    <m/>
    <m/>
    <m/>
    <m/>
    <m/>
    <m/>
    <m/>
    <m/>
    <m/>
    <m/>
    <m/>
    <m/>
    <m/>
    <m/>
    <m/>
    <m/>
    <n v="0"/>
    <m/>
    <m/>
    <m/>
    <m/>
    <m/>
    <m/>
    <m/>
    <m/>
    <m/>
    <m/>
    <m/>
    <m/>
    <m/>
    <m/>
    <m/>
    <m/>
    <m/>
    <m/>
    <m/>
    <m/>
    <m/>
    <m/>
    <m/>
    <m/>
    <m/>
    <m/>
    <m/>
    <m/>
    <m/>
    <m/>
    <m/>
    <m/>
    <m/>
    <m/>
    <m/>
    <m/>
    <m/>
    <m/>
    <m/>
    <m/>
    <m/>
    <m/>
    <m/>
    <m/>
  </r>
  <r>
    <b v="1"/>
    <n v="345"/>
    <s v="L-1555-315488506"/>
    <s v="1066957878"/>
    <s v="Aaf"/>
    <s v="https://portal.dnb.de/opac.htm?method=simpleSearch&amp;cqlMode=true&amp;query=idn%3D1066957878"/>
    <s v="III 36, 8"/>
    <s v="III 36, 8"/>
    <s v="X"/>
    <s v="Halbgewebeband, Schließen, erhabene Buchbeschläge"/>
    <x v="1"/>
    <s v="180°"/>
    <s v="hohler Rücken"/>
    <m/>
    <s v="Buchschuh"/>
    <s v="Nein"/>
    <n v="0"/>
    <m/>
    <m/>
    <m/>
    <m/>
    <m/>
    <m/>
    <m/>
    <m/>
    <m/>
    <x v="0"/>
    <m/>
    <m/>
    <m/>
    <m/>
    <m/>
    <m/>
    <m/>
    <m/>
    <m/>
    <m/>
    <m/>
    <m/>
    <m/>
    <m/>
    <m/>
    <m/>
    <m/>
    <m/>
    <m/>
    <m/>
    <m/>
    <m/>
    <m/>
    <m/>
    <m/>
    <m/>
    <m/>
    <n v="0"/>
    <m/>
    <m/>
    <m/>
    <m/>
    <m/>
    <m/>
    <m/>
    <m/>
    <m/>
    <m/>
    <m/>
    <m/>
    <m/>
    <m/>
    <m/>
    <m/>
    <m/>
    <m/>
    <m/>
    <m/>
    <m/>
    <m/>
    <m/>
    <m/>
    <m/>
    <m/>
    <m/>
    <m/>
    <m/>
    <m/>
    <m/>
    <m/>
    <m/>
    <m/>
    <m/>
    <m/>
    <m/>
    <m/>
    <m/>
    <m/>
    <m/>
    <m/>
    <m/>
    <m/>
  </r>
  <r>
    <b v="1"/>
    <n v="346"/>
    <s v="L-1556-315493763"/>
    <s v="1066963533"/>
    <s v="Aaf"/>
    <s v="https://portal.dnb.de/opac.htm?method=simpleSearch&amp;cqlMode=true&amp;query=idn%3D1066963533"/>
    <s v="III 36, 9"/>
    <s v="III 36, 9"/>
    <s v="X"/>
    <s v="Pergamentband"/>
    <x v="1"/>
    <s v="80° bis 110°, einseitig digitalisierbar?"/>
    <s v="hohler Rücken"/>
    <m/>
    <s v="Kassette"/>
    <s v="Nein"/>
    <n v="0"/>
    <m/>
    <s v="Kassette enthält auch alten Einband"/>
    <m/>
    <m/>
    <m/>
    <m/>
    <m/>
    <m/>
    <m/>
    <x v="0"/>
    <m/>
    <m/>
    <m/>
    <m/>
    <m/>
    <m/>
    <m/>
    <m/>
    <m/>
    <m/>
    <m/>
    <m/>
    <m/>
    <m/>
    <m/>
    <m/>
    <m/>
    <m/>
    <m/>
    <m/>
    <m/>
    <m/>
    <m/>
    <m/>
    <m/>
    <m/>
    <m/>
    <n v="0"/>
    <m/>
    <m/>
    <m/>
    <m/>
    <m/>
    <m/>
    <m/>
    <m/>
    <m/>
    <m/>
    <m/>
    <m/>
    <m/>
    <m/>
    <m/>
    <m/>
    <m/>
    <m/>
    <m/>
    <m/>
    <m/>
    <m/>
    <m/>
    <m/>
    <m/>
    <m/>
    <m/>
    <m/>
    <m/>
    <m/>
    <m/>
    <m/>
    <m/>
    <m/>
    <m/>
    <m/>
    <m/>
    <m/>
    <m/>
    <m/>
    <m/>
    <m/>
    <m/>
    <m/>
  </r>
  <r>
    <b v="1"/>
    <n v="347"/>
    <s v="L-1560-315493194"/>
    <s v="1066962928"/>
    <s v="Aaf"/>
    <s v="https://portal.dnb.de/opac.htm?method=simpleSearch&amp;cqlMode=true&amp;query=idn%3D1066962928"/>
    <s v="III 36, 10"/>
    <s v="III 36, 10"/>
    <s v="X"/>
    <s v="Ledereinband, Schließen, erhabene Buchbeschläge"/>
    <x v="1"/>
    <s v="80° bis 110°, einseitig digitalisierbar?"/>
    <s v="fester Rücken mit Schmuckprägung, Schrift bis in den Falz"/>
    <m/>
    <s v="Buchschuh"/>
    <s v="Nein"/>
    <n v="1"/>
    <m/>
    <m/>
    <m/>
    <m/>
    <m/>
    <m/>
    <m/>
    <m/>
    <m/>
    <x v="3"/>
    <m/>
    <m/>
    <s v="f"/>
    <m/>
    <m/>
    <m/>
    <m/>
    <m/>
    <s v="Pa"/>
    <m/>
    <s v="x"/>
    <m/>
    <m/>
    <m/>
    <m/>
    <m/>
    <m/>
    <m/>
    <m/>
    <m/>
    <m/>
    <m/>
    <s v="60"/>
    <m/>
    <m/>
    <m/>
    <s v="ja vor"/>
    <n v="1"/>
    <m/>
    <m/>
    <m/>
    <s v="x"/>
    <m/>
    <m/>
    <m/>
    <m/>
    <m/>
    <m/>
    <s v="x"/>
    <m/>
    <s v="x"/>
    <m/>
    <m/>
    <m/>
    <m/>
    <m/>
    <s v="x"/>
    <m/>
    <m/>
    <m/>
    <m/>
    <n v="1"/>
    <s v="am Rücken Leder fixieren und mit JP überfangen, Schließe: ggf. Material einfügen"/>
    <m/>
    <m/>
    <m/>
    <m/>
    <m/>
    <m/>
    <m/>
    <m/>
    <m/>
    <m/>
    <m/>
    <m/>
    <m/>
    <m/>
    <m/>
    <m/>
    <m/>
    <m/>
    <m/>
  </r>
  <r>
    <b v="0"/>
    <n v="348"/>
    <s v="L-9999-406955883"/>
    <s v="1132638577"/>
    <m/>
    <s v="https://portal.dnb.de/opac.htm?method=simpleSearch&amp;cqlMode=true&amp;query=idn%3D1132638577"/>
    <s v="III 36, 11"/>
    <m/>
    <m/>
    <m/>
    <x v="0"/>
    <m/>
    <m/>
    <m/>
    <m/>
    <m/>
    <m/>
    <m/>
    <m/>
    <m/>
    <m/>
    <s v="DA"/>
    <m/>
    <m/>
    <m/>
    <m/>
    <x v="0"/>
    <m/>
    <m/>
    <m/>
    <m/>
    <m/>
    <m/>
    <m/>
    <m/>
    <m/>
    <m/>
    <m/>
    <m/>
    <m/>
    <m/>
    <m/>
    <m/>
    <m/>
    <m/>
    <m/>
    <m/>
    <m/>
    <m/>
    <m/>
    <m/>
    <m/>
    <m/>
    <m/>
    <n v="0"/>
    <m/>
    <m/>
    <m/>
    <m/>
    <m/>
    <m/>
    <m/>
    <m/>
    <m/>
    <m/>
    <m/>
    <m/>
    <m/>
    <m/>
    <m/>
    <m/>
    <m/>
    <m/>
    <m/>
    <m/>
    <m/>
    <m/>
    <m/>
    <m/>
    <m/>
    <m/>
    <m/>
    <m/>
    <m/>
    <m/>
    <m/>
    <m/>
    <m/>
    <m/>
    <m/>
    <m/>
    <m/>
    <m/>
    <m/>
    <m/>
    <m/>
    <m/>
    <m/>
    <m/>
  </r>
  <r>
    <b v="0"/>
    <n v="349"/>
    <s v="L-1550-315492201"/>
    <s v="1066961808"/>
    <m/>
    <s v="https://portal.dnb.de/opac.htm?method=simpleSearch&amp;cqlMode=true&amp;query=idn%3D1066961808"/>
    <s v="III 36, 12"/>
    <m/>
    <m/>
    <m/>
    <x v="0"/>
    <m/>
    <m/>
    <m/>
    <m/>
    <m/>
    <m/>
    <m/>
    <m/>
    <m/>
    <m/>
    <s v="DA"/>
    <m/>
    <m/>
    <m/>
    <m/>
    <x v="0"/>
    <m/>
    <m/>
    <m/>
    <m/>
    <m/>
    <m/>
    <m/>
    <m/>
    <m/>
    <m/>
    <m/>
    <m/>
    <m/>
    <m/>
    <m/>
    <m/>
    <m/>
    <m/>
    <m/>
    <m/>
    <m/>
    <m/>
    <m/>
    <m/>
    <m/>
    <m/>
    <m/>
    <n v="0"/>
    <m/>
    <m/>
    <m/>
    <m/>
    <m/>
    <m/>
    <m/>
    <m/>
    <m/>
    <m/>
    <m/>
    <m/>
    <m/>
    <m/>
    <m/>
    <m/>
    <m/>
    <m/>
    <m/>
    <m/>
    <m/>
    <m/>
    <m/>
    <m/>
    <m/>
    <m/>
    <m/>
    <m/>
    <m/>
    <m/>
    <m/>
    <m/>
    <m/>
    <m/>
    <m/>
    <m/>
    <m/>
    <m/>
    <m/>
    <m/>
    <m/>
    <m/>
    <m/>
    <m/>
  </r>
  <r>
    <b v="1"/>
    <n v="350"/>
    <s v="L-1555-16764758X"/>
    <s v="999174002"/>
    <s v="Aal"/>
    <s v="https://portal.dnb.de/opac.htm?method=simpleSearch&amp;cqlMode=true&amp;query=idn%3D999174002"/>
    <s v="III 36, 13"/>
    <s v="III 36, 13"/>
    <m/>
    <s v="Halbpergamentband"/>
    <x v="1"/>
    <s v="80° bis 110°, einseitig digitalisierbar?"/>
    <s v="hohler Rücken, Schrift bis in den Falz"/>
    <m/>
    <m/>
    <s v="Signaturfahne austauschen"/>
    <n v="1"/>
    <m/>
    <m/>
    <m/>
    <m/>
    <m/>
    <m/>
    <m/>
    <m/>
    <m/>
    <x v="0"/>
    <m/>
    <m/>
    <m/>
    <m/>
    <m/>
    <m/>
    <m/>
    <m/>
    <m/>
    <m/>
    <m/>
    <m/>
    <m/>
    <m/>
    <m/>
    <m/>
    <m/>
    <m/>
    <m/>
    <m/>
    <m/>
    <m/>
    <m/>
    <m/>
    <m/>
    <m/>
    <m/>
    <n v="0"/>
    <m/>
    <m/>
    <m/>
    <m/>
    <m/>
    <m/>
    <m/>
    <m/>
    <m/>
    <m/>
    <m/>
    <m/>
    <m/>
    <m/>
    <m/>
    <m/>
    <m/>
    <m/>
    <m/>
    <m/>
    <m/>
    <m/>
    <m/>
    <m/>
    <m/>
    <m/>
    <m/>
    <m/>
    <m/>
    <m/>
    <m/>
    <m/>
    <m/>
    <m/>
    <m/>
    <m/>
    <m/>
    <m/>
    <m/>
    <m/>
    <m/>
    <m/>
    <m/>
    <m/>
  </r>
  <r>
    <b v="1"/>
    <n v="352"/>
    <s v="L-1544-154114529"/>
    <s v="993974147"/>
    <s v="Aal"/>
    <s v="https://portal.dnb.de/opac.htm?method=simpleSearch&amp;cqlMode=true&amp;query=idn%3D993974147"/>
    <s v="III 36, 13 a"/>
    <s v="III 36, 13 a"/>
    <s v="X"/>
    <s v="Ledereinband, Schließen, erhabene Buchbeschläge"/>
    <x v="1"/>
    <s v="80° bis 110°, einseitig digitalisierbar?"/>
    <s v="fester Rücken mit Schmuckprägung, Schrift bis in den Falz"/>
    <m/>
    <s v="Kassette"/>
    <s v="Nein"/>
    <n v="0"/>
    <m/>
    <m/>
    <m/>
    <m/>
    <m/>
    <m/>
    <m/>
    <m/>
    <m/>
    <x v="0"/>
    <m/>
    <m/>
    <m/>
    <m/>
    <m/>
    <m/>
    <m/>
    <m/>
    <m/>
    <m/>
    <m/>
    <m/>
    <m/>
    <m/>
    <m/>
    <m/>
    <m/>
    <m/>
    <m/>
    <m/>
    <m/>
    <m/>
    <m/>
    <m/>
    <m/>
    <m/>
    <m/>
    <n v="0"/>
    <m/>
    <m/>
    <m/>
    <m/>
    <m/>
    <m/>
    <m/>
    <m/>
    <m/>
    <m/>
    <m/>
    <m/>
    <m/>
    <m/>
    <m/>
    <m/>
    <m/>
    <m/>
    <m/>
    <m/>
    <m/>
    <m/>
    <m/>
    <m/>
    <m/>
    <m/>
    <m/>
    <m/>
    <m/>
    <m/>
    <m/>
    <m/>
    <m/>
    <m/>
    <m/>
    <m/>
    <m/>
    <m/>
    <m/>
    <m/>
    <m/>
    <m/>
    <m/>
    <m/>
  </r>
  <r>
    <b v="1"/>
    <m/>
    <s v="L-3000-026991"/>
    <s v="1242593578"/>
    <s v="Aa"/>
    <m/>
    <s v="III 36, 14"/>
    <s v="III 36, 14"/>
    <m/>
    <m/>
    <x v="0"/>
    <m/>
    <m/>
    <m/>
    <m/>
    <m/>
    <m/>
    <m/>
    <m/>
    <m/>
    <m/>
    <m/>
    <m/>
    <m/>
    <m/>
    <m/>
    <x v="0"/>
    <m/>
    <m/>
    <m/>
    <m/>
    <m/>
    <m/>
    <m/>
    <m/>
    <m/>
    <m/>
    <m/>
    <m/>
    <m/>
    <m/>
    <m/>
    <m/>
    <m/>
    <m/>
    <m/>
    <m/>
    <m/>
    <m/>
    <m/>
    <m/>
    <m/>
    <m/>
    <m/>
    <m/>
    <m/>
    <m/>
    <m/>
    <m/>
    <m/>
    <m/>
    <m/>
    <m/>
    <m/>
    <m/>
    <m/>
    <m/>
    <m/>
    <m/>
    <m/>
    <m/>
    <m/>
    <m/>
    <m/>
    <m/>
    <m/>
    <m/>
    <m/>
    <m/>
    <m/>
    <m/>
    <m/>
    <m/>
    <m/>
    <m/>
    <m/>
    <m/>
    <m/>
    <m/>
    <m/>
    <m/>
    <m/>
    <m/>
    <m/>
    <m/>
    <m/>
    <m/>
    <m/>
    <m/>
  </r>
  <r>
    <b v="0"/>
    <n v="355"/>
    <s v="L-1502-315494557"/>
    <s v="1066964335"/>
    <m/>
    <s v="https://portal.dnb.de/opac.htm?method=simpleSearch&amp;cqlMode=true&amp;query=idn%3D1066964335"/>
    <s v="III 37, 1"/>
    <m/>
    <m/>
    <m/>
    <x v="0"/>
    <m/>
    <m/>
    <m/>
    <m/>
    <m/>
    <m/>
    <m/>
    <m/>
    <m/>
    <m/>
    <m/>
    <m/>
    <m/>
    <m/>
    <m/>
    <x v="0"/>
    <m/>
    <m/>
    <m/>
    <m/>
    <m/>
    <m/>
    <m/>
    <m/>
    <m/>
    <m/>
    <m/>
    <m/>
    <m/>
    <m/>
    <m/>
    <m/>
    <m/>
    <m/>
    <m/>
    <m/>
    <m/>
    <m/>
    <m/>
    <m/>
    <m/>
    <m/>
    <m/>
    <n v="0"/>
    <m/>
    <m/>
    <m/>
    <m/>
    <m/>
    <m/>
    <m/>
    <m/>
    <m/>
    <m/>
    <m/>
    <m/>
    <m/>
    <m/>
    <m/>
    <m/>
    <m/>
    <m/>
    <m/>
    <m/>
    <m/>
    <m/>
    <m/>
    <m/>
    <m/>
    <m/>
    <m/>
    <m/>
    <m/>
    <m/>
    <m/>
    <m/>
    <m/>
    <m/>
    <m/>
    <m/>
    <m/>
    <m/>
    <m/>
    <m/>
    <m/>
    <m/>
    <m/>
    <m/>
  </r>
  <r>
    <b v="1"/>
    <n v="356"/>
    <s v="L-1553-168491079"/>
    <s v="999514849"/>
    <s v="Aal"/>
    <s v="https://portal.dnb.de/opac.htm?method=simpleSearch&amp;cqlMode=true&amp;query=idn%3D999514849"/>
    <s v="III 37, 5"/>
    <s v="III 37, 5"/>
    <m/>
    <s v="Halbpergamentband"/>
    <x v="1"/>
    <s v="180°"/>
    <s v="hohler Rücken"/>
    <m/>
    <m/>
    <m/>
    <n v="0"/>
    <m/>
    <m/>
    <m/>
    <m/>
    <m/>
    <m/>
    <m/>
    <m/>
    <m/>
    <x v="0"/>
    <m/>
    <m/>
    <m/>
    <m/>
    <m/>
    <m/>
    <m/>
    <m/>
    <m/>
    <m/>
    <m/>
    <m/>
    <m/>
    <m/>
    <m/>
    <m/>
    <m/>
    <m/>
    <m/>
    <m/>
    <m/>
    <m/>
    <m/>
    <m/>
    <m/>
    <m/>
    <m/>
    <n v="0"/>
    <m/>
    <m/>
    <m/>
    <m/>
    <m/>
    <m/>
    <m/>
    <m/>
    <m/>
    <m/>
    <m/>
    <m/>
    <m/>
    <m/>
    <m/>
    <m/>
    <m/>
    <m/>
    <m/>
    <m/>
    <m/>
    <m/>
    <m/>
    <m/>
    <m/>
    <m/>
    <m/>
    <m/>
    <m/>
    <m/>
    <m/>
    <m/>
    <m/>
    <m/>
    <m/>
    <m/>
    <m/>
    <m/>
    <m/>
    <m/>
    <m/>
    <m/>
    <m/>
    <m/>
  </r>
  <r>
    <b v="0"/>
    <m/>
    <m/>
    <m/>
    <m/>
    <m/>
    <s v="III 38 A, 1"/>
    <m/>
    <s v="X"/>
    <s v="Halbpergamentband"/>
    <x v="2"/>
    <s v="80° bis 110°, einseitig digitalisierbar?"/>
    <s v="hohler Rücken, Schrift bis in den Falz, welliger Buchblock"/>
    <m/>
    <m/>
    <m/>
    <n v="1"/>
    <m/>
    <m/>
    <m/>
    <m/>
    <m/>
    <m/>
    <m/>
    <m/>
    <m/>
    <x v="9"/>
    <m/>
    <m/>
    <s v="h/E"/>
    <m/>
    <m/>
    <m/>
    <m/>
    <m/>
    <s v="Pa"/>
    <m/>
    <m/>
    <m/>
    <m/>
    <m/>
    <m/>
    <m/>
    <m/>
    <m/>
    <m/>
    <m/>
    <m/>
    <m/>
    <s v="110"/>
    <m/>
    <m/>
    <m/>
    <s v="n"/>
    <n v="0"/>
    <m/>
    <m/>
    <m/>
    <m/>
    <m/>
    <m/>
    <m/>
    <s v="Schaden stabil"/>
    <m/>
    <m/>
    <m/>
    <m/>
    <m/>
    <m/>
    <m/>
    <m/>
    <m/>
    <m/>
    <m/>
    <m/>
    <m/>
    <m/>
    <m/>
    <m/>
    <m/>
    <m/>
    <m/>
    <m/>
    <m/>
    <m/>
    <m/>
    <m/>
    <m/>
    <m/>
    <m/>
    <m/>
    <m/>
    <m/>
    <m/>
    <m/>
    <m/>
    <m/>
    <m/>
    <m/>
  </r>
  <r>
    <b v="1"/>
    <m/>
    <s v="L-1516-833613774"/>
    <s v="1268573205"/>
    <s v="Aa"/>
    <m/>
    <s v="III 38 A, 1"/>
    <s v="III 38 C, 1"/>
    <m/>
    <m/>
    <x v="0"/>
    <m/>
    <m/>
    <m/>
    <m/>
    <m/>
    <m/>
    <m/>
    <m/>
    <m/>
    <m/>
    <m/>
    <m/>
    <m/>
    <m/>
    <m/>
    <x v="0"/>
    <m/>
    <m/>
    <m/>
    <m/>
    <m/>
    <m/>
    <m/>
    <m/>
    <m/>
    <m/>
    <m/>
    <m/>
    <m/>
    <m/>
    <m/>
    <m/>
    <m/>
    <m/>
    <m/>
    <m/>
    <m/>
    <m/>
    <m/>
    <m/>
    <m/>
    <m/>
    <m/>
    <m/>
    <m/>
    <m/>
    <m/>
    <m/>
    <m/>
    <m/>
    <m/>
    <m/>
    <m/>
    <m/>
    <m/>
    <m/>
    <m/>
    <m/>
    <m/>
    <m/>
    <m/>
    <m/>
    <m/>
    <m/>
    <m/>
    <m/>
    <m/>
    <m/>
    <m/>
    <m/>
    <m/>
    <m/>
    <m/>
    <m/>
    <m/>
    <m/>
    <m/>
    <m/>
    <m/>
    <m/>
    <m/>
    <m/>
    <m/>
    <m/>
    <m/>
    <m/>
    <m/>
    <m/>
  </r>
  <r>
    <b v="1"/>
    <n v="1201"/>
    <s v="L-1557-155411853"/>
    <s v="994340486"/>
    <s v="Aal"/>
    <s v="https://portal.dnb.de/opac.htm?method=simpleSearch&amp;cqlMode=true&amp;query=idn%3D994340486"/>
    <s v="III 38 C, 1"/>
    <s v="III 38 C, 1"/>
    <s v="X"/>
    <s v="Ledereinband"/>
    <x v="1"/>
    <s v="180°"/>
    <s v="fester Rücken mit Schmuckprägung"/>
    <m/>
    <s v="Kassette"/>
    <s v="Nein"/>
    <n v="0"/>
    <m/>
    <m/>
    <m/>
    <m/>
    <m/>
    <m/>
    <m/>
    <m/>
    <m/>
    <x v="0"/>
    <m/>
    <m/>
    <m/>
    <m/>
    <m/>
    <m/>
    <m/>
    <m/>
    <m/>
    <m/>
    <m/>
    <m/>
    <m/>
    <m/>
    <m/>
    <m/>
    <m/>
    <m/>
    <m/>
    <m/>
    <m/>
    <m/>
    <m/>
    <m/>
    <m/>
    <m/>
    <m/>
    <n v="0"/>
    <m/>
    <m/>
    <m/>
    <m/>
    <m/>
    <m/>
    <m/>
    <m/>
    <m/>
    <m/>
    <m/>
    <m/>
    <m/>
    <m/>
    <m/>
    <m/>
    <m/>
    <m/>
    <m/>
    <m/>
    <m/>
    <m/>
    <m/>
    <m/>
    <m/>
    <m/>
    <m/>
    <m/>
    <m/>
    <m/>
    <m/>
    <m/>
    <m/>
    <m/>
    <m/>
    <m/>
    <m/>
    <m/>
    <m/>
    <m/>
    <m/>
    <m/>
    <m/>
    <m/>
  </r>
  <r>
    <b v="1"/>
    <n v="1202"/>
    <s v="L-1550-154006726"/>
    <s v="993918360"/>
    <s v="Aal"/>
    <s v="https://portal.dnb.de/opac.htm?method=simpleSearch&amp;cqlMode=true&amp;query=idn%3D993918360"/>
    <s v="III 38 G, 1"/>
    <s v="III 38 G, 1"/>
    <m/>
    <s v="Ledereinband"/>
    <x v="1"/>
    <s v="80° bis 110°, einseitig digitalisierbar?"/>
    <m/>
    <m/>
    <s v="Kassette"/>
    <s v="Nein"/>
    <n v="0"/>
    <m/>
    <m/>
    <m/>
    <m/>
    <m/>
    <m/>
    <m/>
    <m/>
    <m/>
    <x v="0"/>
    <m/>
    <m/>
    <m/>
    <m/>
    <m/>
    <m/>
    <m/>
    <m/>
    <m/>
    <m/>
    <m/>
    <m/>
    <m/>
    <m/>
    <m/>
    <m/>
    <m/>
    <m/>
    <m/>
    <m/>
    <m/>
    <m/>
    <m/>
    <m/>
    <m/>
    <m/>
    <m/>
    <n v="0"/>
    <m/>
    <m/>
    <m/>
    <m/>
    <m/>
    <m/>
    <m/>
    <m/>
    <m/>
    <m/>
    <m/>
    <m/>
    <m/>
    <m/>
    <m/>
    <m/>
    <m/>
    <m/>
    <m/>
    <m/>
    <m/>
    <m/>
    <m/>
    <m/>
    <m/>
    <m/>
    <m/>
    <m/>
    <m/>
    <m/>
    <m/>
    <m/>
    <m/>
    <m/>
    <m/>
    <m/>
    <m/>
    <m/>
    <m/>
    <m/>
    <m/>
    <m/>
    <m/>
    <m/>
  </r>
  <r>
    <b v="1"/>
    <n v="357"/>
    <s v="L-1523-315490578"/>
    <s v="1066960046"/>
    <s v="Aaf"/>
    <s v="https://portal.dnb.de/opac.htm?method=simpleSearch&amp;cqlMode=true&amp;query=idn%3D1066960046"/>
    <s v="III 38, 1"/>
    <s v="III 38, 1"/>
    <s v="X"/>
    <s v="Pergamentband, Schließen, erhabene Buchbeschläge"/>
    <x v="1"/>
    <s v="180°"/>
    <s v="hohler Rücken"/>
    <m/>
    <s v="Buchschuh"/>
    <s v="Nein"/>
    <n v="1"/>
    <m/>
    <m/>
    <m/>
    <m/>
    <m/>
    <m/>
    <m/>
    <m/>
    <m/>
    <x v="0"/>
    <m/>
    <m/>
    <m/>
    <m/>
    <m/>
    <m/>
    <m/>
    <m/>
    <m/>
    <m/>
    <m/>
    <m/>
    <m/>
    <m/>
    <m/>
    <m/>
    <m/>
    <m/>
    <m/>
    <m/>
    <m/>
    <m/>
    <m/>
    <m/>
    <m/>
    <m/>
    <m/>
    <n v="0"/>
    <m/>
    <m/>
    <m/>
    <m/>
    <m/>
    <m/>
    <m/>
    <m/>
    <m/>
    <m/>
    <m/>
    <m/>
    <m/>
    <m/>
    <m/>
    <m/>
    <m/>
    <m/>
    <m/>
    <m/>
    <m/>
    <m/>
    <m/>
    <m/>
    <m/>
    <m/>
    <m/>
    <m/>
    <m/>
    <m/>
    <m/>
    <m/>
    <m/>
    <m/>
    <m/>
    <m/>
    <m/>
    <m/>
    <m/>
    <m/>
    <m/>
    <m/>
    <m/>
    <m/>
  </r>
  <r>
    <b v="1"/>
    <n v="358"/>
    <s v="L-1522-315329106"/>
    <s v="1066871272"/>
    <s v="Aaf"/>
    <s v="https://portal.dnb.de/opac.htm?method=simpleSearch&amp;cqlMode=true&amp;query=idn%3D1066871272"/>
    <s v="III 39, 1"/>
    <s v="III 39, 1"/>
    <s v="X"/>
    <s v="Schließen, erhabene Buchbeschläge"/>
    <x v="1"/>
    <s v="180°"/>
    <s v="hohler Rücken, stark brüchiges Einbandmaterial"/>
    <m/>
    <s v="Buchschuh"/>
    <s v="Nein"/>
    <n v="3"/>
    <m/>
    <m/>
    <m/>
    <m/>
    <m/>
    <m/>
    <m/>
    <m/>
    <m/>
    <x v="6"/>
    <s v="x"/>
    <m/>
    <s v="h/E"/>
    <m/>
    <m/>
    <m/>
    <s v="x"/>
    <m/>
    <s v="Pa"/>
    <s v="x"/>
    <m/>
    <m/>
    <m/>
    <m/>
    <m/>
    <m/>
    <m/>
    <m/>
    <m/>
    <m/>
    <m/>
    <m/>
    <s v="110"/>
    <m/>
    <m/>
    <m/>
    <s v="n"/>
    <n v="0"/>
    <m/>
    <m/>
    <m/>
    <m/>
    <m/>
    <m/>
    <m/>
    <s v="Schaden stabil"/>
    <m/>
    <m/>
    <m/>
    <m/>
    <m/>
    <m/>
    <m/>
    <m/>
    <m/>
    <m/>
    <m/>
    <m/>
    <m/>
    <m/>
    <m/>
    <m/>
    <m/>
    <m/>
    <m/>
    <m/>
    <m/>
    <m/>
    <m/>
    <m/>
    <m/>
    <m/>
    <m/>
    <m/>
    <m/>
    <m/>
    <m/>
    <m/>
    <m/>
    <m/>
    <m/>
    <m/>
  </r>
  <r>
    <b v="1"/>
    <n v="359"/>
    <s v="L-1505-153947101"/>
    <s v="993883141"/>
    <s v="Afl"/>
    <s v="https://portal.dnb.de/opac.htm?method=simpleSearch&amp;cqlMode=true&amp;query=idn%3D993883141"/>
    <s v="III 40, 1"/>
    <s v="III 40, 1"/>
    <s v="X"/>
    <s v="Halbledereinband, Schließen, erhabene Buchbeschläge"/>
    <x v="2"/>
    <s v="80° bis 110°, einseitig digitalisierbar?"/>
    <s v="hohler Rücken, welliger Buchblock"/>
    <m/>
    <s v="Buchschuh"/>
    <s v="Nein"/>
    <n v="1"/>
    <m/>
    <m/>
    <m/>
    <m/>
    <m/>
    <m/>
    <m/>
    <m/>
    <m/>
    <x v="0"/>
    <m/>
    <m/>
    <m/>
    <m/>
    <m/>
    <m/>
    <m/>
    <m/>
    <m/>
    <m/>
    <m/>
    <m/>
    <m/>
    <m/>
    <m/>
    <m/>
    <m/>
    <m/>
    <m/>
    <m/>
    <m/>
    <m/>
    <m/>
    <m/>
    <m/>
    <m/>
    <m/>
    <n v="0"/>
    <m/>
    <m/>
    <m/>
    <m/>
    <m/>
    <m/>
    <m/>
    <m/>
    <m/>
    <m/>
    <m/>
    <m/>
    <m/>
    <m/>
    <m/>
    <m/>
    <m/>
    <m/>
    <m/>
    <m/>
    <m/>
    <m/>
    <m/>
    <m/>
    <m/>
    <m/>
    <m/>
    <m/>
    <m/>
    <m/>
    <m/>
    <m/>
    <m/>
    <m/>
    <m/>
    <m/>
    <m/>
    <m/>
    <m/>
    <m/>
    <m/>
    <m/>
    <m/>
    <m/>
  </r>
  <r>
    <b v="1"/>
    <n v="360"/>
    <s v="L-1505-153946962"/>
    <s v="993882951"/>
    <s v="Afl"/>
    <s v="https://portal.dnb.de/opac.htm?method=simpleSearch&amp;cqlMode=true&amp;query=idn%3D993882951"/>
    <s v="III 40, 1"/>
    <s v="III 40, 1"/>
    <m/>
    <m/>
    <x v="0"/>
    <m/>
    <m/>
    <m/>
    <m/>
    <m/>
    <m/>
    <m/>
    <m/>
    <m/>
    <m/>
    <m/>
    <m/>
    <m/>
    <m/>
    <m/>
    <x v="0"/>
    <m/>
    <m/>
    <m/>
    <m/>
    <m/>
    <m/>
    <m/>
    <m/>
    <m/>
    <m/>
    <m/>
    <m/>
    <m/>
    <m/>
    <m/>
    <m/>
    <m/>
    <m/>
    <m/>
    <m/>
    <m/>
    <m/>
    <m/>
    <m/>
    <m/>
    <m/>
    <m/>
    <n v="0"/>
    <m/>
    <m/>
    <m/>
    <m/>
    <m/>
    <m/>
    <m/>
    <m/>
    <m/>
    <m/>
    <m/>
    <m/>
    <m/>
    <m/>
    <m/>
    <m/>
    <m/>
    <m/>
    <m/>
    <m/>
    <m/>
    <m/>
    <m/>
    <m/>
    <m/>
    <m/>
    <m/>
    <m/>
    <m/>
    <m/>
    <m/>
    <m/>
    <m/>
    <m/>
    <m/>
    <m/>
    <m/>
    <m/>
    <m/>
    <m/>
    <m/>
    <m/>
    <m/>
    <m/>
  </r>
  <r>
    <b v="1"/>
    <n v="361"/>
    <s v="L-1505-15394692X"/>
    <s v="993882900"/>
    <s v="Afl"/>
    <s v="https://portal.dnb.de/opac.htm?method=simpleSearch&amp;cqlMode=true&amp;query=idn%3D993882900"/>
    <s v="III 40, 1"/>
    <s v="III 40, 1"/>
    <m/>
    <m/>
    <x v="0"/>
    <m/>
    <m/>
    <m/>
    <m/>
    <m/>
    <m/>
    <m/>
    <m/>
    <m/>
    <m/>
    <m/>
    <m/>
    <m/>
    <m/>
    <m/>
    <x v="0"/>
    <m/>
    <m/>
    <m/>
    <m/>
    <m/>
    <m/>
    <m/>
    <m/>
    <m/>
    <m/>
    <m/>
    <m/>
    <m/>
    <m/>
    <m/>
    <m/>
    <m/>
    <m/>
    <m/>
    <m/>
    <m/>
    <m/>
    <m/>
    <m/>
    <m/>
    <m/>
    <m/>
    <n v="0"/>
    <m/>
    <m/>
    <m/>
    <m/>
    <m/>
    <m/>
    <m/>
    <m/>
    <m/>
    <m/>
    <m/>
    <m/>
    <m/>
    <m/>
    <m/>
    <m/>
    <m/>
    <m/>
    <m/>
    <m/>
    <m/>
    <m/>
    <m/>
    <m/>
    <m/>
    <m/>
    <m/>
    <m/>
    <m/>
    <m/>
    <m/>
    <m/>
    <m/>
    <m/>
    <m/>
    <m/>
    <m/>
    <m/>
    <m/>
    <m/>
    <m/>
    <m/>
    <m/>
    <m/>
  </r>
  <r>
    <b v="1"/>
    <n v="362"/>
    <s v="L-1505-153946822"/>
    <s v="99388282X"/>
    <s v="Afl"/>
    <s v="https://portal.dnb.de/opac.htm?method=simpleSearch&amp;cqlMode=true&amp;query=idn%3D99388282X"/>
    <s v="III 40, 1"/>
    <s v="III 40, 1"/>
    <m/>
    <m/>
    <x v="0"/>
    <m/>
    <m/>
    <m/>
    <m/>
    <m/>
    <m/>
    <m/>
    <m/>
    <m/>
    <m/>
    <m/>
    <m/>
    <m/>
    <m/>
    <m/>
    <x v="0"/>
    <m/>
    <m/>
    <m/>
    <m/>
    <m/>
    <m/>
    <m/>
    <m/>
    <m/>
    <m/>
    <m/>
    <m/>
    <m/>
    <m/>
    <m/>
    <m/>
    <m/>
    <m/>
    <m/>
    <m/>
    <m/>
    <m/>
    <m/>
    <m/>
    <m/>
    <m/>
    <m/>
    <n v="0"/>
    <m/>
    <m/>
    <m/>
    <m/>
    <m/>
    <m/>
    <m/>
    <m/>
    <m/>
    <m/>
    <m/>
    <m/>
    <m/>
    <m/>
    <m/>
    <m/>
    <m/>
    <m/>
    <m/>
    <m/>
    <m/>
    <m/>
    <m/>
    <m/>
    <m/>
    <m/>
    <m/>
    <m/>
    <m/>
    <m/>
    <m/>
    <m/>
    <m/>
    <m/>
    <m/>
    <m/>
    <m/>
    <m/>
    <m/>
    <m/>
    <m/>
    <m/>
    <m/>
    <m/>
  </r>
  <r>
    <b v="1"/>
    <n v="363"/>
    <s v="L-1521-154137898"/>
    <s v="993995845"/>
    <s v="Aal"/>
    <s v="https://portal.dnb.de/opac.htm?method=simpleSearch&amp;cqlMode=true&amp;query=idn%3D993995845"/>
    <s v="III 40, 2"/>
    <s v="III 40, 2"/>
    <s v="X"/>
    <s v="Gewebeeinband"/>
    <x v="1"/>
    <s v="180°"/>
    <s v="hohler Rücken"/>
    <m/>
    <m/>
    <m/>
    <n v="1"/>
    <m/>
    <m/>
    <m/>
    <m/>
    <m/>
    <m/>
    <m/>
    <m/>
    <m/>
    <x v="4"/>
    <s v="x"/>
    <s v="x"/>
    <s v="h/E"/>
    <m/>
    <m/>
    <m/>
    <m/>
    <m/>
    <s v="Pa"/>
    <s v="x"/>
    <m/>
    <m/>
    <m/>
    <m/>
    <m/>
    <m/>
    <m/>
    <m/>
    <m/>
    <m/>
    <m/>
    <m/>
    <s v="80"/>
    <m/>
    <m/>
    <m/>
    <s v="n"/>
    <n v="0"/>
    <m/>
    <m/>
    <m/>
    <s v="x"/>
    <m/>
    <m/>
    <m/>
    <m/>
    <m/>
    <m/>
    <m/>
    <m/>
    <m/>
    <m/>
    <m/>
    <m/>
    <m/>
    <m/>
    <m/>
    <m/>
    <m/>
    <m/>
    <m/>
    <m/>
    <m/>
    <m/>
    <m/>
    <m/>
    <m/>
    <m/>
    <m/>
    <m/>
    <m/>
    <m/>
    <m/>
    <m/>
    <m/>
    <m/>
    <m/>
    <m/>
    <m/>
    <m/>
    <m/>
    <m/>
  </r>
  <r>
    <b v="1"/>
    <n v="364"/>
    <s v="L-1535-31522004X"/>
    <s v="1066800138"/>
    <s v="Aaf"/>
    <s v="https://portal.dnb.de/opac.htm?method=simpleSearch&amp;cqlMode=true&amp;query=idn%3D1066800138"/>
    <s v="III 40, 3"/>
    <s v="III 40, 3"/>
    <s v="X"/>
    <s v="Ledereinband, Schließen, erhabene Buchbeschläge"/>
    <x v="1"/>
    <s v="nur sehr geringer Öffnungswinkel"/>
    <m/>
    <m/>
    <s v="Kassette"/>
    <s v="Nein"/>
    <n v="0"/>
    <m/>
    <m/>
    <m/>
    <m/>
    <m/>
    <m/>
    <m/>
    <m/>
    <m/>
    <x v="0"/>
    <m/>
    <m/>
    <m/>
    <m/>
    <m/>
    <m/>
    <m/>
    <m/>
    <m/>
    <m/>
    <m/>
    <m/>
    <m/>
    <m/>
    <m/>
    <m/>
    <m/>
    <m/>
    <m/>
    <m/>
    <m/>
    <m/>
    <m/>
    <m/>
    <m/>
    <m/>
    <m/>
    <n v="0"/>
    <m/>
    <m/>
    <m/>
    <m/>
    <m/>
    <m/>
    <m/>
    <m/>
    <m/>
    <m/>
    <m/>
    <m/>
    <m/>
    <m/>
    <m/>
    <m/>
    <m/>
    <m/>
    <m/>
    <m/>
    <m/>
    <m/>
    <m/>
    <m/>
    <m/>
    <m/>
    <m/>
    <m/>
    <m/>
    <m/>
    <m/>
    <m/>
    <m/>
    <m/>
    <m/>
    <m/>
    <m/>
    <m/>
    <m/>
    <m/>
    <m/>
    <m/>
    <m/>
    <m/>
  </r>
  <r>
    <b v="1"/>
    <n v="365"/>
    <s v="L-1504-169751783"/>
    <s v="99993922X"/>
    <s v="Aal"/>
    <s v="https://portal.dnb.de/opac.htm?method=simpleSearch&amp;cqlMode=true&amp;query=idn%3D99993922X"/>
    <s v="III 40, 4"/>
    <s v="III 40, 4"/>
    <m/>
    <s v="Papier- oder Pappeinband"/>
    <x v="2"/>
    <s v="80° bis 110°, einseitig digitalisierbar?"/>
    <s v="hohler Rücken"/>
    <m/>
    <m/>
    <m/>
    <n v="1"/>
    <m/>
    <m/>
    <m/>
    <m/>
    <m/>
    <m/>
    <m/>
    <m/>
    <m/>
    <x v="5"/>
    <m/>
    <m/>
    <s v="h/E"/>
    <m/>
    <m/>
    <m/>
    <m/>
    <m/>
    <s v="Pa"/>
    <m/>
    <m/>
    <m/>
    <m/>
    <m/>
    <m/>
    <m/>
    <m/>
    <m/>
    <m/>
    <m/>
    <m/>
    <m/>
    <s v="60"/>
    <m/>
    <m/>
    <m/>
    <s v="n"/>
    <n v="0"/>
    <m/>
    <m/>
    <m/>
    <m/>
    <m/>
    <m/>
    <m/>
    <s v="Schaden stabil"/>
    <m/>
    <m/>
    <m/>
    <m/>
    <m/>
    <m/>
    <m/>
    <m/>
    <m/>
    <m/>
    <m/>
    <m/>
    <m/>
    <m/>
    <m/>
    <m/>
    <m/>
    <m/>
    <m/>
    <m/>
    <m/>
    <m/>
    <m/>
    <m/>
    <m/>
    <m/>
    <m/>
    <m/>
    <m/>
    <m/>
    <m/>
    <m/>
    <m/>
    <m/>
    <m/>
    <m/>
  </r>
  <r>
    <b v="1"/>
    <n v="366"/>
    <s v="L-1526-167036696"/>
    <s v="998831123"/>
    <s v="Afl"/>
    <s v="https://portal.dnb.de/opac.htm?method=simpleSearch&amp;cqlMode=true&amp;query=idn%3D998831123"/>
    <s v="III 40, 5 - 1"/>
    <s v="III 40, 5 - 1"/>
    <s v="X"/>
    <s v="Ledereinband"/>
    <x v="1"/>
    <s v="80° bis 110°, einseitig digitalisierbar?"/>
    <m/>
    <m/>
    <s v="Kassette"/>
    <s v="Nein"/>
    <n v="1"/>
    <m/>
    <m/>
    <m/>
    <m/>
    <m/>
    <m/>
    <m/>
    <m/>
    <m/>
    <x v="2"/>
    <m/>
    <s v="x"/>
    <s v="f"/>
    <m/>
    <m/>
    <m/>
    <m/>
    <m/>
    <s v="Pa"/>
    <m/>
    <m/>
    <m/>
    <m/>
    <m/>
    <m/>
    <m/>
    <m/>
    <m/>
    <m/>
    <m/>
    <m/>
    <m/>
    <s v="80"/>
    <m/>
    <m/>
    <m/>
    <s v="n"/>
    <n v="0"/>
    <m/>
    <s v="Gewebe"/>
    <m/>
    <m/>
    <m/>
    <m/>
    <m/>
    <m/>
    <m/>
    <m/>
    <m/>
    <m/>
    <m/>
    <m/>
    <m/>
    <m/>
    <m/>
    <m/>
    <m/>
    <m/>
    <m/>
    <m/>
    <m/>
    <m/>
    <m/>
    <m/>
    <m/>
    <m/>
    <m/>
    <m/>
    <m/>
    <m/>
    <m/>
    <m/>
    <m/>
    <m/>
    <m/>
    <m/>
    <m/>
    <m/>
    <m/>
    <m/>
    <m/>
    <m/>
  </r>
  <r>
    <b v="1"/>
    <n v="367"/>
    <s v="L-9999-167036742"/>
    <s v="998831182"/>
    <s v="Afl"/>
    <s v="https://portal.dnb.de/opac.htm?method=simpleSearch&amp;cqlMode=true&amp;query=idn%3D998831182"/>
    <s v="III 40, 5 - 2"/>
    <s v="III 40, 5 - 2"/>
    <s v="X"/>
    <s v="Ledereinband"/>
    <x v="1"/>
    <s v="80° bis 110°, einseitig digitalisierbar?"/>
    <m/>
    <m/>
    <s v="Kassette"/>
    <s v="Nein"/>
    <n v="2"/>
    <m/>
    <m/>
    <m/>
    <m/>
    <m/>
    <m/>
    <m/>
    <m/>
    <m/>
    <x v="2"/>
    <m/>
    <m/>
    <s v="f"/>
    <m/>
    <m/>
    <m/>
    <m/>
    <m/>
    <s v="Pa"/>
    <m/>
    <m/>
    <m/>
    <m/>
    <m/>
    <m/>
    <m/>
    <m/>
    <m/>
    <m/>
    <m/>
    <m/>
    <m/>
    <s v="45"/>
    <m/>
    <m/>
    <m/>
    <s v="n"/>
    <n v="0"/>
    <m/>
    <s v="Gewebe"/>
    <m/>
    <m/>
    <m/>
    <m/>
    <m/>
    <s v="Schaden stabil"/>
    <m/>
    <m/>
    <m/>
    <m/>
    <m/>
    <m/>
    <m/>
    <m/>
    <m/>
    <m/>
    <m/>
    <m/>
    <m/>
    <m/>
    <m/>
    <m/>
    <m/>
    <m/>
    <m/>
    <m/>
    <m/>
    <m/>
    <m/>
    <m/>
    <m/>
    <m/>
    <m/>
    <m/>
    <m/>
    <m/>
    <m/>
    <m/>
    <m/>
    <m/>
    <m/>
    <m/>
  </r>
  <r>
    <b v="1"/>
    <n v="368"/>
    <s v="L-1548-153916184"/>
    <s v="993862233"/>
    <s v="Aal"/>
    <s v="https://portal.dnb.de/opac.htm?method=simpleSearch&amp;cqlMode=true&amp;query=idn%3D993862233"/>
    <s v="III 41, 1"/>
    <s v="III 41, 1"/>
    <s v="X"/>
    <s v="Pergamentband"/>
    <x v="1"/>
    <s v="80° bis 110°, einseitig digitalisierbar?"/>
    <s v="hohler Rücken"/>
    <m/>
    <s v="Kassette"/>
    <s v="Nein"/>
    <n v="0"/>
    <m/>
    <m/>
    <m/>
    <m/>
    <m/>
    <m/>
    <m/>
    <m/>
    <m/>
    <x v="0"/>
    <m/>
    <m/>
    <m/>
    <m/>
    <m/>
    <m/>
    <m/>
    <m/>
    <m/>
    <m/>
    <m/>
    <m/>
    <m/>
    <m/>
    <m/>
    <m/>
    <m/>
    <m/>
    <m/>
    <m/>
    <m/>
    <m/>
    <m/>
    <m/>
    <m/>
    <m/>
    <m/>
    <n v="0"/>
    <m/>
    <m/>
    <m/>
    <m/>
    <m/>
    <m/>
    <m/>
    <m/>
    <m/>
    <m/>
    <m/>
    <m/>
    <m/>
    <m/>
    <m/>
    <m/>
    <m/>
    <m/>
    <m/>
    <m/>
    <m/>
    <m/>
    <m/>
    <m/>
    <m/>
    <m/>
    <m/>
    <m/>
    <m/>
    <m/>
    <m/>
    <m/>
    <m/>
    <m/>
    <m/>
    <m/>
    <m/>
    <m/>
    <m/>
    <m/>
    <m/>
    <m/>
    <m/>
    <m/>
  </r>
  <r>
    <b v="1"/>
    <n v="369"/>
    <s v="L-1554-153966742"/>
    <s v="993903487"/>
    <s v="Aal"/>
    <s v="https://portal.dnb.de/opac.htm?method=simpleSearch&amp;cqlMode=true&amp;query=idn%3D993903487"/>
    <s v="III 42, 1"/>
    <s v="III 42, 1"/>
    <s v="X"/>
    <s v="Halbgewebeband, Broschur"/>
    <x v="1"/>
    <s v="180°"/>
    <m/>
    <m/>
    <m/>
    <m/>
    <n v="1"/>
    <m/>
    <m/>
    <m/>
    <m/>
    <m/>
    <m/>
    <m/>
    <m/>
    <m/>
    <x v="0"/>
    <m/>
    <m/>
    <m/>
    <m/>
    <m/>
    <m/>
    <m/>
    <m/>
    <m/>
    <m/>
    <m/>
    <m/>
    <m/>
    <m/>
    <m/>
    <m/>
    <m/>
    <m/>
    <m/>
    <m/>
    <m/>
    <m/>
    <m/>
    <m/>
    <m/>
    <m/>
    <m/>
    <n v="0"/>
    <m/>
    <m/>
    <m/>
    <m/>
    <m/>
    <m/>
    <m/>
    <m/>
    <m/>
    <m/>
    <m/>
    <m/>
    <m/>
    <m/>
    <m/>
    <m/>
    <m/>
    <m/>
    <m/>
    <m/>
    <m/>
    <m/>
    <m/>
    <m/>
    <m/>
    <m/>
    <m/>
    <m/>
    <m/>
    <m/>
    <m/>
    <m/>
    <m/>
    <m/>
    <m/>
    <m/>
    <m/>
    <m/>
    <m/>
    <m/>
    <m/>
    <m/>
    <m/>
    <m/>
  </r>
  <r>
    <b v="1"/>
    <n v="370"/>
    <s v="L-1559-315493984"/>
    <s v="1066963770"/>
    <s v="Aaf"/>
    <s v="https://portal.dnb.de/opac.htm?method=simpleSearch&amp;cqlMode=true&amp;query=idn%3D1066963770"/>
    <s v="III 44, 1"/>
    <s v="III 44, 1"/>
    <s v="X"/>
    <s v="Ledereinband"/>
    <x v="1"/>
    <s v="80° bis 110°, einseitig digitalisierbar?"/>
    <s v="hohler Rücken, stark brüchiges Einbandmaterial, Schrift bis in den Falz"/>
    <m/>
    <m/>
    <m/>
    <n v="3"/>
    <m/>
    <m/>
    <m/>
    <m/>
    <m/>
    <m/>
    <m/>
    <m/>
    <m/>
    <x v="0"/>
    <m/>
    <m/>
    <m/>
    <m/>
    <m/>
    <m/>
    <m/>
    <m/>
    <m/>
    <m/>
    <m/>
    <m/>
    <m/>
    <m/>
    <m/>
    <m/>
    <m/>
    <m/>
    <m/>
    <m/>
    <m/>
    <m/>
    <m/>
    <m/>
    <m/>
    <m/>
    <m/>
    <n v="0"/>
    <m/>
    <m/>
    <m/>
    <m/>
    <m/>
    <m/>
    <m/>
    <m/>
    <m/>
    <m/>
    <m/>
    <m/>
    <m/>
    <m/>
    <m/>
    <m/>
    <m/>
    <m/>
    <m/>
    <m/>
    <m/>
    <m/>
    <m/>
    <m/>
    <m/>
    <m/>
    <m/>
    <m/>
    <m/>
    <m/>
    <m/>
    <m/>
    <m/>
    <m/>
    <m/>
    <m/>
    <m/>
    <m/>
    <m/>
    <m/>
    <m/>
    <m/>
    <m/>
    <m/>
  </r>
  <r>
    <b v="1"/>
    <n v="371"/>
    <s v="L-1559-315488514"/>
    <s v="1066957886"/>
    <s v="Aaf"/>
    <s v="https://portal.dnb.de/opac.htm?method=simpleSearch&amp;cqlMode=true&amp;query=idn%3D1066957886"/>
    <s v="III 44, 2"/>
    <s v="III 44, 2"/>
    <s v="X"/>
    <s v="Halbledereinband"/>
    <x v="1"/>
    <s v="180°"/>
    <s v="hohler Rücken"/>
    <m/>
    <m/>
    <m/>
    <n v="0"/>
    <m/>
    <m/>
    <m/>
    <m/>
    <m/>
    <m/>
    <m/>
    <m/>
    <m/>
    <x v="0"/>
    <m/>
    <m/>
    <m/>
    <m/>
    <m/>
    <m/>
    <m/>
    <m/>
    <m/>
    <m/>
    <m/>
    <m/>
    <m/>
    <m/>
    <m/>
    <m/>
    <m/>
    <m/>
    <m/>
    <m/>
    <m/>
    <m/>
    <m/>
    <m/>
    <m/>
    <m/>
    <m/>
    <n v="0"/>
    <m/>
    <m/>
    <m/>
    <m/>
    <m/>
    <m/>
    <m/>
    <m/>
    <m/>
    <m/>
    <m/>
    <m/>
    <m/>
    <m/>
    <m/>
    <m/>
    <m/>
    <m/>
    <m/>
    <m/>
    <m/>
    <m/>
    <m/>
    <m/>
    <m/>
    <m/>
    <m/>
    <m/>
    <m/>
    <m/>
    <m/>
    <m/>
    <m/>
    <m/>
    <m/>
    <m/>
    <m/>
    <m/>
    <m/>
    <m/>
    <m/>
    <m/>
    <m/>
    <m/>
  </r>
  <r>
    <b v="1"/>
    <n v="372"/>
    <s v="L-1555-154041289"/>
    <s v="993931669"/>
    <s v="Aal"/>
    <s v="https://portal.dnb.de/opac.htm?method=simpleSearch&amp;cqlMode=true&amp;query=idn%3D993931669"/>
    <s v="III 44, 3"/>
    <s v="III 44, 3"/>
    <m/>
    <s v="Halbpergamentband"/>
    <x v="1"/>
    <s v="180°"/>
    <m/>
    <m/>
    <m/>
    <m/>
    <n v="0"/>
    <m/>
    <m/>
    <m/>
    <m/>
    <m/>
    <m/>
    <m/>
    <m/>
    <m/>
    <x v="0"/>
    <m/>
    <m/>
    <m/>
    <m/>
    <m/>
    <m/>
    <m/>
    <m/>
    <m/>
    <m/>
    <m/>
    <m/>
    <m/>
    <m/>
    <m/>
    <m/>
    <m/>
    <m/>
    <m/>
    <m/>
    <m/>
    <m/>
    <m/>
    <m/>
    <m/>
    <m/>
    <m/>
    <n v="0"/>
    <m/>
    <m/>
    <m/>
    <m/>
    <m/>
    <m/>
    <m/>
    <m/>
    <m/>
    <m/>
    <m/>
    <m/>
    <m/>
    <m/>
    <m/>
    <m/>
    <m/>
    <m/>
    <m/>
    <m/>
    <m/>
    <m/>
    <m/>
    <m/>
    <m/>
    <m/>
    <m/>
    <m/>
    <m/>
    <m/>
    <m/>
    <m/>
    <m/>
    <m/>
    <m/>
    <m/>
    <m/>
    <m/>
    <m/>
    <m/>
    <m/>
    <m/>
    <m/>
    <m/>
  </r>
  <r>
    <b v="1"/>
    <n v="374"/>
    <s v="L-1555-154041327"/>
    <s v="993931669"/>
    <s v="Aal"/>
    <s v="https://portal.dnb.de/opac.htm?method=simpleSearch&amp;cqlMode=true&amp;query=idn%3D993931669"/>
    <s v="III 44, 3 a"/>
    <s v="III 44, 3a"/>
    <m/>
    <s v="Papier- oder Pappeinband"/>
    <x v="1"/>
    <s v="180°"/>
    <m/>
    <m/>
    <m/>
    <m/>
    <n v="1"/>
    <m/>
    <m/>
    <m/>
    <m/>
    <m/>
    <m/>
    <m/>
    <m/>
    <m/>
    <x v="0"/>
    <m/>
    <m/>
    <m/>
    <m/>
    <m/>
    <m/>
    <m/>
    <m/>
    <m/>
    <m/>
    <m/>
    <m/>
    <m/>
    <m/>
    <m/>
    <m/>
    <m/>
    <m/>
    <m/>
    <m/>
    <m/>
    <m/>
    <m/>
    <m/>
    <m/>
    <m/>
    <m/>
    <n v="0"/>
    <m/>
    <m/>
    <m/>
    <m/>
    <m/>
    <m/>
    <m/>
    <m/>
    <m/>
    <m/>
    <m/>
    <m/>
    <m/>
    <m/>
    <m/>
    <m/>
    <m/>
    <m/>
    <m/>
    <m/>
    <m/>
    <m/>
    <m/>
    <m/>
    <m/>
    <m/>
    <m/>
    <m/>
    <m/>
    <m/>
    <m/>
    <m/>
    <m/>
    <m/>
    <m/>
    <m/>
    <m/>
    <m/>
    <m/>
    <m/>
    <m/>
    <m/>
    <m/>
    <m/>
  </r>
  <r>
    <b v="1"/>
    <n v="373"/>
    <s v="L-1559-176760954"/>
    <s v="1002178991"/>
    <s v="Aal"/>
    <s v="https://portal.dnb.de/opac.htm?method=simpleSearch&amp;cqlMode=true&amp;query=idn%3D1002178991"/>
    <s v="III 44, 4"/>
    <s v="III 44, 4"/>
    <m/>
    <s v="Ledereinband, Schließen, erhabene Buchbeschläge"/>
    <x v="2"/>
    <s v="80° bis 110°, einseitig digitalisierbar?"/>
    <s v="Schrift bis in den Falz"/>
    <m/>
    <s v="Kassette"/>
    <s v="Nein"/>
    <n v="0"/>
    <m/>
    <m/>
    <m/>
    <m/>
    <m/>
    <m/>
    <m/>
    <m/>
    <m/>
    <x v="3"/>
    <m/>
    <s v="x"/>
    <s v="f"/>
    <m/>
    <m/>
    <m/>
    <m/>
    <m/>
    <s v="Pa"/>
    <m/>
    <m/>
    <m/>
    <m/>
    <m/>
    <m/>
    <m/>
    <m/>
    <m/>
    <m/>
    <m/>
    <n v="0"/>
    <m/>
    <s v="110"/>
    <m/>
    <s v="x"/>
    <m/>
    <s v="n"/>
    <n v="0"/>
    <m/>
    <s v="Gewebe"/>
    <m/>
    <m/>
    <m/>
    <m/>
    <m/>
    <m/>
    <m/>
    <m/>
    <m/>
    <m/>
    <m/>
    <m/>
    <m/>
    <m/>
    <m/>
    <m/>
    <m/>
    <m/>
    <m/>
    <m/>
    <m/>
    <m/>
    <m/>
    <m/>
    <m/>
    <m/>
    <m/>
    <m/>
    <m/>
    <m/>
    <m/>
    <m/>
    <m/>
    <m/>
    <m/>
    <m/>
    <m/>
    <m/>
    <m/>
    <m/>
    <m/>
    <m/>
  </r>
  <r>
    <b v="1"/>
    <n v="375"/>
    <s v="L-1534-154742171"/>
    <s v="994216866"/>
    <s v="Aal"/>
    <s v="https://portal.dnb.de/opac.htm?method=simpleSearch&amp;cqlMode=true&amp;query=idn%3D994216866"/>
    <s v="III 45, 1"/>
    <s v="III 45, 1"/>
    <s v="X"/>
    <s v="Papier- oder Pappeinband, Schließen, erhabene Buchbeschläge"/>
    <x v="2"/>
    <s v="180°"/>
    <s v="hohler Rücken"/>
    <m/>
    <s v="Buchschuh"/>
    <s v="Nein"/>
    <n v="1"/>
    <m/>
    <m/>
    <m/>
    <m/>
    <m/>
    <m/>
    <m/>
    <m/>
    <m/>
    <x v="7"/>
    <s v="x"/>
    <m/>
    <s v="h"/>
    <m/>
    <m/>
    <m/>
    <m/>
    <m/>
    <s v="Pa"/>
    <m/>
    <m/>
    <m/>
    <m/>
    <m/>
    <m/>
    <m/>
    <m/>
    <m/>
    <m/>
    <m/>
    <m/>
    <m/>
    <s v="110"/>
    <m/>
    <m/>
    <m/>
    <s v="n"/>
    <n v="0"/>
    <m/>
    <m/>
    <m/>
    <s v="x"/>
    <m/>
    <m/>
    <m/>
    <m/>
    <m/>
    <m/>
    <m/>
    <m/>
    <m/>
    <m/>
    <m/>
    <m/>
    <m/>
    <m/>
    <m/>
    <m/>
    <m/>
    <m/>
    <m/>
    <m/>
    <m/>
    <m/>
    <m/>
    <m/>
    <m/>
    <m/>
    <m/>
    <m/>
    <m/>
    <m/>
    <m/>
    <m/>
    <m/>
    <m/>
    <m/>
    <m/>
    <m/>
    <m/>
    <m/>
    <m/>
  </r>
  <r>
    <b v="1"/>
    <n v="378"/>
    <s v="L-1534-15474218X"/>
    <s v="994216866"/>
    <s v="Aal"/>
    <s v="https://portal.dnb.de/opac.htm?method=simpleSearch&amp;cqlMode=true&amp;query=idn%3D994216866"/>
    <s v="III 45, 1 a"/>
    <s v="III 45, 1 a"/>
    <m/>
    <s v="Halbledereinband, Schließen, erhabene Buchbeschläge"/>
    <x v="2"/>
    <s v="80° bis 110°, einseitig digitalisierbar?"/>
    <m/>
    <m/>
    <s v="Buchschuh"/>
    <s v="Nein"/>
    <n v="2"/>
    <m/>
    <m/>
    <m/>
    <m/>
    <m/>
    <m/>
    <m/>
    <m/>
    <m/>
    <x v="3"/>
    <m/>
    <m/>
    <s v="f"/>
    <m/>
    <m/>
    <m/>
    <m/>
    <m/>
    <s v="Pa"/>
    <m/>
    <m/>
    <m/>
    <m/>
    <m/>
    <m/>
    <m/>
    <m/>
    <m/>
    <m/>
    <m/>
    <m/>
    <m/>
    <s v="60"/>
    <m/>
    <m/>
    <m/>
    <s v="ja vor"/>
    <n v="2"/>
    <m/>
    <m/>
    <m/>
    <s v="x"/>
    <m/>
    <m/>
    <m/>
    <m/>
    <m/>
    <m/>
    <s v="x"/>
    <m/>
    <s v="x"/>
    <m/>
    <s v="v"/>
    <m/>
    <m/>
    <m/>
    <m/>
    <m/>
    <m/>
    <m/>
    <s v="o"/>
    <n v="2"/>
    <s v="Leder am Rücken fixieren und überfangen, Gelenk mit JP unterlegen, Kapital &quot;anhäkeln&quot;"/>
    <m/>
    <m/>
    <m/>
    <m/>
    <m/>
    <m/>
    <m/>
    <m/>
    <m/>
    <m/>
    <m/>
    <m/>
    <m/>
    <m/>
    <m/>
    <m/>
    <m/>
    <m/>
    <m/>
  </r>
  <r>
    <b v="1"/>
    <n v="379"/>
    <s v="L-1534-154532711"/>
    <s v="994123973"/>
    <s v="Aal"/>
    <s v="https://portal.dnb.de/opac.htm?method=simpleSearch&amp;cqlMode=true&amp;query=idn%3D994123973"/>
    <s v="III 45, 1 b"/>
    <s v="III 45, 1 b"/>
    <m/>
    <s v="Halbpergamentband"/>
    <x v="2"/>
    <s v="80° bis 110°, einseitig digitalisierbar?"/>
    <s v="hohler Rücken"/>
    <m/>
    <m/>
    <m/>
    <n v="0"/>
    <m/>
    <m/>
    <m/>
    <m/>
    <m/>
    <m/>
    <m/>
    <m/>
    <m/>
    <x v="0"/>
    <m/>
    <m/>
    <m/>
    <m/>
    <m/>
    <m/>
    <m/>
    <m/>
    <m/>
    <m/>
    <m/>
    <m/>
    <m/>
    <m/>
    <m/>
    <m/>
    <m/>
    <m/>
    <m/>
    <m/>
    <m/>
    <m/>
    <m/>
    <m/>
    <m/>
    <m/>
    <m/>
    <n v="0"/>
    <m/>
    <m/>
    <m/>
    <m/>
    <m/>
    <m/>
    <m/>
    <m/>
    <m/>
    <m/>
    <m/>
    <m/>
    <m/>
    <m/>
    <m/>
    <m/>
    <m/>
    <m/>
    <m/>
    <m/>
    <m/>
    <m/>
    <m/>
    <m/>
    <m/>
    <m/>
    <m/>
    <m/>
    <m/>
    <m/>
    <m/>
    <m/>
    <m/>
    <m/>
    <m/>
    <m/>
    <m/>
    <m/>
    <m/>
    <m/>
    <m/>
    <m/>
    <m/>
    <m/>
  </r>
  <r>
    <b v="0"/>
    <n v="376"/>
    <s v="L-1544-315320907"/>
    <s v="1066862311"/>
    <m/>
    <s v="https://portal.dnb.de/opac.htm?method=simpleSearch&amp;cqlMode=true&amp;query=idn%3D1066862311"/>
    <s v="III 45, 2"/>
    <m/>
    <s v="X"/>
    <s v="Ledereinband, Schließen, erhabene Buchbeschläge"/>
    <x v="1"/>
    <s v="80° bis 110°, einseitig digitalisierbar?"/>
    <s v="hohler Rücken"/>
    <m/>
    <s v="Buchschuh"/>
    <s v="Nein"/>
    <n v="1"/>
    <m/>
    <m/>
    <m/>
    <m/>
    <m/>
    <m/>
    <m/>
    <m/>
    <m/>
    <x v="0"/>
    <m/>
    <m/>
    <m/>
    <m/>
    <m/>
    <m/>
    <m/>
    <m/>
    <m/>
    <m/>
    <m/>
    <m/>
    <m/>
    <m/>
    <m/>
    <m/>
    <m/>
    <m/>
    <m/>
    <m/>
    <m/>
    <m/>
    <m/>
    <m/>
    <m/>
    <m/>
    <m/>
    <n v="0"/>
    <m/>
    <m/>
    <m/>
    <m/>
    <m/>
    <m/>
    <m/>
    <m/>
    <m/>
    <m/>
    <m/>
    <m/>
    <m/>
    <m/>
    <m/>
    <m/>
    <m/>
    <m/>
    <m/>
    <m/>
    <m/>
    <m/>
    <m/>
    <m/>
    <m/>
    <m/>
    <m/>
    <m/>
    <m/>
    <m/>
    <m/>
    <m/>
    <m/>
    <m/>
    <m/>
    <m/>
    <m/>
    <m/>
    <m/>
    <m/>
    <m/>
    <m/>
    <m/>
    <m/>
  </r>
  <r>
    <b v="1"/>
    <m/>
    <s v="L-9999-414175093"/>
    <s v="1137896515"/>
    <s v="Qd"/>
    <m/>
    <s v="III 45, 2"/>
    <s v="III 45, 2"/>
    <m/>
    <m/>
    <x v="0"/>
    <m/>
    <m/>
    <m/>
    <m/>
    <m/>
    <m/>
    <m/>
    <m/>
    <m/>
    <m/>
    <m/>
    <m/>
    <m/>
    <m/>
    <m/>
    <x v="0"/>
    <m/>
    <m/>
    <m/>
    <m/>
    <m/>
    <m/>
    <m/>
    <m/>
    <m/>
    <m/>
    <m/>
    <m/>
    <m/>
    <m/>
    <m/>
    <m/>
    <m/>
    <m/>
    <m/>
    <m/>
    <m/>
    <m/>
    <m/>
    <m/>
    <m/>
    <m/>
    <m/>
    <m/>
    <m/>
    <m/>
    <m/>
    <m/>
    <m/>
    <m/>
    <m/>
    <m/>
    <m/>
    <m/>
    <m/>
    <m/>
    <m/>
    <m/>
    <m/>
    <m/>
    <m/>
    <m/>
    <m/>
    <m/>
    <m/>
    <m/>
    <m/>
    <m/>
    <m/>
    <m/>
    <m/>
    <m/>
    <m/>
    <m/>
    <m/>
    <m/>
    <m/>
    <m/>
    <m/>
    <m/>
    <m/>
    <m/>
    <m/>
    <m/>
    <m/>
    <m/>
    <m/>
    <m/>
  </r>
  <r>
    <b v="0"/>
    <n v="380"/>
    <s v="L-1879-678549249"/>
    <s v="1210956756"/>
    <m/>
    <s v="https://portal.dnb.de/opac.htm?method=simpleSearch&amp;cqlMode=true&amp;query=idn%3D1210956756"/>
    <s v="III 45, 2 (Angebundenes Werk)"/>
    <m/>
    <m/>
    <m/>
    <x v="0"/>
    <m/>
    <m/>
    <m/>
    <m/>
    <m/>
    <m/>
    <m/>
    <m/>
    <m/>
    <m/>
    <m/>
    <m/>
    <m/>
    <m/>
    <m/>
    <x v="0"/>
    <m/>
    <m/>
    <m/>
    <m/>
    <m/>
    <m/>
    <m/>
    <m/>
    <m/>
    <m/>
    <m/>
    <m/>
    <m/>
    <m/>
    <m/>
    <m/>
    <m/>
    <m/>
    <m/>
    <m/>
    <m/>
    <m/>
    <m/>
    <m/>
    <m/>
    <m/>
    <m/>
    <n v="0"/>
    <m/>
    <m/>
    <m/>
    <m/>
    <m/>
    <m/>
    <m/>
    <m/>
    <m/>
    <m/>
    <m/>
    <m/>
    <m/>
    <m/>
    <m/>
    <m/>
    <m/>
    <m/>
    <m/>
    <m/>
    <m/>
    <m/>
    <m/>
    <m/>
    <m/>
    <m/>
    <m/>
    <m/>
    <m/>
    <m/>
    <m/>
    <m/>
    <m/>
    <m/>
    <m/>
    <m/>
    <m/>
    <m/>
    <m/>
    <m/>
    <m/>
    <m/>
    <m/>
    <m/>
  </r>
  <r>
    <b v="1"/>
    <n v="377"/>
    <s v="L-1551-17498541X"/>
    <s v="1001488202"/>
    <s v="Aal"/>
    <s v="https://portal.dnb.de/opac.htm?method=simpleSearch&amp;cqlMode=true&amp;query=idn%3D1001488202"/>
    <s v="III 45, 3"/>
    <s v="III 45, 3"/>
    <m/>
    <s v="Pergamentband"/>
    <x v="1"/>
    <s v="180°"/>
    <s v="hohler Rücken"/>
    <m/>
    <s v="Schuber"/>
    <s v="Nein"/>
    <n v="1"/>
    <m/>
    <m/>
    <m/>
    <m/>
    <m/>
    <m/>
    <m/>
    <m/>
    <m/>
    <x v="0"/>
    <m/>
    <m/>
    <m/>
    <m/>
    <m/>
    <m/>
    <m/>
    <m/>
    <m/>
    <m/>
    <m/>
    <m/>
    <m/>
    <m/>
    <m/>
    <m/>
    <m/>
    <m/>
    <m/>
    <m/>
    <m/>
    <m/>
    <m/>
    <m/>
    <m/>
    <m/>
    <m/>
    <n v="0"/>
    <m/>
    <m/>
    <m/>
    <m/>
    <m/>
    <m/>
    <m/>
    <m/>
    <m/>
    <m/>
    <m/>
    <m/>
    <m/>
    <m/>
    <m/>
    <m/>
    <m/>
    <m/>
    <m/>
    <m/>
    <m/>
    <m/>
    <m/>
    <m/>
    <m/>
    <m/>
    <m/>
    <m/>
    <m/>
    <m/>
    <m/>
    <m/>
    <m/>
    <m/>
    <m/>
    <m/>
    <m/>
    <m/>
    <m/>
    <m/>
    <m/>
    <m/>
    <m/>
    <m/>
  </r>
  <r>
    <b v="1"/>
    <n v="381"/>
    <s v="L-1542-159720354"/>
    <s v="995542139"/>
    <s v="Aal"/>
    <s v="https://portal.dnb.de/opac.htm?method=simpleSearch&amp;cqlMode=true&amp;query=idn%3D995542139"/>
    <s v="III 46, 1"/>
    <s v="III 46, 1"/>
    <s v="X"/>
    <s v="Halbpergamentband"/>
    <x v="0"/>
    <s v="80° bis 110°, einseitig digitalisierbar?"/>
    <s v="hohler Rücken"/>
    <m/>
    <m/>
    <m/>
    <n v="0"/>
    <m/>
    <m/>
    <m/>
    <m/>
    <m/>
    <m/>
    <m/>
    <m/>
    <m/>
    <x v="0"/>
    <m/>
    <m/>
    <m/>
    <m/>
    <m/>
    <m/>
    <m/>
    <m/>
    <m/>
    <m/>
    <m/>
    <m/>
    <m/>
    <m/>
    <m/>
    <m/>
    <m/>
    <m/>
    <m/>
    <m/>
    <m/>
    <m/>
    <m/>
    <m/>
    <m/>
    <m/>
    <m/>
    <n v="0"/>
    <m/>
    <m/>
    <m/>
    <m/>
    <m/>
    <m/>
    <m/>
    <m/>
    <m/>
    <m/>
    <m/>
    <m/>
    <m/>
    <m/>
    <m/>
    <m/>
    <m/>
    <m/>
    <m/>
    <m/>
    <m/>
    <m/>
    <m/>
    <m/>
    <m/>
    <m/>
    <m/>
    <m/>
    <m/>
    <m/>
    <m/>
    <m/>
    <m/>
    <m/>
    <m/>
    <m/>
    <m/>
    <m/>
    <m/>
    <m/>
    <m/>
    <m/>
    <m/>
    <m/>
  </r>
  <r>
    <b v="1"/>
    <n v="1203"/>
    <s v="L-1523-165116986"/>
    <s v="997855436"/>
    <s v="Aal"/>
    <s v="https://portal.dnb.de/opac.htm?method=simpleSearch&amp;cqlMode=true&amp;query=idn%3D997855436"/>
    <s v="III 47 D, 1"/>
    <s v="III 47 D, 1"/>
    <m/>
    <s v="Halbledereinband"/>
    <x v="1"/>
    <s v="180°"/>
    <m/>
    <m/>
    <m/>
    <m/>
    <n v="0"/>
    <m/>
    <m/>
    <m/>
    <m/>
    <m/>
    <m/>
    <m/>
    <m/>
    <m/>
    <x v="0"/>
    <m/>
    <m/>
    <m/>
    <m/>
    <m/>
    <m/>
    <m/>
    <m/>
    <m/>
    <m/>
    <m/>
    <m/>
    <m/>
    <m/>
    <m/>
    <m/>
    <m/>
    <m/>
    <m/>
    <m/>
    <m/>
    <m/>
    <m/>
    <m/>
    <m/>
    <m/>
    <m/>
    <n v="0"/>
    <m/>
    <m/>
    <m/>
    <m/>
    <m/>
    <m/>
    <m/>
    <m/>
    <m/>
    <m/>
    <m/>
    <m/>
    <m/>
    <m/>
    <m/>
    <m/>
    <m/>
    <m/>
    <m/>
    <m/>
    <m/>
    <m/>
    <m/>
    <m/>
    <m/>
    <m/>
    <m/>
    <m/>
    <m/>
    <m/>
    <m/>
    <m/>
    <m/>
    <m/>
    <m/>
    <m/>
    <m/>
    <m/>
    <m/>
    <m/>
    <m/>
    <m/>
    <m/>
    <m/>
  </r>
  <r>
    <b v="1"/>
    <n v="382"/>
    <s v="L-1548-315054778"/>
    <s v="1066666245"/>
    <s v="Aaf"/>
    <s v="https://portal.dnb.de/opac.htm?method=simpleSearch&amp;cqlMode=true&amp;query=idn%3D1066666245"/>
    <s v="III 47, 1"/>
    <s v="III 47, 1"/>
    <s v="X"/>
    <s v="Gewebeeinband, Schließen, erhabene Buchbeschläge"/>
    <x v="1"/>
    <s v="80° bis 110°, einseitig digitalisierbar?"/>
    <s v="hohler Rücken"/>
    <m/>
    <s v="Buchschuh"/>
    <s v="Nein"/>
    <n v="1"/>
    <m/>
    <m/>
    <m/>
    <m/>
    <m/>
    <m/>
    <m/>
    <m/>
    <m/>
    <x v="0"/>
    <m/>
    <m/>
    <m/>
    <m/>
    <m/>
    <m/>
    <m/>
    <m/>
    <m/>
    <m/>
    <m/>
    <m/>
    <m/>
    <m/>
    <m/>
    <m/>
    <m/>
    <m/>
    <m/>
    <m/>
    <m/>
    <m/>
    <m/>
    <m/>
    <m/>
    <m/>
    <m/>
    <n v="0"/>
    <m/>
    <m/>
    <m/>
    <m/>
    <m/>
    <m/>
    <m/>
    <m/>
    <m/>
    <m/>
    <m/>
    <m/>
    <m/>
    <m/>
    <m/>
    <m/>
    <m/>
    <m/>
    <m/>
    <m/>
    <m/>
    <m/>
    <m/>
    <m/>
    <m/>
    <m/>
    <m/>
    <m/>
    <m/>
    <m/>
    <m/>
    <m/>
    <m/>
    <m/>
    <m/>
    <m/>
    <m/>
    <m/>
    <m/>
    <m/>
    <m/>
    <m/>
    <m/>
    <m/>
  </r>
  <r>
    <b v="1"/>
    <n v="383"/>
    <s v="L-1552-315321458"/>
    <s v="1066862958"/>
    <s v="Aaf"/>
    <s v="https://portal.dnb.de/opac.htm?method=simpleSearch&amp;cqlMode=true&amp;query=idn%3D1066862958"/>
    <s v="III 47, 2"/>
    <s v="III 47, 2"/>
    <s v="X"/>
    <s v="Halbledereinband, Schließen, erhabene Buchbeschläge"/>
    <x v="3"/>
    <s v="nur sehr geringer Öffnungswinkel"/>
    <s v="Schrift bis in den Falz, welliger Buchblock, stark brüchiges Einbandmaterial"/>
    <m/>
    <s v="Buchschuh"/>
    <s v="Nein"/>
    <n v="3"/>
    <m/>
    <m/>
    <m/>
    <m/>
    <m/>
    <m/>
    <m/>
    <m/>
    <m/>
    <x v="6"/>
    <s v="x"/>
    <m/>
    <s v="f/V"/>
    <m/>
    <s v="x"/>
    <m/>
    <m/>
    <m/>
    <s v="Pa"/>
    <m/>
    <m/>
    <m/>
    <s v="x"/>
    <s v="x"/>
    <m/>
    <m/>
    <m/>
    <m/>
    <m/>
    <m/>
    <n v="6"/>
    <m/>
    <s v="45"/>
    <m/>
    <m/>
    <m/>
    <s v="ja vor und nach"/>
    <n v="8.5"/>
    <m/>
    <m/>
    <m/>
    <s v="x"/>
    <m/>
    <m/>
    <m/>
    <s v="Digi-Grenzfall --&gt; Bundsteg muss an probieren"/>
    <m/>
    <s v="Umschlag (Leder pudert)"/>
    <m/>
    <s v="x"/>
    <s v="x"/>
    <m/>
    <s v="v/h"/>
    <n v="1"/>
    <m/>
    <m/>
    <m/>
    <m/>
    <m/>
    <m/>
    <m/>
    <n v="8.5"/>
    <s v="vor Digit. erstmal nur Umschlag und Notsicherung fragilen Leders am Rücken, danach dann Rest. der Gelenke"/>
    <m/>
    <m/>
    <m/>
    <m/>
    <m/>
    <m/>
    <m/>
    <m/>
    <m/>
    <m/>
    <m/>
    <m/>
    <m/>
    <m/>
    <m/>
    <m/>
    <m/>
    <m/>
    <m/>
  </r>
  <r>
    <b v="1"/>
    <n v="384"/>
    <s v="L-1554-315307048"/>
    <s v="1066847886"/>
    <s v="Aaf"/>
    <s v="https://portal.dnb.de/opac.htm?method=simpleSearch&amp;cqlMode=true&amp;query=idn%3D1066847886"/>
    <s v="III 47, 3"/>
    <s v="III 47, 3"/>
    <s v="X"/>
    <s v="Ledereinband"/>
    <x v="1"/>
    <s v="80° bis 110°, einseitig digitalisierbar?"/>
    <m/>
    <m/>
    <m/>
    <m/>
    <n v="0"/>
    <m/>
    <m/>
    <m/>
    <m/>
    <m/>
    <m/>
    <m/>
    <m/>
    <m/>
    <x v="0"/>
    <m/>
    <m/>
    <m/>
    <m/>
    <m/>
    <m/>
    <m/>
    <m/>
    <m/>
    <m/>
    <m/>
    <m/>
    <m/>
    <m/>
    <m/>
    <m/>
    <m/>
    <m/>
    <m/>
    <m/>
    <m/>
    <m/>
    <m/>
    <m/>
    <m/>
    <m/>
    <m/>
    <n v="0"/>
    <m/>
    <m/>
    <m/>
    <m/>
    <m/>
    <m/>
    <m/>
    <m/>
    <m/>
    <m/>
    <m/>
    <m/>
    <m/>
    <m/>
    <m/>
    <m/>
    <m/>
    <m/>
    <m/>
    <m/>
    <m/>
    <m/>
    <m/>
    <m/>
    <m/>
    <m/>
    <m/>
    <m/>
    <m/>
    <m/>
    <m/>
    <m/>
    <m/>
    <m/>
    <m/>
    <m/>
    <m/>
    <m/>
    <m/>
    <m/>
    <m/>
    <m/>
    <m/>
    <m/>
  </r>
  <r>
    <b v="1"/>
    <n v="385"/>
    <s v="L-1555-153966025"/>
    <s v="993902642"/>
    <s v="Aal"/>
    <s v="https://portal.dnb.de/opac.htm?method=simpleSearch&amp;cqlMode=true&amp;query=idn%3D993902642"/>
    <s v="III 47, 4"/>
    <s v="III 47, 4"/>
    <m/>
    <s v="Papier- oder Pappeinband"/>
    <x v="1"/>
    <s v="180°"/>
    <s v="stark brüchiges Einbandmaterial"/>
    <m/>
    <m/>
    <m/>
    <n v="2"/>
    <m/>
    <m/>
    <m/>
    <m/>
    <m/>
    <m/>
    <m/>
    <m/>
    <m/>
    <x v="9"/>
    <m/>
    <m/>
    <s v="f"/>
    <m/>
    <m/>
    <m/>
    <m/>
    <m/>
    <s v="Pa"/>
    <m/>
    <m/>
    <m/>
    <m/>
    <m/>
    <m/>
    <m/>
    <m/>
    <m/>
    <m/>
    <m/>
    <m/>
    <m/>
    <s v="110"/>
    <m/>
    <m/>
    <s v="x"/>
    <s v="ja vor"/>
    <n v="0.5"/>
    <m/>
    <m/>
    <m/>
    <m/>
    <m/>
    <m/>
    <m/>
    <m/>
    <m/>
    <m/>
    <s v="x"/>
    <m/>
    <s v="x"/>
    <m/>
    <m/>
    <m/>
    <m/>
    <m/>
    <m/>
    <m/>
    <m/>
    <m/>
    <m/>
    <n v="0.5"/>
    <s v="Pg. am Rücken fixieren, Rücken mit Streifen aus JP überfangen"/>
    <m/>
    <m/>
    <m/>
    <m/>
    <m/>
    <m/>
    <m/>
    <m/>
    <m/>
    <m/>
    <m/>
    <m/>
    <m/>
    <m/>
    <m/>
    <m/>
    <m/>
    <m/>
    <m/>
  </r>
  <r>
    <b v="1"/>
    <n v="386"/>
    <s v="L-1515-315493011"/>
    <s v="1066962677"/>
    <s v="Aaf"/>
    <s v="https://portal.dnb.de/opac.htm?method=simpleSearch&amp;cqlMode=true&amp;query=idn%3D1066962677"/>
    <s v="III 48, 1"/>
    <s v="III 48, 1"/>
    <s v="X"/>
    <s v="Halbledereinband"/>
    <x v="1"/>
    <s v="80° bis 110°, einseitig digitalisierbar?"/>
    <s v="hohler Rücken, stark brüchiges Einbandmaterial"/>
    <m/>
    <m/>
    <m/>
    <n v="3"/>
    <m/>
    <m/>
    <m/>
    <m/>
    <m/>
    <m/>
    <m/>
    <m/>
    <m/>
    <x v="0"/>
    <m/>
    <m/>
    <m/>
    <m/>
    <m/>
    <m/>
    <m/>
    <m/>
    <m/>
    <m/>
    <m/>
    <m/>
    <m/>
    <m/>
    <m/>
    <m/>
    <m/>
    <m/>
    <m/>
    <m/>
    <m/>
    <m/>
    <m/>
    <m/>
    <m/>
    <m/>
    <m/>
    <n v="0"/>
    <m/>
    <m/>
    <m/>
    <m/>
    <m/>
    <m/>
    <m/>
    <m/>
    <m/>
    <m/>
    <m/>
    <m/>
    <m/>
    <m/>
    <m/>
    <m/>
    <m/>
    <m/>
    <m/>
    <m/>
    <m/>
    <m/>
    <m/>
    <m/>
    <m/>
    <m/>
    <m/>
    <m/>
    <m/>
    <m/>
    <m/>
    <m/>
    <m/>
    <m/>
    <m/>
    <m/>
    <m/>
    <m/>
    <m/>
    <m/>
    <m/>
    <m/>
    <m/>
    <m/>
  </r>
  <r>
    <b v="1"/>
    <n v="387"/>
    <s v="L-1517-315490128"/>
    <s v="1066959595"/>
    <s v="Aaf"/>
    <s v="https://portal.dnb.de/opac.htm?method=simpleSearch&amp;cqlMode=true&amp;query=idn%3D1066959595"/>
    <s v="III 48, 2"/>
    <s v="III 48, 2"/>
    <s v="X"/>
    <s v="Ledereinband, Schließen, erhabene Buchbeschläge"/>
    <x v="1"/>
    <s v="80° bis 110°, einseitig digitalisierbar?"/>
    <s v="hohler Rücken"/>
    <m/>
    <s v="Buchschuh"/>
    <s v="Nein"/>
    <n v="1"/>
    <m/>
    <m/>
    <m/>
    <m/>
    <m/>
    <m/>
    <m/>
    <m/>
    <m/>
    <x v="0"/>
    <m/>
    <m/>
    <m/>
    <m/>
    <m/>
    <m/>
    <m/>
    <m/>
    <m/>
    <m/>
    <m/>
    <m/>
    <m/>
    <m/>
    <m/>
    <m/>
    <m/>
    <m/>
    <m/>
    <m/>
    <m/>
    <m/>
    <m/>
    <m/>
    <m/>
    <m/>
    <m/>
    <n v="0"/>
    <m/>
    <m/>
    <m/>
    <m/>
    <m/>
    <m/>
    <m/>
    <m/>
    <m/>
    <m/>
    <m/>
    <m/>
    <m/>
    <m/>
    <m/>
    <m/>
    <m/>
    <m/>
    <m/>
    <m/>
    <m/>
    <m/>
    <m/>
    <m/>
    <m/>
    <m/>
    <m/>
    <m/>
    <m/>
    <m/>
    <m/>
    <m/>
    <m/>
    <m/>
    <m/>
    <m/>
    <m/>
    <m/>
    <m/>
    <m/>
    <m/>
    <m/>
    <m/>
    <m/>
  </r>
  <r>
    <b v="1"/>
    <n v="388"/>
    <s v="L-1522-315318384"/>
    <s v="1066859639"/>
    <s v="Aaf"/>
    <s v="https://portal.dnb.de/opac.htm?method=simpleSearch&amp;cqlMode=true&amp;query=idn%3D1066859639"/>
    <s v="III 49, 1"/>
    <s v="III 49, 1"/>
    <s v="X"/>
    <s v="Papier- oder Pappeinband"/>
    <x v="1"/>
    <s v="180°"/>
    <s v="stark brüchiges Einbandmaterial"/>
    <m/>
    <m/>
    <m/>
    <n v="2"/>
    <m/>
    <m/>
    <m/>
    <m/>
    <m/>
    <m/>
    <m/>
    <m/>
    <m/>
    <x v="9"/>
    <m/>
    <m/>
    <s v="h/E"/>
    <m/>
    <m/>
    <m/>
    <m/>
    <m/>
    <s v="Pa"/>
    <m/>
    <m/>
    <m/>
    <m/>
    <m/>
    <m/>
    <m/>
    <m/>
    <m/>
    <m/>
    <m/>
    <m/>
    <m/>
    <s v="110"/>
    <m/>
    <m/>
    <m/>
    <s v="ja vor"/>
    <n v="0.5"/>
    <m/>
    <m/>
    <m/>
    <m/>
    <m/>
    <m/>
    <m/>
    <m/>
    <m/>
    <m/>
    <s v="x"/>
    <m/>
    <s v="x"/>
    <m/>
    <m/>
    <m/>
    <m/>
    <m/>
    <m/>
    <m/>
    <m/>
    <m/>
    <m/>
    <n v="0.5"/>
    <s v="Pg. am Rücken fixieren, mit JP überfangen"/>
    <m/>
    <m/>
    <m/>
    <m/>
    <m/>
    <m/>
    <m/>
    <m/>
    <m/>
    <m/>
    <m/>
    <m/>
    <m/>
    <m/>
    <m/>
    <m/>
    <m/>
    <m/>
    <m/>
  </r>
  <r>
    <b v="1"/>
    <n v="389"/>
    <s v="L-1501-315494093"/>
    <s v="1066963894"/>
    <s v="Aaf"/>
    <s v="https://portal.dnb.de/opac.htm?method=simpleSearch&amp;cqlMode=true&amp;query=idn%3D1066963894"/>
    <s v="III 50, 1"/>
    <s v="III 50, 1"/>
    <s v="X"/>
    <s v="Halbledereinband"/>
    <x v="1"/>
    <s v="180°"/>
    <m/>
    <m/>
    <m/>
    <m/>
    <n v="1"/>
    <m/>
    <m/>
    <m/>
    <m/>
    <m/>
    <m/>
    <m/>
    <m/>
    <m/>
    <x v="6"/>
    <m/>
    <m/>
    <s v="f"/>
    <m/>
    <m/>
    <m/>
    <m/>
    <m/>
    <s v="Pa"/>
    <m/>
    <m/>
    <m/>
    <m/>
    <m/>
    <m/>
    <m/>
    <m/>
    <m/>
    <m/>
    <m/>
    <m/>
    <m/>
    <s v="110"/>
    <m/>
    <m/>
    <m/>
    <s v="n"/>
    <n v="0"/>
    <m/>
    <m/>
    <m/>
    <m/>
    <m/>
    <m/>
    <m/>
    <m/>
    <m/>
    <m/>
    <m/>
    <m/>
    <m/>
    <m/>
    <m/>
    <m/>
    <m/>
    <m/>
    <m/>
    <m/>
    <m/>
    <m/>
    <m/>
    <m/>
    <m/>
    <m/>
    <m/>
    <m/>
    <m/>
    <m/>
    <m/>
    <m/>
    <m/>
    <m/>
    <m/>
    <m/>
    <m/>
    <m/>
    <m/>
    <m/>
    <m/>
    <m/>
    <m/>
    <m/>
  </r>
  <r>
    <b v="1"/>
    <n v="390"/>
    <s v="L-1515-315494662"/>
    <s v="1066964432"/>
    <s v="Aaf"/>
    <s v="https://portal.dnb.de/opac.htm?method=simpleSearch&amp;cqlMode=true&amp;query=idn%3D1066964432"/>
    <s v="III 50, 2"/>
    <s v="III 50, 2"/>
    <s v="X"/>
    <s v="Ledereinband, Schließen, erhabene Buchbeschläge"/>
    <x v="2"/>
    <s v="180°"/>
    <s v="hohler Rücken, welliger Buchblock"/>
    <m/>
    <s v="Buchschuh"/>
    <s v="Nein"/>
    <n v="1"/>
    <m/>
    <m/>
    <m/>
    <m/>
    <m/>
    <m/>
    <m/>
    <m/>
    <m/>
    <x v="0"/>
    <m/>
    <m/>
    <m/>
    <m/>
    <m/>
    <m/>
    <m/>
    <m/>
    <m/>
    <m/>
    <m/>
    <m/>
    <m/>
    <m/>
    <m/>
    <m/>
    <m/>
    <m/>
    <m/>
    <m/>
    <m/>
    <m/>
    <m/>
    <m/>
    <m/>
    <m/>
    <m/>
    <n v="0"/>
    <m/>
    <m/>
    <m/>
    <m/>
    <m/>
    <m/>
    <m/>
    <m/>
    <m/>
    <m/>
    <m/>
    <m/>
    <m/>
    <m/>
    <m/>
    <m/>
    <m/>
    <m/>
    <m/>
    <m/>
    <m/>
    <m/>
    <m/>
    <m/>
    <m/>
    <m/>
    <m/>
    <m/>
    <m/>
    <m/>
    <m/>
    <m/>
    <m/>
    <m/>
    <m/>
    <m/>
    <m/>
    <m/>
    <m/>
    <m/>
    <m/>
    <m/>
    <m/>
    <m/>
  </r>
  <r>
    <b v="1"/>
    <n v="391"/>
    <s v="L-1516-315487577"/>
    <s v="1066956960"/>
    <s v="Aaf"/>
    <s v="https://portal.dnb.de/opac.htm?method=simpleSearch&amp;cqlMode=true&amp;query=idn%3D1066956960"/>
    <s v="III 50, 3"/>
    <s v="III 50, 3"/>
    <s v="X"/>
    <s v="Halbledereinband, Schließen, erhabene Buchbeschläge"/>
    <x v="2"/>
    <s v="180°"/>
    <s v="hohler Rücken"/>
    <m/>
    <s v="Buchschuh"/>
    <s v="Nein"/>
    <n v="1"/>
    <m/>
    <m/>
    <m/>
    <m/>
    <m/>
    <m/>
    <m/>
    <m/>
    <m/>
    <x v="0"/>
    <m/>
    <m/>
    <m/>
    <m/>
    <m/>
    <m/>
    <m/>
    <m/>
    <m/>
    <m/>
    <m/>
    <m/>
    <m/>
    <m/>
    <m/>
    <m/>
    <m/>
    <m/>
    <m/>
    <m/>
    <m/>
    <m/>
    <m/>
    <m/>
    <m/>
    <m/>
    <m/>
    <n v="0"/>
    <m/>
    <m/>
    <m/>
    <m/>
    <m/>
    <m/>
    <m/>
    <m/>
    <m/>
    <m/>
    <m/>
    <m/>
    <m/>
    <m/>
    <m/>
    <m/>
    <m/>
    <m/>
    <m/>
    <m/>
    <m/>
    <m/>
    <m/>
    <m/>
    <m/>
    <m/>
    <m/>
    <m/>
    <m/>
    <m/>
    <m/>
    <m/>
    <m/>
    <m/>
    <m/>
    <m/>
    <m/>
    <m/>
    <m/>
    <m/>
    <m/>
    <m/>
    <m/>
    <m/>
  </r>
  <r>
    <b v="1"/>
    <n v="392"/>
    <s v="L-1526-315328762"/>
    <s v="1066870888"/>
    <s v="Aaf"/>
    <s v="https://portal.dnb.de/opac.htm?method=simpleSearch&amp;cqlMode=true&amp;query=idn%3D1066870888"/>
    <s v="III 50, 4"/>
    <s v="III 50, 4"/>
    <s v="X"/>
    <s v="Halbledereinband, Schließen, erhabene Buchbeschläge"/>
    <x v="1"/>
    <s v="180°"/>
    <s v="hohler Rücken"/>
    <m/>
    <s v="Buchschuh"/>
    <s v="Nein"/>
    <n v="1"/>
    <m/>
    <m/>
    <m/>
    <m/>
    <m/>
    <m/>
    <m/>
    <m/>
    <m/>
    <x v="0"/>
    <m/>
    <m/>
    <m/>
    <m/>
    <m/>
    <m/>
    <m/>
    <m/>
    <m/>
    <m/>
    <m/>
    <m/>
    <m/>
    <m/>
    <m/>
    <m/>
    <m/>
    <m/>
    <m/>
    <m/>
    <m/>
    <m/>
    <m/>
    <m/>
    <m/>
    <m/>
    <m/>
    <n v="0"/>
    <m/>
    <m/>
    <m/>
    <m/>
    <m/>
    <m/>
    <m/>
    <m/>
    <m/>
    <m/>
    <m/>
    <m/>
    <m/>
    <m/>
    <m/>
    <m/>
    <m/>
    <m/>
    <m/>
    <m/>
    <m/>
    <m/>
    <m/>
    <m/>
    <m/>
    <m/>
    <m/>
    <m/>
    <m/>
    <m/>
    <m/>
    <m/>
    <m/>
    <m/>
    <m/>
    <m/>
    <m/>
    <m/>
    <m/>
    <m/>
    <m/>
    <m/>
    <m/>
    <m/>
  </r>
  <r>
    <b v="1"/>
    <n v="393"/>
    <s v="L-1502-31548747X"/>
    <s v="1066956871"/>
    <s v="Aaf"/>
    <s v="https://portal.dnb.de/opac.htm?method=simpleSearch&amp;cqlMode=true&amp;query=idn%3D1066956871"/>
    <s v="III 51, 1"/>
    <s v="III 51, 1"/>
    <s v="X"/>
    <s v="Halbledereinband, Schließen, erhabene Buchbeschläge"/>
    <x v="2"/>
    <s v="180°"/>
    <s v="fester Rücken mit Schmuckprägung, Schrift bis in den Falz, stark brüchiges Einbandmaterial"/>
    <m/>
    <s v="Kassette"/>
    <s v="Nein"/>
    <n v="3"/>
    <m/>
    <m/>
    <m/>
    <m/>
    <m/>
    <m/>
    <m/>
    <m/>
    <m/>
    <x v="0"/>
    <m/>
    <m/>
    <m/>
    <m/>
    <m/>
    <m/>
    <m/>
    <m/>
    <m/>
    <m/>
    <m/>
    <m/>
    <m/>
    <m/>
    <m/>
    <m/>
    <m/>
    <m/>
    <m/>
    <m/>
    <m/>
    <m/>
    <m/>
    <m/>
    <m/>
    <m/>
    <m/>
    <n v="0"/>
    <m/>
    <m/>
    <m/>
    <m/>
    <m/>
    <m/>
    <m/>
    <m/>
    <m/>
    <m/>
    <m/>
    <m/>
    <m/>
    <m/>
    <m/>
    <m/>
    <m/>
    <m/>
    <m/>
    <m/>
    <m/>
    <m/>
    <m/>
    <m/>
    <m/>
    <m/>
    <m/>
    <m/>
    <m/>
    <m/>
    <m/>
    <m/>
    <m/>
    <m/>
    <m/>
    <m/>
    <m/>
    <m/>
    <m/>
    <m/>
    <m/>
    <m/>
    <m/>
    <m/>
  </r>
  <r>
    <b v="0"/>
    <n v="425"/>
    <s v="L-1511-164191984"/>
    <s v="997548614"/>
    <m/>
    <s v="https://portal.dnb.de/opac.htm?method=simpleSearch&amp;cqlMode=true&amp;query=idn%3D997548614"/>
    <s v="III 51, 1 a"/>
    <m/>
    <m/>
    <s v="Halbledereinband, Schließen, erhabene Buchbeschläge"/>
    <x v="1"/>
    <s v="80° bis 110°, einseitig digitalisierbar?"/>
    <m/>
    <m/>
    <s v="Kassette"/>
    <s v="Nein"/>
    <n v="2"/>
    <m/>
    <m/>
    <m/>
    <m/>
    <m/>
    <m/>
    <m/>
    <m/>
    <m/>
    <x v="3"/>
    <m/>
    <m/>
    <s v="f"/>
    <m/>
    <m/>
    <m/>
    <m/>
    <m/>
    <s v="Pa"/>
    <m/>
    <m/>
    <m/>
    <m/>
    <m/>
    <m/>
    <m/>
    <m/>
    <m/>
    <m/>
    <m/>
    <m/>
    <m/>
    <s v="60"/>
    <m/>
    <m/>
    <m/>
    <s v="n"/>
    <n v="0"/>
    <m/>
    <m/>
    <m/>
    <m/>
    <m/>
    <m/>
    <m/>
    <s v="Schaden an Ecke stabil"/>
    <m/>
    <m/>
    <m/>
    <m/>
    <m/>
    <m/>
    <m/>
    <m/>
    <m/>
    <m/>
    <m/>
    <m/>
    <m/>
    <m/>
    <m/>
    <m/>
    <m/>
    <m/>
    <m/>
    <m/>
    <m/>
    <m/>
    <m/>
    <m/>
    <m/>
    <m/>
    <m/>
    <m/>
    <m/>
    <m/>
    <m/>
    <m/>
    <m/>
    <m/>
    <m/>
    <m/>
  </r>
  <r>
    <b v="1"/>
    <m/>
    <s v="L-1510-785177809"/>
    <s v="1144984440"/>
    <s v="Qd"/>
    <m/>
    <s v="III 51, 1 a"/>
    <s v="III 51, 1 a"/>
    <m/>
    <m/>
    <x v="0"/>
    <m/>
    <m/>
    <m/>
    <m/>
    <m/>
    <m/>
    <m/>
    <m/>
    <m/>
    <m/>
    <m/>
    <m/>
    <m/>
    <m/>
    <m/>
    <x v="0"/>
    <m/>
    <m/>
    <m/>
    <m/>
    <m/>
    <m/>
    <m/>
    <m/>
    <m/>
    <m/>
    <m/>
    <m/>
    <m/>
    <m/>
    <m/>
    <m/>
    <m/>
    <m/>
    <m/>
    <m/>
    <m/>
    <m/>
    <m/>
    <m/>
    <m/>
    <m/>
    <m/>
    <m/>
    <m/>
    <m/>
    <m/>
    <m/>
    <m/>
    <m/>
    <m/>
    <m/>
    <m/>
    <m/>
    <m/>
    <m/>
    <m/>
    <m/>
    <m/>
    <m/>
    <m/>
    <m/>
    <m/>
    <m/>
    <m/>
    <m/>
    <m/>
    <m/>
    <m/>
    <m/>
    <m/>
    <m/>
    <m/>
    <m/>
    <m/>
    <m/>
    <m/>
    <m/>
    <m/>
    <m/>
    <m/>
    <m/>
    <m/>
    <m/>
    <m/>
    <m/>
    <m/>
    <m/>
  </r>
  <r>
    <b v="0"/>
    <n v="426"/>
    <s v="L-1510-16419424X"/>
    <s v="997550619"/>
    <m/>
    <s v="https://portal.dnb.de/opac.htm?method=simpleSearch&amp;cqlMode=true&amp;query=idn%3D997550619"/>
    <s v="III 51, 1 a (angebunden)"/>
    <m/>
    <m/>
    <m/>
    <x v="0"/>
    <m/>
    <m/>
    <m/>
    <m/>
    <m/>
    <m/>
    <m/>
    <m/>
    <m/>
    <m/>
    <m/>
    <m/>
    <m/>
    <m/>
    <m/>
    <x v="0"/>
    <m/>
    <m/>
    <m/>
    <m/>
    <m/>
    <m/>
    <m/>
    <m/>
    <m/>
    <m/>
    <m/>
    <m/>
    <m/>
    <m/>
    <m/>
    <m/>
    <m/>
    <m/>
    <m/>
    <m/>
    <m/>
    <m/>
    <m/>
    <m/>
    <m/>
    <m/>
    <m/>
    <n v="0"/>
    <m/>
    <m/>
    <m/>
    <m/>
    <m/>
    <m/>
    <m/>
    <m/>
    <m/>
    <m/>
    <m/>
    <m/>
    <m/>
    <m/>
    <m/>
    <m/>
    <m/>
    <m/>
    <m/>
    <m/>
    <m/>
    <m/>
    <m/>
    <m/>
    <m/>
    <m/>
    <m/>
    <m/>
    <m/>
    <m/>
    <m/>
    <m/>
    <m/>
    <m/>
    <m/>
    <m/>
    <m/>
    <m/>
    <m/>
    <m/>
    <m/>
    <m/>
    <m/>
    <m/>
  </r>
  <r>
    <b v="1"/>
    <n v="427"/>
    <s v="L-1519-315062428"/>
    <s v="1066673942"/>
    <s v="Aaf"/>
    <s v="https://portal.dnb.de/opac.htm?method=simpleSearch&amp;cqlMode=true&amp;query=idn%3D1066673942"/>
    <s v="III 51, 1 b"/>
    <s v="III 51, 1 b"/>
    <m/>
    <s v="Ungebunden"/>
    <x v="1"/>
    <s v="180°"/>
    <m/>
    <m/>
    <s v="Mappe"/>
    <s v="Nein"/>
    <n v="1"/>
    <m/>
    <m/>
    <m/>
    <m/>
    <m/>
    <m/>
    <m/>
    <m/>
    <m/>
    <x v="0"/>
    <m/>
    <m/>
    <m/>
    <m/>
    <m/>
    <m/>
    <m/>
    <m/>
    <m/>
    <m/>
    <m/>
    <m/>
    <m/>
    <m/>
    <m/>
    <m/>
    <m/>
    <m/>
    <m/>
    <m/>
    <m/>
    <m/>
    <m/>
    <m/>
    <m/>
    <m/>
    <m/>
    <n v="0"/>
    <m/>
    <m/>
    <m/>
    <m/>
    <m/>
    <m/>
    <m/>
    <m/>
    <m/>
    <m/>
    <m/>
    <m/>
    <m/>
    <m/>
    <m/>
    <m/>
    <m/>
    <m/>
    <m/>
    <m/>
    <m/>
    <m/>
    <m/>
    <m/>
    <m/>
    <m/>
    <m/>
    <m/>
    <m/>
    <m/>
    <m/>
    <m/>
    <m/>
    <m/>
    <m/>
    <m/>
    <m/>
    <m/>
    <m/>
    <m/>
    <m/>
    <m/>
    <m/>
    <m/>
  </r>
  <r>
    <b v="1"/>
    <n v="394"/>
    <s v="L-1506-315494220"/>
    <s v="1066964017"/>
    <s v="Aaf"/>
    <s v="https://portal.dnb.de/opac.htm?method=simpleSearch&amp;cqlMode=true&amp;query=idn%3D1066964017"/>
    <s v="III 51, 2"/>
    <s v="III 51, 2"/>
    <s v="X"/>
    <s v="Papier- oder Pappeinband"/>
    <x v="1"/>
    <s v="180°"/>
    <m/>
    <m/>
    <s v="Mappe"/>
    <s v="Nein"/>
    <n v="3"/>
    <m/>
    <s v="Einband und Buchblock separat"/>
    <m/>
    <m/>
    <m/>
    <m/>
    <m/>
    <m/>
    <m/>
    <x v="0"/>
    <m/>
    <m/>
    <m/>
    <m/>
    <m/>
    <m/>
    <m/>
    <m/>
    <m/>
    <m/>
    <m/>
    <m/>
    <m/>
    <m/>
    <m/>
    <m/>
    <m/>
    <m/>
    <m/>
    <m/>
    <m/>
    <m/>
    <m/>
    <m/>
    <m/>
    <m/>
    <m/>
    <n v="0"/>
    <m/>
    <m/>
    <m/>
    <m/>
    <m/>
    <m/>
    <m/>
    <m/>
    <m/>
    <m/>
    <m/>
    <m/>
    <m/>
    <m/>
    <m/>
    <m/>
    <m/>
    <m/>
    <m/>
    <m/>
    <m/>
    <m/>
    <m/>
    <m/>
    <m/>
    <m/>
    <m/>
    <m/>
    <m/>
    <m/>
    <m/>
    <m/>
    <m/>
    <m/>
    <m/>
    <m/>
    <m/>
    <m/>
    <m/>
    <m/>
    <m/>
    <m/>
    <m/>
    <m/>
  </r>
  <r>
    <b v="0"/>
    <m/>
    <m/>
    <m/>
    <m/>
    <m/>
    <s v="III 51, 3"/>
    <m/>
    <s v="X"/>
    <s v="Halbledereinband"/>
    <x v="3"/>
    <s v="180°"/>
    <s v="hohler Rücken"/>
    <m/>
    <m/>
    <s v="Signaturfahne austauschen"/>
    <n v="2"/>
    <m/>
    <m/>
    <m/>
    <m/>
    <m/>
    <m/>
    <m/>
    <m/>
    <m/>
    <x v="6"/>
    <s v="x"/>
    <m/>
    <s v="h/E"/>
    <m/>
    <m/>
    <m/>
    <m/>
    <m/>
    <s v="Pg"/>
    <s v="x"/>
    <m/>
    <m/>
    <m/>
    <m/>
    <m/>
    <m/>
    <m/>
    <m/>
    <s v="B"/>
    <s v="x"/>
    <m/>
    <m/>
    <s v="110"/>
    <m/>
    <m/>
    <m/>
    <s v="n"/>
    <n v="0"/>
    <m/>
    <m/>
    <m/>
    <s v="x"/>
    <m/>
    <m/>
    <m/>
    <s v="Schaden ist stabil genug, Rücken hat bereits Teilhülse bekommen"/>
    <s v="x 110"/>
    <m/>
    <m/>
    <m/>
    <m/>
    <m/>
    <m/>
    <m/>
    <m/>
    <m/>
    <m/>
    <m/>
    <m/>
    <m/>
    <m/>
    <m/>
    <m/>
    <m/>
    <m/>
    <m/>
    <m/>
    <m/>
    <m/>
    <m/>
    <m/>
    <m/>
    <m/>
    <m/>
    <m/>
    <m/>
    <m/>
    <m/>
    <m/>
    <m/>
    <m/>
    <m/>
  </r>
  <r>
    <b v="1"/>
    <m/>
    <s v="L-9999-833741152"/>
    <s v="1268645311"/>
    <s v="Aa"/>
    <m/>
    <s v="III 51, 3 - Fragm."/>
    <s v="III 51, 3 - Fragm."/>
    <m/>
    <m/>
    <x v="0"/>
    <m/>
    <m/>
    <m/>
    <m/>
    <m/>
    <m/>
    <m/>
    <m/>
    <m/>
    <m/>
    <m/>
    <m/>
    <m/>
    <m/>
    <m/>
    <x v="0"/>
    <m/>
    <m/>
    <m/>
    <m/>
    <m/>
    <m/>
    <m/>
    <m/>
    <m/>
    <m/>
    <m/>
    <m/>
    <m/>
    <m/>
    <m/>
    <m/>
    <m/>
    <m/>
    <m/>
    <m/>
    <m/>
    <m/>
    <m/>
    <m/>
    <m/>
    <m/>
    <m/>
    <m/>
    <m/>
    <m/>
    <m/>
    <m/>
    <m/>
    <m/>
    <m/>
    <m/>
    <m/>
    <m/>
    <m/>
    <m/>
    <m/>
    <m/>
    <m/>
    <m/>
    <m/>
    <m/>
    <m/>
    <m/>
    <m/>
    <m/>
    <m/>
    <m/>
    <m/>
    <m/>
    <m/>
    <m/>
    <m/>
    <m/>
    <m/>
    <m/>
    <m/>
    <m/>
    <m/>
    <m/>
    <m/>
    <m/>
    <m/>
    <m/>
    <m/>
    <m/>
    <m/>
    <m/>
  </r>
  <r>
    <b v="1"/>
    <n v="395"/>
    <s v="L-1518-31549364X"/>
    <s v="1066963398"/>
    <s v="Aaf"/>
    <s v="https://portal.dnb.de/opac.htm?method=simpleSearch&amp;cqlMode=true&amp;query=idn%3D1066963398"/>
    <s v="III 51, 4"/>
    <s v="III 51, 4"/>
    <m/>
    <s v="Halbledereinband, Ungebunden, Schließen, erhabene Buchbeschläge"/>
    <x v="1"/>
    <s v="180°"/>
    <m/>
    <m/>
    <s v="Kassette"/>
    <s v="Nein"/>
    <n v="3"/>
    <m/>
    <s v="Einband und Lagen separat"/>
    <m/>
    <m/>
    <m/>
    <m/>
    <m/>
    <m/>
    <m/>
    <x v="1"/>
    <m/>
    <s v="x"/>
    <m/>
    <m/>
    <m/>
    <m/>
    <m/>
    <m/>
    <s v="Pa"/>
    <m/>
    <m/>
    <m/>
    <m/>
    <m/>
    <m/>
    <m/>
    <m/>
    <m/>
    <s v="R"/>
    <s v="x"/>
    <m/>
    <m/>
    <s v="180"/>
    <m/>
    <m/>
    <m/>
    <s v="n"/>
    <n v="0"/>
    <m/>
    <s v="Wellpappe"/>
    <m/>
    <m/>
    <m/>
    <m/>
    <m/>
    <s v="Einband und Fragmente liegen der Kassette bei"/>
    <m/>
    <m/>
    <m/>
    <m/>
    <m/>
    <m/>
    <m/>
    <m/>
    <m/>
    <m/>
    <m/>
    <m/>
    <m/>
    <m/>
    <m/>
    <m/>
    <m/>
    <m/>
    <m/>
    <m/>
    <m/>
    <m/>
    <m/>
    <m/>
    <m/>
    <m/>
    <m/>
    <m/>
    <m/>
    <m/>
    <m/>
    <m/>
    <m/>
    <m/>
    <m/>
    <m/>
  </r>
  <r>
    <b v="1"/>
    <n v="456"/>
    <s v="L-1519-315183322"/>
    <s v="1066760713"/>
    <s v="Aaf"/>
    <s v="https://portal.dnb.de/opac.htm?method=simpleSearch&amp;cqlMode=true&amp;query=idn%3D1066760713"/>
    <s v="III 51, 4 a"/>
    <s v="III 51, 4 a"/>
    <m/>
    <s v="Papier- oder Pappeinband"/>
    <x v="1"/>
    <s v="180°"/>
    <s v="fester Rücken mit Schmuckprägung"/>
    <m/>
    <s v="Papierumschlag "/>
    <s v="Ja"/>
    <n v="0"/>
    <m/>
    <m/>
    <m/>
    <m/>
    <m/>
    <m/>
    <m/>
    <m/>
    <m/>
    <x v="0"/>
    <m/>
    <m/>
    <m/>
    <m/>
    <m/>
    <m/>
    <m/>
    <m/>
    <m/>
    <m/>
    <m/>
    <m/>
    <m/>
    <m/>
    <m/>
    <m/>
    <m/>
    <m/>
    <m/>
    <m/>
    <m/>
    <m/>
    <m/>
    <m/>
    <m/>
    <m/>
    <m/>
    <n v="0"/>
    <m/>
    <m/>
    <m/>
    <m/>
    <m/>
    <m/>
    <m/>
    <m/>
    <m/>
    <m/>
    <m/>
    <m/>
    <m/>
    <m/>
    <m/>
    <m/>
    <m/>
    <m/>
    <m/>
    <m/>
    <m/>
    <m/>
    <m/>
    <m/>
    <m/>
    <m/>
    <m/>
    <m/>
    <m/>
    <m/>
    <m/>
    <m/>
    <m/>
    <m/>
    <m/>
    <m/>
    <m/>
    <m/>
    <m/>
    <m/>
    <m/>
    <m/>
    <m/>
    <m/>
  </r>
  <r>
    <b v="0"/>
    <n v="396"/>
    <s v="L-1518-315492163"/>
    <s v="106696176X"/>
    <m/>
    <s v="https://portal.dnb.de/opac.htm?method=simpleSearch&amp;cqlMode=true&amp;query=idn%3D106696176X"/>
    <s v="III 51, 5"/>
    <m/>
    <m/>
    <m/>
    <x v="0"/>
    <m/>
    <m/>
    <m/>
    <m/>
    <m/>
    <m/>
    <m/>
    <m/>
    <m/>
    <m/>
    <s v="DA"/>
    <m/>
    <m/>
    <m/>
    <m/>
    <x v="0"/>
    <m/>
    <m/>
    <m/>
    <m/>
    <m/>
    <m/>
    <m/>
    <m/>
    <m/>
    <m/>
    <m/>
    <m/>
    <m/>
    <m/>
    <m/>
    <m/>
    <m/>
    <m/>
    <m/>
    <m/>
    <m/>
    <m/>
    <m/>
    <m/>
    <m/>
    <m/>
    <m/>
    <n v="0"/>
    <m/>
    <m/>
    <m/>
    <m/>
    <m/>
    <m/>
    <m/>
    <m/>
    <m/>
    <m/>
    <m/>
    <m/>
    <m/>
    <m/>
    <m/>
    <m/>
    <m/>
    <m/>
    <m/>
    <m/>
    <m/>
    <m/>
    <m/>
    <m/>
    <m/>
    <m/>
    <m/>
    <m/>
    <m/>
    <m/>
    <m/>
    <m/>
    <m/>
    <m/>
    <m/>
    <m/>
    <m/>
    <m/>
    <m/>
    <m/>
    <m/>
    <m/>
    <m/>
    <m/>
  </r>
  <r>
    <b v="1"/>
    <n v="397"/>
    <s v="L-1501-31549445X"/>
    <s v="106696422X"/>
    <s v="Aaf"/>
    <s v="https://portal.dnb.de/opac.htm?method=simpleSearch&amp;cqlMode=true&amp;query=idn%3D106696422X"/>
    <s v="III 51, 6"/>
    <s v="III 51, 6"/>
    <m/>
    <m/>
    <x v="0"/>
    <m/>
    <m/>
    <m/>
    <m/>
    <m/>
    <m/>
    <m/>
    <m/>
    <m/>
    <m/>
    <m/>
    <m/>
    <m/>
    <m/>
    <m/>
    <x v="0"/>
    <m/>
    <m/>
    <m/>
    <m/>
    <m/>
    <m/>
    <m/>
    <m/>
    <m/>
    <m/>
    <m/>
    <m/>
    <m/>
    <m/>
    <m/>
    <m/>
    <m/>
    <m/>
    <m/>
    <m/>
    <m/>
    <m/>
    <m/>
    <m/>
    <m/>
    <m/>
    <m/>
    <n v="0"/>
    <m/>
    <m/>
    <m/>
    <m/>
    <m/>
    <m/>
    <m/>
    <m/>
    <m/>
    <m/>
    <m/>
    <m/>
    <m/>
    <m/>
    <m/>
    <m/>
    <m/>
    <m/>
    <m/>
    <m/>
    <m/>
    <m/>
    <m/>
    <m/>
    <m/>
    <m/>
    <m/>
    <m/>
    <m/>
    <m/>
    <m/>
    <m/>
    <m/>
    <m/>
    <m/>
    <m/>
    <m/>
    <m/>
    <m/>
    <m/>
    <m/>
    <m/>
    <m/>
    <m/>
  </r>
  <r>
    <b v="0"/>
    <n v="398"/>
    <s v="L-1517-163740925"/>
    <s v="997383259"/>
    <m/>
    <s v="https://portal.dnb.de/opac.htm?method=simpleSearch&amp;cqlMode=true&amp;query=idn%3D997383259"/>
    <s v="III 51, 7"/>
    <m/>
    <m/>
    <s v="Halbledereinband"/>
    <x v="1"/>
    <s v="180°"/>
    <s v="hohler Rücken"/>
    <m/>
    <m/>
    <s v="Signaturfahne austauschen"/>
    <n v="0"/>
    <m/>
    <m/>
    <m/>
    <m/>
    <m/>
    <m/>
    <m/>
    <m/>
    <m/>
    <x v="6"/>
    <m/>
    <m/>
    <s v="h/E"/>
    <m/>
    <m/>
    <m/>
    <m/>
    <m/>
    <s v="Pa"/>
    <m/>
    <m/>
    <m/>
    <m/>
    <m/>
    <m/>
    <m/>
    <m/>
    <m/>
    <s v="R"/>
    <s v="x"/>
    <m/>
    <m/>
    <s v="110"/>
    <m/>
    <m/>
    <m/>
    <s v="n"/>
    <n v="0"/>
    <m/>
    <m/>
    <m/>
    <m/>
    <m/>
    <m/>
    <m/>
    <s v="Schaden stabil"/>
    <m/>
    <m/>
    <m/>
    <m/>
    <m/>
    <m/>
    <m/>
    <m/>
    <m/>
    <m/>
    <m/>
    <m/>
    <m/>
    <m/>
    <m/>
    <m/>
    <m/>
    <m/>
    <m/>
    <m/>
    <m/>
    <m/>
    <m/>
    <m/>
    <m/>
    <m/>
    <m/>
    <m/>
    <m/>
    <m/>
    <m/>
    <m/>
    <m/>
    <m/>
    <m/>
    <m/>
  </r>
  <r>
    <b v="0"/>
    <n v="399"/>
    <s v="L-1506-315494603"/>
    <s v="1066964378"/>
    <m/>
    <s v="https://portal.dnb.de/opac.htm?method=simpleSearch&amp;cqlMode=true&amp;query=idn%3D1066964378"/>
    <s v="III 51, 8"/>
    <m/>
    <m/>
    <m/>
    <x v="0"/>
    <m/>
    <m/>
    <m/>
    <m/>
    <m/>
    <m/>
    <m/>
    <m/>
    <m/>
    <m/>
    <s v="DA"/>
    <m/>
    <m/>
    <m/>
    <m/>
    <x v="0"/>
    <m/>
    <m/>
    <m/>
    <m/>
    <m/>
    <m/>
    <m/>
    <m/>
    <m/>
    <m/>
    <m/>
    <m/>
    <m/>
    <m/>
    <m/>
    <m/>
    <m/>
    <m/>
    <m/>
    <m/>
    <m/>
    <m/>
    <m/>
    <m/>
    <m/>
    <m/>
    <m/>
    <n v="0"/>
    <m/>
    <m/>
    <m/>
    <m/>
    <m/>
    <m/>
    <m/>
    <m/>
    <m/>
    <m/>
    <m/>
    <m/>
    <m/>
    <m/>
    <m/>
    <m/>
    <m/>
    <m/>
    <m/>
    <m/>
    <m/>
    <m/>
    <m/>
    <m/>
    <m/>
    <m/>
    <m/>
    <m/>
    <m/>
    <m/>
    <m/>
    <m/>
    <m/>
    <m/>
    <m/>
    <m/>
    <m/>
    <m/>
    <m/>
    <m/>
    <m/>
    <m/>
    <m/>
    <m/>
  </r>
  <r>
    <b v="1"/>
    <n v="457"/>
    <s v="L-1501-168303590"/>
    <s v="999408836"/>
    <s v="Aal"/>
    <s v="https://portal.dnb.de/opac.htm?method=simpleSearch&amp;cqlMode=true&amp;query=idn%3D999408836"/>
    <s v="III 51, 8 a"/>
    <s v="III 51, 8a"/>
    <m/>
    <m/>
    <x v="0"/>
    <m/>
    <m/>
    <m/>
    <m/>
    <m/>
    <m/>
    <m/>
    <m/>
    <m/>
    <m/>
    <m/>
    <m/>
    <m/>
    <m/>
    <m/>
    <x v="0"/>
    <m/>
    <m/>
    <m/>
    <m/>
    <m/>
    <m/>
    <m/>
    <m/>
    <m/>
    <m/>
    <m/>
    <m/>
    <m/>
    <m/>
    <m/>
    <m/>
    <m/>
    <m/>
    <m/>
    <m/>
    <m/>
    <m/>
    <m/>
    <m/>
    <m/>
    <m/>
    <m/>
    <n v="0"/>
    <m/>
    <m/>
    <m/>
    <m/>
    <m/>
    <m/>
    <m/>
    <m/>
    <m/>
    <m/>
    <m/>
    <m/>
    <m/>
    <m/>
    <m/>
    <m/>
    <m/>
    <m/>
    <m/>
    <m/>
    <m/>
    <m/>
    <m/>
    <m/>
    <m/>
    <m/>
    <m/>
    <m/>
    <m/>
    <m/>
    <m/>
    <m/>
    <m/>
    <m/>
    <m/>
    <m/>
    <m/>
    <m/>
    <m/>
    <m/>
    <m/>
    <m/>
    <m/>
    <m/>
  </r>
  <r>
    <b v="1"/>
    <n v="400"/>
    <s v="L-1513-315494417"/>
    <s v="106696419X"/>
    <s v="Aaf"/>
    <s v="https://portal.dnb.de/opac.htm?method=simpleSearch&amp;cqlMode=true&amp;query=idn%3D106696419X"/>
    <s v="III 51, 9"/>
    <s v="III 51, 9"/>
    <m/>
    <s v="Gewebeeinband, Schließen, erhabene Buchbeschläge"/>
    <x v="1"/>
    <s v="180°"/>
    <s v="hohler Rücken"/>
    <m/>
    <s v="Buchschuh"/>
    <s v="Nein"/>
    <n v="0"/>
    <m/>
    <m/>
    <m/>
    <m/>
    <m/>
    <m/>
    <m/>
    <m/>
    <m/>
    <x v="0"/>
    <m/>
    <m/>
    <m/>
    <m/>
    <m/>
    <m/>
    <m/>
    <m/>
    <m/>
    <m/>
    <m/>
    <m/>
    <m/>
    <m/>
    <m/>
    <m/>
    <m/>
    <m/>
    <m/>
    <m/>
    <m/>
    <m/>
    <m/>
    <m/>
    <m/>
    <m/>
    <m/>
    <n v="0"/>
    <m/>
    <m/>
    <m/>
    <m/>
    <m/>
    <m/>
    <m/>
    <m/>
    <m/>
    <m/>
    <m/>
    <m/>
    <m/>
    <m/>
    <m/>
    <m/>
    <m/>
    <m/>
    <m/>
    <m/>
    <m/>
    <m/>
    <m/>
    <m/>
    <m/>
    <m/>
    <m/>
    <m/>
    <m/>
    <m/>
    <m/>
    <m/>
    <m/>
    <m/>
    <m/>
    <m/>
    <m/>
    <m/>
    <m/>
    <m/>
    <m/>
    <m/>
    <m/>
    <m/>
  </r>
  <r>
    <b v="1"/>
    <n v="458"/>
    <s v="L-1511-154678511"/>
    <s v="994182236"/>
    <s v="Aal"/>
    <s v="https://portal.dnb.de/opac.htm?method=simpleSearch&amp;cqlMode=true&amp;query=idn%3D994182236"/>
    <s v="III 51, 9 a"/>
    <s v="III 51, 9a"/>
    <m/>
    <m/>
    <x v="0"/>
    <m/>
    <m/>
    <m/>
    <m/>
    <m/>
    <m/>
    <m/>
    <m/>
    <m/>
    <m/>
    <m/>
    <m/>
    <m/>
    <m/>
    <m/>
    <x v="0"/>
    <m/>
    <m/>
    <m/>
    <m/>
    <m/>
    <m/>
    <m/>
    <m/>
    <m/>
    <m/>
    <m/>
    <m/>
    <m/>
    <m/>
    <m/>
    <m/>
    <m/>
    <m/>
    <m/>
    <m/>
    <m/>
    <m/>
    <m/>
    <m/>
    <m/>
    <m/>
    <m/>
    <n v="0"/>
    <m/>
    <m/>
    <m/>
    <m/>
    <m/>
    <m/>
    <m/>
    <m/>
    <m/>
    <m/>
    <m/>
    <m/>
    <m/>
    <m/>
    <m/>
    <m/>
    <m/>
    <m/>
    <m/>
    <m/>
    <m/>
    <m/>
    <m/>
    <m/>
    <m/>
    <m/>
    <m/>
    <m/>
    <m/>
    <m/>
    <m/>
    <m/>
    <m/>
    <m/>
    <m/>
    <m/>
    <m/>
    <m/>
    <m/>
    <m/>
    <m/>
    <m/>
    <m/>
    <m/>
  </r>
  <r>
    <b v="1"/>
    <n v="459"/>
    <s v="L-1509-167327569"/>
    <s v="999002953"/>
    <s v="Aal"/>
    <s v="https://portal.dnb.de/opac.htm?method=simpleSearch&amp;cqlMode=true&amp;query=idn%3D999002953"/>
    <s v="III 51, 9 b"/>
    <s v="III 51, 9 b"/>
    <m/>
    <m/>
    <x v="0"/>
    <m/>
    <m/>
    <m/>
    <m/>
    <m/>
    <m/>
    <m/>
    <m/>
    <m/>
    <m/>
    <m/>
    <m/>
    <m/>
    <m/>
    <m/>
    <x v="0"/>
    <m/>
    <m/>
    <m/>
    <m/>
    <m/>
    <m/>
    <m/>
    <m/>
    <m/>
    <m/>
    <m/>
    <m/>
    <m/>
    <m/>
    <m/>
    <m/>
    <m/>
    <m/>
    <m/>
    <m/>
    <m/>
    <m/>
    <m/>
    <m/>
    <m/>
    <m/>
    <m/>
    <n v="0"/>
    <m/>
    <m/>
    <m/>
    <m/>
    <m/>
    <m/>
    <m/>
    <m/>
    <m/>
    <m/>
    <m/>
    <m/>
    <m/>
    <m/>
    <m/>
    <m/>
    <m/>
    <m/>
    <m/>
    <m/>
    <m/>
    <m/>
    <m/>
    <m/>
    <m/>
    <m/>
    <m/>
    <m/>
    <m/>
    <m/>
    <m/>
    <m/>
    <m/>
    <m/>
    <m/>
    <m/>
    <m/>
    <m/>
    <m/>
    <m/>
    <m/>
    <m/>
    <m/>
    <m/>
  </r>
  <r>
    <b v="1"/>
    <n v="401"/>
    <s v="L-1515-31549459X"/>
    <s v="106696436X"/>
    <s v="Aaf"/>
    <s v="https://portal.dnb.de/opac.htm?method=simpleSearch&amp;cqlMode=true&amp;query=idn%3D106696436X"/>
    <s v="III 51, 10"/>
    <s v="III 51, 10"/>
    <s v="X"/>
    <s v="Halbledereinband, Schließen, erhabene Buchbeschläge"/>
    <x v="2"/>
    <s v="180°"/>
    <s v="Schrift bis in den Falz, fester Rücken mit Schmuckprägung, stark brüchiges Einbandmaterial"/>
    <m/>
    <s v="Kassette"/>
    <s v="Nein"/>
    <n v="3"/>
    <m/>
    <m/>
    <m/>
    <m/>
    <m/>
    <m/>
    <m/>
    <m/>
    <m/>
    <x v="0"/>
    <m/>
    <m/>
    <m/>
    <m/>
    <m/>
    <m/>
    <m/>
    <m/>
    <m/>
    <m/>
    <m/>
    <m/>
    <m/>
    <m/>
    <m/>
    <m/>
    <m/>
    <m/>
    <m/>
    <m/>
    <m/>
    <m/>
    <m/>
    <m/>
    <m/>
    <m/>
    <m/>
    <n v="0"/>
    <m/>
    <m/>
    <m/>
    <m/>
    <m/>
    <m/>
    <m/>
    <m/>
    <m/>
    <m/>
    <m/>
    <m/>
    <m/>
    <m/>
    <m/>
    <m/>
    <m/>
    <m/>
    <m/>
    <m/>
    <m/>
    <m/>
    <m/>
    <m/>
    <m/>
    <m/>
    <m/>
    <m/>
    <m/>
    <m/>
    <m/>
    <m/>
    <m/>
    <m/>
    <m/>
    <m/>
    <m/>
    <m/>
    <m/>
    <m/>
    <m/>
    <m/>
    <m/>
    <m/>
  </r>
  <r>
    <b v="1"/>
    <n v="402"/>
    <s v="L-1516-315494476"/>
    <s v="1066964246"/>
    <s v="Aaf"/>
    <s v="https://portal.dnb.de/opac.htm?method=simpleSearch&amp;cqlMode=true&amp;query=idn%3D1066964246"/>
    <s v="III 51, 11"/>
    <s v="III 51, 11"/>
    <m/>
    <m/>
    <x v="1"/>
    <m/>
    <m/>
    <m/>
    <m/>
    <m/>
    <m/>
    <m/>
    <m/>
    <m/>
    <m/>
    <m/>
    <m/>
    <m/>
    <m/>
    <m/>
    <x v="1"/>
    <m/>
    <s v="x"/>
    <m/>
    <m/>
    <m/>
    <m/>
    <m/>
    <m/>
    <s v="Pa"/>
    <m/>
    <m/>
    <m/>
    <m/>
    <m/>
    <m/>
    <m/>
    <m/>
    <m/>
    <m/>
    <m/>
    <m/>
    <m/>
    <s v="nur 110"/>
    <m/>
    <m/>
    <m/>
    <s v="n"/>
    <n v="0"/>
    <m/>
    <s v="Wellpappe"/>
    <m/>
    <m/>
    <m/>
    <m/>
    <m/>
    <s v="Einbandfragmente in der Kassette beiliegend"/>
    <m/>
    <m/>
    <m/>
    <m/>
    <m/>
    <m/>
    <m/>
    <m/>
    <m/>
    <m/>
    <m/>
    <m/>
    <m/>
    <m/>
    <m/>
    <m/>
    <m/>
    <m/>
    <m/>
    <m/>
    <m/>
    <m/>
    <m/>
    <m/>
    <m/>
    <m/>
    <m/>
    <m/>
    <m/>
    <m/>
    <m/>
    <m/>
    <m/>
    <m/>
    <m/>
    <m/>
  </r>
  <r>
    <b v="0"/>
    <n v="403"/>
    <s v="L-1518-315491965"/>
    <s v="1066961573"/>
    <m/>
    <s v="https://portal.dnb.de/opac.htm?method=simpleSearch&amp;cqlMode=true&amp;query=idn%3D1066961573"/>
    <s v="III 51, 12"/>
    <m/>
    <m/>
    <s v="Broschur"/>
    <x v="0"/>
    <m/>
    <m/>
    <m/>
    <m/>
    <m/>
    <m/>
    <m/>
    <s v="Band in Ausstellung"/>
    <m/>
    <m/>
    <s v="DA"/>
    <m/>
    <m/>
    <m/>
    <m/>
    <x v="0"/>
    <m/>
    <m/>
    <m/>
    <m/>
    <m/>
    <m/>
    <m/>
    <m/>
    <m/>
    <m/>
    <m/>
    <m/>
    <m/>
    <m/>
    <m/>
    <m/>
    <m/>
    <m/>
    <m/>
    <m/>
    <m/>
    <m/>
    <m/>
    <m/>
    <m/>
    <m/>
    <m/>
    <n v="0"/>
    <m/>
    <m/>
    <m/>
    <m/>
    <m/>
    <m/>
    <m/>
    <m/>
    <m/>
    <m/>
    <m/>
    <m/>
    <m/>
    <m/>
    <m/>
    <m/>
    <m/>
    <m/>
    <m/>
    <m/>
    <m/>
    <m/>
    <m/>
    <m/>
    <m/>
    <m/>
    <m/>
    <m/>
    <m/>
    <m/>
    <m/>
    <m/>
    <m/>
    <m/>
    <m/>
    <m/>
    <m/>
    <m/>
    <m/>
    <m/>
    <m/>
    <m/>
    <m/>
    <m/>
  </r>
  <r>
    <b v="1"/>
    <n v="428"/>
    <s v="L-1519-315059117"/>
    <s v="106667051X"/>
    <s v="Aaf"/>
    <s v="https://portal.dnb.de/opac.htm?method=simpleSearch&amp;cqlMode=true&amp;query=idn%3D106667051X"/>
    <s v="III 51, 12 a"/>
    <s v="III 51, 12 a"/>
    <m/>
    <m/>
    <x v="1"/>
    <m/>
    <m/>
    <m/>
    <m/>
    <m/>
    <m/>
    <m/>
    <m/>
    <m/>
    <m/>
    <m/>
    <m/>
    <m/>
    <m/>
    <m/>
    <x v="10"/>
    <m/>
    <m/>
    <s v="f"/>
    <m/>
    <m/>
    <m/>
    <m/>
    <m/>
    <s v="Pa"/>
    <m/>
    <m/>
    <m/>
    <m/>
    <m/>
    <m/>
    <m/>
    <m/>
    <m/>
    <m/>
    <m/>
    <m/>
    <m/>
    <s v="180"/>
    <m/>
    <m/>
    <m/>
    <s v="n"/>
    <n v="0"/>
    <m/>
    <m/>
    <m/>
    <m/>
    <s v="x"/>
    <m/>
    <m/>
    <m/>
    <m/>
    <m/>
    <m/>
    <m/>
    <m/>
    <m/>
    <m/>
    <m/>
    <m/>
    <m/>
    <m/>
    <m/>
    <m/>
    <m/>
    <m/>
    <m/>
    <m/>
    <m/>
    <m/>
    <m/>
    <m/>
    <m/>
    <m/>
    <m/>
    <m/>
    <m/>
    <m/>
    <m/>
    <m/>
    <m/>
    <m/>
    <m/>
    <m/>
    <m/>
    <m/>
    <m/>
  </r>
  <r>
    <b v="1"/>
    <n v="404"/>
    <s v="L-1520-315466057"/>
    <s v="106693827X"/>
    <s v="Aaf"/>
    <s v="https://portal.dnb.de/opac.htm?method=simpleSearch&amp;cqlMode=true&amp;query=idn%3D106693827X"/>
    <s v="III 51, 13"/>
    <s v="III 51, 13"/>
    <s v="X"/>
    <s v="Pergamentband, Schließen, erhabene Buchbeschläge"/>
    <x v="1"/>
    <s v="180°"/>
    <m/>
    <m/>
    <s v="Archivkarton"/>
    <s v="Nein"/>
    <n v="3"/>
    <m/>
    <s v="Block und Einband zusammenfügen"/>
    <m/>
    <m/>
    <m/>
    <m/>
    <m/>
    <m/>
    <m/>
    <x v="1"/>
    <m/>
    <s v="x"/>
    <m/>
    <m/>
    <m/>
    <m/>
    <m/>
    <m/>
    <s v="Pa"/>
    <m/>
    <m/>
    <m/>
    <m/>
    <m/>
    <m/>
    <m/>
    <m/>
    <m/>
    <m/>
    <m/>
    <m/>
    <m/>
    <s v="180"/>
    <m/>
    <m/>
    <m/>
    <s v="n"/>
    <n v="0"/>
    <m/>
    <m/>
    <m/>
    <m/>
    <s v="x"/>
    <m/>
    <m/>
    <s v="Einband liegt der Mappe bei"/>
    <m/>
    <m/>
    <m/>
    <m/>
    <m/>
    <m/>
    <m/>
    <m/>
    <m/>
    <m/>
    <m/>
    <m/>
    <m/>
    <m/>
    <m/>
    <m/>
    <m/>
    <m/>
    <m/>
    <m/>
    <m/>
    <m/>
    <m/>
    <m/>
    <m/>
    <m/>
    <m/>
    <m/>
    <m/>
    <m/>
    <m/>
    <m/>
    <m/>
    <m/>
    <m/>
    <m/>
  </r>
  <r>
    <b v="1"/>
    <n v="429"/>
    <s v="L-1520-175548323"/>
    <s v="1001772008"/>
    <s v="Aal"/>
    <s v="https://portal.dnb.de/opac.htm?method=simpleSearch&amp;cqlMode=true&amp;query=idn%3D1001772008"/>
    <s v="III 51, 13 a"/>
    <s v="III 51, 13a"/>
    <m/>
    <m/>
    <x v="1"/>
    <m/>
    <m/>
    <m/>
    <m/>
    <m/>
    <m/>
    <m/>
    <m/>
    <m/>
    <m/>
    <m/>
    <m/>
    <m/>
    <m/>
    <m/>
    <x v="1"/>
    <m/>
    <m/>
    <m/>
    <m/>
    <m/>
    <m/>
    <m/>
    <m/>
    <s v="Pa"/>
    <m/>
    <m/>
    <m/>
    <m/>
    <m/>
    <m/>
    <m/>
    <m/>
    <m/>
    <m/>
    <m/>
    <m/>
    <m/>
    <s v="nur 110"/>
    <m/>
    <m/>
    <m/>
    <s v="n"/>
    <n v="0"/>
    <m/>
    <m/>
    <m/>
    <m/>
    <s v="x"/>
    <m/>
    <m/>
    <m/>
    <m/>
    <m/>
    <m/>
    <m/>
    <m/>
    <m/>
    <m/>
    <m/>
    <m/>
    <m/>
    <m/>
    <m/>
    <m/>
    <m/>
    <m/>
    <m/>
    <m/>
    <m/>
    <m/>
    <m/>
    <m/>
    <m/>
    <m/>
    <m/>
    <m/>
    <m/>
    <m/>
    <m/>
    <m/>
    <m/>
    <m/>
    <m/>
    <m/>
    <m/>
    <m/>
    <m/>
  </r>
  <r>
    <b v="1"/>
    <n v="405"/>
    <s v="L-1522-315490810"/>
    <s v="1066960321"/>
    <s v="Aaf"/>
    <s v="https://portal.dnb.de/opac.htm?method=simpleSearch&amp;cqlMode=true&amp;query=idn%3D1066960321"/>
    <s v="III 51, 14"/>
    <s v="III 51, 14"/>
    <m/>
    <m/>
    <x v="1"/>
    <m/>
    <m/>
    <m/>
    <m/>
    <m/>
    <m/>
    <m/>
    <m/>
    <m/>
    <m/>
    <m/>
    <m/>
    <m/>
    <m/>
    <m/>
    <x v="4"/>
    <s v="x"/>
    <m/>
    <s v="h/E"/>
    <m/>
    <m/>
    <m/>
    <m/>
    <m/>
    <s v="Pa"/>
    <m/>
    <m/>
    <m/>
    <m/>
    <m/>
    <m/>
    <m/>
    <m/>
    <m/>
    <m/>
    <m/>
    <m/>
    <m/>
    <s v="110"/>
    <m/>
    <m/>
    <m/>
    <s v="n"/>
    <n v="0"/>
    <m/>
    <m/>
    <m/>
    <m/>
    <m/>
    <m/>
    <m/>
    <m/>
    <m/>
    <m/>
    <m/>
    <m/>
    <m/>
    <m/>
    <m/>
    <m/>
    <m/>
    <m/>
    <m/>
    <m/>
    <m/>
    <m/>
    <m/>
    <m/>
    <m/>
    <m/>
    <m/>
    <m/>
    <m/>
    <m/>
    <m/>
    <m/>
    <m/>
    <m/>
    <m/>
    <m/>
    <m/>
    <m/>
    <m/>
    <m/>
    <m/>
    <m/>
    <m/>
    <m/>
  </r>
  <r>
    <b v="1"/>
    <n v="406"/>
    <s v="L-1523-315490624"/>
    <s v="1066960100"/>
    <s v="Aaf"/>
    <s v="https://portal.dnb.de/opac.htm?method=simpleSearch&amp;cqlMode=true&amp;query=idn%3D1066960100"/>
    <s v="III 51, 15"/>
    <s v="III 51, 15"/>
    <m/>
    <m/>
    <x v="0"/>
    <m/>
    <m/>
    <m/>
    <m/>
    <m/>
    <m/>
    <m/>
    <m/>
    <m/>
    <m/>
    <m/>
    <m/>
    <m/>
    <m/>
    <m/>
    <x v="0"/>
    <m/>
    <m/>
    <m/>
    <m/>
    <m/>
    <m/>
    <m/>
    <m/>
    <m/>
    <m/>
    <m/>
    <m/>
    <m/>
    <m/>
    <m/>
    <m/>
    <m/>
    <m/>
    <m/>
    <m/>
    <m/>
    <m/>
    <m/>
    <m/>
    <m/>
    <m/>
    <m/>
    <n v="0"/>
    <m/>
    <m/>
    <m/>
    <m/>
    <m/>
    <m/>
    <m/>
    <m/>
    <m/>
    <m/>
    <m/>
    <m/>
    <m/>
    <m/>
    <m/>
    <m/>
    <m/>
    <m/>
    <m/>
    <m/>
    <m/>
    <m/>
    <m/>
    <m/>
    <m/>
    <m/>
    <m/>
    <m/>
    <m/>
    <m/>
    <m/>
    <m/>
    <m/>
    <m/>
    <m/>
    <m/>
    <m/>
    <m/>
    <m/>
    <m/>
    <m/>
    <m/>
    <m/>
    <m/>
  </r>
  <r>
    <b v="1"/>
    <n v="407"/>
    <s v="L-1523-315329297"/>
    <s v="1066871515"/>
    <s v="Aaf"/>
    <s v="https://portal.dnb.de/opac.htm?method=simpleSearch&amp;cqlMode=true&amp;query=idn%3D1066871515"/>
    <s v="III 51, 16"/>
    <s v="III 51, 16"/>
    <m/>
    <m/>
    <x v="1"/>
    <m/>
    <m/>
    <m/>
    <m/>
    <m/>
    <m/>
    <m/>
    <m/>
    <m/>
    <m/>
    <m/>
    <m/>
    <m/>
    <m/>
    <m/>
    <x v="5"/>
    <s v="x"/>
    <m/>
    <s v="h/E"/>
    <m/>
    <m/>
    <m/>
    <m/>
    <m/>
    <s v="Pa"/>
    <m/>
    <m/>
    <m/>
    <m/>
    <m/>
    <m/>
    <m/>
    <m/>
    <m/>
    <m/>
    <m/>
    <m/>
    <m/>
    <s v="180"/>
    <m/>
    <m/>
    <m/>
    <s v="n"/>
    <n v="0"/>
    <m/>
    <s v="Wellpappe"/>
    <m/>
    <m/>
    <m/>
    <m/>
    <m/>
    <m/>
    <m/>
    <m/>
    <m/>
    <m/>
    <m/>
    <m/>
    <m/>
    <m/>
    <m/>
    <m/>
    <m/>
    <m/>
    <m/>
    <m/>
    <m/>
    <m/>
    <m/>
    <m/>
    <m/>
    <m/>
    <m/>
    <m/>
    <m/>
    <m/>
    <m/>
    <m/>
    <m/>
    <m/>
    <m/>
    <m/>
    <m/>
    <m/>
    <m/>
    <m/>
    <m/>
    <m/>
  </r>
  <r>
    <b v="1"/>
    <n v="430"/>
    <s v="L-1524-164333304"/>
    <s v="997608625"/>
    <s v="Aal"/>
    <s v="https://portal.dnb.de/opac.htm?method=simpleSearch&amp;cqlMode=true&amp;query=idn%3D997608625"/>
    <s v="III 51, 16 a"/>
    <s v="III 51, 16 a"/>
    <m/>
    <s v="Broschur"/>
    <x v="1"/>
    <s v="180°"/>
    <m/>
    <m/>
    <s v="Archivkarton"/>
    <s v="Nein, Signaturfahne austauschen"/>
    <n v="0"/>
    <m/>
    <m/>
    <m/>
    <m/>
    <m/>
    <m/>
    <m/>
    <m/>
    <m/>
    <x v="1"/>
    <m/>
    <m/>
    <m/>
    <m/>
    <m/>
    <m/>
    <m/>
    <m/>
    <s v="Pa"/>
    <m/>
    <m/>
    <m/>
    <m/>
    <m/>
    <m/>
    <m/>
    <m/>
    <m/>
    <m/>
    <m/>
    <m/>
    <m/>
    <s v="nur 110"/>
    <m/>
    <m/>
    <m/>
    <s v="n"/>
    <n v="0"/>
    <m/>
    <m/>
    <m/>
    <m/>
    <s v="x"/>
    <m/>
    <m/>
    <s v="Einband im Umschlag daneben"/>
    <m/>
    <m/>
    <m/>
    <m/>
    <m/>
    <m/>
    <m/>
    <m/>
    <m/>
    <m/>
    <m/>
    <m/>
    <m/>
    <m/>
    <m/>
    <m/>
    <m/>
    <m/>
    <m/>
    <m/>
    <m/>
    <m/>
    <m/>
    <m/>
    <m/>
    <m/>
    <m/>
    <m/>
    <m/>
    <m/>
    <m/>
    <m/>
    <m/>
    <m/>
    <m/>
    <m/>
  </r>
  <r>
    <b v="1"/>
    <n v="408"/>
    <s v="L-1525-315491426"/>
    <s v="1066960976"/>
    <s v="Aaf"/>
    <s v="https://portal.dnb.de/opac.htm?method=simpleSearch&amp;cqlMode=true&amp;query=idn%3D1066960976"/>
    <s v="III 51, 17"/>
    <s v="III 51, 17"/>
    <m/>
    <m/>
    <x v="1"/>
    <m/>
    <m/>
    <m/>
    <m/>
    <m/>
    <m/>
    <m/>
    <m/>
    <m/>
    <m/>
    <m/>
    <m/>
    <m/>
    <m/>
    <m/>
    <x v="9"/>
    <m/>
    <m/>
    <s v="h/E"/>
    <m/>
    <m/>
    <m/>
    <m/>
    <m/>
    <s v="Pa"/>
    <m/>
    <m/>
    <m/>
    <m/>
    <m/>
    <m/>
    <m/>
    <m/>
    <m/>
    <m/>
    <m/>
    <m/>
    <m/>
    <s v="110"/>
    <m/>
    <m/>
    <m/>
    <s v="ja vor"/>
    <n v="0.5"/>
    <m/>
    <m/>
    <m/>
    <m/>
    <m/>
    <m/>
    <m/>
    <m/>
    <m/>
    <m/>
    <s v="x"/>
    <m/>
    <s v="x"/>
    <m/>
    <m/>
    <m/>
    <m/>
    <m/>
    <m/>
    <m/>
    <m/>
    <m/>
    <m/>
    <n v="0.5"/>
    <s v="Pg am Rücken fixieren und mit JP überfangen"/>
    <m/>
    <m/>
    <m/>
    <m/>
    <m/>
    <m/>
    <m/>
    <m/>
    <m/>
    <m/>
    <m/>
    <m/>
    <m/>
    <m/>
    <m/>
    <m/>
    <m/>
    <m/>
    <m/>
  </r>
  <r>
    <b v="1"/>
    <n v="409"/>
    <s v="L-1510-315491833"/>
    <s v="1066961441"/>
    <s v="Aaf"/>
    <s v="https://portal.dnb.de/opac.htm?method=simpleSearch&amp;cqlMode=true&amp;query=idn%3D1066961441"/>
    <s v="III 51, 18"/>
    <s v="III 51, 18"/>
    <m/>
    <m/>
    <x v="0"/>
    <m/>
    <m/>
    <m/>
    <m/>
    <m/>
    <m/>
    <m/>
    <m/>
    <m/>
    <m/>
    <m/>
    <m/>
    <m/>
    <m/>
    <m/>
    <x v="0"/>
    <m/>
    <m/>
    <m/>
    <m/>
    <m/>
    <m/>
    <m/>
    <m/>
    <m/>
    <m/>
    <m/>
    <m/>
    <m/>
    <m/>
    <m/>
    <m/>
    <m/>
    <m/>
    <m/>
    <m/>
    <m/>
    <m/>
    <m/>
    <m/>
    <m/>
    <m/>
    <m/>
    <n v="0"/>
    <m/>
    <m/>
    <m/>
    <m/>
    <m/>
    <m/>
    <m/>
    <m/>
    <m/>
    <m/>
    <m/>
    <m/>
    <m/>
    <m/>
    <m/>
    <m/>
    <m/>
    <m/>
    <m/>
    <m/>
    <m/>
    <m/>
    <m/>
    <m/>
    <m/>
    <m/>
    <m/>
    <m/>
    <m/>
    <m/>
    <m/>
    <m/>
    <m/>
    <m/>
    <m/>
    <m/>
    <m/>
    <m/>
    <m/>
    <m/>
    <m/>
    <m/>
    <m/>
    <m/>
  </r>
  <r>
    <b v="1"/>
    <n v="431"/>
    <s v="L-1521-159366895"/>
    <s v="995382867"/>
    <s v="Aal"/>
    <s v="https://portal.dnb.de/opac.htm?method=simpleSearch&amp;cqlMode=true&amp;query=idn%3D995382867"/>
    <s v="III 51, 18 a"/>
    <s v="III 51, 18a"/>
    <m/>
    <s v="Papier- oder Pappeinband"/>
    <x v="1"/>
    <s v="180°"/>
    <m/>
    <m/>
    <s v="Archivkarton"/>
    <s v="Nein"/>
    <n v="3"/>
    <m/>
    <s v="Einband und Buchblock separat"/>
    <m/>
    <m/>
    <m/>
    <m/>
    <m/>
    <m/>
    <m/>
    <x v="1"/>
    <m/>
    <s v="x"/>
    <m/>
    <m/>
    <m/>
    <m/>
    <m/>
    <m/>
    <s v="Pa"/>
    <m/>
    <m/>
    <m/>
    <m/>
    <m/>
    <m/>
    <m/>
    <m/>
    <m/>
    <m/>
    <m/>
    <m/>
    <m/>
    <s v="nur 110"/>
    <m/>
    <m/>
    <m/>
    <s v="n"/>
    <n v="0"/>
    <m/>
    <m/>
    <m/>
    <m/>
    <s v="x"/>
    <m/>
    <m/>
    <s v="Buchblock liegt lose im Einband"/>
    <m/>
    <m/>
    <m/>
    <m/>
    <m/>
    <m/>
    <m/>
    <m/>
    <m/>
    <m/>
    <m/>
    <m/>
    <m/>
    <m/>
    <m/>
    <m/>
    <m/>
    <m/>
    <m/>
    <m/>
    <m/>
    <m/>
    <m/>
    <m/>
    <m/>
    <m/>
    <m/>
    <m/>
    <m/>
    <m/>
    <m/>
    <m/>
    <m/>
    <m/>
    <m/>
    <m/>
  </r>
  <r>
    <b v="0"/>
    <n v="410"/>
    <s v="L-1524-315491647"/>
    <s v="1066961204"/>
    <m/>
    <s v="https://portal.dnb.de/opac.htm?method=simpleSearch&amp;cqlMode=true&amp;query=idn%3D1066961204"/>
    <s v="III 51, 19"/>
    <m/>
    <m/>
    <m/>
    <x v="1"/>
    <m/>
    <m/>
    <m/>
    <m/>
    <m/>
    <m/>
    <m/>
    <m/>
    <m/>
    <m/>
    <m/>
    <m/>
    <m/>
    <m/>
    <m/>
    <x v="1"/>
    <m/>
    <m/>
    <m/>
    <m/>
    <m/>
    <m/>
    <m/>
    <m/>
    <s v="Pa"/>
    <m/>
    <m/>
    <m/>
    <m/>
    <m/>
    <m/>
    <m/>
    <m/>
    <m/>
    <m/>
    <m/>
    <m/>
    <m/>
    <s v="nur 110"/>
    <m/>
    <m/>
    <m/>
    <s v="n"/>
    <n v="0"/>
    <m/>
    <m/>
    <m/>
    <m/>
    <m/>
    <m/>
    <m/>
    <s v="Einband liegt lose in der Mappe, außerdem zwei weitere Drucke"/>
    <m/>
    <m/>
    <m/>
    <m/>
    <m/>
    <m/>
    <m/>
    <m/>
    <m/>
    <m/>
    <m/>
    <m/>
    <m/>
    <m/>
    <m/>
    <m/>
    <m/>
    <m/>
    <m/>
    <m/>
    <m/>
    <m/>
    <m/>
    <m/>
    <m/>
    <m/>
    <m/>
    <m/>
    <m/>
    <m/>
    <m/>
    <m/>
    <m/>
    <m/>
    <m/>
    <m/>
  </r>
  <r>
    <b v="1"/>
    <m/>
    <s v="L-9999-414819098"/>
    <s v="113830929X"/>
    <s v="Qd"/>
    <m/>
    <s v="III 51, 19"/>
    <s v="III 51, 19"/>
    <m/>
    <m/>
    <x v="0"/>
    <m/>
    <m/>
    <m/>
    <m/>
    <m/>
    <m/>
    <m/>
    <m/>
    <m/>
    <m/>
    <m/>
    <m/>
    <m/>
    <m/>
    <m/>
    <x v="0"/>
    <m/>
    <m/>
    <m/>
    <m/>
    <m/>
    <m/>
    <m/>
    <m/>
    <m/>
    <m/>
    <m/>
    <m/>
    <m/>
    <m/>
    <m/>
    <m/>
    <m/>
    <m/>
    <m/>
    <m/>
    <m/>
    <m/>
    <m/>
    <m/>
    <m/>
    <m/>
    <m/>
    <m/>
    <m/>
    <m/>
    <m/>
    <m/>
    <m/>
    <m/>
    <m/>
    <m/>
    <m/>
    <m/>
    <m/>
    <m/>
    <m/>
    <m/>
    <m/>
    <m/>
    <m/>
    <m/>
    <m/>
    <m/>
    <m/>
    <m/>
    <m/>
    <m/>
    <m/>
    <m/>
    <m/>
    <m/>
    <m/>
    <m/>
    <m/>
    <m/>
    <m/>
    <m/>
    <m/>
    <m/>
    <m/>
    <m/>
    <m/>
    <m/>
    <m/>
    <m/>
    <m/>
    <m/>
  </r>
  <r>
    <b v="0"/>
    <n v="432"/>
    <s v="L-1533-66796763X"/>
    <s v="1207511412"/>
    <m/>
    <s v="https://portal.dnb.de/opac.htm?method=simpleSearch&amp;cqlMode=true&amp;query=idn%3D1207511412"/>
    <s v="III 51, 19 (1. angebundenes Werk)"/>
    <m/>
    <m/>
    <m/>
    <x v="1"/>
    <m/>
    <m/>
    <m/>
    <m/>
    <m/>
    <m/>
    <m/>
    <m/>
    <m/>
    <m/>
    <m/>
    <m/>
    <m/>
    <m/>
    <m/>
    <x v="1"/>
    <m/>
    <s v="x"/>
    <m/>
    <m/>
    <m/>
    <m/>
    <m/>
    <m/>
    <s v="Pa"/>
    <m/>
    <m/>
    <m/>
    <m/>
    <m/>
    <m/>
    <m/>
    <m/>
    <m/>
    <m/>
    <m/>
    <m/>
    <m/>
    <s v="nur 110"/>
    <m/>
    <m/>
    <m/>
    <s v="n"/>
    <n v="0"/>
    <m/>
    <m/>
    <m/>
    <m/>
    <m/>
    <m/>
    <m/>
    <m/>
    <m/>
    <m/>
    <m/>
    <m/>
    <m/>
    <m/>
    <m/>
    <m/>
    <m/>
    <m/>
    <m/>
    <m/>
    <m/>
    <m/>
    <m/>
    <m/>
    <m/>
    <m/>
    <m/>
    <m/>
    <m/>
    <m/>
    <m/>
    <m/>
    <m/>
    <m/>
    <m/>
    <m/>
    <m/>
    <m/>
    <m/>
    <m/>
    <m/>
    <m/>
    <m/>
    <m/>
  </r>
  <r>
    <b v="0"/>
    <n v="433"/>
    <s v="L-1533-667968636"/>
    <s v="1207511900"/>
    <m/>
    <s v="https://portal.dnb.de/opac.htm?method=simpleSearch&amp;cqlMode=true&amp;query=idn%3D1207511900"/>
    <s v="III 51, 19 (2. angebundenes Werk)"/>
    <m/>
    <m/>
    <m/>
    <x v="1"/>
    <m/>
    <m/>
    <m/>
    <m/>
    <m/>
    <m/>
    <m/>
    <m/>
    <m/>
    <m/>
    <m/>
    <m/>
    <m/>
    <m/>
    <m/>
    <x v="1"/>
    <m/>
    <s v="x"/>
    <m/>
    <m/>
    <m/>
    <m/>
    <m/>
    <m/>
    <s v="Pa"/>
    <m/>
    <m/>
    <m/>
    <m/>
    <m/>
    <m/>
    <m/>
    <m/>
    <m/>
    <m/>
    <m/>
    <m/>
    <m/>
    <s v="nur 110"/>
    <m/>
    <m/>
    <m/>
    <s v="n"/>
    <n v="0"/>
    <m/>
    <m/>
    <m/>
    <m/>
    <m/>
    <m/>
    <m/>
    <m/>
    <m/>
    <m/>
    <m/>
    <m/>
    <m/>
    <m/>
    <m/>
    <m/>
    <m/>
    <m/>
    <m/>
    <m/>
    <m/>
    <m/>
    <m/>
    <m/>
    <m/>
    <m/>
    <m/>
    <m/>
    <m/>
    <m/>
    <m/>
    <m/>
    <m/>
    <m/>
    <m/>
    <m/>
    <m/>
    <m/>
    <m/>
    <m/>
    <m/>
    <m/>
    <m/>
    <m/>
  </r>
  <r>
    <b v="1"/>
    <n v="411"/>
    <s v="L-1526-315492007"/>
    <s v="1066961603"/>
    <s v="Aaf"/>
    <s v="https://portal.dnb.de/opac.htm?method=simpleSearch&amp;cqlMode=true&amp;query=idn%3D1066961603"/>
    <s v="III 51, 20"/>
    <s v="III 51, 20"/>
    <s v="X"/>
    <s v="Ungebunden"/>
    <x v="1"/>
    <s v="180°"/>
    <m/>
    <m/>
    <s v="Archivkarton"/>
    <s v="Nein"/>
    <n v="3"/>
    <m/>
    <s v="Einband und Buchblock separat"/>
    <m/>
    <m/>
    <m/>
    <m/>
    <m/>
    <m/>
    <m/>
    <x v="1"/>
    <m/>
    <m/>
    <m/>
    <m/>
    <m/>
    <m/>
    <m/>
    <m/>
    <s v="Pa"/>
    <m/>
    <m/>
    <m/>
    <m/>
    <m/>
    <m/>
    <m/>
    <m/>
    <m/>
    <m/>
    <m/>
    <m/>
    <m/>
    <s v="180"/>
    <m/>
    <m/>
    <m/>
    <s v="n"/>
    <n v="0"/>
    <m/>
    <m/>
    <m/>
    <m/>
    <s v="x"/>
    <m/>
    <m/>
    <s v="Einband liegt der Mappe bei"/>
    <m/>
    <m/>
    <m/>
    <m/>
    <m/>
    <m/>
    <m/>
    <m/>
    <m/>
    <m/>
    <m/>
    <m/>
    <m/>
    <m/>
    <m/>
    <m/>
    <m/>
    <m/>
    <m/>
    <m/>
    <m/>
    <m/>
    <m/>
    <m/>
    <m/>
    <m/>
    <m/>
    <m/>
    <m/>
    <m/>
    <m/>
    <m/>
    <m/>
    <m/>
    <m/>
    <m/>
  </r>
  <r>
    <b v="1"/>
    <n v="434"/>
    <s v="L-1534-163066078"/>
    <s v="996943757"/>
    <s v="Aal"/>
    <s v="https://portal.dnb.de/opac.htm?method=simpleSearch&amp;cqlMode=true&amp;query=idn%3D996943757"/>
    <s v="III 51, 20 a"/>
    <s v="III 51, 20 a"/>
    <m/>
    <s v="Ungebunden"/>
    <x v="1"/>
    <s v="180°"/>
    <m/>
    <m/>
    <s v="Archivkarton"/>
    <s v="Nein"/>
    <n v="3"/>
    <m/>
    <s v="Einband und Buchblock seperat"/>
    <m/>
    <m/>
    <m/>
    <m/>
    <m/>
    <m/>
    <m/>
    <x v="1"/>
    <m/>
    <m/>
    <m/>
    <m/>
    <m/>
    <m/>
    <m/>
    <m/>
    <s v="Pa"/>
    <m/>
    <m/>
    <m/>
    <m/>
    <m/>
    <m/>
    <m/>
    <m/>
    <m/>
    <m/>
    <m/>
    <m/>
    <m/>
    <s v="nur 110"/>
    <m/>
    <m/>
    <m/>
    <s v="n"/>
    <n v="0"/>
    <m/>
    <m/>
    <m/>
    <m/>
    <s v="x"/>
    <m/>
    <m/>
    <s v="Umschlag liegt der Mappe bei"/>
    <s v="x nur 110"/>
    <m/>
    <m/>
    <m/>
    <m/>
    <m/>
    <m/>
    <m/>
    <m/>
    <m/>
    <m/>
    <m/>
    <m/>
    <m/>
    <m/>
    <m/>
    <m/>
    <m/>
    <m/>
    <m/>
    <m/>
    <m/>
    <m/>
    <m/>
    <m/>
    <m/>
    <m/>
    <m/>
    <m/>
    <m/>
    <m/>
    <m/>
    <m/>
    <m/>
    <m/>
    <m/>
  </r>
  <r>
    <b v="1"/>
    <n v="412"/>
    <s v="L-1537-306836408"/>
    <s v="361853246"/>
    <s v="Aal"/>
    <s v="https://portal.dnb.de/opac.htm?method=simpleSearch&amp;cqlMode=true&amp;query=idn%3D361853246"/>
    <s v="III 51, 21"/>
    <s v="III 51, 21"/>
    <m/>
    <m/>
    <x v="0"/>
    <m/>
    <m/>
    <m/>
    <m/>
    <m/>
    <m/>
    <m/>
    <m/>
    <m/>
    <m/>
    <m/>
    <m/>
    <m/>
    <m/>
    <m/>
    <x v="0"/>
    <m/>
    <m/>
    <m/>
    <m/>
    <m/>
    <m/>
    <m/>
    <m/>
    <m/>
    <m/>
    <m/>
    <m/>
    <m/>
    <m/>
    <m/>
    <m/>
    <m/>
    <m/>
    <m/>
    <m/>
    <m/>
    <m/>
    <m/>
    <m/>
    <m/>
    <m/>
    <m/>
    <n v="0"/>
    <m/>
    <m/>
    <m/>
    <m/>
    <m/>
    <m/>
    <m/>
    <m/>
    <m/>
    <m/>
    <m/>
    <m/>
    <m/>
    <m/>
    <m/>
    <m/>
    <m/>
    <m/>
    <m/>
    <m/>
    <m/>
    <m/>
    <m/>
    <m/>
    <m/>
    <m/>
    <m/>
    <m/>
    <m/>
    <m/>
    <m/>
    <m/>
    <m/>
    <m/>
    <m/>
    <m/>
    <m/>
    <m/>
    <m/>
    <m/>
    <m/>
    <m/>
    <m/>
    <m/>
  </r>
  <r>
    <b v="1"/>
    <n v="435"/>
    <s v="L-1541-315494255"/>
    <s v="1066964041"/>
    <s v="Aaf"/>
    <s v="https://portal.dnb.de/opac.htm?method=simpleSearch&amp;cqlMode=true&amp;query=idn%3D1066964041"/>
    <s v="III 51, 21 a"/>
    <s v="III 51, 21 a"/>
    <m/>
    <s v="Halbpergamentband"/>
    <x v="1"/>
    <s v="180°"/>
    <s v="hohler Rücken"/>
    <m/>
    <m/>
    <s v="Signaturfahne austauschen"/>
    <n v="0"/>
    <m/>
    <m/>
    <m/>
    <m/>
    <m/>
    <m/>
    <m/>
    <m/>
    <m/>
    <x v="0"/>
    <m/>
    <m/>
    <m/>
    <m/>
    <m/>
    <m/>
    <m/>
    <m/>
    <m/>
    <m/>
    <m/>
    <m/>
    <m/>
    <m/>
    <m/>
    <m/>
    <m/>
    <m/>
    <m/>
    <m/>
    <m/>
    <m/>
    <m/>
    <m/>
    <m/>
    <m/>
    <m/>
    <n v="0"/>
    <m/>
    <m/>
    <m/>
    <m/>
    <m/>
    <m/>
    <m/>
    <m/>
    <m/>
    <m/>
    <m/>
    <m/>
    <m/>
    <m/>
    <m/>
    <m/>
    <m/>
    <m/>
    <m/>
    <m/>
    <m/>
    <m/>
    <m/>
    <m/>
    <m/>
    <m/>
    <m/>
    <m/>
    <m/>
    <m/>
    <m/>
    <m/>
    <m/>
    <m/>
    <m/>
    <m/>
    <m/>
    <m/>
    <m/>
    <m/>
    <m/>
    <m/>
    <m/>
    <m/>
  </r>
  <r>
    <b v="1"/>
    <n v="413"/>
    <s v="L-1528-315493860"/>
    <s v="1066963622"/>
    <s v="Aaf"/>
    <s v="https://portal.dnb.de/opac.htm?method=simpleSearch&amp;cqlMode=true&amp;query=idn%3D1066963622"/>
    <s v="III 51, 22"/>
    <s v="III 51, 22"/>
    <m/>
    <m/>
    <x v="1"/>
    <m/>
    <m/>
    <m/>
    <m/>
    <m/>
    <m/>
    <m/>
    <m/>
    <m/>
    <m/>
    <m/>
    <m/>
    <m/>
    <m/>
    <s v="x"/>
    <x v="2"/>
    <s v="x"/>
    <m/>
    <s v="f/V"/>
    <m/>
    <m/>
    <m/>
    <m/>
    <m/>
    <s v="Pa"/>
    <m/>
    <m/>
    <m/>
    <m/>
    <m/>
    <m/>
    <m/>
    <m/>
    <m/>
    <m/>
    <m/>
    <m/>
    <m/>
    <s v="0"/>
    <m/>
    <m/>
    <m/>
    <s v="n"/>
    <n v="0"/>
    <m/>
    <m/>
    <m/>
    <m/>
    <m/>
    <m/>
    <m/>
    <m/>
    <m/>
    <m/>
    <m/>
    <m/>
    <m/>
    <m/>
    <m/>
    <m/>
    <m/>
    <m/>
    <m/>
    <m/>
    <m/>
    <m/>
    <m/>
    <m/>
    <m/>
    <m/>
    <m/>
    <m/>
    <m/>
    <m/>
    <m/>
    <m/>
    <m/>
    <m/>
    <m/>
    <m/>
    <m/>
    <m/>
    <m/>
    <m/>
    <m/>
    <m/>
    <m/>
    <m/>
  </r>
  <r>
    <b v="1"/>
    <n v="436"/>
    <s v="L-1521-315487437"/>
    <s v="1066956820"/>
    <s v="Aaf"/>
    <s v="https://portal.dnb.de/opac.htm?method=simpleSearch&amp;cqlMode=true&amp;query=idn%3D1066956820"/>
    <s v="III 51, 22 a"/>
    <s v="III 51, 22 a"/>
    <s v="X"/>
    <s v="Pergamentband"/>
    <x v="1"/>
    <s v="180°"/>
    <m/>
    <m/>
    <s v="Kassette"/>
    <s v="Nein"/>
    <n v="0"/>
    <m/>
    <m/>
    <m/>
    <m/>
    <m/>
    <m/>
    <m/>
    <m/>
    <m/>
    <x v="0"/>
    <m/>
    <m/>
    <m/>
    <m/>
    <m/>
    <m/>
    <m/>
    <m/>
    <m/>
    <m/>
    <m/>
    <m/>
    <m/>
    <m/>
    <m/>
    <m/>
    <m/>
    <m/>
    <m/>
    <m/>
    <m/>
    <m/>
    <m/>
    <m/>
    <m/>
    <m/>
    <m/>
    <n v="0"/>
    <m/>
    <m/>
    <m/>
    <m/>
    <m/>
    <m/>
    <m/>
    <m/>
    <m/>
    <m/>
    <m/>
    <m/>
    <m/>
    <m/>
    <m/>
    <m/>
    <m/>
    <m/>
    <m/>
    <m/>
    <m/>
    <m/>
    <m/>
    <m/>
    <m/>
    <m/>
    <m/>
    <m/>
    <m/>
    <m/>
    <m/>
    <m/>
    <m/>
    <m/>
    <m/>
    <m/>
    <m/>
    <m/>
    <m/>
    <m/>
    <m/>
    <m/>
    <m/>
    <m/>
  </r>
  <r>
    <b v="1"/>
    <n v="414"/>
    <s v="L-1529-315494581"/>
    <s v="1066964351"/>
    <s v="AaB"/>
    <s v="https://portal.dnb.de/opac.htm?method=simpleSearch&amp;cqlMode=true&amp;query=idn%3D1066964351"/>
    <s v="III 51, 23"/>
    <s v="III 51, 23"/>
    <m/>
    <m/>
    <x v="1"/>
    <m/>
    <m/>
    <m/>
    <m/>
    <m/>
    <m/>
    <m/>
    <m/>
    <m/>
    <m/>
    <m/>
    <m/>
    <m/>
    <m/>
    <s v="x"/>
    <x v="2"/>
    <s v="x"/>
    <m/>
    <s v="h/E"/>
    <m/>
    <m/>
    <m/>
    <m/>
    <m/>
    <s v="Pa"/>
    <m/>
    <m/>
    <m/>
    <m/>
    <m/>
    <m/>
    <m/>
    <m/>
    <m/>
    <s v="I/R"/>
    <s v="x"/>
    <m/>
    <m/>
    <s v="110"/>
    <m/>
    <m/>
    <m/>
    <s v="n"/>
    <n v="0"/>
    <m/>
    <m/>
    <m/>
    <m/>
    <m/>
    <m/>
    <m/>
    <m/>
    <m/>
    <m/>
    <m/>
    <m/>
    <m/>
    <m/>
    <m/>
    <m/>
    <m/>
    <m/>
    <m/>
    <m/>
    <m/>
    <m/>
    <m/>
    <m/>
    <m/>
    <m/>
    <m/>
    <m/>
    <m/>
    <m/>
    <m/>
    <m/>
    <m/>
    <m/>
    <m/>
    <m/>
    <m/>
    <m/>
    <m/>
    <m/>
    <m/>
    <m/>
    <m/>
    <m/>
  </r>
  <r>
    <b v="1"/>
    <n v="437"/>
    <s v="L-1516-176473513"/>
    <s v="1002109116"/>
    <s v="Aal"/>
    <s v="https://portal.dnb.de/opac.htm?method=simpleSearch&amp;cqlMode=true&amp;query=idn%3D1002109116"/>
    <s v="III 51, 23 a"/>
    <s v="III 51, 23a"/>
    <m/>
    <s v="Papier- oder Pappeinband"/>
    <x v="1"/>
    <s v="80° bis 110°, einseitig digitalisierbar?"/>
    <s v="Schrift bis in den Falz, hohler Rücken"/>
    <m/>
    <s v="Papierumschlag "/>
    <s v="Ja"/>
    <n v="0"/>
    <m/>
    <m/>
    <m/>
    <m/>
    <m/>
    <m/>
    <m/>
    <m/>
    <m/>
    <x v="0"/>
    <m/>
    <m/>
    <m/>
    <m/>
    <m/>
    <m/>
    <m/>
    <m/>
    <m/>
    <m/>
    <m/>
    <m/>
    <m/>
    <m/>
    <m/>
    <m/>
    <m/>
    <m/>
    <m/>
    <m/>
    <m/>
    <m/>
    <m/>
    <m/>
    <m/>
    <m/>
    <m/>
    <n v="0"/>
    <m/>
    <m/>
    <m/>
    <m/>
    <m/>
    <m/>
    <m/>
    <m/>
    <m/>
    <m/>
    <m/>
    <m/>
    <m/>
    <m/>
    <m/>
    <m/>
    <m/>
    <m/>
    <m/>
    <m/>
    <m/>
    <m/>
    <m/>
    <m/>
    <m/>
    <m/>
    <m/>
    <m/>
    <m/>
    <m/>
    <m/>
    <m/>
    <m/>
    <m/>
    <m/>
    <m/>
    <m/>
    <m/>
    <m/>
    <m/>
    <m/>
    <m/>
    <m/>
    <m/>
  </r>
  <r>
    <b v="1"/>
    <n v="415"/>
    <s v="L-1538-315491825"/>
    <s v="1066961433"/>
    <s v="Aaf"/>
    <s v="https://portal.dnb.de/opac.htm?method=simpleSearch&amp;cqlMode=true&amp;query=idn%3D1066961433"/>
    <s v="III 51, 24"/>
    <s v="III 51, 24"/>
    <s v="X"/>
    <s v="Papier- oder Pappeinband"/>
    <x v="1"/>
    <s v="180°"/>
    <m/>
    <m/>
    <s v="Kassette"/>
    <s v="Nein"/>
    <n v="3"/>
    <m/>
    <s v="Einband und Buchblock separat"/>
    <m/>
    <m/>
    <m/>
    <m/>
    <m/>
    <m/>
    <s v="x"/>
    <x v="1"/>
    <m/>
    <s v="x"/>
    <m/>
    <m/>
    <m/>
    <m/>
    <m/>
    <m/>
    <s v="Pa"/>
    <m/>
    <m/>
    <m/>
    <m/>
    <m/>
    <m/>
    <m/>
    <m/>
    <m/>
    <m/>
    <m/>
    <m/>
    <m/>
    <s v="nur 110"/>
    <m/>
    <m/>
    <m/>
    <s v="n"/>
    <n v="0"/>
    <m/>
    <s v="Gewebe"/>
    <m/>
    <m/>
    <m/>
    <m/>
    <m/>
    <s v="Einband liegt lose bei"/>
    <m/>
    <m/>
    <m/>
    <m/>
    <m/>
    <m/>
    <m/>
    <m/>
    <m/>
    <m/>
    <m/>
    <m/>
    <m/>
    <m/>
    <m/>
    <m/>
    <m/>
    <m/>
    <m/>
    <m/>
    <m/>
    <m/>
    <m/>
    <m/>
    <m/>
    <m/>
    <m/>
    <m/>
    <m/>
    <m/>
    <m/>
    <m/>
    <m/>
    <m/>
    <m/>
    <m/>
  </r>
  <r>
    <b v="1"/>
    <n v="416"/>
    <s v="L-1528-315489022"/>
    <s v="1066958408"/>
    <s v="Aaf"/>
    <s v="https://portal.dnb.de/opac.htm?method=simpleSearch&amp;cqlMode=true&amp;query=idn%3D1066958408"/>
    <s v="III 51, 25"/>
    <s v="III 51, 25"/>
    <s v="X"/>
    <s v="Ledereinband, Schließen, erhabene Buchbeschläge"/>
    <x v="2"/>
    <s v="80° bis 110°, einseitig digitalisierbar?"/>
    <s v="fester Rücken mit Schmuckprägung, stark brüchiges Einbandmaterial"/>
    <m/>
    <s v="Buchschuh"/>
    <s v="Nein"/>
    <n v="3"/>
    <m/>
    <m/>
    <m/>
    <m/>
    <m/>
    <m/>
    <m/>
    <m/>
    <m/>
    <x v="2"/>
    <s v="x"/>
    <m/>
    <s v="f/V"/>
    <m/>
    <m/>
    <m/>
    <m/>
    <m/>
    <s v="Pa"/>
    <m/>
    <m/>
    <m/>
    <m/>
    <m/>
    <m/>
    <m/>
    <m/>
    <m/>
    <m/>
    <m/>
    <m/>
    <m/>
    <s v="60"/>
    <m/>
    <m/>
    <m/>
    <s v="ja vor"/>
    <n v="2"/>
    <m/>
    <m/>
    <m/>
    <s v="x"/>
    <m/>
    <m/>
    <m/>
    <m/>
    <m/>
    <m/>
    <s v="x"/>
    <s v="x"/>
    <s v="x"/>
    <s v="x"/>
    <s v="v/h"/>
    <m/>
    <m/>
    <m/>
    <m/>
    <m/>
    <m/>
    <m/>
    <m/>
    <n v="2"/>
    <s v="Fixieren des Leders in den Gelenken in weiten Teilen vermutlich ausreichend wegen Gewebefalz innen, ggf. mit JP überfangen"/>
    <m/>
    <m/>
    <m/>
    <m/>
    <m/>
    <m/>
    <m/>
    <m/>
    <m/>
    <m/>
    <m/>
    <m/>
    <m/>
    <m/>
    <m/>
    <m/>
    <m/>
    <m/>
    <m/>
  </r>
  <r>
    <b v="1"/>
    <n v="417"/>
    <s v="L-1545-315494638"/>
    <s v="1066964408"/>
    <s v="Aaf"/>
    <s v="https://portal.dnb.de/opac.htm?method=simpleSearch&amp;cqlMode=true&amp;query=idn%3D1066964408"/>
    <s v="III 51, 26"/>
    <s v="III 51, 26"/>
    <s v="X"/>
    <s v="Ledereinband, Schließen, erhabene Buchbeschläge"/>
    <x v="2"/>
    <s v="80° bis 110°, einseitig digitalisierbar?"/>
    <s v="fester Rücken mit Schmuckprägung"/>
    <m/>
    <s v="Buchschuh"/>
    <s v="Nein"/>
    <n v="0"/>
    <m/>
    <m/>
    <m/>
    <m/>
    <m/>
    <m/>
    <m/>
    <m/>
    <m/>
    <x v="0"/>
    <m/>
    <m/>
    <m/>
    <m/>
    <m/>
    <m/>
    <m/>
    <m/>
    <m/>
    <m/>
    <m/>
    <m/>
    <m/>
    <m/>
    <m/>
    <m/>
    <m/>
    <m/>
    <m/>
    <m/>
    <m/>
    <m/>
    <m/>
    <m/>
    <m/>
    <m/>
    <m/>
    <n v="0"/>
    <m/>
    <m/>
    <m/>
    <m/>
    <m/>
    <m/>
    <m/>
    <m/>
    <m/>
    <m/>
    <m/>
    <m/>
    <m/>
    <m/>
    <m/>
    <m/>
    <m/>
    <m/>
    <m/>
    <m/>
    <m/>
    <m/>
    <m/>
    <m/>
    <m/>
    <m/>
    <m/>
    <m/>
    <m/>
    <m/>
    <m/>
    <m/>
    <m/>
    <m/>
    <m/>
    <m/>
    <m/>
    <m/>
    <m/>
    <m/>
    <m/>
    <m/>
    <m/>
    <m/>
  </r>
  <r>
    <b v="1"/>
    <n v="418"/>
    <s v="L-1531-315494387"/>
    <s v="1066964165"/>
    <s v="Aaf"/>
    <s v="https://portal.dnb.de/opac.htm?method=simpleSearch&amp;cqlMode=true&amp;query=idn%3D1066964165"/>
    <s v="III 51, 27"/>
    <s v="III 51, 27"/>
    <s v="X"/>
    <s v="Pergamentband, Schließen, erhabene Buchbeschläge"/>
    <x v="0"/>
    <s v="80° bis 110°, einseitig digitalisierbar?"/>
    <m/>
    <m/>
    <s v="Archivkarton"/>
    <s v="Nein"/>
    <n v="2"/>
    <m/>
    <s v="Einband und Buchblock sperat"/>
    <m/>
    <m/>
    <s v="Sonderkonto"/>
    <m/>
    <m/>
    <m/>
    <m/>
    <x v="0"/>
    <m/>
    <m/>
    <m/>
    <m/>
    <m/>
    <m/>
    <m/>
    <m/>
    <m/>
    <m/>
    <m/>
    <m/>
    <m/>
    <m/>
    <m/>
    <m/>
    <m/>
    <m/>
    <m/>
    <m/>
    <m/>
    <m/>
    <m/>
    <m/>
    <m/>
    <m/>
    <m/>
    <n v="0"/>
    <m/>
    <m/>
    <m/>
    <m/>
    <m/>
    <m/>
    <m/>
    <m/>
    <m/>
    <m/>
    <m/>
    <m/>
    <m/>
    <m/>
    <m/>
    <m/>
    <m/>
    <m/>
    <m/>
    <m/>
    <m/>
    <m/>
    <m/>
    <m/>
    <m/>
    <m/>
    <m/>
    <m/>
    <m/>
    <m/>
    <m/>
    <m/>
    <m/>
    <m/>
    <m/>
    <m/>
    <m/>
    <m/>
    <m/>
    <m/>
    <m/>
    <m/>
    <m/>
    <m/>
  </r>
  <r>
    <b v="1"/>
    <n v="438"/>
    <s v="L-1534-179937960"/>
    <s v="1003453864"/>
    <s v="Aal"/>
    <s v="https://portal.dnb.de/opac.htm?method=simpleSearch&amp;cqlMode=true&amp;query=idn%3D1003453864"/>
    <s v="III 51, 27 a"/>
    <s v="III 51, 27a"/>
    <m/>
    <s v="Halbpergamentband"/>
    <x v="1"/>
    <s v="180°"/>
    <s v="hohler Rücken"/>
    <m/>
    <m/>
    <m/>
    <n v="0"/>
    <m/>
    <m/>
    <m/>
    <m/>
    <m/>
    <m/>
    <m/>
    <m/>
    <m/>
    <x v="0"/>
    <m/>
    <m/>
    <m/>
    <m/>
    <m/>
    <m/>
    <m/>
    <m/>
    <m/>
    <m/>
    <m/>
    <m/>
    <m/>
    <m/>
    <m/>
    <m/>
    <m/>
    <m/>
    <m/>
    <m/>
    <m/>
    <m/>
    <m/>
    <m/>
    <m/>
    <m/>
    <m/>
    <n v="0"/>
    <m/>
    <m/>
    <m/>
    <m/>
    <m/>
    <m/>
    <m/>
    <m/>
    <m/>
    <m/>
    <m/>
    <m/>
    <m/>
    <m/>
    <m/>
    <m/>
    <m/>
    <m/>
    <m/>
    <m/>
    <m/>
    <m/>
    <m/>
    <m/>
    <m/>
    <m/>
    <m/>
    <m/>
    <m/>
    <m/>
    <m/>
    <m/>
    <m/>
    <m/>
    <m/>
    <m/>
    <m/>
    <m/>
    <m/>
    <m/>
    <m/>
    <m/>
    <m/>
    <m/>
  </r>
  <r>
    <b v="1"/>
    <n v="439"/>
    <s v="L-1533-161598072"/>
    <s v="996037756"/>
    <s v="Aal"/>
    <s v="https://portal.dnb.de/opac.htm?method=simpleSearch&amp;cqlMode=true&amp;query=idn%3D996037756"/>
    <s v="III 51, 27 b"/>
    <s v="III 51, 27 b"/>
    <m/>
    <s v="Broschur"/>
    <x v="1"/>
    <s v="180°"/>
    <m/>
    <m/>
    <s v="Archivkarton"/>
    <s v="Nein"/>
    <n v="1"/>
    <m/>
    <m/>
    <m/>
    <m/>
    <m/>
    <m/>
    <m/>
    <m/>
    <m/>
    <x v="1"/>
    <m/>
    <m/>
    <m/>
    <m/>
    <m/>
    <m/>
    <m/>
    <m/>
    <s v="Pa"/>
    <m/>
    <m/>
    <m/>
    <m/>
    <m/>
    <m/>
    <m/>
    <m/>
    <m/>
    <m/>
    <m/>
    <m/>
    <m/>
    <s v="nur 110"/>
    <m/>
    <m/>
    <m/>
    <s v="n"/>
    <n v="0"/>
    <m/>
    <m/>
    <m/>
    <m/>
    <s v="x"/>
    <m/>
    <m/>
    <m/>
    <m/>
    <m/>
    <m/>
    <m/>
    <m/>
    <m/>
    <m/>
    <m/>
    <m/>
    <m/>
    <m/>
    <m/>
    <m/>
    <m/>
    <m/>
    <m/>
    <m/>
    <m/>
    <m/>
    <m/>
    <m/>
    <m/>
    <m/>
    <m/>
    <m/>
    <m/>
    <m/>
    <m/>
    <m/>
    <m/>
    <m/>
    <m/>
    <m/>
    <m/>
    <m/>
    <m/>
  </r>
  <r>
    <b v="1"/>
    <n v="440"/>
    <s v="L-1526-31506224X"/>
    <s v="1066673780"/>
    <s v="Aaf"/>
    <s v="https://portal.dnb.de/opac.htm?method=simpleSearch&amp;cqlMode=true&amp;query=idn%3D1066673780"/>
    <s v="III 51, 27 c"/>
    <s v="III 51, 27 c"/>
    <s v="X"/>
    <s v="Broschur"/>
    <x v="1"/>
    <s v="80° bis 110°, einseitig digitalisierbar?"/>
    <s v="welliger Buchblock"/>
    <m/>
    <s v="Archivkarton"/>
    <s v="Nein"/>
    <n v="0"/>
    <m/>
    <m/>
    <m/>
    <m/>
    <m/>
    <m/>
    <m/>
    <m/>
    <m/>
    <x v="10"/>
    <m/>
    <m/>
    <s v="f"/>
    <m/>
    <m/>
    <m/>
    <m/>
    <m/>
    <s v="Pa"/>
    <m/>
    <m/>
    <m/>
    <m/>
    <m/>
    <m/>
    <m/>
    <m/>
    <m/>
    <m/>
    <m/>
    <m/>
    <m/>
    <s v="nur 110"/>
    <m/>
    <m/>
    <m/>
    <s v="n"/>
    <n v="0"/>
    <m/>
    <m/>
    <m/>
    <m/>
    <s v="x"/>
    <m/>
    <m/>
    <s v="Schaden stabil"/>
    <m/>
    <m/>
    <m/>
    <m/>
    <m/>
    <m/>
    <m/>
    <m/>
    <m/>
    <m/>
    <m/>
    <m/>
    <m/>
    <m/>
    <m/>
    <m/>
    <m/>
    <m/>
    <m/>
    <m/>
    <m/>
    <m/>
    <m/>
    <m/>
    <m/>
    <m/>
    <m/>
    <m/>
    <m/>
    <m/>
    <m/>
    <m/>
    <m/>
    <m/>
    <m/>
    <m/>
  </r>
  <r>
    <b v="1"/>
    <n v="419"/>
    <s v="L-1560-315494034"/>
    <s v="1066963827"/>
    <s v="Aaf"/>
    <s v="https://portal.dnb.de/opac.htm?method=simpleSearch&amp;cqlMode=true&amp;query=idn%3D1066963827"/>
    <s v="III 51, 28"/>
    <s v="III 51, 28"/>
    <s v="X"/>
    <s v="Ledereinband, Schließen, erhabene Buchbeschläge"/>
    <x v="1"/>
    <s v="80° bis 110°, einseitig digitalisierbar?"/>
    <s v="hohler Rücken, Schrift bis in den Falz"/>
    <m/>
    <s v="Archivkarton"/>
    <s v="Nein"/>
    <n v="1"/>
    <m/>
    <m/>
    <m/>
    <m/>
    <m/>
    <m/>
    <m/>
    <m/>
    <m/>
    <x v="0"/>
    <m/>
    <m/>
    <m/>
    <m/>
    <m/>
    <m/>
    <m/>
    <m/>
    <m/>
    <m/>
    <m/>
    <m/>
    <m/>
    <m/>
    <m/>
    <m/>
    <m/>
    <m/>
    <m/>
    <m/>
    <m/>
    <m/>
    <m/>
    <m/>
    <m/>
    <m/>
    <m/>
    <n v="0"/>
    <m/>
    <m/>
    <m/>
    <m/>
    <m/>
    <m/>
    <m/>
    <m/>
    <m/>
    <m/>
    <m/>
    <m/>
    <m/>
    <m/>
    <m/>
    <m/>
    <m/>
    <m/>
    <m/>
    <m/>
    <m/>
    <m/>
    <m/>
    <m/>
    <m/>
    <m/>
    <m/>
    <m/>
    <m/>
    <m/>
    <m/>
    <m/>
    <m/>
    <m/>
    <m/>
    <m/>
    <m/>
    <m/>
    <m/>
    <m/>
    <m/>
    <m/>
    <m/>
    <m/>
  </r>
  <r>
    <b v="1"/>
    <n v="441"/>
    <s v="L-1546-167646931"/>
    <s v="999173235"/>
    <s v="Aal"/>
    <s v="https://portal.dnb.de/opac.htm?method=simpleSearch&amp;cqlMode=true&amp;query=idn%3D999173235"/>
    <s v="III 51, 28 a"/>
    <s v="III 51, 28 a"/>
    <m/>
    <s v="Ledereinband, Schließen, erhabene Buchbeschläge"/>
    <x v="1"/>
    <s v="80° bis 110°, einseitig digitalisierbar?"/>
    <s v="fester Rücken mit Schmuckprägung, Schrift bis in den Falz"/>
    <m/>
    <s v="Kassette"/>
    <s v="Nein"/>
    <n v="0"/>
    <m/>
    <m/>
    <m/>
    <m/>
    <m/>
    <m/>
    <m/>
    <m/>
    <m/>
    <x v="0"/>
    <m/>
    <m/>
    <m/>
    <m/>
    <m/>
    <m/>
    <m/>
    <m/>
    <m/>
    <m/>
    <m/>
    <m/>
    <m/>
    <m/>
    <m/>
    <m/>
    <m/>
    <m/>
    <m/>
    <m/>
    <m/>
    <m/>
    <m/>
    <m/>
    <m/>
    <m/>
    <m/>
    <n v="0"/>
    <m/>
    <m/>
    <m/>
    <m/>
    <m/>
    <m/>
    <m/>
    <m/>
    <m/>
    <m/>
    <m/>
    <m/>
    <m/>
    <m/>
    <m/>
    <m/>
    <m/>
    <m/>
    <m/>
    <m/>
    <m/>
    <m/>
    <m/>
    <m/>
    <m/>
    <m/>
    <m/>
    <m/>
    <m/>
    <m/>
    <m/>
    <m/>
    <m/>
    <m/>
    <m/>
    <m/>
    <m/>
    <m/>
    <m/>
    <m/>
    <m/>
    <m/>
    <m/>
    <m/>
  </r>
  <r>
    <b v="1"/>
    <n v="442"/>
    <s v="L-1546-167647148"/>
    <s v="999173472"/>
    <s v="Aal"/>
    <s v="https://portal.dnb.de/opac.htm?method=simpleSearch&amp;cqlMode=true&amp;query=idn%3D999173472"/>
    <s v="III 51, 28 b"/>
    <s v="III 51, 28 b"/>
    <m/>
    <s v="Halbpergamentband"/>
    <x v="1"/>
    <s v="80° bis 110°, einseitig digitalisierbar?"/>
    <s v="hohler Rücken"/>
    <m/>
    <m/>
    <m/>
    <n v="0"/>
    <m/>
    <m/>
    <m/>
    <m/>
    <m/>
    <m/>
    <m/>
    <m/>
    <m/>
    <x v="0"/>
    <m/>
    <m/>
    <m/>
    <m/>
    <m/>
    <m/>
    <m/>
    <m/>
    <m/>
    <m/>
    <m/>
    <m/>
    <m/>
    <m/>
    <m/>
    <m/>
    <m/>
    <m/>
    <m/>
    <m/>
    <m/>
    <m/>
    <m/>
    <m/>
    <m/>
    <m/>
    <m/>
    <n v="0"/>
    <m/>
    <m/>
    <m/>
    <m/>
    <m/>
    <m/>
    <m/>
    <m/>
    <m/>
    <m/>
    <m/>
    <m/>
    <m/>
    <m/>
    <m/>
    <m/>
    <m/>
    <m/>
    <m/>
    <m/>
    <m/>
    <m/>
    <m/>
    <m/>
    <m/>
    <m/>
    <m/>
    <m/>
    <m/>
    <m/>
    <m/>
    <m/>
    <m/>
    <m/>
    <m/>
    <m/>
    <m/>
    <m/>
    <m/>
    <m/>
    <m/>
    <m/>
    <m/>
    <m/>
  </r>
  <r>
    <b v="1"/>
    <n v="443"/>
    <s v="L-1546-168348837"/>
    <s v="999424467"/>
    <s v="Aal"/>
    <s v="https://portal.dnb.de/opac.htm?method=simpleSearch&amp;cqlMode=true&amp;query=idn%3D999424467"/>
    <s v="III 51, 28 c"/>
    <s v="III 51, 28 c"/>
    <s v="X"/>
    <s v="Halbpergamentband"/>
    <x v="1"/>
    <s v="80° bis 110°, einseitig digitalisierbar?"/>
    <m/>
    <m/>
    <s v="Archivkarton"/>
    <s v="Nein"/>
    <n v="0"/>
    <m/>
    <s v="Buchblock und Einband getrennt"/>
    <m/>
    <m/>
    <m/>
    <m/>
    <m/>
    <m/>
    <m/>
    <x v="0"/>
    <m/>
    <m/>
    <m/>
    <m/>
    <m/>
    <m/>
    <m/>
    <m/>
    <m/>
    <m/>
    <m/>
    <m/>
    <m/>
    <m/>
    <m/>
    <m/>
    <m/>
    <m/>
    <m/>
    <m/>
    <m/>
    <m/>
    <m/>
    <m/>
    <m/>
    <m/>
    <m/>
    <n v="0"/>
    <m/>
    <m/>
    <m/>
    <m/>
    <m/>
    <m/>
    <m/>
    <m/>
    <m/>
    <m/>
    <m/>
    <m/>
    <m/>
    <m/>
    <m/>
    <m/>
    <m/>
    <m/>
    <m/>
    <m/>
    <m/>
    <m/>
    <m/>
    <m/>
    <m/>
    <m/>
    <m/>
    <m/>
    <m/>
    <m/>
    <m/>
    <m/>
    <m/>
    <m/>
    <m/>
    <m/>
    <m/>
    <m/>
    <m/>
    <m/>
    <m/>
    <m/>
    <m/>
    <m/>
  </r>
  <r>
    <b v="1"/>
    <n v="444"/>
    <s v="L-1549-180493000"/>
    <s v="1003702910"/>
    <s v="Aal"/>
    <s v="https://portal.dnb.de/opac.htm?method=simpleSearch&amp;cqlMode=true&amp;query=idn%3D1003702910"/>
    <s v="III 51, 28 d"/>
    <s v="III 51, 28d"/>
    <m/>
    <s v="Halbpergamentband"/>
    <x v="1"/>
    <s v="180°"/>
    <s v="hohler Rücken"/>
    <m/>
    <m/>
    <m/>
    <n v="0"/>
    <m/>
    <m/>
    <m/>
    <m/>
    <m/>
    <m/>
    <m/>
    <m/>
    <m/>
    <x v="0"/>
    <m/>
    <m/>
    <m/>
    <m/>
    <m/>
    <m/>
    <m/>
    <m/>
    <m/>
    <m/>
    <m/>
    <m/>
    <m/>
    <m/>
    <m/>
    <m/>
    <m/>
    <m/>
    <m/>
    <m/>
    <m/>
    <m/>
    <m/>
    <m/>
    <m/>
    <m/>
    <m/>
    <n v="0"/>
    <m/>
    <m/>
    <m/>
    <m/>
    <m/>
    <m/>
    <m/>
    <m/>
    <m/>
    <m/>
    <m/>
    <m/>
    <m/>
    <m/>
    <m/>
    <m/>
    <m/>
    <m/>
    <m/>
    <m/>
    <m/>
    <m/>
    <m/>
    <m/>
    <m/>
    <m/>
    <m/>
    <m/>
    <m/>
    <m/>
    <m/>
    <m/>
    <m/>
    <m/>
    <m/>
    <m/>
    <m/>
    <m/>
    <m/>
    <m/>
    <m/>
    <m/>
    <m/>
    <m/>
  </r>
  <r>
    <b v="1"/>
    <n v="445"/>
    <s v="L-1552-167647377"/>
    <s v="999173707"/>
    <s v="Aal"/>
    <s v="https://portal.dnb.de/opac.htm?method=simpleSearch&amp;cqlMode=true&amp;query=idn%3D999173707"/>
    <s v="III 51, 28 e"/>
    <s v="III 51, 28 e"/>
    <m/>
    <s v="Halbpergamentband"/>
    <x v="1"/>
    <s v="80° bis 110°, einseitig digitalisierbar?"/>
    <s v="hohler Rücken, welliger Buchblock"/>
    <m/>
    <m/>
    <m/>
    <n v="0"/>
    <m/>
    <m/>
    <m/>
    <m/>
    <m/>
    <m/>
    <m/>
    <m/>
    <m/>
    <x v="0"/>
    <m/>
    <m/>
    <m/>
    <m/>
    <m/>
    <m/>
    <m/>
    <m/>
    <m/>
    <m/>
    <m/>
    <m/>
    <m/>
    <m/>
    <m/>
    <m/>
    <m/>
    <m/>
    <m/>
    <m/>
    <m/>
    <m/>
    <m/>
    <m/>
    <m/>
    <m/>
    <m/>
    <n v="0"/>
    <m/>
    <m/>
    <m/>
    <m/>
    <m/>
    <m/>
    <m/>
    <m/>
    <m/>
    <m/>
    <m/>
    <m/>
    <m/>
    <m/>
    <m/>
    <m/>
    <m/>
    <m/>
    <m/>
    <m/>
    <m/>
    <m/>
    <m/>
    <m/>
    <m/>
    <m/>
    <m/>
    <m/>
    <m/>
    <m/>
    <m/>
    <m/>
    <m/>
    <m/>
    <m/>
    <m/>
    <m/>
    <m/>
    <m/>
    <m/>
    <m/>
    <m/>
    <m/>
    <m/>
  </r>
  <r>
    <b v="0"/>
    <n v="446"/>
    <s v="L-1554-179346091"/>
    <s v="1003272215"/>
    <m/>
    <s v="https://portal.dnb.de/opac.htm?method=simpleSearch&amp;cqlMode=true&amp;query=idn%3D1003272215"/>
    <s v="III 51, 28 f"/>
    <m/>
    <m/>
    <m/>
    <x v="0"/>
    <m/>
    <m/>
    <m/>
    <m/>
    <m/>
    <m/>
    <m/>
    <m/>
    <m/>
    <m/>
    <m/>
    <m/>
    <m/>
    <m/>
    <m/>
    <x v="0"/>
    <m/>
    <m/>
    <m/>
    <m/>
    <m/>
    <m/>
    <m/>
    <m/>
    <m/>
    <m/>
    <m/>
    <m/>
    <m/>
    <m/>
    <m/>
    <m/>
    <m/>
    <m/>
    <m/>
    <m/>
    <m/>
    <m/>
    <m/>
    <m/>
    <m/>
    <m/>
    <m/>
    <n v="0"/>
    <m/>
    <m/>
    <m/>
    <m/>
    <m/>
    <m/>
    <m/>
    <m/>
    <m/>
    <m/>
    <m/>
    <m/>
    <m/>
    <m/>
    <m/>
    <m/>
    <m/>
    <m/>
    <m/>
    <m/>
    <m/>
    <m/>
    <m/>
    <m/>
    <m/>
    <m/>
    <m/>
    <m/>
    <m/>
    <m/>
    <m/>
    <m/>
    <m/>
    <m/>
    <m/>
    <m/>
    <m/>
    <m/>
    <m/>
    <m/>
    <m/>
    <m/>
    <m/>
    <m/>
  </r>
  <r>
    <b v="0"/>
    <n v="447"/>
    <s v="L-1554-167644165"/>
    <s v="999170414"/>
    <m/>
    <s v="https://portal.dnb.de/opac.htm?method=simpleSearch&amp;cqlMode=true&amp;query=idn%3D999170414"/>
    <s v="III 51, 28 f"/>
    <m/>
    <s v="X"/>
    <s v="Ledereinband, Schließen, erhabene Buchbeschläge"/>
    <x v="1"/>
    <s v="80° bis 110°, einseitig digitalisierbar?"/>
    <s v="hohler Rücken, Schrift bis in den Falz"/>
    <m/>
    <s v="Kassette"/>
    <s v="Nein, Signaturfahne austauschen"/>
    <n v="0"/>
    <m/>
    <m/>
    <m/>
    <m/>
    <m/>
    <m/>
    <m/>
    <m/>
    <m/>
    <x v="0"/>
    <m/>
    <m/>
    <m/>
    <m/>
    <m/>
    <m/>
    <m/>
    <m/>
    <m/>
    <m/>
    <m/>
    <m/>
    <m/>
    <m/>
    <m/>
    <m/>
    <m/>
    <m/>
    <m/>
    <m/>
    <m/>
    <m/>
    <m/>
    <m/>
    <m/>
    <m/>
    <m/>
    <n v="0"/>
    <m/>
    <m/>
    <m/>
    <m/>
    <m/>
    <m/>
    <m/>
    <m/>
    <m/>
    <m/>
    <m/>
    <m/>
    <m/>
    <m/>
    <m/>
    <m/>
    <m/>
    <m/>
    <m/>
    <m/>
    <m/>
    <m/>
    <m/>
    <m/>
    <m/>
    <m/>
    <m/>
    <m/>
    <m/>
    <m/>
    <m/>
    <m/>
    <m/>
    <m/>
    <m/>
    <m/>
    <m/>
    <m/>
    <m/>
    <m/>
    <m/>
    <m/>
    <m/>
    <m/>
  </r>
  <r>
    <b v="1"/>
    <m/>
    <s v="L-1546-83417233X"/>
    <s v="1268890502"/>
    <s v="Qd"/>
    <m/>
    <s v="III 51, 28 f"/>
    <s v="III 51, 28 f"/>
    <m/>
    <m/>
    <x v="0"/>
    <m/>
    <m/>
    <m/>
    <m/>
    <m/>
    <m/>
    <m/>
    <m/>
    <m/>
    <m/>
    <m/>
    <m/>
    <m/>
    <m/>
    <m/>
    <x v="0"/>
    <m/>
    <m/>
    <m/>
    <m/>
    <m/>
    <m/>
    <m/>
    <m/>
    <m/>
    <m/>
    <m/>
    <m/>
    <m/>
    <m/>
    <m/>
    <m/>
    <m/>
    <m/>
    <m/>
    <m/>
    <m/>
    <m/>
    <m/>
    <m/>
    <m/>
    <m/>
    <m/>
    <m/>
    <m/>
    <m/>
    <m/>
    <m/>
    <m/>
    <m/>
    <m/>
    <m/>
    <m/>
    <m/>
    <m/>
    <m/>
    <m/>
    <m/>
    <m/>
    <m/>
    <m/>
    <m/>
    <m/>
    <m/>
    <m/>
    <m/>
    <m/>
    <m/>
    <m/>
    <m/>
    <m/>
    <m/>
    <m/>
    <m/>
    <m/>
    <m/>
    <m/>
    <m/>
    <m/>
    <m/>
    <m/>
    <m/>
    <m/>
    <m/>
    <m/>
    <m/>
    <m/>
    <m/>
  </r>
  <r>
    <b v="0"/>
    <n v="448"/>
    <s v="L-1546-153952202"/>
    <s v="993888828"/>
    <m/>
    <s v="https://portal.dnb.de/opac.htm?method=simpleSearch&amp;cqlMode=true&amp;query=idn%3D993888828"/>
    <s v="III 51, 28 f (1. Angebundenes Werk)"/>
    <m/>
    <m/>
    <m/>
    <x v="0"/>
    <m/>
    <m/>
    <m/>
    <m/>
    <m/>
    <m/>
    <m/>
    <m/>
    <m/>
    <m/>
    <m/>
    <m/>
    <m/>
    <m/>
    <m/>
    <x v="0"/>
    <m/>
    <m/>
    <m/>
    <m/>
    <m/>
    <m/>
    <m/>
    <m/>
    <m/>
    <m/>
    <m/>
    <m/>
    <m/>
    <m/>
    <m/>
    <m/>
    <m/>
    <m/>
    <m/>
    <m/>
    <m/>
    <m/>
    <m/>
    <m/>
    <m/>
    <m/>
    <m/>
    <n v="0"/>
    <m/>
    <m/>
    <m/>
    <m/>
    <m/>
    <m/>
    <m/>
    <m/>
    <m/>
    <m/>
    <m/>
    <m/>
    <m/>
    <m/>
    <m/>
    <m/>
    <m/>
    <m/>
    <m/>
    <m/>
    <m/>
    <m/>
    <m/>
    <m/>
    <m/>
    <m/>
    <m/>
    <m/>
    <m/>
    <m/>
    <m/>
    <m/>
    <m/>
    <m/>
    <m/>
    <m/>
    <m/>
    <m/>
    <m/>
    <m/>
    <m/>
    <m/>
    <m/>
    <m/>
  </r>
  <r>
    <b v="1"/>
    <n v="420"/>
    <s v="L-1557-31530636X"/>
    <s v="1066847088"/>
    <s v="Aaf"/>
    <s v="https://portal.dnb.de/opac.htm?method=simpleSearch&amp;cqlMode=true&amp;query=idn%3D1066847088"/>
    <s v="III 51, 30"/>
    <s v="III 51, 30"/>
    <s v="X"/>
    <s v="Halbledereinband, Schließen, erhabene Buchbeschläge"/>
    <x v="2"/>
    <s v="180°"/>
    <s v="hohler Rücken"/>
    <m/>
    <s v="Buchschuh"/>
    <s v="Nein"/>
    <n v="1"/>
    <m/>
    <m/>
    <m/>
    <m/>
    <m/>
    <m/>
    <m/>
    <m/>
    <m/>
    <x v="6"/>
    <s v="x"/>
    <m/>
    <s v="h/E"/>
    <m/>
    <m/>
    <m/>
    <m/>
    <m/>
    <s v="Pa"/>
    <m/>
    <m/>
    <m/>
    <m/>
    <m/>
    <m/>
    <m/>
    <m/>
    <m/>
    <m/>
    <m/>
    <m/>
    <m/>
    <s v="110"/>
    <m/>
    <m/>
    <m/>
    <s v="ja vor"/>
    <n v="0.5"/>
    <m/>
    <m/>
    <m/>
    <s v="x"/>
    <m/>
    <m/>
    <m/>
    <m/>
    <m/>
    <m/>
    <s v="x"/>
    <s v="x"/>
    <s v="x"/>
    <m/>
    <m/>
    <m/>
    <m/>
    <m/>
    <m/>
    <m/>
    <m/>
    <m/>
    <m/>
    <n v="0.5"/>
    <m/>
    <m/>
    <m/>
    <m/>
    <m/>
    <m/>
    <m/>
    <m/>
    <m/>
    <m/>
    <m/>
    <m/>
    <m/>
    <m/>
    <m/>
    <m/>
    <m/>
    <m/>
    <m/>
    <m/>
  </r>
  <r>
    <b v="1"/>
    <n v="421"/>
    <s v="L-1518-31548795X"/>
    <s v="1066957304"/>
    <s v="Aaf"/>
    <s v="https://portal.dnb.de/opac.htm?method=simpleSearch&amp;cqlMode=true&amp;query=idn%3D1066957304"/>
    <s v="III 51, 32"/>
    <s v="III 51, 32"/>
    <s v="X"/>
    <s v="Halbledereinband"/>
    <x v="1"/>
    <s v="180°"/>
    <m/>
    <m/>
    <s v="Archivkarton"/>
    <s v="Nein"/>
    <n v="2"/>
    <m/>
    <s v="Buchblock und Einband getrennt"/>
    <m/>
    <m/>
    <m/>
    <m/>
    <m/>
    <m/>
    <m/>
    <x v="1"/>
    <m/>
    <m/>
    <m/>
    <m/>
    <m/>
    <m/>
    <m/>
    <m/>
    <s v="Pa"/>
    <m/>
    <m/>
    <m/>
    <m/>
    <m/>
    <m/>
    <m/>
    <m/>
    <m/>
    <m/>
    <m/>
    <m/>
    <m/>
    <s v="180"/>
    <m/>
    <m/>
    <m/>
    <s v="n"/>
    <n v="0"/>
    <m/>
    <m/>
    <m/>
    <m/>
    <s v="x"/>
    <m/>
    <m/>
    <s v="Einband liegt bei"/>
    <m/>
    <m/>
    <m/>
    <m/>
    <m/>
    <m/>
    <m/>
    <m/>
    <m/>
    <m/>
    <m/>
    <m/>
    <m/>
    <m/>
    <m/>
    <m/>
    <m/>
    <m/>
    <m/>
    <m/>
    <m/>
    <m/>
    <m/>
    <m/>
    <m/>
    <m/>
    <m/>
    <m/>
    <m/>
    <m/>
    <m/>
    <m/>
    <m/>
    <m/>
    <m/>
    <m/>
  </r>
  <r>
    <b v="1"/>
    <n v="449"/>
    <s v="L-1520-179470655"/>
    <s v="1003325297"/>
    <s v="Aal"/>
    <s v="https://portal.dnb.de/opac.htm?method=simpleSearch&amp;cqlMode=true&amp;query=idn%3D1003325297"/>
    <s v="III 51, 32 a"/>
    <s v="III 51, 32a"/>
    <m/>
    <s v="Halbpergamentband"/>
    <x v="1"/>
    <s v="180°"/>
    <m/>
    <m/>
    <s v="Archivkarton"/>
    <s v="Nein"/>
    <n v="0"/>
    <m/>
    <s v="Buchblock und Einband getrennt"/>
    <m/>
    <m/>
    <m/>
    <m/>
    <m/>
    <m/>
    <m/>
    <x v="1"/>
    <m/>
    <m/>
    <m/>
    <m/>
    <m/>
    <m/>
    <m/>
    <m/>
    <s v="Pa"/>
    <m/>
    <m/>
    <m/>
    <m/>
    <m/>
    <m/>
    <m/>
    <m/>
    <m/>
    <m/>
    <m/>
    <m/>
    <m/>
    <s v="180"/>
    <m/>
    <m/>
    <m/>
    <s v="n"/>
    <n v="0"/>
    <m/>
    <m/>
    <m/>
    <m/>
    <s v="x"/>
    <m/>
    <m/>
    <s v="Einband liegt bei"/>
    <m/>
    <m/>
    <m/>
    <m/>
    <m/>
    <m/>
    <m/>
    <m/>
    <m/>
    <m/>
    <m/>
    <m/>
    <m/>
    <m/>
    <m/>
    <m/>
    <m/>
    <m/>
    <m/>
    <m/>
    <m/>
    <m/>
    <m/>
    <m/>
    <m/>
    <m/>
    <m/>
    <m/>
    <m/>
    <m/>
    <m/>
    <m/>
    <m/>
    <m/>
    <m/>
    <m/>
  </r>
  <r>
    <b v="1"/>
    <n v="450"/>
    <s v="L-1528-163501254"/>
    <s v="997214228"/>
    <s v="Aal"/>
    <s v="https://portal.dnb.de/opac.htm?method=simpleSearch&amp;cqlMode=true&amp;query=idn%3D997214228"/>
    <s v="III 51, 32 b"/>
    <s v="III 51, 32 b"/>
    <m/>
    <s v="Halbpergamentband"/>
    <x v="1"/>
    <s v="180°"/>
    <s v="hohler Rücken"/>
    <m/>
    <m/>
    <m/>
    <n v="0"/>
    <m/>
    <m/>
    <m/>
    <m/>
    <m/>
    <m/>
    <m/>
    <m/>
    <m/>
    <x v="9"/>
    <m/>
    <s v="x"/>
    <s v="h/E"/>
    <m/>
    <m/>
    <m/>
    <m/>
    <m/>
    <s v="Pa"/>
    <m/>
    <m/>
    <m/>
    <m/>
    <m/>
    <m/>
    <m/>
    <m/>
    <m/>
    <m/>
    <m/>
    <m/>
    <m/>
    <s v="110"/>
    <m/>
    <m/>
    <m/>
    <s v="n"/>
    <n v="0"/>
    <m/>
    <m/>
    <m/>
    <m/>
    <s v="x"/>
    <m/>
    <m/>
    <m/>
    <m/>
    <m/>
    <m/>
    <m/>
    <m/>
    <m/>
    <m/>
    <m/>
    <m/>
    <m/>
    <m/>
    <m/>
    <m/>
    <m/>
    <m/>
    <m/>
    <m/>
    <m/>
    <m/>
    <m/>
    <m/>
    <m/>
    <m/>
    <m/>
    <m/>
    <m/>
    <m/>
    <m/>
    <m/>
    <m/>
    <m/>
    <m/>
    <m/>
    <m/>
    <m/>
    <m/>
  </r>
  <r>
    <b v="0"/>
    <n v="422"/>
    <s v="L-1519-315490608"/>
    <s v="1066960070"/>
    <m/>
    <s v="https://portal.dnb.de/opac.htm?method=simpleSearch&amp;cqlMode=true&amp;query=idn%3D1066960070"/>
    <s v="III 51, 33 (Dauerausstellung)"/>
    <m/>
    <m/>
    <m/>
    <x v="0"/>
    <m/>
    <m/>
    <m/>
    <m/>
    <m/>
    <m/>
    <m/>
    <m/>
    <m/>
    <m/>
    <s v="DA"/>
    <m/>
    <m/>
    <m/>
    <m/>
    <x v="0"/>
    <m/>
    <m/>
    <m/>
    <m/>
    <m/>
    <m/>
    <m/>
    <m/>
    <m/>
    <m/>
    <m/>
    <m/>
    <m/>
    <m/>
    <m/>
    <m/>
    <m/>
    <m/>
    <m/>
    <m/>
    <m/>
    <m/>
    <m/>
    <m/>
    <m/>
    <m/>
    <m/>
    <n v="0"/>
    <m/>
    <m/>
    <m/>
    <m/>
    <m/>
    <m/>
    <m/>
    <m/>
    <m/>
    <m/>
    <m/>
    <m/>
    <m/>
    <m/>
    <m/>
    <m/>
    <m/>
    <m/>
    <m/>
    <m/>
    <m/>
    <m/>
    <m/>
    <m/>
    <m/>
    <m/>
    <m/>
    <m/>
    <m/>
    <m/>
    <m/>
    <m/>
    <m/>
    <m/>
    <m/>
    <m/>
    <m/>
    <m/>
    <m/>
    <m/>
    <m/>
    <m/>
    <m/>
    <m/>
  </r>
  <r>
    <b v="1"/>
    <n v="451"/>
    <s v="L-1520-153968850"/>
    <s v="993907032"/>
    <s v="Aal"/>
    <s v="https://portal.dnb.de/opac.htm?method=simpleSearch&amp;cqlMode=true&amp;query=idn%3D993907032"/>
    <s v="III 51, 33 a"/>
    <s v="III 51, 33 a"/>
    <m/>
    <m/>
    <x v="1"/>
    <m/>
    <m/>
    <m/>
    <m/>
    <m/>
    <m/>
    <m/>
    <m/>
    <m/>
    <m/>
    <m/>
    <m/>
    <m/>
    <m/>
    <m/>
    <x v="10"/>
    <m/>
    <m/>
    <s v="f"/>
    <m/>
    <m/>
    <m/>
    <m/>
    <m/>
    <s v="Pa"/>
    <m/>
    <m/>
    <m/>
    <m/>
    <m/>
    <m/>
    <m/>
    <m/>
    <m/>
    <m/>
    <m/>
    <m/>
    <m/>
    <s v="nur 110"/>
    <m/>
    <m/>
    <m/>
    <s v="n"/>
    <n v="0"/>
    <m/>
    <m/>
    <m/>
    <m/>
    <s v="x"/>
    <m/>
    <m/>
    <m/>
    <m/>
    <m/>
    <m/>
    <m/>
    <m/>
    <m/>
    <m/>
    <m/>
    <m/>
    <m/>
    <m/>
    <m/>
    <m/>
    <m/>
    <m/>
    <m/>
    <m/>
    <m/>
    <m/>
    <m/>
    <m/>
    <m/>
    <m/>
    <m/>
    <m/>
    <m/>
    <m/>
    <m/>
    <m/>
    <m/>
    <m/>
    <m/>
    <m/>
    <m/>
    <m/>
    <m/>
  </r>
  <r>
    <b v="1"/>
    <n v="452"/>
    <s v="L-1520-315490594"/>
    <s v="1066960062"/>
    <s v="Aaf"/>
    <s v="https://portal.dnb.de/opac.htm?method=simpleSearch&amp;cqlMode=true&amp;query=idn%3D1066960062"/>
    <s v="III 51, 33 b"/>
    <s v="III 51, 33 b"/>
    <s v="X"/>
    <s v="Papier- oder Pappeinband"/>
    <x v="1"/>
    <s v="180°"/>
    <m/>
    <m/>
    <s v="Archivkarton"/>
    <s v="Nein"/>
    <n v="0"/>
    <m/>
    <s v="Buchblock und Einband getrennt"/>
    <m/>
    <m/>
    <m/>
    <m/>
    <m/>
    <m/>
    <m/>
    <x v="1"/>
    <m/>
    <m/>
    <m/>
    <m/>
    <m/>
    <m/>
    <m/>
    <m/>
    <s v="Pa"/>
    <m/>
    <m/>
    <m/>
    <m/>
    <m/>
    <m/>
    <m/>
    <m/>
    <m/>
    <m/>
    <m/>
    <m/>
    <m/>
    <s v="180"/>
    <m/>
    <m/>
    <m/>
    <s v="n"/>
    <n v="0"/>
    <m/>
    <m/>
    <m/>
    <m/>
    <s v="x"/>
    <m/>
    <m/>
    <m/>
    <m/>
    <m/>
    <m/>
    <m/>
    <m/>
    <m/>
    <m/>
    <m/>
    <m/>
    <m/>
    <m/>
    <m/>
    <m/>
    <m/>
    <m/>
    <m/>
    <m/>
    <m/>
    <m/>
    <m/>
    <m/>
    <m/>
    <m/>
    <m/>
    <m/>
    <m/>
    <m/>
    <m/>
    <m/>
    <m/>
    <m/>
    <m/>
    <m/>
    <m/>
    <m/>
    <m/>
  </r>
  <r>
    <b v="0"/>
    <m/>
    <m/>
    <m/>
    <m/>
    <m/>
    <s v="III 51, 33 c"/>
    <m/>
    <m/>
    <m/>
    <x v="2"/>
    <m/>
    <m/>
    <m/>
    <m/>
    <m/>
    <m/>
    <m/>
    <m/>
    <m/>
    <m/>
    <m/>
    <m/>
    <m/>
    <m/>
    <m/>
    <x v="3"/>
    <m/>
    <s v="x"/>
    <s v="f"/>
    <m/>
    <m/>
    <m/>
    <m/>
    <m/>
    <s v="Pa"/>
    <m/>
    <m/>
    <m/>
    <m/>
    <m/>
    <m/>
    <m/>
    <m/>
    <m/>
    <m/>
    <m/>
    <m/>
    <m/>
    <s v="60"/>
    <m/>
    <m/>
    <m/>
    <m/>
    <n v="1"/>
    <m/>
    <s v="Wellpappe"/>
    <m/>
    <m/>
    <m/>
    <m/>
    <m/>
    <m/>
    <m/>
    <m/>
    <m/>
    <s v="x"/>
    <s v="x"/>
    <m/>
    <s v="v"/>
    <m/>
    <m/>
    <m/>
    <m/>
    <m/>
    <m/>
    <m/>
    <m/>
    <n v="1"/>
    <s v="nur loses Leder (Restaurierung) fixieren, Gelenk vorn belassen (ist stabil genug)"/>
    <m/>
    <m/>
    <m/>
    <m/>
    <m/>
    <m/>
    <m/>
    <m/>
    <m/>
    <m/>
    <m/>
    <m/>
    <m/>
    <m/>
    <m/>
    <m/>
    <m/>
    <m/>
    <m/>
  </r>
  <r>
    <b v="1"/>
    <m/>
    <s v="L-2020-302395"/>
    <s v="1217816836"/>
    <s v="Aa"/>
    <m/>
    <s v="III 51, 33 c"/>
    <s v="III 51, 33 c ; Großformate"/>
    <m/>
    <m/>
    <x v="0"/>
    <m/>
    <m/>
    <m/>
    <m/>
    <m/>
    <m/>
    <m/>
    <m/>
    <m/>
    <m/>
    <m/>
    <m/>
    <m/>
    <m/>
    <m/>
    <x v="0"/>
    <m/>
    <m/>
    <m/>
    <m/>
    <m/>
    <m/>
    <m/>
    <m/>
    <m/>
    <m/>
    <m/>
    <m/>
    <m/>
    <m/>
    <m/>
    <m/>
    <m/>
    <m/>
    <m/>
    <m/>
    <m/>
    <m/>
    <m/>
    <m/>
    <m/>
    <m/>
    <m/>
    <m/>
    <m/>
    <m/>
    <m/>
    <m/>
    <m/>
    <m/>
    <m/>
    <m/>
    <m/>
    <m/>
    <m/>
    <m/>
    <m/>
    <m/>
    <m/>
    <m/>
    <m/>
    <m/>
    <m/>
    <m/>
    <m/>
    <m/>
    <m/>
    <m/>
    <m/>
    <m/>
    <m/>
    <m/>
    <m/>
    <m/>
    <m/>
    <m/>
    <m/>
    <m/>
    <m/>
    <m/>
    <m/>
    <m/>
    <m/>
    <m/>
    <m/>
    <m/>
    <m/>
    <m/>
  </r>
  <r>
    <b v="1"/>
    <n v="423"/>
    <s v="L-1531-167364022"/>
    <s v="999014935"/>
    <s v="Aal"/>
    <s v="https://portal.dnb.de/opac.htm?method=simpleSearch&amp;cqlMode=true&amp;query=idn%3D999014935"/>
    <s v="III 51, 34"/>
    <s v="III 51, 34"/>
    <m/>
    <s v="Ledereinband"/>
    <x v="1"/>
    <s v="180°"/>
    <s v="fester Rücken mit Schmuckprägung"/>
    <m/>
    <m/>
    <m/>
    <n v="0"/>
    <m/>
    <m/>
    <m/>
    <m/>
    <m/>
    <m/>
    <m/>
    <m/>
    <m/>
    <x v="0"/>
    <m/>
    <m/>
    <m/>
    <m/>
    <m/>
    <m/>
    <m/>
    <m/>
    <m/>
    <m/>
    <m/>
    <m/>
    <m/>
    <m/>
    <m/>
    <m/>
    <m/>
    <m/>
    <m/>
    <m/>
    <m/>
    <m/>
    <m/>
    <m/>
    <m/>
    <m/>
    <m/>
    <n v="0"/>
    <m/>
    <m/>
    <m/>
    <m/>
    <m/>
    <m/>
    <m/>
    <m/>
    <m/>
    <m/>
    <m/>
    <m/>
    <m/>
    <m/>
    <m/>
    <m/>
    <m/>
    <m/>
    <m/>
    <m/>
    <m/>
    <m/>
    <m/>
    <m/>
    <m/>
    <m/>
    <m/>
    <m/>
    <m/>
    <m/>
    <m/>
    <m/>
    <m/>
    <m/>
    <m/>
    <m/>
    <m/>
    <m/>
    <m/>
    <m/>
    <m/>
    <m/>
    <m/>
    <m/>
  </r>
  <r>
    <b v="1"/>
    <n v="453"/>
    <s v="L-1536-156361124"/>
    <s v="994520050"/>
    <s v="Aal"/>
    <s v="https://portal.dnb.de/opac.htm?method=simpleSearch&amp;cqlMode=true&amp;query=idn%3D994520050"/>
    <s v="III 51, 34 a"/>
    <s v="III 51, 34 a"/>
    <m/>
    <m/>
    <x v="0"/>
    <m/>
    <m/>
    <m/>
    <m/>
    <m/>
    <m/>
    <m/>
    <m/>
    <m/>
    <m/>
    <m/>
    <m/>
    <m/>
    <m/>
    <m/>
    <x v="0"/>
    <m/>
    <m/>
    <m/>
    <m/>
    <m/>
    <m/>
    <m/>
    <m/>
    <m/>
    <m/>
    <m/>
    <m/>
    <m/>
    <m/>
    <m/>
    <m/>
    <m/>
    <m/>
    <m/>
    <m/>
    <m/>
    <m/>
    <m/>
    <m/>
    <m/>
    <m/>
    <m/>
    <n v="0"/>
    <m/>
    <m/>
    <m/>
    <m/>
    <m/>
    <m/>
    <m/>
    <m/>
    <m/>
    <m/>
    <m/>
    <m/>
    <m/>
    <m/>
    <m/>
    <m/>
    <m/>
    <m/>
    <m/>
    <m/>
    <m/>
    <m/>
    <m/>
    <m/>
    <m/>
    <m/>
    <m/>
    <m/>
    <m/>
    <m/>
    <m/>
    <m/>
    <m/>
    <m/>
    <m/>
    <m/>
    <m/>
    <m/>
    <m/>
    <m/>
    <m/>
    <m/>
    <m/>
    <m/>
  </r>
  <r>
    <b v="1"/>
    <n v="454"/>
    <s v="L-1536-177856262"/>
    <s v="1002701767"/>
    <s v="Aal"/>
    <s v="https://portal.dnb.de/opac.htm?method=simpleSearch&amp;cqlMode=true&amp;query=idn%3D1002701767"/>
    <s v="III 51, 34 a"/>
    <s v="III 51, 34a"/>
    <m/>
    <m/>
    <x v="0"/>
    <m/>
    <m/>
    <m/>
    <m/>
    <m/>
    <m/>
    <m/>
    <m/>
    <m/>
    <m/>
    <m/>
    <m/>
    <m/>
    <m/>
    <m/>
    <x v="0"/>
    <m/>
    <m/>
    <m/>
    <m/>
    <m/>
    <m/>
    <m/>
    <m/>
    <m/>
    <m/>
    <m/>
    <m/>
    <m/>
    <m/>
    <m/>
    <m/>
    <m/>
    <m/>
    <m/>
    <m/>
    <m/>
    <m/>
    <m/>
    <m/>
    <m/>
    <m/>
    <m/>
    <n v="0"/>
    <m/>
    <m/>
    <m/>
    <m/>
    <m/>
    <m/>
    <m/>
    <m/>
    <m/>
    <m/>
    <m/>
    <m/>
    <m/>
    <m/>
    <m/>
    <m/>
    <m/>
    <m/>
    <m/>
    <m/>
    <m/>
    <m/>
    <m/>
    <m/>
    <m/>
    <m/>
    <m/>
    <m/>
    <m/>
    <m/>
    <m/>
    <m/>
    <m/>
    <m/>
    <m/>
    <m/>
    <m/>
    <m/>
    <m/>
    <m/>
    <m/>
    <m/>
    <m/>
    <m/>
  </r>
  <r>
    <b v="1"/>
    <n v="455"/>
    <s v="L-1536-168645327"/>
    <s v="999640356"/>
    <s v="Aal"/>
    <s v="https://portal.dnb.de/opac.htm?method=simpleSearch&amp;cqlMode=true&amp;query=idn%3D999640356"/>
    <s v="III 51, 34 a"/>
    <s v="III 51, 34a"/>
    <s v="X"/>
    <s v="Ledereinband, Schließen, erhabene Buchbeschläge"/>
    <x v="1"/>
    <s v="180°"/>
    <s v="fester Rücken mit Schmuckprägung"/>
    <m/>
    <s v="Buchschuh"/>
    <s v="Nein"/>
    <n v="1"/>
    <m/>
    <m/>
    <m/>
    <m/>
    <m/>
    <m/>
    <m/>
    <m/>
    <m/>
    <x v="0"/>
    <m/>
    <m/>
    <m/>
    <m/>
    <m/>
    <m/>
    <m/>
    <m/>
    <m/>
    <m/>
    <m/>
    <m/>
    <m/>
    <m/>
    <m/>
    <m/>
    <m/>
    <m/>
    <m/>
    <m/>
    <m/>
    <m/>
    <m/>
    <m/>
    <m/>
    <m/>
    <m/>
    <n v="0"/>
    <m/>
    <m/>
    <m/>
    <m/>
    <m/>
    <m/>
    <m/>
    <m/>
    <m/>
    <m/>
    <m/>
    <m/>
    <m/>
    <m/>
    <m/>
    <m/>
    <m/>
    <m/>
    <m/>
    <m/>
    <m/>
    <m/>
    <m/>
    <m/>
    <m/>
    <m/>
    <m/>
    <m/>
    <m/>
    <m/>
    <m/>
    <m/>
    <m/>
    <m/>
    <m/>
    <m/>
    <m/>
    <m/>
    <m/>
    <m/>
    <m/>
    <m/>
    <m/>
    <m/>
  </r>
  <r>
    <b v="1"/>
    <n v="424"/>
    <s v="L-1542-170178528"/>
    <s v="1000186962"/>
    <s v="Aal"/>
    <s v="https://portal.dnb.de/opac.htm?method=simpleSearch&amp;cqlMode=true&amp;query=idn%3D1000186962"/>
    <s v="III 51, 35"/>
    <s v="III 51, 35"/>
    <m/>
    <s v="Ledereinband, Schließen, erhabene Buchbeschläge"/>
    <x v="1"/>
    <s v="180°"/>
    <s v="hohler Rücken"/>
    <m/>
    <s v="Buchschuh"/>
    <s v="Nein"/>
    <n v="1"/>
    <m/>
    <m/>
    <m/>
    <m/>
    <m/>
    <m/>
    <m/>
    <m/>
    <m/>
    <x v="2"/>
    <m/>
    <m/>
    <s v="h"/>
    <m/>
    <m/>
    <m/>
    <m/>
    <m/>
    <s v="Pa"/>
    <m/>
    <m/>
    <m/>
    <m/>
    <m/>
    <m/>
    <m/>
    <m/>
    <m/>
    <m/>
    <m/>
    <m/>
    <m/>
    <s v="110"/>
    <m/>
    <m/>
    <m/>
    <s v="n"/>
    <n v="0"/>
    <m/>
    <m/>
    <m/>
    <s v="x"/>
    <m/>
    <m/>
    <m/>
    <m/>
    <m/>
    <m/>
    <m/>
    <m/>
    <m/>
    <m/>
    <m/>
    <m/>
    <m/>
    <m/>
    <m/>
    <m/>
    <m/>
    <m/>
    <m/>
    <m/>
    <m/>
    <m/>
    <m/>
    <m/>
    <m/>
    <m/>
    <m/>
    <m/>
    <m/>
    <m/>
    <m/>
    <m/>
    <m/>
    <m/>
    <m/>
    <m/>
    <m/>
    <m/>
    <m/>
    <m/>
  </r>
  <r>
    <b v="1"/>
    <n v="460"/>
    <s v="L-1515-315318082"/>
    <s v="1066859388"/>
    <s v="Aaf"/>
    <s v="https://portal.dnb.de/opac.htm?method=simpleSearch&amp;cqlMode=true&amp;query=idn%3D1066859388"/>
    <s v="III 52, 1"/>
    <s v="III 52, 1"/>
    <s v="X"/>
    <s v="Halbledereinband"/>
    <x v="2"/>
    <s v="180°"/>
    <s v="hohler Rücken"/>
    <m/>
    <m/>
    <m/>
    <n v="1"/>
    <m/>
    <m/>
    <m/>
    <m/>
    <m/>
    <m/>
    <m/>
    <m/>
    <m/>
    <x v="6"/>
    <m/>
    <m/>
    <s v="h/E"/>
    <m/>
    <m/>
    <m/>
    <m/>
    <m/>
    <s v="Pa"/>
    <m/>
    <m/>
    <m/>
    <m/>
    <m/>
    <m/>
    <m/>
    <m/>
    <m/>
    <m/>
    <m/>
    <m/>
    <m/>
    <s v="110"/>
    <m/>
    <m/>
    <m/>
    <s v="n"/>
    <n v="0"/>
    <m/>
    <m/>
    <m/>
    <m/>
    <m/>
    <m/>
    <m/>
    <s v="Schaden stabil"/>
    <m/>
    <m/>
    <m/>
    <m/>
    <m/>
    <m/>
    <m/>
    <m/>
    <m/>
    <m/>
    <m/>
    <m/>
    <m/>
    <m/>
    <m/>
    <m/>
    <m/>
    <m/>
    <m/>
    <m/>
    <m/>
    <m/>
    <m/>
    <m/>
    <m/>
    <m/>
    <m/>
    <m/>
    <m/>
    <m/>
    <m/>
    <m/>
    <m/>
    <m/>
    <m/>
    <m/>
  </r>
  <r>
    <b v="1"/>
    <n v="461"/>
    <s v="L-1556-169798941"/>
    <s v="999973878"/>
    <s v="Aal"/>
    <s v="https://portal.dnb.de/opac.htm?method=simpleSearch&amp;cqlMode=true&amp;query=idn%3D999973878"/>
    <s v="III 52, 2"/>
    <s v="III 52, 2"/>
    <s v="X"/>
    <s v="Ledereinband"/>
    <x v="1"/>
    <s v="80° bis 110°, einseitig digitalisierbar?"/>
    <s v="fester Rücken mit Schmuckprägung, welliger Buchblock"/>
    <m/>
    <m/>
    <m/>
    <n v="1"/>
    <m/>
    <m/>
    <m/>
    <m/>
    <m/>
    <m/>
    <m/>
    <m/>
    <m/>
    <x v="2"/>
    <m/>
    <m/>
    <s v="f/V"/>
    <m/>
    <m/>
    <m/>
    <m/>
    <m/>
    <s v="Pa"/>
    <m/>
    <m/>
    <m/>
    <m/>
    <m/>
    <m/>
    <m/>
    <m/>
    <m/>
    <m/>
    <m/>
    <m/>
    <m/>
    <s v="60"/>
    <m/>
    <m/>
    <m/>
    <s v="ja vor"/>
    <n v="1"/>
    <m/>
    <m/>
    <m/>
    <m/>
    <m/>
    <m/>
    <m/>
    <m/>
    <m/>
    <m/>
    <s v="x"/>
    <s v="x"/>
    <s v="x"/>
    <m/>
    <m/>
    <m/>
    <m/>
    <m/>
    <m/>
    <m/>
    <m/>
    <m/>
    <m/>
    <n v="1"/>
    <s v="fixieren und ggf. überfangen mit JP"/>
    <m/>
    <m/>
    <m/>
    <m/>
    <m/>
    <m/>
    <m/>
    <m/>
    <m/>
    <m/>
    <m/>
    <m/>
    <m/>
    <m/>
    <m/>
    <m/>
    <m/>
    <m/>
    <m/>
  </r>
  <r>
    <b v="1"/>
    <n v="462"/>
    <s v="L-1514-315491841"/>
    <s v="106696145X"/>
    <s v="Aaf"/>
    <s v="https://portal.dnb.de/opac.htm?method=simpleSearch&amp;cqlMode=true&amp;query=idn%3D106696145X"/>
    <s v="III 53, 1"/>
    <s v="III 53, 1"/>
    <s v="X"/>
    <s v="Halbpergamentband"/>
    <x v="1"/>
    <s v="180°"/>
    <s v="hohler Rücken"/>
    <m/>
    <m/>
    <m/>
    <n v="0"/>
    <m/>
    <m/>
    <m/>
    <m/>
    <m/>
    <m/>
    <m/>
    <m/>
    <m/>
    <x v="0"/>
    <m/>
    <m/>
    <m/>
    <m/>
    <m/>
    <m/>
    <m/>
    <m/>
    <m/>
    <m/>
    <m/>
    <m/>
    <m/>
    <m/>
    <m/>
    <m/>
    <m/>
    <m/>
    <m/>
    <m/>
    <m/>
    <m/>
    <m/>
    <m/>
    <m/>
    <m/>
    <m/>
    <n v="0"/>
    <m/>
    <m/>
    <m/>
    <m/>
    <m/>
    <m/>
    <m/>
    <m/>
    <m/>
    <m/>
    <m/>
    <m/>
    <m/>
    <m/>
    <m/>
    <m/>
    <m/>
    <m/>
    <m/>
    <m/>
    <m/>
    <m/>
    <m/>
    <m/>
    <m/>
    <m/>
    <m/>
    <m/>
    <m/>
    <m/>
    <m/>
    <m/>
    <m/>
    <m/>
    <m/>
    <m/>
    <m/>
    <m/>
    <m/>
    <m/>
    <m/>
    <m/>
    <m/>
    <m/>
  </r>
  <r>
    <b v="1"/>
    <n v="463"/>
    <s v="L-1551-315207787"/>
    <s v="1066786194"/>
    <s v="Aaf"/>
    <s v="https://portal.dnb.de/opac.htm?method=simpleSearch&amp;cqlMode=true&amp;query=idn%3D1066786194"/>
    <s v="III 54, 1"/>
    <s v="III 54, 1"/>
    <s v="X"/>
    <s v="Halbledereinband"/>
    <x v="1"/>
    <s v="180°"/>
    <s v="hohler Rücken"/>
    <m/>
    <m/>
    <m/>
    <n v="0"/>
    <m/>
    <m/>
    <m/>
    <m/>
    <m/>
    <m/>
    <m/>
    <m/>
    <m/>
    <x v="0"/>
    <m/>
    <m/>
    <m/>
    <m/>
    <m/>
    <m/>
    <m/>
    <m/>
    <m/>
    <m/>
    <m/>
    <m/>
    <m/>
    <m/>
    <m/>
    <m/>
    <m/>
    <m/>
    <m/>
    <m/>
    <m/>
    <m/>
    <m/>
    <m/>
    <m/>
    <m/>
    <m/>
    <n v="0"/>
    <m/>
    <m/>
    <m/>
    <m/>
    <m/>
    <m/>
    <m/>
    <m/>
    <m/>
    <m/>
    <m/>
    <m/>
    <m/>
    <m/>
    <m/>
    <m/>
    <m/>
    <m/>
    <m/>
    <m/>
    <m/>
    <m/>
    <m/>
    <m/>
    <m/>
    <m/>
    <m/>
    <m/>
    <m/>
    <m/>
    <m/>
    <m/>
    <m/>
    <m/>
    <m/>
    <m/>
    <m/>
    <m/>
    <m/>
    <m/>
    <m/>
    <m/>
    <m/>
    <m/>
  </r>
  <r>
    <b v="0"/>
    <n v="464"/>
    <s v="L-1550-315329017"/>
    <s v="1066871183"/>
    <m/>
    <s v="https://portal.dnb.de/opac.htm?method=simpleSearch&amp;cqlMode=true&amp;query=idn%3D1066871183"/>
    <s v="III 55, 2"/>
    <m/>
    <s v="X"/>
    <s v="Halbledereinband, Schließen, erhabene Buchbeschläge"/>
    <x v="2"/>
    <s v="180°"/>
    <s v="hohler Rücken"/>
    <m/>
    <s v="Buchschuh"/>
    <s v="Nein"/>
    <n v="0"/>
    <m/>
    <m/>
    <m/>
    <m/>
    <m/>
    <m/>
    <m/>
    <m/>
    <m/>
    <x v="0"/>
    <m/>
    <m/>
    <m/>
    <m/>
    <m/>
    <m/>
    <m/>
    <m/>
    <m/>
    <m/>
    <m/>
    <m/>
    <m/>
    <m/>
    <m/>
    <m/>
    <m/>
    <m/>
    <m/>
    <m/>
    <m/>
    <m/>
    <m/>
    <m/>
    <m/>
    <m/>
    <m/>
    <n v="0"/>
    <m/>
    <m/>
    <m/>
    <m/>
    <m/>
    <m/>
    <m/>
    <m/>
    <m/>
    <m/>
    <m/>
    <m/>
    <m/>
    <m/>
    <m/>
    <m/>
    <m/>
    <m/>
    <m/>
    <m/>
    <m/>
    <m/>
    <m/>
    <m/>
    <m/>
    <m/>
    <m/>
    <m/>
    <m/>
    <m/>
    <m/>
    <m/>
    <m/>
    <m/>
    <m/>
    <m/>
    <m/>
    <m/>
    <m/>
    <m/>
    <m/>
    <m/>
    <m/>
    <m/>
  </r>
  <r>
    <b v="1"/>
    <m/>
    <s v="L-9999-414283511"/>
    <s v="1137969016"/>
    <s v="Qd"/>
    <m/>
    <s v="III 55, 2"/>
    <s v="III 55, 2"/>
    <m/>
    <m/>
    <x v="0"/>
    <m/>
    <m/>
    <m/>
    <m/>
    <m/>
    <m/>
    <m/>
    <m/>
    <m/>
    <m/>
    <m/>
    <m/>
    <m/>
    <m/>
    <m/>
    <x v="0"/>
    <m/>
    <m/>
    <m/>
    <m/>
    <m/>
    <m/>
    <m/>
    <m/>
    <m/>
    <m/>
    <m/>
    <m/>
    <m/>
    <m/>
    <m/>
    <m/>
    <m/>
    <m/>
    <m/>
    <m/>
    <m/>
    <m/>
    <m/>
    <m/>
    <m/>
    <m/>
    <m/>
    <m/>
    <m/>
    <m/>
    <m/>
    <m/>
    <m/>
    <m/>
    <m/>
    <m/>
    <m/>
    <m/>
    <m/>
    <m/>
    <m/>
    <m/>
    <m/>
    <m/>
    <m/>
    <m/>
    <m/>
    <m/>
    <m/>
    <m/>
    <m/>
    <m/>
    <m/>
    <m/>
    <m/>
    <m/>
    <m/>
    <m/>
    <m/>
    <m/>
    <m/>
    <m/>
    <m/>
    <m/>
    <m/>
    <m/>
    <m/>
    <m/>
    <m/>
    <m/>
    <m/>
    <m/>
  </r>
  <r>
    <b v="0"/>
    <n v="466"/>
    <s v="L-1549-678820821"/>
    <s v="1211106616"/>
    <m/>
    <s v="https://portal.dnb.de/opac.htm?method=simpleSearch&amp;cqlMode=true&amp;query=idn%3D1211106616"/>
    <s v="III 55, 2 (1. angebundenes Werk)"/>
    <m/>
    <m/>
    <m/>
    <x v="0"/>
    <m/>
    <m/>
    <m/>
    <m/>
    <m/>
    <m/>
    <m/>
    <m/>
    <m/>
    <m/>
    <m/>
    <m/>
    <m/>
    <m/>
    <m/>
    <x v="0"/>
    <m/>
    <m/>
    <m/>
    <m/>
    <m/>
    <m/>
    <m/>
    <m/>
    <m/>
    <m/>
    <m/>
    <m/>
    <m/>
    <m/>
    <m/>
    <m/>
    <m/>
    <m/>
    <m/>
    <m/>
    <m/>
    <m/>
    <m/>
    <m/>
    <m/>
    <m/>
    <m/>
    <n v="0"/>
    <m/>
    <m/>
    <m/>
    <m/>
    <m/>
    <m/>
    <m/>
    <m/>
    <m/>
    <m/>
    <m/>
    <m/>
    <m/>
    <m/>
    <m/>
    <m/>
    <m/>
    <m/>
    <m/>
    <m/>
    <m/>
    <m/>
    <m/>
    <m/>
    <m/>
    <m/>
    <m/>
    <m/>
    <m/>
    <m/>
    <m/>
    <m/>
    <m/>
    <m/>
    <m/>
    <m/>
    <m/>
    <m/>
    <m/>
    <m/>
    <m/>
    <m/>
    <m/>
    <m/>
  </r>
  <r>
    <b v="0"/>
    <n v="467"/>
    <s v="L-1550-678820686"/>
    <s v="1211106357"/>
    <m/>
    <s v="https://portal.dnb.de/opac.htm?method=simpleSearch&amp;cqlMode=true&amp;query=idn%3D1211106357"/>
    <s v="III 55, 2 (2. angebundenes Werk)"/>
    <m/>
    <m/>
    <m/>
    <x v="0"/>
    <m/>
    <m/>
    <m/>
    <m/>
    <m/>
    <m/>
    <m/>
    <m/>
    <m/>
    <m/>
    <m/>
    <m/>
    <m/>
    <m/>
    <m/>
    <x v="0"/>
    <m/>
    <m/>
    <m/>
    <m/>
    <m/>
    <m/>
    <m/>
    <m/>
    <m/>
    <m/>
    <m/>
    <m/>
    <m/>
    <m/>
    <m/>
    <m/>
    <m/>
    <m/>
    <m/>
    <m/>
    <m/>
    <m/>
    <m/>
    <m/>
    <m/>
    <m/>
    <m/>
    <n v="0"/>
    <m/>
    <m/>
    <m/>
    <m/>
    <m/>
    <m/>
    <m/>
    <m/>
    <m/>
    <m/>
    <m/>
    <m/>
    <m/>
    <m/>
    <m/>
    <m/>
    <m/>
    <m/>
    <m/>
    <m/>
    <m/>
    <m/>
    <m/>
    <m/>
    <m/>
    <m/>
    <m/>
    <m/>
    <m/>
    <m/>
    <m/>
    <m/>
    <m/>
    <m/>
    <m/>
    <m/>
    <m/>
    <m/>
    <m/>
    <m/>
    <m/>
    <m/>
    <m/>
    <m/>
  </r>
  <r>
    <b v="0"/>
    <n v="468"/>
    <s v="L-1550-678820554"/>
    <s v="1211106055"/>
    <m/>
    <s v="https://portal.dnb.de/opac.htm?method=simpleSearch&amp;cqlMode=true&amp;query=idn%3D1211106055"/>
    <s v="III 55, 2 (3. angebundenes Werk)"/>
    <m/>
    <m/>
    <m/>
    <x v="0"/>
    <m/>
    <m/>
    <m/>
    <m/>
    <m/>
    <m/>
    <m/>
    <m/>
    <m/>
    <m/>
    <m/>
    <m/>
    <m/>
    <m/>
    <m/>
    <x v="0"/>
    <m/>
    <m/>
    <m/>
    <m/>
    <m/>
    <m/>
    <m/>
    <m/>
    <m/>
    <m/>
    <m/>
    <m/>
    <m/>
    <m/>
    <m/>
    <m/>
    <m/>
    <m/>
    <m/>
    <m/>
    <m/>
    <m/>
    <m/>
    <m/>
    <m/>
    <m/>
    <m/>
    <n v="0"/>
    <m/>
    <m/>
    <m/>
    <m/>
    <m/>
    <m/>
    <m/>
    <m/>
    <m/>
    <m/>
    <m/>
    <m/>
    <m/>
    <m/>
    <m/>
    <m/>
    <m/>
    <m/>
    <m/>
    <m/>
    <m/>
    <m/>
    <m/>
    <m/>
    <m/>
    <m/>
    <m/>
    <m/>
    <m/>
    <m/>
    <m/>
    <m/>
    <m/>
    <m/>
    <m/>
    <m/>
    <m/>
    <m/>
    <m/>
    <m/>
    <m/>
    <m/>
    <m/>
    <m/>
  </r>
  <r>
    <b v="0"/>
    <n v="465"/>
    <s v="L-1550-315326816"/>
    <s v="1066868778"/>
    <m/>
    <s v="https://portal.dnb.de/opac.htm?method=simpleSearch&amp;cqlMode=true&amp;query=idn%3D1066868778"/>
    <s v="III 55, 3"/>
    <m/>
    <s v="X"/>
    <s v="Halbledereinband, Schließen, erhabene Buchbeschläge"/>
    <x v="2"/>
    <s v="180°"/>
    <s v="hohler Rücken"/>
    <m/>
    <s v="Buchschuh"/>
    <s v="Nein"/>
    <n v="0"/>
    <m/>
    <m/>
    <m/>
    <m/>
    <m/>
    <m/>
    <m/>
    <m/>
    <m/>
    <x v="0"/>
    <m/>
    <m/>
    <m/>
    <m/>
    <m/>
    <m/>
    <m/>
    <m/>
    <m/>
    <m/>
    <m/>
    <m/>
    <m/>
    <m/>
    <m/>
    <m/>
    <m/>
    <m/>
    <m/>
    <m/>
    <m/>
    <m/>
    <m/>
    <m/>
    <m/>
    <m/>
    <m/>
    <n v="0"/>
    <m/>
    <m/>
    <m/>
    <m/>
    <m/>
    <m/>
    <m/>
    <m/>
    <m/>
    <m/>
    <m/>
    <m/>
    <m/>
    <m/>
    <m/>
    <m/>
    <m/>
    <m/>
    <m/>
    <m/>
    <m/>
    <m/>
    <m/>
    <m/>
    <m/>
    <m/>
    <m/>
    <m/>
    <m/>
    <m/>
    <m/>
    <m/>
    <m/>
    <m/>
    <m/>
    <m/>
    <m/>
    <m/>
    <m/>
    <m/>
    <m/>
    <m/>
    <m/>
    <m/>
  </r>
  <r>
    <b v="1"/>
    <m/>
    <s v="L-9999-414283635"/>
    <s v="1137969253"/>
    <s v="Qd"/>
    <m/>
    <s v="III 55, 3"/>
    <s v="III 55, 3"/>
    <m/>
    <m/>
    <x v="0"/>
    <m/>
    <m/>
    <m/>
    <m/>
    <m/>
    <m/>
    <m/>
    <m/>
    <m/>
    <m/>
    <m/>
    <m/>
    <m/>
    <m/>
    <m/>
    <x v="0"/>
    <m/>
    <m/>
    <m/>
    <m/>
    <m/>
    <m/>
    <m/>
    <m/>
    <m/>
    <m/>
    <m/>
    <m/>
    <m/>
    <m/>
    <m/>
    <m/>
    <m/>
    <m/>
    <m/>
    <m/>
    <m/>
    <m/>
    <m/>
    <m/>
    <m/>
    <m/>
    <m/>
    <m/>
    <m/>
    <m/>
    <m/>
    <m/>
    <m/>
    <m/>
    <m/>
    <m/>
    <m/>
    <m/>
    <m/>
    <m/>
    <m/>
    <m/>
    <m/>
    <m/>
    <m/>
    <m/>
    <m/>
    <m/>
    <m/>
    <m/>
    <m/>
    <m/>
    <m/>
    <m/>
    <m/>
    <m/>
    <m/>
    <m/>
    <m/>
    <m/>
    <m/>
    <m/>
    <m/>
    <m/>
    <m/>
    <m/>
    <m/>
    <m/>
    <m/>
    <m/>
    <m/>
    <m/>
  </r>
  <r>
    <b v="0"/>
    <n v="469"/>
    <s v="L-1550-678532680"/>
    <s v="1210936100"/>
    <m/>
    <s v="https://portal.dnb.de/opac.htm?method=simpleSearch&amp;cqlMode=true&amp;query=idn%3D1210936100"/>
    <s v="III 55, 3 (1. angebundenes Werk)"/>
    <m/>
    <m/>
    <m/>
    <x v="0"/>
    <m/>
    <m/>
    <m/>
    <m/>
    <m/>
    <m/>
    <m/>
    <m/>
    <m/>
    <m/>
    <m/>
    <m/>
    <m/>
    <m/>
    <m/>
    <x v="0"/>
    <m/>
    <m/>
    <m/>
    <m/>
    <m/>
    <m/>
    <m/>
    <m/>
    <m/>
    <m/>
    <m/>
    <m/>
    <m/>
    <m/>
    <m/>
    <m/>
    <m/>
    <m/>
    <m/>
    <m/>
    <m/>
    <m/>
    <m/>
    <m/>
    <m/>
    <m/>
    <m/>
    <n v="0"/>
    <m/>
    <m/>
    <m/>
    <m/>
    <m/>
    <m/>
    <m/>
    <m/>
    <m/>
    <m/>
    <m/>
    <m/>
    <m/>
    <m/>
    <m/>
    <m/>
    <m/>
    <m/>
    <m/>
    <m/>
    <m/>
    <m/>
    <m/>
    <m/>
    <m/>
    <m/>
    <m/>
    <m/>
    <m/>
    <m/>
    <m/>
    <m/>
    <m/>
    <m/>
    <m/>
    <m/>
    <m/>
    <m/>
    <m/>
    <m/>
    <m/>
    <m/>
    <m/>
    <m/>
  </r>
  <r>
    <b v="0"/>
    <n v="470"/>
    <s v="L-1550-67853246X"/>
    <s v="1210935783"/>
    <m/>
    <s v="https://portal.dnb.de/opac.htm?method=simpleSearch&amp;cqlMode=true&amp;query=idn%3D1210935783"/>
    <s v="III 55, 3 (2. angebundenes Werk)"/>
    <m/>
    <m/>
    <m/>
    <x v="0"/>
    <m/>
    <m/>
    <m/>
    <m/>
    <m/>
    <m/>
    <m/>
    <m/>
    <m/>
    <m/>
    <m/>
    <m/>
    <m/>
    <m/>
    <m/>
    <x v="0"/>
    <m/>
    <m/>
    <m/>
    <m/>
    <m/>
    <m/>
    <m/>
    <m/>
    <m/>
    <m/>
    <m/>
    <m/>
    <m/>
    <m/>
    <m/>
    <m/>
    <m/>
    <m/>
    <m/>
    <m/>
    <m/>
    <m/>
    <m/>
    <m/>
    <m/>
    <m/>
    <m/>
    <n v="0"/>
    <m/>
    <m/>
    <m/>
    <m/>
    <m/>
    <m/>
    <m/>
    <m/>
    <m/>
    <m/>
    <m/>
    <m/>
    <m/>
    <m/>
    <m/>
    <m/>
    <m/>
    <m/>
    <m/>
    <m/>
    <m/>
    <m/>
    <m/>
    <m/>
    <m/>
    <m/>
    <m/>
    <m/>
    <m/>
    <m/>
    <m/>
    <m/>
    <m/>
    <m/>
    <m/>
    <m/>
    <m/>
    <m/>
    <m/>
    <m/>
    <m/>
    <m/>
    <m/>
    <m/>
  </r>
  <r>
    <b v="1"/>
    <n v="471"/>
    <s v="L-1527-315489995"/>
    <s v="1066959412"/>
    <s v="Aaf"/>
    <s v="https://portal.dnb.de/opac.htm?method=simpleSearch&amp;cqlMode=true&amp;query=idn%3D1066959412"/>
    <s v="III 56, 1"/>
    <s v="III 56, 1"/>
    <s v="X"/>
    <s v="Halbledereinband, Schließen, erhabene Buchbeschläge"/>
    <x v="1"/>
    <s v="80° bis 110°, einseitig digitalisierbar?"/>
    <s v="hohler Rücken"/>
    <m/>
    <s v="Buchschuh"/>
    <s v="Nein"/>
    <n v="0"/>
    <m/>
    <m/>
    <m/>
    <m/>
    <m/>
    <m/>
    <m/>
    <m/>
    <m/>
    <x v="0"/>
    <m/>
    <m/>
    <m/>
    <m/>
    <m/>
    <m/>
    <m/>
    <m/>
    <m/>
    <m/>
    <m/>
    <m/>
    <m/>
    <m/>
    <m/>
    <m/>
    <m/>
    <m/>
    <m/>
    <m/>
    <m/>
    <m/>
    <m/>
    <m/>
    <m/>
    <m/>
    <m/>
    <n v="0"/>
    <m/>
    <m/>
    <m/>
    <m/>
    <m/>
    <m/>
    <m/>
    <m/>
    <m/>
    <m/>
    <m/>
    <m/>
    <m/>
    <m/>
    <m/>
    <m/>
    <m/>
    <m/>
    <m/>
    <m/>
    <m/>
    <m/>
    <m/>
    <m/>
    <m/>
    <m/>
    <m/>
    <m/>
    <m/>
    <m/>
    <m/>
    <m/>
    <m/>
    <m/>
    <m/>
    <m/>
    <m/>
    <m/>
    <m/>
    <m/>
    <m/>
    <m/>
    <m/>
    <m/>
  </r>
  <r>
    <b v="1"/>
    <n v="472"/>
    <s v="L-1509-315468238"/>
    <s v="1066940452"/>
    <s v="Aaf"/>
    <s v="https://portal.dnb.de/opac.htm?method=simpleSearch&amp;cqlMode=true&amp;query=idn%3D1066940452"/>
    <s v="III 57, 1"/>
    <s v="III 57, 1"/>
    <s v="X"/>
    <s v="Ledereinband, Schließen, erhabene Buchbeschläge"/>
    <x v="4"/>
    <s v="80° bis 110°, einseitig digitalisierbar?"/>
    <s v="Schrift bis in den Falz"/>
    <m/>
    <s v="Kassette"/>
    <s v="Nein"/>
    <n v="0"/>
    <m/>
    <m/>
    <m/>
    <m/>
    <m/>
    <m/>
    <m/>
    <m/>
    <m/>
    <x v="3"/>
    <m/>
    <s v="x"/>
    <s v="f"/>
    <m/>
    <m/>
    <m/>
    <m/>
    <s v="x"/>
    <s v="Pa"/>
    <m/>
    <m/>
    <m/>
    <m/>
    <m/>
    <m/>
    <m/>
    <m/>
    <m/>
    <s v="I/R"/>
    <s v="x"/>
    <n v="0"/>
    <s v="x"/>
    <s v="110"/>
    <m/>
    <m/>
    <m/>
    <s v="n"/>
    <n v="0"/>
    <m/>
    <s v="Gewebe mit Papier"/>
    <m/>
    <m/>
    <m/>
    <m/>
    <m/>
    <m/>
    <m/>
    <m/>
    <m/>
    <m/>
    <m/>
    <m/>
    <m/>
    <m/>
    <m/>
    <m/>
    <m/>
    <m/>
    <m/>
    <m/>
    <m/>
    <m/>
    <m/>
    <m/>
    <m/>
    <m/>
    <m/>
    <m/>
    <m/>
    <m/>
    <m/>
    <m/>
    <m/>
    <m/>
    <m/>
    <m/>
    <m/>
    <m/>
    <m/>
    <m/>
    <m/>
    <m/>
  </r>
  <r>
    <b v="0"/>
    <n v="473"/>
    <s v="L-1509-315297670"/>
    <s v="1066837589"/>
    <m/>
    <s v="https://portal.dnb.de/opac.htm?method=simpleSearch&amp;cqlMode=true&amp;query=idn%3D1066837589"/>
    <s v="III 57, 2"/>
    <m/>
    <s v="X"/>
    <s v="Ledereinband, Schließen, erhabene Buchbeschläge"/>
    <x v="1"/>
    <s v="80° bis 110°, einseitig digitalisierbar?"/>
    <s v="fester Rücken mit Schmuckprägung, Schrift bis in den Falz"/>
    <m/>
    <s v="Kassette"/>
    <s v="Nein"/>
    <n v="0"/>
    <m/>
    <m/>
    <m/>
    <m/>
    <m/>
    <m/>
    <m/>
    <m/>
    <m/>
    <x v="0"/>
    <m/>
    <m/>
    <m/>
    <m/>
    <m/>
    <m/>
    <m/>
    <m/>
    <m/>
    <m/>
    <m/>
    <m/>
    <m/>
    <m/>
    <m/>
    <m/>
    <m/>
    <m/>
    <m/>
    <m/>
    <m/>
    <m/>
    <m/>
    <m/>
    <m/>
    <m/>
    <m/>
    <n v="0"/>
    <m/>
    <m/>
    <m/>
    <m/>
    <m/>
    <m/>
    <m/>
    <m/>
    <m/>
    <m/>
    <m/>
    <m/>
    <m/>
    <m/>
    <m/>
    <m/>
    <m/>
    <m/>
    <m/>
    <m/>
    <m/>
    <m/>
    <m/>
    <m/>
    <m/>
    <m/>
    <m/>
    <m/>
    <m/>
    <m/>
    <m/>
    <m/>
    <m/>
    <m/>
    <m/>
    <m/>
    <m/>
    <m/>
    <m/>
    <m/>
    <m/>
    <m/>
    <m/>
    <m/>
  </r>
  <r>
    <b v="1"/>
    <m/>
    <s v="L-9999-414174534"/>
    <s v="1137895519"/>
    <s v="Qd"/>
    <m/>
    <s v="III 57, 2"/>
    <s v="III 57, 2"/>
    <m/>
    <m/>
    <x v="0"/>
    <m/>
    <m/>
    <m/>
    <m/>
    <m/>
    <m/>
    <m/>
    <m/>
    <m/>
    <m/>
    <m/>
    <m/>
    <m/>
    <m/>
    <m/>
    <x v="0"/>
    <m/>
    <m/>
    <m/>
    <m/>
    <m/>
    <m/>
    <m/>
    <m/>
    <m/>
    <m/>
    <m/>
    <m/>
    <m/>
    <m/>
    <m/>
    <m/>
    <m/>
    <m/>
    <m/>
    <m/>
    <m/>
    <m/>
    <m/>
    <m/>
    <m/>
    <m/>
    <m/>
    <m/>
    <m/>
    <m/>
    <m/>
    <m/>
    <m/>
    <m/>
    <m/>
    <m/>
    <m/>
    <m/>
    <m/>
    <m/>
    <m/>
    <m/>
    <m/>
    <m/>
    <m/>
    <m/>
    <m/>
    <m/>
    <m/>
    <m/>
    <m/>
    <m/>
    <m/>
    <m/>
    <m/>
    <m/>
    <m/>
    <m/>
    <m/>
    <m/>
    <m/>
    <m/>
    <m/>
    <m/>
    <m/>
    <m/>
    <m/>
    <m/>
    <m/>
    <m/>
    <m/>
    <m/>
  </r>
  <r>
    <b v="0"/>
    <n v="494"/>
    <s v="L-1511-670405795"/>
    <s v="1208537865"/>
    <m/>
    <s v="https://portal.dnb.de/opac.htm?method=simpleSearch&amp;cqlMode=true&amp;query=idn%3D1208537865"/>
    <s v="III 57, 2 (1. angebundenes Werk)"/>
    <m/>
    <m/>
    <m/>
    <x v="0"/>
    <m/>
    <m/>
    <m/>
    <m/>
    <m/>
    <m/>
    <m/>
    <m/>
    <m/>
    <m/>
    <m/>
    <m/>
    <m/>
    <m/>
    <m/>
    <x v="0"/>
    <m/>
    <m/>
    <m/>
    <m/>
    <m/>
    <m/>
    <m/>
    <m/>
    <m/>
    <m/>
    <m/>
    <m/>
    <m/>
    <m/>
    <m/>
    <m/>
    <m/>
    <m/>
    <m/>
    <m/>
    <m/>
    <m/>
    <m/>
    <m/>
    <m/>
    <m/>
    <m/>
    <n v="0"/>
    <m/>
    <m/>
    <m/>
    <m/>
    <m/>
    <m/>
    <m/>
    <m/>
    <m/>
    <m/>
    <m/>
    <m/>
    <m/>
    <m/>
    <m/>
    <m/>
    <m/>
    <m/>
    <m/>
    <m/>
    <m/>
    <m/>
    <m/>
    <m/>
    <m/>
    <m/>
    <m/>
    <m/>
    <m/>
    <m/>
    <m/>
    <m/>
    <m/>
    <m/>
    <m/>
    <m/>
    <m/>
    <m/>
    <m/>
    <m/>
    <m/>
    <m/>
    <m/>
    <m/>
  </r>
  <r>
    <b v="0"/>
    <n v="495"/>
    <s v="L-9999-670405825"/>
    <s v="1208537962"/>
    <m/>
    <s v="https://portal.dnb.de/opac.htm?method=simpleSearch&amp;cqlMode=true&amp;query=idn%3D1208537962"/>
    <s v="III 57, 2 (2. angebundenes Werk)"/>
    <m/>
    <m/>
    <m/>
    <x v="0"/>
    <m/>
    <m/>
    <m/>
    <m/>
    <m/>
    <m/>
    <m/>
    <m/>
    <m/>
    <m/>
    <m/>
    <m/>
    <m/>
    <m/>
    <m/>
    <x v="0"/>
    <m/>
    <m/>
    <m/>
    <m/>
    <m/>
    <m/>
    <m/>
    <m/>
    <m/>
    <m/>
    <m/>
    <m/>
    <m/>
    <m/>
    <m/>
    <m/>
    <m/>
    <m/>
    <m/>
    <m/>
    <m/>
    <m/>
    <m/>
    <m/>
    <m/>
    <m/>
    <m/>
    <n v="0"/>
    <m/>
    <m/>
    <m/>
    <m/>
    <m/>
    <m/>
    <m/>
    <m/>
    <m/>
    <m/>
    <m/>
    <m/>
    <m/>
    <m/>
    <m/>
    <m/>
    <m/>
    <m/>
    <m/>
    <m/>
    <m/>
    <m/>
    <m/>
    <m/>
    <m/>
    <m/>
    <m/>
    <m/>
    <m/>
    <m/>
    <m/>
    <m/>
    <m/>
    <m/>
    <m/>
    <m/>
    <m/>
    <m/>
    <m/>
    <m/>
    <m/>
    <m/>
    <m/>
    <m/>
  </r>
  <r>
    <b v="1"/>
    <n v="496"/>
    <s v="L-1536-17596596X"/>
    <s v="1001987322"/>
    <s v="Aal"/>
    <s v="https://portal.dnb.de/opac.htm?method=simpleSearch&amp;cqlMode=true&amp;query=idn%3D1001987322"/>
    <s v="III 57, 2 a"/>
    <s v="III 57, 2a"/>
    <m/>
    <s v="Papier- oder Pappeinband"/>
    <x v="1"/>
    <s v="180°"/>
    <s v="hohler Rücken"/>
    <m/>
    <s v="Kassette"/>
    <s v="Nein"/>
    <n v="0"/>
    <m/>
    <m/>
    <m/>
    <m/>
    <m/>
    <m/>
    <m/>
    <m/>
    <m/>
    <x v="0"/>
    <m/>
    <m/>
    <m/>
    <m/>
    <m/>
    <m/>
    <m/>
    <m/>
    <m/>
    <m/>
    <m/>
    <m/>
    <m/>
    <m/>
    <m/>
    <m/>
    <m/>
    <m/>
    <m/>
    <m/>
    <m/>
    <m/>
    <m/>
    <m/>
    <m/>
    <m/>
    <m/>
    <n v="0"/>
    <m/>
    <m/>
    <m/>
    <m/>
    <m/>
    <m/>
    <m/>
    <m/>
    <m/>
    <m/>
    <m/>
    <m/>
    <m/>
    <m/>
    <m/>
    <m/>
    <m/>
    <m/>
    <m/>
    <m/>
    <m/>
    <m/>
    <m/>
    <m/>
    <m/>
    <m/>
    <m/>
    <m/>
    <m/>
    <m/>
    <m/>
    <m/>
    <m/>
    <m/>
    <m/>
    <m/>
    <m/>
    <m/>
    <m/>
    <m/>
    <m/>
    <m/>
    <m/>
    <m/>
  </r>
  <r>
    <b v="0"/>
    <n v="474"/>
    <s v="L-1514-31531687X"/>
    <s v="1066858055"/>
    <m/>
    <s v="https://portal.dnb.de/opac.htm?method=simpleSearch&amp;cqlMode=true&amp;query=idn%3D1066858055"/>
    <s v="III 57, 3"/>
    <m/>
    <s v="X"/>
    <s v="Halbledereinband, Schließen, erhabene Buchbeschläge"/>
    <x v="2"/>
    <s v="180°"/>
    <s v="hohler Rücken"/>
    <m/>
    <s v="Buchschuh"/>
    <s v="Nein"/>
    <n v="0"/>
    <m/>
    <m/>
    <m/>
    <m/>
    <m/>
    <m/>
    <m/>
    <m/>
    <m/>
    <x v="0"/>
    <m/>
    <m/>
    <m/>
    <m/>
    <m/>
    <m/>
    <m/>
    <m/>
    <m/>
    <m/>
    <m/>
    <m/>
    <m/>
    <m/>
    <m/>
    <m/>
    <m/>
    <m/>
    <m/>
    <m/>
    <m/>
    <m/>
    <m/>
    <m/>
    <m/>
    <m/>
    <m/>
    <n v="0"/>
    <m/>
    <m/>
    <m/>
    <m/>
    <m/>
    <m/>
    <m/>
    <m/>
    <m/>
    <m/>
    <m/>
    <m/>
    <m/>
    <m/>
    <m/>
    <m/>
    <m/>
    <m/>
    <m/>
    <m/>
    <m/>
    <m/>
    <m/>
    <m/>
    <m/>
    <m/>
    <m/>
    <m/>
    <m/>
    <m/>
    <m/>
    <m/>
    <m/>
    <m/>
    <m/>
    <m/>
    <m/>
    <m/>
    <m/>
    <m/>
    <m/>
    <m/>
    <m/>
    <m/>
  </r>
  <r>
    <b v="1"/>
    <m/>
    <s v="L-9999-414174925"/>
    <s v="1137896175"/>
    <s v="Qd"/>
    <m/>
    <s v="III 57, 3"/>
    <s v="III 57, 3"/>
    <m/>
    <m/>
    <x v="0"/>
    <m/>
    <m/>
    <m/>
    <m/>
    <m/>
    <m/>
    <m/>
    <m/>
    <m/>
    <m/>
    <m/>
    <m/>
    <m/>
    <m/>
    <m/>
    <x v="0"/>
    <m/>
    <m/>
    <m/>
    <m/>
    <m/>
    <m/>
    <m/>
    <m/>
    <m/>
    <m/>
    <m/>
    <m/>
    <m/>
    <m/>
    <m/>
    <m/>
    <m/>
    <m/>
    <m/>
    <m/>
    <m/>
    <m/>
    <m/>
    <m/>
    <m/>
    <m/>
    <m/>
    <m/>
    <m/>
    <m/>
    <m/>
    <m/>
    <m/>
    <m/>
    <m/>
    <m/>
    <m/>
    <m/>
    <m/>
    <m/>
    <m/>
    <m/>
    <m/>
    <m/>
    <m/>
    <m/>
    <m/>
    <m/>
    <m/>
    <m/>
    <m/>
    <m/>
    <m/>
    <m/>
    <m/>
    <m/>
    <m/>
    <m/>
    <m/>
    <m/>
    <m/>
    <m/>
    <m/>
    <m/>
    <m/>
    <m/>
    <m/>
    <m/>
    <m/>
    <m/>
    <m/>
    <m/>
  </r>
  <r>
    <b v="0"/>
    <n v="497"/>
    <s v="L-1514-670546879"/>
    <s v="1208663151"/>
    <m/>
    <s v="https://portal.dnb.de/opac.htm?method=simpleSearch&amp;cqlMode=true&amp;query=idn%3D1208663151"/>
    <s v="III 57, 3 ( Angebundenes Werk)"/>
    <m/>
    <m/>
    <m/>
    <x v="0"/>
    <m/>
    <m/>
    <m/>
    <m/>
    <m/>
    <m/>
    <m/>
    <m/>
    <m/>
    <m/>
    <m/>
    <m/>
    <m/>
    <m/>
    <m/>
    <x v="0"/>
    <m/>
    <m/>
    <m/>
    <m/>
    <m/>
    <m/>
    <m/>
    <m/>
    <m/>
    <m/>
    <m/>
    <m/>
    <m/>
    <m/>
    <m/>
    <m/>
    <m/>
    <m/>
    <m/>
    <m/>
    <m/>
    <m/>
    <m/>
    <m/>
    <m/>
    <m/>
    <m/>
    <n v="0"/>
    <m/>
    <m/>
    <m/>
    <m/>
    <m/>
    <m/>
    <m/>
    <m/>
    <m/>
    <m/>
    <m/>
    <m/>
    <m/>
    <m/>
    <m/>
    <m/>
    <m/>
    <m/>
    <m/>
    <m/>
    <m/>
    <m/>
    <m/>
    <m/>
    <m/>
    <m/>
    <m/>
    <m/>
    <m/>
    <m/>
    <m/>
    <m/>
    <m/>
    <m/>
    <m/>
    <m/>
    <m/>
    <m/>
    <m/>
    <m/>
    <m/>
    <m/>
    <m/>
    <m/>
  </r>
  <r>
    <b v="1"/>
    <n v="475"/>
    <s v="L-1531-31530863X"/>
    <s v="1066849633"/>
    <s v="Aaf"/>
    <s v="https://portal.dnb.de/opac.htm?method=simpleSearch&amp;cqlMode=true&amp;query=idn%3D1066849633"/>
    <s v="III 57, 4"/>
    <s v="III 57, 4"/>
    <s v="X"/>
    <s v="Gewebeeinband"/>
    <x v="1"/>
    <s v="80° bis 110°, einseitig digitalisierbar?"/>
    <s v="hohler Rücken"/>
    <m/>
    <m/>
    <m/>
    <n v="0"/>
    <m/>
    <s v="enth. Blindlagen"/>
    <m/>
    <m/>
    <m/>
    <m/>
    <m/>
    <m/>
    <m/>
    <x v="0"/>
    <m/>
    <m/>
    <m/>
    <m/>
    <m/>
    <m/>
    <m/>
    <m/>
    <m/>
    <m/>
    <m/>
    <m/>
    <m/>
    <m/>
    <m/>
    <m/>
    <m/>
    <m/>
    <m/>
    <m/>
    <m/>
    <m/>
    <m/>
    <m/>
    <m/>
    <m/>
    <m/>
    <n v="0"/>
    <m/>
    <m/>
    <m/>
    <m/>
    <m/>
    <m/>
    <m/>
    <m/>
    <m/>
    <m/>
    <m/>
    <m/>
    <m/>
    <m/>
    <m/>
    <m/>
    <m/>
    <m/>
    <m/>
    <m/>
    <m/>
    <m/>
    <m/>
    <m/>
    <m/>
    <m/>
    <m/>
    <m/>
    <m/>
    <m/>
    <m/>
    <m/>
    <m/>
    <m/>
    <m/>
    <m/>
    <m/>
    <m/>
    <m/>
    <m/>
    <m/>
    <m/>
    <m/>
    <m/>
  </r>
  <r>
    <b v="1"/>
    <n v="476"/>
    <s v="L-1532-315468602"/>
    <s v="1066940851"/>
    <s v="Aaf"/>
    <s v="https://portal.dnb.de/opac.htm?method=simpleSearch&amp;cqlMode=true&amp;query=idn%3D1066940851"/>
    <s v="III 57, 5"/>
    <s v="III 57, 5"/>
    <s v="X"/>
    <s v="Gewebeeinband"/>
    <x v="1"/>
    <s v="80° bis 110°, einseitig digitalisierbar?"/>
    <s v="hohler Rücken, Schrift bis in den Falz"/>
    <m/>
    <m/>
    <m/>
    <n v="0"/>
    <m/>
    <s v="enth. Blindlagen"/>
    <m/>
    <m/>
    <m/>
    <m/>
    <m/>
    <m/>
    <m/>
    <x v="0"/>
    <m/>
    <m/>
    <m/>
    <m/>
    <m/>
    <m/>
    <m/>
    <m/>
    <m/>
    <m/>
    <m/>
    <m/>
    <m/>
    <m/>
    <m/>
    <m/>
    <m/>
    <m/>
    <m/>
    <m/>
    <m/>
    <m/>
    <m/>
    <m/>
    <m/>
    <m/>
    <m/>
    <n v="0"/>
    <m/>
    <m/>
    <m/>
    <m/>
    <m/>
    <m/>
    <m/>
    <m/>
    <m/>
    <m/>
    <m/>
    <m/>
    <m/>
    <m/>
    <m/>
    <m/>
    <m/>
    <m/>
    <m/>
    <m/>
    <m/>
    <m/>
    <m/>
    <m/>
    <m/>
    <m/>
    <m/>
    <m/>
    <m/>
    <m/>
    <m/>
    <m/>
    <m/>
    <m/>
    <m/>
    <m/>
    <m/>
    <m/>
    <m/>
    <m/>
    <m/>
    <m/>
    <m/>
    <m/>
  </r>
  <r>
    <b v="1"/>
    <n v="477"/>
    <s v="L-1533-315463775"/>
    <s v="1066935866"/>
    <s v="Aaf"/>
    <s v="https://portal.dnb.de/opac.htm?method=simpleSearch&amp;cqlMode=true&amp;query=idn%3D1066935866"/>
    <s v="III 57, 6"/>
    <s v="III 57, 6"/>
    <s v="X"/>
    <s v="Gewebeeinband"/>
    <x v="1"/>
    <s v="80° bis 110°, einseitig digitalisierbar?"/>
    <s v="hohler Rücken, Schrift bis in den Falz"/>
    <m/>
    <m/>
    <m/>
    <n v="0"/>
    <m/>
    <s v="enth. Blindlagen"/>
    <m/>
    <m/>
    <m/>
    <m/>
    <m/>
    <m/>
    <m/>
    <x v="0"/>
    <m/>
    <m/>
    <m/>
    <m/>
    <m/>
    <m/>
    <m/>
    <m/>
    <m/>
    <m/>
    <m/>
    <m/>
    <m/>
    <m/>
    <m/>
    <m/>
    <m/>
    <m/>
    <m/>
    <m/>
    <m/>
    <m/>
    <m/>
    <m/>
    <m/>
    <m/>
    <m/>
    <n v="0"/>
    <m/>
    <m/>
    <m/>
    <m/>
    <m/>
    <m/>
    <m/>
    <m/>
    <m/>
    <m/>
    <m/>
    <m/>
    <m/>
    <m/>
    <m/>
    <m/>
    <m/>
    <m/>
    <m/>
    <m/>
    <m/>
    <m/>
    <m/>
    <m/>
    <m/>
    <m/>
    <m/>
    <m/>
    <m/>
    <m/>
    <m/>
    <m/>
    <m/>
    <m/>
    <m/>
    <m/>
    <m/>
    <m/>
    <m/>
    <m/>
    <m/>
    <m/>
    <m/>
    <m/>
  </r>
  <r>
    <b v="0"/>
    <n v="478"/>
    <s v="L-1551-315207639"/>
    <s v="106678602X"/>
    <m/>
    <s v="https://portal.dnb.de/opac.htm?method=simpleSearch&amp;cqlMode=true&amp;query=idn%3D106678602X"/>
    <s v="III 57, 7"/>
    <m/>
    <s v="X"/>
    <s v="Ledereinband"/>
    <x v="1"/>
    <s v="80° bis 110°, einseitig digitalisierbar?"/>
    <s v="fester Rücken mit Schmuckprägung, Schrift bis in den Falz"/>
    <m/>
    <s v="Kassette"/>
    <s v="Nein"/>
    <n v="0"/>
    <m/>
    <m/>
    <m/>
    <m/>
    <m/>
    <m/>
    <m/>
    <m/>
    <m/>
    <x v="0"/>
    <m/>
    <m/>
    <m/>
    <m/>
    <m/>
    <m/>
    <m/>
    <m/>
    <m/>
    <m/>
    <m/>
    <m/>
    <m/>
    <m/>
    <m/>
    <m/>
    <m/>
    <m/>
    <m/>
    <m/>
    <m/>
    <m/>
    <m/>
    <m/>
    <m/>
    <m/>
    <m/>
    <n v="0"/>
    <m/>
    <m/>
    <m/>
    <m/>
    <m/>
    <m/>
    <m/>
    <m/>
    <m/>
    <m/>
    <m/>
    <m/>
    <m/>
    <m/>
    <m/>
    <m/>
    <m/>
    <m/>
    <m/>
    <m/>
    <m/>
    <m/>
    <m/>
    <m/>
    <m/>
    <m/>
    <m/>
    <m/>
    <m/>
    <m/>
    <m/>
    <m/>
    <m/>
    <m/>
    <m/>
    <m/>
    <m/>
    <m/>
    <m/>
    <m/>
    <m/>
    <m/>
    <m/>
    <m/>
  </r>
  <r>
    <b v="1"/>
    <m/>
    <s v="L-9999-414171144"/>
    <s v="1137888539"/>
    <s v="Qd"/>
    <m/>
    <s v="III 57, 7"/>
    <s v="III 57, 7"/>
    <m/>
    <m/>
    <x v="0"/>
    <m/>
    <m/>
    <m/>
    <m/>
    <m/>
    <m/>
    <m/>
    <m/>
    <m/>
    <m/>
    <m/>
    <m/>
    <m/>
    <m/>
    <m/>
    <x v="0"/>
    <m/>
    <m/>
    <m/>
    <m/>
    <m/>
    <m/>
    <m/>
    <m/>
    <m/>
    <m/>
    <m/>
    <m/>
    <m/>
    <m/>
    <m/>
    <m/>
    <m/>
    <m/>
    <m/>
    <m/>
    <m/>
    <m/>
    <m/>
    <m/>
    <m/>
    <m/>
    <m/>
    <m/>
    <m/>
    <m/>
    <m/>
    <m/>
    <m/>
    <m/>
    <m/>
    <m/>
    <m/>
    <m/>
    <m/>
    <m/>
    <m/>
    <m/>
    <m/>
    <m/>
    <m/>
    <m/>
    <m/>
    <m/>
    <m/>
    <m/>
    <m/>
    <m/>
    <m/>
    <m/>
    <m/>
    <m/>
    <m/>
    <m/>
    <m/>
    <m/>
    <m/>
    <m/>
    <m/>
    <m/>
    <m/>
    <m/>
    <m/>
    <m/>
    <m/>
    <m/>
    <m/>
    <m/>
  </r>
  <r>
    <b v="0"/>
    <n v="498"/>
    <s v="L-1549-671051946"/>
    <s v="1208926721"/>
    <m/>
    <s v="https://portal.dnb.de/opac.htm?method=simpleSearch&amp;cqlMode=true&amp;query=idn%3D1208926721"/>
    <s v="III 57, 7 (1. angebundenes Werk)"/>
    <m/>
    <m/>
    <m/>
    <x v="0"/>
    <m/>
    <m/>
    <m/>
    <m/>
    <m/>
    <m/>
    <m/>
    <m/>
    <m/>
    <m/>
    <m/>
    <m/>
    <m/>
    <m/>
    <m/>
    <x v="0"/>
    <m/>
    <m/>
    <m/>
    <m/>
    <m/>
    <m/>
    <m/>
    <m/>
    <m/>
    <m/>
    <m/>
    <m/>
    <m/>
    <m/>
    <m/>
    <m/>
    <m/>
    <m/>
    <m/>
    <m/>
    <m/>
    <m/>
    <m/>
    <m/>
    <m/>
    <m/>
    <m/>
    <n v="0"/>
    <m/>
    <m/>
    <m/>
    <m/>
    <m/>
    <m/>
    <m/>
    <m/>
    <m/>
    <m/>
    <m/>
    <m/>
    <m/>
    <m/>
    <m/>
    <m/>
    <m/>
    <m/>
    <m/>
    <m/>
    <m/>
    <m/>
    <m/>
    <m/>
    <m/>
    <m/>
    <m/>
    <m/>
    <m/>
    <m/>
    <m/>
    <m/>
    <m/>
    <m/>
    <m/>
    <m/>
    <m/>
    <m/>
    <m/>
    <m/>
    <m/>
    <m/>
    <m/>
    <m/>
  </r>
  <r>
    <b v="1"/>
    <n v="499"/>
    <s v="L-1550-156068516"/>
    <s v="994509766"/>
    <s v="Afl"/>
    <s v="https://portal.dnb.de/opac.htm?method=simpleSearch&amp;cqlMode=true&amp;query=idn%3D994509766"/>
    <s v="III 57, 7 a"/>
    <s v="III 57, 7a"/>
    <s v="X"/>
    <s v="Ledereinband"/>
    <x v="1"/>
    <s v="80° bis 110°, einseitig digitalisierbar?"/>
    <s v="fester Rücken mit Schmuckprägung"/>
    <m/>
    <s v="Kassette"/>
    <s v="Nein"/>
    <n v="0"/>
    <m/>
    <m/>
    <m/>
    <m/>
    <m/>
    <m/>
    <m/>
    <m/>
    <m/>
    <x v="0"/>
    <m/>
    <m/>
    <m/>
    <m/>
    <m/>
    <m/>
    <m/>
    <m/>
    <m/>
    <m/>
    <m/>
    <m/>
    <m/>
    <m/>
    <m/>
    <m/>
    <m/>
    <m/>
    <m/>
    <m/>
    <m/>
    <m/>
    <m/>
    <m/>
    <m/>
    <m/>
    <m/>
    <n v="0"/>
    <m/>
    <m/>
    <m/>
    <m/>
    <m/>
    <m/>
    <m/>
    <m/>
    <m/>
    <m/>
    <m/>
    <m/>
    <m/>
    <m/>
    <m/>
    <m/>
    <m/>
    <m/>
    <m/>
    <m/>
    <m/>
    <m/>
    <m/>
    <m/>
    <m/>
    <m/>
    <m/>
    <m/>
    <m/>
    <m/>
    <m/>
    <m/>
    <m/>
    <m/>
    <m/>
    <m/>
    <m/>
    <m/>
    <m/>
    <m/>
    <m/>
    <m/>
    <m/>
    <m/>
  </r>
  <r>
    <b v="1"/>
    <n v="500"/>
    <s v="L-1551-177021470"/>
    <s v="100231917X"/>
    <s v="Afl"/>
    <s v="https://portal.dnb.de/opac.htm?method=simpleSearch&amp;cqlMode=true&amp;query=idn%3D100231917X"/>
    <s v="III 57, 7 b"/>
    <s v="III 57, 7b"/>
    <m/>
    <m/>
    <x v="0"/>
    <m/>
    <m/>
    <m/>
    <m/>
    <m/>
    <m/>
    <m/>
    <m/>
    <m/>
    <m/>
    <m/>
    <m/>
    <m/>
    <m/>
    <m/>
    <x v="0"/>
    <m/>
    <m/>
    <m/>
    <m/>
    <m/>
    <m/>
    <m/>
    <m/>
    <m/>
    <m/>
    <m/>
    <m/>
    <m/>
    <m/>
    <m/>
    <m/>
    <m/>
    <m/>
    <m/>
    <m/>
    <m/>
    <m/>
    <m/>
    <m/>
    <m/>
    <m/>
    <m/>
    <n v="0"/>
    <m/>
    <m/>
    <m/>
    <m/>
    <m/>
    <m/>
    <m/>
    <m/>
    <m/>
    <m/>
    <m/>
    <m/>
    <m/>
    <m/>
    <m/>
    <m/>
    <m/>
    <m/>
    <m/>
    <m/>
    <m/>
    <m/>
    <m/>
    <m/>
    <m/>
    <m/>
    <m/>
    <m/>
    <m/>
    <m/>
    <m/>
    <m/>
    <m/>
    <m/>
    <m/>
    <m/>
    <m/>
    <m/>
    <m/>
    <m/>
    <m/>
    <m/>
    <m/>
    <m/>
  </r>
  <r>
    <b v="1"/>
    <n v="479"/>
    <s v="L-1522-681003790"/>
    <s v="1132616654"/>
    <s v="Aaf"/>
    <s v="https://portal.dnb.de/opac.htm?method=simpleSearch&amp;cqlMode=true&amp;query=idn%3D1132616654"/>
    <s v="III 57, 8"/>
    <s v="III 57, 8"/>
    <s v="X"/>
    <s v="Ledereinband"/>
    <x v="1"/>
    <s v="80° bis 110°, einseitig digitalisierbar?"/>
    <s v="fester Rücken mit Schmuckprägung"/>
    <m/>
    <s v="Kassette im Schuber"/>
    <s v="Nein"/>
    <n v="2"/>
    <m/>
    <m/>
    <m/>
    <m/>
    <m/>
    <m/>
    <m/>
    <m/>
    <s v="x"/>
    <x v="2"/>
    <m/>
    <m/>
    <s v="f/V"/>
    <m/>
    <m/>
    <m/>
    <m/>
    <m/>
    <s v="Pa"/>
    <m/>
    <m/>
    <m/>
    <m/>
    <m/>
    <m/>
    <m/>
    <m/>
    <m/>
    <m/>
    <m/>
    <m/>
    <m/>
    <s v="0"/>
    <m/>
    <m/>
    <m/>
    <s v="ja ÖW=0"/>
    <n v="6"/>
    <m/>
    <s v="Gewebe"/>
    <m/>
    <m/>
    <m/>
    <m/>
    <m/>
    <s v="Restaurieren, wenn ÖW =0° ?"/>
    <m/>
    <m/>
    <s v="x"/>
    <s v="x"/>
    <s v="x"/>
    <m/>
    <s v="v"/>
    <m/>
    <m/>
    <m/>
    <m/>
    <m/>
    <m/>
    <m/>
    <m/>
    <n v="6"/>
    <s v="Rücken vollständig ablösen, neu einledern und alten Rücken übertragen, auf hohlen Rücken arbeiten, da Rückenleder sehr brüchig"/>
    <m/>
    <m/>
    <m/>
    <m/>
    <m/>
    <m/>
    <m/>
    <m/>
    <m/>
    <m/>
    <m/>
    <m/>
    <m/>
    <m/>
    <m/>
    <m/>
    <m/>
    <m/>
    <m/>
  </r>
  <r>
    <b v="1"/>
    <n v="480"/>
    <s v="L-1519-154739588"/>
    <s v="994214782"/>
    <s v="Aal"/>
    <s v="https://portal.dnb.de/opac.htm?method=simpleSearch&amp;cqlMode=true&amp;query=idn%3D994214782"/>
    <s v="III 57, 9"/>
    <s v="III 57, 9"/>
    <m/>
    <s v="Ledereinband, Schließen, erhabene Buchbeschläge"/>
    <x v="3"/>
    <s v="80° bis 110°, einseitig digitalisierbar?"/>
    <s v="Schrift bis in den Falz"/>
    <m/>
    <s v="Schuber"/>
    <s v="Nein"/>
    <n v="0"/>
    <m/>
    <m/>
    <m/>
    <m/>
    <m/>
    <m/>
    <m/>
    <m/>
    <m/>
    <x v="3"/>
    <m/>
    <s v="x"/>
    <s v="f"/>
    <m/>
    <m/>
    <m/>
    <m/>
    <m/>
    <s v="Pa"/>
    <m/>
    <m/>
    <m/>
    <m/>
    <m/>
    <m/>
    <m/>
    <m/>
    <m/>
    <m/>
    <m/>
    <n v="0"/>
    <s v="x"/>
    <s v="max 110"/>
    <m/>
    <m/>
    <m/>
    <s v="n"/>
    <n v="0"/>
    <m/>
    <m/>
    <s v="x"/>
    <m/>
    <m/>
    <m/>
    <m/>
    <m/>
    <m/>
    <m/>
    <m/>
    <m/>
    <m/>
    <m/>
    <m/>
    <m/>
    <m/>
    <m/>
    <m/>
    <m/>
    <m/>
    <m/>
    <m/>
    <m/>
    <m/>
    <m/>
    <m/>
    <m/>
    <m/>
    <m/>
    <m/>
    <m/>
    <m/>
    <m/>
    <m/>
    <m/>
    <m/>
    <m/>
    <m/>
    <m/>
    <m/>
    <m/>
    <m/>
    <m/>
  </r>
  <r>
    <b v="1"/>
    <n v="481"/>
    <s v="L-1503-177752726"/>
    <s v="100264612X"/>
    <s v="Aal"/>
    <s v="https://portal.dnb.de/opac.htm?method=simpleSearch&amp;cqlMode=true&amp;query=idn%3D100264612X"/>
    <s v="III 57, 10"/>
    <s v="III 57, 10"/>
    <m/>
    <m/>
    <x v="0"/>
    <m/>
    <m/>
    <m/>
    <m/>
    <m/>
    <m/>
    <m/>
    <m/>
    <m/>
    <m/>
    <m/>
    <m/>
    <m/>
    <m/>
    <m/>
    <x v="0"/>
    <m/>
    <m/>
    <m/>
    <m/>
    <m/>
    <m/>
    <m/>
    <m/>
    <m/>
    <m/>
    <m/>
    <m/>
    <m/>
    <m/>
    <m/>
    <m/>
    <m/>
    <m/>
    <m/>
    <m/>
    <m/>
    <m/>
    <m/>
    <m/>
    <m/>
    <m/>
    <m/>
    <n v="0"/>
    <m/>
    <m/>
    <m/>
    <m/>
    <m/>
    <m/>
    <m/>
    <m/>
    <m/>
    <m/>
    <m/>
    <m/>
    <m/>
    <m/>
    <m/>
    <m/>
    <m/>
    <m/>
    <m/>
    <m/>
    <m/>
    <m/>
    <m/>
    <m/>
    <m/>
    <m/>
    <m/>
    <m/>
    <m/>
    <m/>
    <m/>
    <m/>
    <m/>
    <m/>
    <m/>
    <m/>
    <m/>
    <m/>
    <m/>
    <m/>
    <m/>
    <m/>
    <m/>
    <m/>
  </r>
  <r>
    <b v="1"/>
    <n v="482"/>
    <s v="L-1532-155962353"/>
    <s v="994458029"/>
    <s v="Afl"/>
    <s v="https://portal.dnb.de/opac.htm?method=simpleSearch&amp;cqlMode=true&amp;query=idn%3D994458029"/>
    <s v="III 57, 11 - 1"/>
    <s v="III 57, 11"/>
    <m/>
    <m/>
    <x v="3"/>
    <m/>
    <m/>
    <m/>
    <m/>
    <m/>
    <m/>
    <m/>
    <m/>
    <m/>
    <m/>
    <m/>
    <m/>
    <m/>
    <m/>
    <m/>
    <x v="9"/>
    <m/>
    <s v="x"/>
    <s v="h/E"/>
    <m/>
    <m/>
    <m/>
    <m/>
    <m/>
    <s v="Pa"/>
    <m/>
    <m/>
    <m/>
    <m/>
    <m/>
    <m/>
    <m/>
    <m/>
    <m/>
    <m/>
    <m/>
    <m/>
    <m/>
    <s v="110"/>
    <m/>
    <m/>
    <s v="x"/>
    <s v="n"/>
    <n v="0"/>
    <m/>
    <m/>
    <m/>
    <m/>
    <m/>
    <m/>
    <m/>
    <m/>
    <m/>
    <m/>
    <m/>
    <m/>
    <m/>
    <m/>
    <m/>
    <m/>
    <m/>
    <m/>
    <m/>
    <m/>
    <m/>
    <m/>
    <m/>
    <m/>
    <m/>
    <m/>
    <m/>
    <m/>
    <m/>
    <m/>
    <m/>
    <m/>
    <m/>
    <m/>
    <m/>
    <m/>
    <m/>
    <m/>
    <m/>
    <m/>
    <m/>
    <m/>
    <m/>
    <m/>
  </r>
  <r>
    <b v="1"/>
    <n v="483"/>
    <s v="L-1532-155962426"/>
    <s v="99445807X"/>
    <s v="Afl"/>
    <s v="https://portal.dnb.de/opac.htm?method=simpleSearch&amp;cqlMode=true&amp;query=idn%3D99445807X"/>
    <s v="III 57, 11 - 2"/>
    <s v="III 57, 11"/>
    <m/>
    <m/>
    <x v="3"/>
    <m/>
    <m/>
    <m/>
    <m/>
    <m/>
    <m/>
    <m/>
    <m/>
    <m/>
    <m/>
    <m/>
    <m/>
    <m/>
    <m/>
    <m/>
    <x v="9"/>
    <m/>
    <s v="x"/>
    <s v="h/E"/>
    <m/>
    <m/>
    <m/>
    <m/>
    <m/>
    <s v="Pa"/>
    <m/>
    <m/>
    <m/>
    <m/>
    <m/>
    <m/>
    <m/>
    <m/>
    <m/>
    <m/>
    <m/>
    <m/>
    <m/>
    <s v="110"/>
    <m/>
    <m/>
    <s v="x"/>
    <s v="n"/>
    <n v="0"/>
    <m/>
    <m/>
    <m/>
    <m/>
    <m/>
    <m/>
    <m/>
    <m/>
    <m/>
    <m/>
    <m/>
    <m/>
    <m/>
    <m/>
    <m/>
    <m/>
    <m/>
    <m/>
    <m/>
    <m/>
    <m/>
    <m/>
    <m/>
    <m/>
    <m/>
    <m/>
    <m/>
    <m/>
    <m/>
    <m/>
    <m/>
    <m/>
    <m/>
    <m/>
    <m/>
    <m/>
    <m/>
    <m/>
    <m/>
    <m/>
    <m/>
    <m/>
    <m/>
    <m/>
  </r>
  <r>
    <b v="1"/>
    <n v="491"/>
    <s v="L-1552-157516458"/>
    <s v="994684444"/>
    <s v="Afl"/>
    <s v="https://portal.dnb.de/opac.htm?method=simpleSearch&amp;cqlMode=true&amp;query=idn%3D994684444"/>
    <s v="III 57, 11 a - 1"/>
    <s v="III 57, 11a"/>
    <s v="X"/>
    <s v="Halbpergamentband"/>
    <x v="3"/>
    <s v="80° bis 110°, einseitig digitalisierbar?"/>
    <s v="hohler Rücken, welliger Buchblock"/>
    <m/>
    <m/>
    <m/>
    <n v="0"/>
    <m/>
    <m/>
    <m/>
    <m/>
    <m/>
    <m/>
    <m/>
    <m/>
    <m/>
    <x v="3"/>
    <m/>
    <s v="x"/>
    <s v="f"/>
    <m/>
    <m/>
    <m/>
    <m/>
    <m/>
    <s v="Pa"/>
    <m/>
    <m/>
    <m/>
    <m/>
    <s v="x"/>
    <m/>
    <m/>
    <m/>
    <m/>
    <s v="I/R"/>
    <s v="x"/>
    <n v="0"/>
    <s v="x"/>
    <s v="60"/>
    <m/>
    <m/>
    <m/>
    <s v="n"/>
    <n v="0"/>
    <m/>
    <s v="Gewebe"/>
    <m/>
    <m/>
    <m/>
    <m/>
    <m/>
    <m/>
    <m/>
    <m/>
    <m/>
    <m/>
    <m/>
    <m/>
    <m/>
    <m/>
    <m/>
    <m/>
    <m/>
    <m/>
    <m/>
    <m/>
    <m/>
    <m/>
    <m/>
    <m/>
    <m/>
    <m/>
    <m/>
    <m/>
    <m/>
    <m/>
    <m/>
    <m/>
    <m/>
    <m/>
    <m/>
    <m/>
    <m/>
    <m/>
    <m/>
    <m/>
    <m/>
    <m/>
  </r>
  <r>
    <b v="1"/>
    <n v="490"/>
    <s v="L-1552-157516660"/>
    <s v="994684622"/>
    <s v="Afl"/>
    <s v="https://portal.dnb.de/opac.htm?method=simpleSearch&amp;cqlMode=true&amp;query=idn%3D994684622"/>
    <s v="III 57, 11 a - 2"/>
    <s v="III 57, 11a"/>
    <m/>
    <s v="Halbpergamentband"/>
    <x v="3"/>
    <s v="80° bis 110°, einseitig digitalisierbar?"/>
    <s v="welliger Buchblock, hohler Rücken"/>
    <m/>
    <m/>
    <m/>
    <n v="1"/>
    <m/>
    <m/>
    <m/>
    <m/>
    <m/>
    <m/>
    <m/>
    <m/>
    <m/>
    <x v="3"/>
    <m/>
    <s v="x"/>
    <s v="f"/>
    <m/>
    <m/>
    <m/>
    <m/>
    <m/>
    <s v="Pa"/>
    <m/>
    <m/>
    <m/>
    <m/>
    <s v="x"/>
    <m/>
    <m/>
    <m/>
    <m/>
    <s v="I/R"/>
    <s v="x"/>
    <n v="0"/>
    <s v="x"/>
    <s v="80"/>
    <m/>
    <m/>
    <m/>
    <s v="n"/>
    <n v="0"/>
    <m/>
    <s v="Gewebe"/>
    <m/>
    <m/>
    <m/>
    <m/>
    <m/>
    <m/>
    <m/>
    <m/>
    <m/>
    <m/>
    <m/>
    <m/>
    <m/>
    <m/>
    <m/>
    <m/>
    <m/>
    <m/>
    <m/>
    <m/>
    <m/>
    <m/>
    <m/>
    <m/>
    <m/>
    <m/>
    <m/>
    <m/>
    <m/>
    <m/>
    <m/>
    <m/>
    <m/>
    <m/>
    <m/>
    <m/>
    <m/>
    <m/>
    <m/>
    <m/>
    <m/>
    <m/>
  </r>
  <r>
    <b v="1"/>
    <n v="493"/>
    <s v="L-1551-157516830"/>
    <s v="994684754"/>
    <s v="Afl"/>
    <s v="https://portal.dnb.de/opac.htm?method=simpleSearch&amp;cqlMode=true&amp;query=idn%3D994684754"/>
    <s v="III 57, 11 a - 3"/>
    <s v="III 57, 11a"/>
    <m/>
    <s v="Ledereinband, Schließen, erhabene Buchbeschläge"/>
    <x v="4"/>
    <s v="80° bis 110°, einseitig digitalisierbar?"/>
    <s v="Schrift bis in den Falz"/>
    <m/>
    <s v="Kassette"/>
    <s v="Nein"/>
    <n v="0"/>
    <m/>
    <m/>
    <m/>
    <m/>
    <m/>
    <m/>
    <m/>
    <m/>
    <m/>
    <x v="3"/>
    <m/>
    <s v="x"/>
    <s v="f"/>
    <m/>
    <m/>
    <m/>
    <m/>
    <m/>
    <s v="Pa"/>
    <m/>
    <m/>
    <m/>
    <m/>
    <s v="x"/>
    <m/>
    <m/>
    <m/>
    <m/>
    <s v="I/R"/>
    <s v="x"/>
    <n v="0"/>
    <s v="x"/>
    <s v="80"/>
    <m/>
    <m/>
    <m/>
    <s v="n"/>
    <n v="0"/>
    <m/>
    <s v="Gewebe"/>
    <m/>
    <m/>
    <m/>
    <m/>
    <m/>
    <m/>
    <m/>
    <m/>
    <m/>
    <m/>
    <m/>
    <m/>
    <m/>
    <m/>
    <m/>
    <m/>
    <m/>
    <m/>
    <m/>
    <m/>
    <m/>
    <m/>
    <m/>
    <m/>
    <m/>
    <m/>
    <m/>
    <m/>
    <m/>
    <m/>
    <m/>
    <m/>
    <m/>
    <m/>
    <m/>
    <m/>
    <m/>
    <m/>
    <m/>
    <m/>
    <m/>
    <m/>
  </r>
  <r>
    <b v="1"/>
    <n v="492"/>
    <s v="L-1553-157517098"/>
    <s v="994685009"/>
    <s v="Afl"/>
    <s v="https://portal.dnb.de/opac.htm?method=simpleSearch&amp;cqlMode=true&amp;query=idn%3D994685009"/>
    <s v="III 57, 11 a - 4"/>
    <s v="III 57, 11a"/>
    <m/>
    <s v="Ledereinband, Schließen, erhabene Buchbeschläge"/>
    <x v="4"/>
    <s v="80° bis 110°, einseitig digitalisierbar?"/>
    <s v="Schrift bis in den Falz"/>
    <m/>
    <s v="Kassette"/>
    <s v="Nein"/>
    <n v="0"/>
    <m/>
    <m/>
    <m/>
    <m/>
    <m/>
    <m/>
    <m/>
    <m/>
    <m/>
    <x v="3"/>
    <m/>
    <s v="x"/>
    <s v="f"/>
    <m/>
    <m/>
    <m/>
    <m/>
    <m/>
    <s v="Pa"/>
    <m/>
    <m/>
    <m/>
    <m/>
    <s v="x"/>
    <m/>
    <m/>
    <m/>
    <m/>
    <s v="I/R"/>
    <s v="x"/>
    <n v="0"/>
    <s v="x"/>
    <s v="80"/>
    <m/>
    <m/>
    <m/>
    <s v="n"/>
    <n v="0"/>
    <m/>
    <s v="Gewebe"/>
    <m/>
    <m/>
    <m/>
    <m/>
    <m/>
    <m/>
    <m/>
    <m/>
    <m/>
    <m/>
    <m/>
    <m/>
    <m/>
    <m/>
    <m/>
    <m/>
    <m/>
    <m/>
    <m/>
    <m/>
    <m/>
    <m/>
    <m/>
    <m/>
    <m/>
    <m/>
    <m/>
    <m/>
    <m/>
    <m/>
    <m/>
    <m/>
    <m/>
    <m/>
    <m/>
    <m/>
    <m/>
    <m/>
    <m/>
    <m/>
    <m/>
    <m/>
  </r>
  <r>
    <b v="1"/>
    <n v="485"/>
    <s v="L-1519-170340236"/>
    <s v="100028736X"/>
    <s v="Afl"/>
    <s v="https://portal.dnb.de/opac.htm?method=simpleSearch&amp;cqlMode=true&amp;query=idn%3D100028736X"/>
    <s v="III 57, 12"/>
    <s v="III 57, 12"/>
    <m/>
    <m/>
    <x v="0"/>
    <m/>
    <m/>
    <m/>
    <m/>
    <m/>
    <m/>
    <m/>
    <m/>
    <m/>
    <m/>
    <m/>
    <m/>
    <m/>
    <m/>
    <m/>
    <x v="0"/>
    <m/>
    <m/>
    <m/>
    <m/>
    <m/>
    <m/>
    <m/>
    <m/>
    <m/>
    <m/>
    <m/>
    <m/>
    <m/>
    <m/>
    <m/>
    <m/>
    <m/>
    <m/>
    <m/>
    <m/>
    <m/>
    <m/>
    <m/>
    <m/>
    <m/>
    <m/>
    <m/>
    <n v="0"/>
    <m/>
    <m/>
    <m/>
    <m/>
    <m/>
    <m/>
    <m/>
    <m/>
    <m/>
    <m/>
    <m/>
    <m/>
    <m/>
    <m/>
    <m/>
    <m/>
    <m/>
    <m/>
    <m/>
    <m/>
    <m/>
    <m/>
    <m/>
    <m/>
    <m/>
    <m/>
    <m/>
    <m/>
    <m/>
    <m/>
    <m/>
    <m/>
    <m/>
    <m/>
    <m/>
    <m/>
    <m/>
    <m/>
    <m/>
    <m/>
    <m/>
    <m/>
    <m/>
    <m/>
  </r>
  <r>
    <b v="1"/>
    <n v="484"/>
    <s v="L-1519-170340473"/>
    <s v="1000287688"/>
    <s v="Afl"/>
    <s v="https://portal.dnb.de/opac.htm?method=simpleSearch&amp;cqlMode=true&amp;query=idn%3D1000287688"/>
    <s v="III 57, 12 - 2"/>
    <s v="III 57, 12"/>
    <m/>
    <s v="Ledereinband"/>
    <x v="2"/>
    <s v="80° bis 110°, einseitig digitalisierbar?"/>
    <s v="fester Rücken mit Schmuckprägung, Schrift bis in den Falz"/>
    <m/>
    <s v="Kassette"/>
    <s v="Nein"/>
    <n v="0"/>
    <m/>
    <m/>
    <m/>
    <m/>
    <m/>
    <m/>
    <m/>
    <m/>
    <m/>
    <x v="0"/>
    <m/>
    <m/>
    <m/>
    <m/>
    <m/>
    <m/>
    <m/>
    <m/>
    <m/>
    <m/>
    <m/>
    <m/>
    <m/>
    <m/>
    <m/>
    <m/>
    <m/>
    <m/>
    <m/>
    <m/>
    <m/>
    <m/>
    <m/>
    <m/>
    <m/>
    <m/>
    <m/>
    <n v="0"/>
    <m/>
    <m/>
    <m/>
    <m/>
    <m/>
    <m/>
    <m/>
    <m/>
    <m/>
    <m/>
    <m/>
    <m/>
    <m/>
    <m/>
    <m/>
    <m/>
    <m/>
    <m/>
    <m/>
    <m/>
    <m/>
    <m/>
    <m/>
    <m/>
    <m/>
    <m/>
    <m/>
    <m/>
    <m/>
    <m/>
    <m/>
    <m/>
    <m/>
    <m/>
    <m/>
    <m/>
    <m/>
    <m/>
    <m/>
    <m/>
    <m/>
    <m/>
    <m/>
    <m/>
  </r>
  <r>
    <b v="1"/>
    <n v="486"/>
    <s v="L-1551-153918721"/>
    <s v="993865046"/>
    <s v="Aal"/>
    <s v="https://portal.dnb.de/opac.htm?method=simpleSearch&amp;cqlMode=true&amp;query=idn%3D993865046"/>
    <s v="III 57, 13"/>
    <s v="III 57, 13"/>
    <m/>
    <m/>
    <x v="0"/>
    <m/>
    <m/>
    <m/>
    <m/>
    <m/>
    <m/>
    <m/>
    <m/>
    <m/>
    <m/>
    <m/>
    <m/>
    <m/>
    <m/>
    <m/>
    <x v="0"/>
    <m/>
    <m/>
    <m/>
    <m/>
    <m/>
    <m/>
    <m/>
    <m/>
    <m/>
    <m/>
    <m/>
    <m/>
    <m/>
    <m/>
    <m/>
    <m/>
    <m/>
    <m/>
    <m/>
    <m/>
    <m/>
    <m/>
    <m/>
    <m/>
    <m/>
    <m/>
    <m/>
    <n v="0"/>
    <m/>
    <m/>
    <m/>
    <m/>
    <m/>
    <m/>
    <m/>
    <m/>
    <m/>
    <m/>
    <m/>
    <m/>
    <m/>
    <m/>
    <m/>
    <m/>
    <m/>
    <m/>
    <m/>
    <m/>
    <m/>
    <m/>
    <m/>
    <m/>
    <m/>
    <m/>
    <m/>
    <m/>
    <m/>
    <m/>
    <m/>
    <m/>
    <m/>
    <m/>
    <m/>
    <m/>
    <m/>
    <m/>
    <m/>
    <m/>
    <m/>
    <m/>
    <m/>
    <m/>
  </r>
  <r>
    <b v="0"/>
    <n v="487"/>
    <s v="L-1556-158415140"/>
    <s v="994952821"/>
    <m/>
    <s v="https://portal.dnb.de/opac.htm?method=simpleSearch&amp;cqlMode=true&amp;query=idn%3D994952821"/>
    <s v="III 57, 14"/>
    <m/>
    <s v="X"/>
    <s v="Ledereinband"/>
    <x v="2"/>
    <s v="80° bis 110°, einseitig digitalisierbar?"/>
    <s v="fester Rücken mit Schmuckprägung, gefaltete Blätter"/>
    <m/>
    <s v="Kassette"/>
    <s v="Nein"/>
    <n v="0"/>
    <m/>
    <m/>
    <m/>
    <m/>
    <m/>
    <m/>
    <m/>
    <m/>
    <m/>
    <x v="2"/>
    <m/>
    <s v="x"/>
    <s v="h/E"/>
    <m/>
    <m/>
    <m/>
    <m/>
    <m/>
    <s v="Pa"/>
    <m/>
    <m/>
    <m/>
    <m/>
    <m/>
    <m/>
    <s v="x"/>
    <s v="B: 22x32_x000a_F: 38x42"/>
    <m/>
    <m/>
    <m/>
    <m/>
    <m/>
    <s v="110"/>
    <m/>
    <s v="x"/>
    <m/>
    <s v="ja vor"/>
    <n v="0.5"/>
    <m/>
    <s v="Gewebe"/>
    <m/>
    <m/>
    <m/>
    <m/>
    <m/>
    <m/>
    <m/>
    <m/>
    <m/>
    <m/>
    <m/>
    <m/>
    <m/>
    <m/>
    <m/>
    <m/>
    <m/>
    <m/>
    <m/>
    <m/>
    <m/>
    <m/>
    <m/>
    <m/>
    <m/>
    <m/>
    <m/>
    <m/>
    <m/>
    <m/>
    <m/>
    <s v="x"/>
    <m/>
    <m/>
    <m/>
    <m/>
    <m/>
    <m/>
    <m/>
    <m/>
    <n v="0.5"/>
    <s v="Falttafel mit Rissen"/>
  </r>
  <r>
    <b v="1"/>
    <m/>
    <s v="L-1556-760221472"/>
    <s v="1250541085"/>
    <s v="Qd"/>
    <m/>
    <s v="III 57, 14"/>
    <s v="III 57, 14"/>
    <m/>
    <m/>
    <x v="0"/>
    <m/>
    <m/>
    <m/>
    <m/>
    <m/>
    <m/>
    <m/>
    <m/>
    <m/>
    <m/>
    <m/>
    <m/>
    <m/>
    <m/>
    <m/>
    <x v="0"/>
    <m/>
    <m/>
    <m/>
    <m/>
    <m/>
    <m/>
    <m/>
    <m/>
    <m/>
    <m/>
    <m/>
    <m/>
    <m/>
    <m/>
    <m/>
    <m/>
    <m/>
    <m/>
    <m/>
    <m/>
    <m/>
    <m/>
    <m/>
    <m/>
    <m/>
    <m/>
    <m/>
    <m/>
    <m/>
    <m/>
    <m/>
    <m/>
    <m/>
    <m/>
    <m/>
    <m/>
    <m/>
    <m/>
    <m/>
    <m/>
    <m/>
    <m/>
    <m/>
    <m/>
    <m/>
    <m/>
    <m/>
    <m/>
    <m/>
    <m/>
    <m/>
    <m/>
    <m/>
    <m/>
    <m/>
    <m/>
    <m/>
    <m/>
    <m/>
    <m/>
    <m/>
    <m/>
    <m/>
    <m/>
    <m/>
    <m/>
    <m/>
    <m/>
    <m/>
    <m/>
    <m/>
    <m/>
  </r>
  <r>
    <b v="0"/>
    <n v="488"/>
    <s v="L-1556-158414543"/>
    <s v="994952139"/>
    <m/>
    <s v="https://portal.dnb.de/opac.htm?method=simpleSearch&amp;cqlMode=true&amp;query=idn%3D994952139"/>
    <s v="III 57, 14 (angebunden)"/>
    <m/>
    <m/>
    <m/>
    <x v="0"/>
    <m/>
    <m/>
    <m/>
    <m/>
    <m/>
    <m/>
    <m/>
    <m/>
    <m/>
    <m/>
    <m/>
    <m/>
    <m/>
    <m/>
    <m/>
    <x v="0"/>
    <m/>
    <m/>
    <m/>
    <m/>
    <m/>
    <m/>
    <m/>
    <m/>
    <m/>
    <m/>
    <m/>
    <m/>
    <m/>
    <m/>
    <m/>
    <m/>
    <m/>
    <m/>
    <m/>
    <m/>
    <m/>
    <m/>
    <m/>
    <m/>
    <m/>
    <m/>
    <m/>
    <n v="0"/>
    <m/>
    <m/>
    <m/>
    <m/>
    <m/>
    <m/>
    <m/>
    <m/>
    <m/>
    <m/>
    <m/>
    <m/>
    <m/>
    <m/>
    <m/>
    <m/>
    <m/>
    <m/>
    <m/>
    <m/>
    <m/>
    <m/>
    <m/>
    <m/>
    <m/>
    <m/>
    <m/>
    <m/>
    <m/>
    <m/>
    <m/>
    <m/>
    <m/>
    <m/>
    <m/>
    <m/>
    <m/>
    <m/>
    <m/>
    <m/>
    <m/>
    <m/>
    <m/>
    <m/>
  </r>
  <r>
    <b v="1"/>
    <n v="489"/>
    <s v="L-1555-315220481"/>
    <s v="1066800626"/>
    <s v="Aaf"/>
    <s v="https://portal.dnb.de/opac.htm?method=simpleSearch&amp;cqlMode=true&amp;query=idn%3D1066800626"/>
    <s v="III 57, 15"/>
    <s v="III 57, 15"/>
    <s v="X"/>
    <s v="Ledereinband"/>
    <x v="1"/>
    <s v="nur sehr geringer Öffnungswinkel"/>
    <s v="fester Rücken mit Schmuckprägung"/>
    <m/>
    <s v="Kassette"/>
    <s v="Nein"/>
    <n v="0"/>
    <m/>
    <m/>
    <m/>
    <m/>
    <m/>
    <m/>
    <m/>
    <m/>
    <m/>
    <x v="2"/>
    <m/>
    <s v="x"/>
    <s v="f/V"/>
    <m/>
    <m/>
    <m/>
    <m/>
    <m/>
    <s v="Pa"/>
    <m/>
    <m/>
    <m/>
    <m/>
    <m/>
    <m/>
    <m/>
    <m/>
    <m/>
    <m/>
    <m/>
    <n v="4"/>
    <m/>
    <s v="0"/>
    <m/>
    <m/>
    <m/>
    <s v="n"/>
    <n v="0"/>
    <m/>
    <s v="Gewebe"/>
    <m/>
    <m/>
    <m/>
    <m/>
    <m/>
    <m/>
    <m/>
    <m/>
    <m/>
    <m/>
    <m/>
    <m/>
    <m/>
    <m/>
    <m/>
    <m/>
    <m/>
    <m/>
    <m/>
    <m/>
    <m/>
    <m/>
    <m/>
    <m/>
    <m/>
    <m/>
    <m/>
    <m/>
    <m/>
    <m/>
    <m/>
    <m/>
    <m/>
    <m/>
    <m/>
    <m/>
    <m/>
    <m/>
    <m/>
    <m/>
    <m/>
    <m/>
  </r>
  <r>
    <b v="0"/>
    <n v="501"/>
    <s v="L-1524-31549333X"/>
    <s v="1066963053"/>
    <m/>
    <s v="https://portal.dnb.de/opac.htm?method=simpleSearch&amp;cqlMode=true&amp;query=idn%3D1066963053"/>
    <s v="III 58, 1"/>
    <m/>
    <m/>
    <m/>
    <x v="0"/>
    <m/>
    <m/>
    <m/>
    <m/>
    <m/>
    <m/>
    <m/>
    <m/>
    <m/>
    <m/>
    <m/>
    <m/>
    <m/>
    <m/>
    <m/>
    <x v="0"/>
    <m/>
    <m/>
    <m/>
    <m/>
    <m/>
    <m/>
    <m/>
    <m/>
    <m/>
    <m/>
    <m/>
    <m/>
    <m/>
    <m/>
    <m/>
    <m/>
    <m/>
    <m/>
    <m/>
    <m/>
    <m/>
    <m/>
    <m/>
    <m/>
    <m/>
    <m/>
    <m/>
    <n v="0"/>
    <m/>
    <m/>
    <m/>
    <m/>
    <m/>
    <m/>
    <m/>
    <m/>
    <m/>
    <m/>
    <m/>
    <m/>
    <m/>
    <m/>
    <m/>
    <m/>
    <m/>
    <m/>
    <m/>
    <m/>
    <m/>
    <m/>
    <m/>
    <m/>
    <m/>
    <m/>
    <m/>
    <m/>
    <m/>
    <m/>
    <m/>
    <m/>
    <m/>
    <m/>
    <m/>
    <m/>
    <m/>
    <m/>
    <m/>
    <m/>
    <m/>
    <m/>
    <m/>
    <m/>
  </r>
  <r>
    <b v="1"/>
    <m/>
    <s v="L-9999-414833384"/>
    <s v="1138316458"/>
    <s v="Qd"/>
    <m/>
    <s v="III 58, 1"/>
    <s v="III 58, 1"/>
    <m/>
    <m/>
    <x v="0"/>
    <m/>
    <m/>
    <m/>
    <m/>
    <m/>
    <m/>
    <m/>
    <m/>
    <m/>
    <m/>
    <m/>
    <m/>
    <m/>
    <m/>
    <m/>
    <x v="0"/>
    <m/>
    <m/>
    <m/>
    <m/>
    <m/>
    <m/>
    <m/>
    <m/>
    <m/>
    <m/>
    <m/>
    <m/>
    <m/>
    <m/>
    <m/>
    <m/>
    <m/>
    <m/>
    <m/>
    <m/>
    <m/>
    <m/>
    <m/>
    <m/>
    <m/>
    <m/>
    <m/>
    <m/>
    <m/>
    <m/>
    <m/>
    <m/>
    <m/>
    <m/>
    <m/>
    <m/>
    <m/>
    <m/>
    <m/>
    <m/>
    <m/>
    <m/>
    <m/>
    <m/>
    <m/>
    <m/>
    <m/>
    <m/>
    <m/>
    <m/>
    <m/>
    <m/>
    <m/>
    <m/>
    <m/>
    <m/>
    <m/>
    <m/>
    <m/>
    <m/>
    <m/>
    <m/>
    <m/>
    <m/>
    <m/>
    <m/>
    <m/>
    <m/>
    <m/>
    <m/>
    <m/>
    <m/>
  </r>
  <r>
    <b v="0"/>
    <n v="504"/>
    <s v="L-1875-670821322"/>
    <s v="120880068X"/>
    <m/>
    <s v="https://portal.dnb.de/opac.htm?method=simpleSearch&amp;cqlMode=true&amp;query=idn%3D120880068X"/>
    <s v="III 58, 1 (1.angebundenes Werk)"/>
    <m/>
    <m/>
    <m/>
    <x v="0"/>
    <m/>
    <m/>
    <m/>
    <m/>
    <m/>
    <m/>
    <m/>
    <m/>
    <m/>
    <m/>
    <m/>
    <m/>
    <m/>
    <m/>
    <m/>
    <x v="0"/>
    <m/>
    <m/>
    <m/>
    <m/>
    <m/>
    <m/>
    <m/>
    <m/>
    <m/>
    <m/>
    <m/>
    <m/>
    <m/>
    <m/>
    <m/>
    <m/>
    <m/>
    <m/>
    <m/>
    <m/>
    <m/>
    <m/>
    <m/>
    <m/>
    <m/>
    <m/>
    <m/>
    <n v="0"/>
    <m/>
    <m/>
    <m/>
    <m/>
    <m/>
    <m/>
    <m/>
    <m/>
    <m/>
    <m/>
    <m/>
    <m/>
    <m/>
    <m/>
    <m/>
    <m/>
    <m/>
    <m/>
    <m/>
    <m/>
    <m/>
    <m/>
    <m/>
    <m/>
    <m/>
    <m/>
    <m/>
    <m/>
    <m/>
    <m/>
    <m/>
    <m/>
    <m/>
    <m/>
    <m/>
    <m/>
    <m/>
    <m/>
    <m/>
    <m/>
    <m/>
    <m/>
    <m/>
    <m/>
  </r>
  <r>
    <b v="1"/>
    <n v="502"/>
    <s v="L-1534-154007358"/>
    <s v="993918859"/>
    <s v="Aal"/>
    <s v="https://portal.dnb.de/opac.htm?method=simpleSearch&amp;cqlMode=true&amp;query=idn%3D993918859"/>
    <s v="III 58, 2"/>
    <s v="III 58, 2"/>
    <s v="X"/>
    <s v="Gewebeeinband"/>
    <x v="1"/>
    <s v="80° bis 110°, einseitig digitalisierbar?"/>
    <s v="hohler Rücken"/>
    <m/>
    <m/>
    <m/>
    <n v="0"/>
    <m/>
    <m/>
    <m/>
    <m/>
    <m/>
    <m/>
    <m/>
    <m/>
    <m/>
    <x v="0"/>
    <m/>
    <m/>
    <m/>
    <m/>
    <m/>
    <m/>
    <m/>
    <m/>
    <m/>
    <m/>
    <m/>
    <m/>
    <m/>
    <m/>
    <m/>
    <m/>
    <m/>
    <m/>
    <m/>
    <m/>
    <m/>
    <m/>
    <m/>
    <m/>
    <m/>
    <m/>
    <m/>
    <n v="0"/>
    <m/>
    <m/>
    <m/>
    <m/>
    <m/>
    <m/>
    <m/>
    <m/>
    <m/>
    <m/>
    <m/>
    <m/>
    <m/>
    <m/>
    <m/>
    <m/>
    <m/>
    <m/>
    <m/>
    <m/>
    <m/>
    <m/>
    <m/>
    <m/>
    <m/>
    <m/>
    <m/>
    <m/>
    <m/>
    <m/>
    <m/>
    <m/>
    <m/>
    <m/>
    <m/>
    <m/>
    <m/>
    <m/>
    <m/>
    <m/>
    <m/>
    <m/>
    <m/>
    <m/>
  </r>
  <r>
    <b v="1"/>
    <n v="503"/>
    <s v="L-1537-315492368"/>
    <s v="1066961964"/>
    <s v="Aaf"/>
    <s v="https://portal.dnb.de/opac.htm?method=simpleSearch&amp;cqlMode=true&amp;query=idn%3D1066961964"/>
    <s v="III 58, 3"/>
    <s v="III 58, 3"/>
    <m/>
    <m/>
    <x v="0"/>
    <m/>
    <m/>
    <m/>
    <m/>
    <m/>
    <m/>
    <m/>
    <m/>
    <m/>
    <m/>
    <m/>
    <m/>
    <m/>
    <m/>
    <m/>
    <x v="0"/>
    <m/>
    <m/>
    <m/>
    <m/>
    <m/>
    <m/>
    <m/>
    <m/>
    <m/>
    <m/>
    <m/>
    <m/>
    <m/>
    <m/>
    <m/>
    <m/>
    <m/>
    <m/>
    <m/>
    <m/>
    <m/>
    <m/>
    <m/>
    <m/>
    <m/>
    <m/>
    <m/>
    <n v="0"/>
    <m/>
    <m/>
    <m/>
    <m/>
    <m/>
    <m/>
    <m/>
    <m/>
    <m/>
    <m/>
    <m/>
    <m/>
    <m/>
    <m/>
    <m/>
    <m/>
    <m/>
    <m/>
    <m/>
    <m/>
    <m/>
    <m/>
    <m/>
    <m/>
    <m/>
    <m/>
    <m/>
    <m/>
    <m/>
    <m/>
    <m/>
    <m/>
    <m/>
    <m/>
    <m/>
    <m/>
    <m/>
    <m/>
    <m/>
    <m/>
    <m/>
    <m/>
    <m/>
    <m/>
  </r>
  <r>
    <b v="1"/>
    <n v="505"/>
    <s v="L-1546-167294946"/>
    <s v="99897188X"/>
    <s v="Aal"/>
    <s v="https://portal.dnb.de/opac.htm?method=simpleSearch&amp;cqlMode=true&amp;query=idn%3D99897188X"/>
    <s v="III 58, 3 a"/>
    <s v="III 58, 3 a"/>
    <m/>
    <s v="Papier- oder Pappeinband"/>
    <x v="1"/>
    <s v="180°"/>
    <m/>
    <m/>
    <m/>
    <m/>
    <n v="0"/>
    <m/>
    <m/>
    <m/>
    <m/>
    <m/>
    <m/>
    <m/>
    <m/>
    <m/>
    <x v="0"/>
    <m/>
    <m/>
    <m/>
    <m/>
    <m/>
    <m/>
    <m/>
    <m/>
    <m/>
    <m/>
    <m/>
    <m/>
    <m/>
    <m/>
    <m/>
    <m/>
    <m/>
    <m/>
    <m/>
    <m/>
    <m/>
    <m/>
    <m/>
    <m/>
    <m/>
    <m/>
    <m/>
    <n v="0"/>
    <m/>
    <m/>
    <m/>
    <m/>
    <m/>
    <m/>
    <m/>
    <m/>
    <m/>
    <m/>
    <m/>
    <m/>
    <m/>
    <m/>
    <m/>
    <m/>
    <m/>
    <m/>
    <m/>
    <m/>
    <m/>
    <m/>
    <m/>
    <m/>
    <m/>
    <m/>
    <m/>
    <m/>
    <m/>
    <m/>
    <m/>
    <m/>
    <m/>
    <m/>
    <m/>
    <m/>
    <m/>
    <m/>
    <m/>
    <m/>
    <m/>
    <m/>
    <m/>
    <m/>
  </r>
  <r>
    <b v="1"/>
    <n v="506"/>
    <s v="L-1548-154006998"/>
    <s v="993918581"/>
    <s v="Aal"/>
    <s v="https://portal.dnb.de/opac.htm?method=simpleSearch&amp;cqlMode=true&amp;query=idn%3D993918581"/>
    <s v="III 58, 3 b"/>
    <s v="III 58, 3 b"/>
    <m/>
    <m/>
    <x v="0"/>
    <m/>
    <m/>
    <m/>
    <m/>
    <m/>
    <m/>
    <m/>
    <m/>
    <m/>
    <m/>
    <m/>
    <m/>
    <m/>
    <m/>
    <m/>
    <x v="0"/>
    <m/>
    <m/>
    <m/>
    <m/>
    <m/>
    <m/>
    <m/>
    <m/>
    <m/>
    <m/>
    <m/>
    <m/>
    <m/>
    <m/>
    <m/>
    <m/>
    <m/>
    <m/>
    <m/>
    <m/>
    <m/>
    <m/>
    <m/>
    <m/>
    <m/>
    <m/>
    <m/>
    <n v="0"/>
    <m/>
    <m/>
    <m/>
    <m/>
    <m/>
    <m/>
    <m/>
    <m/>
    <m/>
    <m/>
    <m/>
    <m/>
    <m/>
    <m/>
    <m/>
    <m/>
    <m/>
    <m/>
    <m/>
    <m/>
    <m/>
    <m/>
    <m/>
    <m/>
    <m/>
    <m/>
    <m/>
    <m/>
    <m/>
    <m/>
    <m/>
    <m/>
    <m/>
    <m/>
    <m/>
    <m/>
    <m/>
    <m/>
    <m/>
    <m/>
    <m/>
    <m/>
    <m/>
    <m/>
  </r>
  <r>
    <b v="1"/>
    <n v="507"/>
    <s v="L-1548-154041092"/>
    <s v="993931456"/>
    <s v="Aal"/>
    <s v="https://portal.dnb.de/opac.htm?method=simpleSearch&amp;cqlMode=true&amp;query=idn%3D993931456"/>
    <s v="III 58, 3 c"/>
    <s v="III 58, 3 c"/>
    <m/>
    <s v="Halbpergamentband"/>
    <x v="1"/>
    <s v="180°"/>
    <m/>
    <m/>
    <m/>
    <m/>
    <n v="0"/>
    <m/>
    <m/>
    <m/>
    <m/>
    <m/>
    <m/>
    <m/>
    <m/>
    <m/>
    <x v="0"/>
    <m/>
    <m/>
    <m/>
    <m/>
    <m/>
    <m/>
    <m/>
    <m/>
    <m/>
    <m/>
    <m/>
    <m/>
    <m/>
    <m/>
    <m/>
    <m/>
    <m/>
    <m/>
    <m/>
    <m/>
    <m/>
    <m/>
    <m/>
    <m/>
    <m/>
    <m/>
    <m/>
    <n v="0"/>
    <m/>
    <m/>
    <m/>
    <m/>
    <m/>
    <m/>
    <m/>
    <m/>
    <m/>
    <m/>
    <m/>
    <m/>
    <m/>
    <m/>
    <m/>
    <m/>
    <m/>
    <m/>
    <m/>
    <m/>
    <m/>
    <m/>
    <m/>
    <m/>
    <m/>
    <m/>
    <m/>
    <m/>
    <m/>
    <m/>
    <m/>
    <m/>
    <m/>
    <m/>
    <m/>
    <m/>
    <m/>
    <m/>
    <m/>
    <m/>
    <m/>
    <m/>
    <m/>
    <m/>
  </r>
  <r>
    <b v="1"/>
    <n v="508"/>
    <s v="L-1548-153700858"/>
    <s v="993850308"/>
    <s v="Aal"/>
    <s v="https://portal.dnb.de/opac.htm?method=simpleSearch&amp;cqlMode=true&amp;query=idn%3D993850308"/>
    <s v="III 58, 3 d"/>
    <s v="III 58, 3 d"/>
    <m/>
    <m/>
    <x v="0"/>
    <m/>
    <m/>
    <m/>
    <m/>
    <m/>
    <m/>
    <m/>
    <m/>
    <m/>
    <m/>
    <m/>
    <m/>
    <m/>
    <m/>
    <m/>
    <x v="0"/>
    <m/>
    <m/>
    <m/>
    <m/>
    <m/>
    <m/>
    <m/>
    <m/>
    <m/>
    <m/>
    <m/>
    <m/>
    <m/>
    <m/>
    <m/>
    <m/>
    <m/>
    <m/>
    <m/>
    <m/>
    <m/>
    <m/>
    <m/>
    <m/>
    <m/>
    <m/>
    <m/>
    <n v="0"/>
    <m/>
    <m/>
    <m/>
    <m/>
    <m/>
    <m/>
    <m/>
    <m/>
    <m/>
    <m/>
    <m/>
    <m/>
    <m/>
    <m/>
    <m/>
    <m/>
    <m/>
    <m/>
    <m/>
    <m/>
    <m/>
    <m/>
    <m/>
    <m/>
    <m/>
    <m/>
    <m/>
    <m/>
    <m/>
    <m/>
    <m/>
    <m/>
    <m/>
    <m/>
    <m/>
    <m/>
    <m/>
    <m/>
    <m/>
    <m/>
    <m/>
    <m/>
    <m/>
    <m/>
  </r>
  <r>
    <b v="1"/>
    <n v="509"/>
    <s v="L-1548-16758801X"/>
    <s v="999128655"/>
    <s v="Aal"/>
    <s v="https://portal.dnb.de/opac.htm?method=simpleSearch&amp;cqlMode=true&amp;query=idn%3D999128655"/>
    <s v="III 58, 3 e"/>
    <s v="III 58, 3 e"/>
    <m/>
    <s v="Papier- oder Pappeinband"/>
    <x v="1"/>
    <s v="180°"/>
    <s v="hohler Rücken"/>
    <m/>
    <m/>
    <s v="Signaturfahne austauschen"/>
    <n v="0"/>
    <m/>
    <m/>
    <m/>
    <m/>
    <m/>
    <m/>
    <m/>
    <m/>
    <m/>
    <x v="0"/>
    <m/>
    <m/>
    <m/>
    <m/>
    <m/>
    <m/>
    <m/>
    <m/>
    <m/>
    <m/>
    <m/>
    <m/>
    <m/>
    <m/>
    <m/>
    <m/>
    <m/>
    <m/>
    <m/>
    <m/>
    <m/>
    <m/>
    <m/>
    <m/>
    <m/>
    <m/>
    <m/>
    <n v="0"/>
    <m/>
    <m/>
    <m/>
    <m/>
    <m/>
    <m/>
    <m/>
    <m/>
    <m/>
    <m/>
    <m/>
    <m/>
    <m/>
    <m/>
    <m/>
    <m/>
    <m/>
    <m/>
    <m/>
    <m/>
    <m/>
    <m/>
    <m/>
    <m/>
    <m/>
    <m/>
    <m/>
    <m/>
    <m/>
    <m/>
    <m/>
    <m/>
    <m/>
    <m/>
    <m/>
    <m/>
    <m/>
    <m/>
    <m/>
    <m/>
    <m/>
    <m/>
    <m/>
    <m/>
  </r>
  <r>
    <b v="1"/>
    <n v="510"/>
    <s v="L-1549-169167011"/>
    <s v="999794914"/>
    <s v="Aal"/>
    <s v="https://portal.dnb.de/opac.htm?method=simpleSearch&amp;cqlMode=true&amp;query=idn%3D999794914"/>
    <s v="III 58, 3 f"/>
    <s v="III 58, 3 f"/>
    <m/>
    <m/>
    <x v="0"/>
    <m/>
    <m/>
    <m/>
    <m/>
    <m/>
    <m/>
    <m/>
    <m/>
    <m/>
    <m/>
    <m/>
    <m/>
    <m/>
    <m/>
    <m/>
    <x v="0"/>
    <m/>
    <m/>
    <m/>
    <m/>
    <m/>
    <m/>
    <m/>
    <m/>
    <m/>
    <m/>
    <m/>
    <m/>
    <m/>
    <m/>
    <m/>
    <m/>
    <m/>
    <m/>
    <m/>
    <m/>
    <m/>
    <m/>
    <m/>
    <m/>
    <m/>
    <m/>
    <m/>
    <n v="0"/>
    <m/>
    <m/>
    <m/>
    <m/>
    <m/>
    <m/>
    <m/>
    <m/>
    <m/>
    <m/>
    <m/>
    <m/>
    <m/>
    <m/>
    <m/>
    <m/>
    <m/>
    <m/>
    <m/>
    <m/>
    <m/>
    <m/>
    <m/>
    <m/>
    <m/>
    <m/>
    <m/>
    <m/>
    <m/>
    <m/>
    <m/>
    <m/>
    <m/>
    <m/>
    <m/>
    <m/>
    <m/>
    <m/>
    <m/>
    <m/>
    <m/>
    <m/>
    <m/>
    <m/>
  </r>
  <r>
    <b v="1"/>
    <n v="511"/>
    <s v="L-1549-154523437"/>
    <s v="994116098"/>
    <s v="Aal"/>
    <s v="https://portal.dnb.de/opac.htm?method=simpleSearch&amp;cqlMode=true&amp;query=idn%3D994116098"/>
    <s v="III 58, 3 g"/>
    <s v="III 58, 3 g"/>
    <m/>
    <m/>
    <x v="0"/>
    <m/>
    <m/>
    <m/>
    <m/>
    <m/>
    <m/>
    <m/>
    <m/>
    <m/>
    <m/>
    <m/>
    <m/>
    <m/>
    <m/>
    <m/>
    <x v="0"/>
    <m/>
    <m/>
    <m/>
    <m/>
    <m/>
    <m/>
    <m/>
    <m/>
    <m/>
    <m/>
    <m/>
    <m/>
    <m/>
    <m/>
    <m/>
    <m/>
    <m/>
    <m/>
    <m/>
    <m/>
    <m/>
    <m/>
    <m/>
    <m/>
    <m/>
    <m/>
    <m/>
    <n v="0"/>
    <m/>
    <m/>
    <m/>
    <m/>
    <m/>
    <m/>
    <m/>
    <m/>
    <m/>
    <m/>
    <m/>
    <m/>
    <m/>
    <m/>
    <m/>
    <m/>
    <m/>
    <m/>
    <m/>
    <m/>
    <m/>
    <m/>
    <m/>
    <m/>
    <m/>
    <m/>
    <m/>
    <m/>
    <m/>
    <m/>
    <m/>
    <m/>
    <m/>
    <m/>
    <m/>
    <m/>
    <m/>
    <m/>
    <m/>
    <m/>
    <m/>
    <m/>
    <m/>
    <m/>
  </r>
  <r>
    <b v="1"/>
    <n v="512"/>
    <s v="L-1549-154872075"/>
    <s v="994252374"/>
    <s v="Aal"/>
    <s v="https://portal.dnb.de/opac.htm?method=simpleSearch&amp;cqlMode=true&amp;query=idn%3D994252374"/>
    <s v="III 58, 3 h"/>
    <s v="III 58, 3 h"/>
    <m/>
    <s v="Halbpergamentband"/>
    <x v="1"/>
    <s v="180°"/>
    <s v="hohler Rücken"/>
    <m/>
    <m/>
    <m/>
    <n v="0"/>
    <m/>
    <m/>
    <m/>
    <m/>
    <m/>
    <m/>
    <m/>
    <m/>
    <m/>
    <x v="0"/>
    <m/>
    <m/>
    <m/>
    <m/>
    <m/>
    <m/>
    <m/>
    <m/>
    <m/>
    <m/>
    <m/>
    <m/>
    <m/>
    <m/>
    <m/>
    <m/>
    <m/>
    <m/>
    <m/>
    <m/>
    <m/>
    <m/>
    <m/>
    <m/>
    <m/>
    <m/>
    <m/>
    <n v="0"/>
    <m/>
    <m/>
    <m/>
    <m/>
    <m/>
    <m/>
    <m/>
    <m/>
    <m/>
    <m/>
    <m/>
    <m/>
    <m/>
    <m/>
    <m/>
    <m/>
    <m/>
    <m/>
    <m/>
    <m/>
    <m/>
    <m/>
    <m/>
    <m/>
    <m/>
    <m/>
    <m/>
    <m/>
    <m/>
    <m/>
    <m/>
    <m/>
    <m/>
    <m/>
    <m/>
    <m/>
    <m/>
    <m/>
    <m/>
    <m/>
    <m/>
    <m/>
    <m/>
    <m/>
  </r>
  <r>
    <b v="1"/>
    <n v="513"/>
    <s v="L-1549-15453336X"/>
    <s v="572342640"/>
    <s v="Aal"/>
    <s v="https://portal.dnb.de/opac.htm?method=simpleSearch&amp;cqlMode=true&amp;query=idn%3D572342640"/>
    <s v="III 58, 3 i"/>
    <s v="III 58, 3 i"/>
    <m/>
    <s v="Halbpergamentband"/>
    <x v="1"/>
    <s v="180°"/>
    <m/>
    <m/>
    <m/>
    <m/>
    <n v="0"/>
    <m/>
    <m/>
    <m/>
    <m/>
    <m/>
    <m/>
    <m/>
    <m/>
    <m/>
    <x v="0"/>
    <m/>
    <m/>
    <m/>
    <m/>
    <m/>
    <m/>
    <m/>
    <m/>
    <m/>
    <m/>
    <m/>
    <m/>
    <m/>
    <m/>
    <m/>
    <m/>
    <m/>
    <m/>
    <m/>
    <m/>
    <m/>
    <m/>
    <m/>
    <m/>
    <m/>
    <m/>
    <m/>
    <n v="0"/>
    <m/>
    <m/>
    <m/>
    <m/>
    <m/>
    <m/>
    <m/>
    <m/>
    <m/>
    <m/>
    <m/>
    <m/>
    <m/>
    <m/>
    <m/>
    <m/>
    <m/>
    <m/>
    <m/>
    <m/>
    <m/>
    <m/>
    <m/>
    <m/>
    <m/>
    <m/>
    <m/>
    <m/>
    <m/>
    <m/>
    <m/>
    <m/>
    <m/>
    <m/>
    <m/>
    <m/>
    <m/>
    <m/>
    <m/>
    <m/>
    <m/>
    <m/>
    <m/>
    <m/>
  </r>
  <r>
    <b v="1"/>
    <n v="514"/>
    <s v="L-1549-15453353X"/>
    <s v="572342640"/>
    <s v="Aal"/>
    <s v="https://portal.dnb.de/opac.htm?method=simpleSearch&amp;cqlMode=true&amp;query=idn%3D572342640"/>
    <s v="III 58, 3 ia"/>
    <s v="III 58, 3 ia"/>
    <m/>
    <m/>
    <x v="0"/>
    <m/>
    <m/>
    <m/>
    <m/>
    <m/>
    <m/>
    <m/>
    <m/>
    <m/>
    <m/>
    <m/>
    <m/>
    <m/>
    <m/>
    <m/>
    <x v="0"/>
    <m/>
    <m/>
    <m/>
    <m/>
    <m/>
    <m/>
    <m/>
    <m/>
    <m/>
    <m/>
    <m/>
    <m/>
    <m/>
    <m/>
    <m/>
    <m/>
    <m/>
    <m/>
    <m/>
    <m/>
    <m/>
    <m/>
    <m/>
    <m/>
    <m/>
    <m/>
    <m/>
    <n v="0"/>
    <m/>
    <m/>
    <m/>
    <m/>
    <m/>
    <m/>
    <m/>
    <m/>
    <m/>
    <m/>
    <m/>
    <m/>
    <m/>
    <m/>
    <m/>
    <m/>
    <m/>
    <m/>
    <m/>
    <m/>
    <m/>
    <m/>
    <m/>
    <m/>
    <m/>
    <m/>
    <m/>
    <m/>
    <m/>
    <m/>
    <m/>
    <m/>
    <m/>
    <m/>
    <m/>
    <m/>
    <m/>
    <m/>
    <m/>
    <m/>
    <m/>
    <m/>
    <m/>
    <m/>
  </r>
  <r>
    <b v="1"/>
    <n v="515"/>
    <s v="L-1965-159364442"/>
    <s v="995380783"/>
    <s v="Aal"/>
    <s v="https://portal.dnb.de/opac.htm?method=simpleSearch&amp;cqlMode=true&amp;query=idn%3D995380783"/>
    <s v="III 58, 3 k"/>
    <s v="III 58, 3 k"/>
    <m/>
    <s v="Halbpergamentband"/>
    <x v="1"/>
    <s v="180°"/>
    <m/>
    <m/>
    <m/>
    <m/>
    <n v="0"/>
    <m/>
    <m/>
    <m/>
    <m/>
    <m/>
    <m/>
    <m/>
    <m/>
    <m/>
    <x v="0"/>
    <m/>
    <m/>
    <m/>
    <m/>
    <m/>
    <m/>
    <m/>
    <m/>
    <m/>
    <m/>
    <m/>
    <m/>
    <m/>
    <m/>
    <m/>
    <m/>
    <m/>
    <m/>
    <m/>
    <m/>
    <m/>
    <m/>
    <m/>
    <m/>
    <m/>
    <m/>
    <m/>
    <n v="0"/>
    <m/>
    <m/>
    <m/>
    <m/>
    <m/>
    <m/>
    <m/>
    <m/>
    <m/>
    <m/>
    <m/>
    <m/>
    <m/>
    <m/>
    <m/>
    <m/>
    <m/>
    <m/>
    <m/>
    <m/>
    <m/>
    <m/>
    <m/>
    <m/>
    <m/>
    <m/>
    <m/>
    <m/>
    <m/>
    <m/>
    <m/>
    <m/>
    <m/>
    <m/>
    <m/>
    <m/>
    <m/>
    <m/>
    <m/>
    <m/>
    <m/>
    <m/>
    <m/>
    <m/>
  </r>
  <r>
    <b v="1"/>
    <n v="516"/>
    <s v="L-1550-167081977"/>
    <s v="998859680"/>
    <s v="Aal"/>
    <s v="https://portal.dnb.de/opac.htm?method=simpleSearch&amp;cqlMode=true&amp;query=idn%3D998859680"/>
    <s v="III 58, 3 m"/>
    <s v="III 58, 3 m"/>
    <m/>
    <s v="Halbpergamentband"/>
    <x v="1"/>
    <s v="180°"/>
    <s v="hohler Rücken"/>
    <m/>
    <m/>
    <m/>
    <n v="0"/>
    <m/>
    <m/>
    <m/>
    <m/>
    <m/>
    <m/>
    <m/>
    <m/>
    <m/>
    <x v="0"/>
    <m/>
    <m/>
    <m/>
    <m/>
    <m/>
    <m/>
    <m/>
    <m/>
    <m/>
    <m/>
    <m/>
    <m/>
    <m/>
    <m/>
    <m/>
    <m/>
    <m/>
    <m/>
    <m/>
    <m/>
    <m/>
    <m/>
    <m/>
    <m/>
    <m/>
    <m/>
    <m/>
    <n v="0"/>
    <m/>
    <m/>
    <m/>
    <m/>
    <m/>
    <m/>
    <m/>
    <m/>
    <m/>
    <m/>
    <m/>
    <m/>
    <m/>
    <m/>
    <m/>
    <m/>
    <m/>
    <m/>
    <m/>
    <m/>
    <m/>
    <m/>
    <m/>
    <m/>
    <m/>
    <m/>
    <m/>
    <m/>
    <m/>
    <m/>
    <m/>
    <m/>
    <m/>
    <m/>
    <m/>
    <m/>
    <m/>
    <m/>
    <m/>
    <m/>
    <m/>
    <m/>
    <m/>
    <m/>
  </r>
  <r>
    <b v="1"/>
    <n v="517"/>
    <s v="L-1559-179548115"/>
    <s v="1003362400"/>
    <s v="Aal"/>
    <s v="https://portal.dnb.de/opac.htm?method=simpleSearch&amp;cqlMode=true&amp;query=idn%3D1003362400"/>
    <s v="III 58, 3 n"/>
    <s v="III 58, 3 n"/>
    <m/>
    <s v="Halbledereinband"/>
    <x v="1"/>
    <s v="180°"/>
    <m/>
    <m/>
    <m/>
    <m/>
    <n v="0"/>
    <m/>
    <m/>
    <m/>
    <m/>
    <m/>
    <m/>
    <m/>
    <m/>
    <m/>
    <x v="0"/>
    <m/>
    <m/>
    <m/>
    <m/>
    <m/>
    <m/>
    <m/>
    <m/>
    <m/>
    <m/>
    <m/>
    <m/>
    <m/>
    <m/>
    <m/>
    <m/>
    <m/>
    <m/>
    <m/>
    <m/>
    <m/>
    <m/>
    <m/>
    <m/>
    <m/>
    <m/>
    <m/>
    <n v="0"/>
    <m/>
    <m/>
    <m/>
    <m/>
    <m/>
    <m/>
    <m/>
    <m/>
    <m/>
    <m/>
    <m/>
    <m/>
    <m/>
    <m/>
    <m/>
    <m/>
    <m/>
    <m/>
    <m/>
    <m/>
    <m/>
    <m/>
    <m/>
    <m/>
    <m/>
    <m/>
    <m/>
    <m/>
    <m/>
    <m/>
    <m/>
    <m/>
    <m/>
    <m/>
    <m/>
    <m/>
    <m/>
    <m/>
    <m/>
    <m/>
    <m/>
    <m/>
    <m/>
    <m/>
  </r>
  <r>
    <b v="1"/>
    <n v="518"/>
    <s v="L-1551-154031127"/>
    <s v="993921655"/>
    <s v="Aal"/>
    <s v="https://portal.dnb.de/opac.htm?method=simpleSearch&amp;cqlMode=true&amp;query=idn%3D993921655"/>
    <s v="III 58, 3 o"/>
    <s v="III 58, 3 o"/>
    <m/>
    <m/>
    <x v="0"/>
    <m/>
    <m/>
    <m/>
    <m/>
    <m/>
    <m/>
    <m/>
    <m/>
    <m/>
    <m/>
    <m/>
    <m/>
    <m/>
    <m/>
    <m/>
    <x v="0"/>
    <m/>
    <m/>
    <m/>
    <m/>
    <m/>
    <m/>
    <m/>
    <m/>
    <m/>
    <m/>
    <m/>
    <m/>
    <m/>
    <m/>
    <m/>
    <m/>
    <m/>
    <m/>
    <m/>
    <m/>
    <m/>
    <m/>
    <m/>
    <m/>
    <m/>
    <m/>
    <m/>
    <n v="0"/>
    <m/>
    <m/>
    <m/>
    <m/>
    <m/>
    <m/>
    <m/>
    <m/>
    <m/>
    <m/>
    <m/>
    <m/>
    <m/>
    <m/>
    <m/>
    <m/>
    <m/>
    <m/>
    <m/>
    <m/>
    <m/>
    <m/>
    <m/>
    <m/>
    <m/>
    <m/>
    <m/>
    <m/>
    <m/>
    <m/>
    <m/>
    <m/>
    <m/>
    <m/>
    <m/>
    <m/>
    <m/>
    <m/>
    <m/>
    <m/>
    <m/>
    <m/>
    <m/>
    <m/>
  </r>
  <r>
    <b v="1"/>
    <n v="519"/>
    <s v="L-1551-154011436"/>
    <s v="993919928"/>
    <s v="Aal"/>
    <s v="https://portal.dnb.de/opac.htm?method=simpleSearch&amp;cqlMode=true&amp;query=idn%3D993919928"/>
    <s v="III 58, 3 p"/>
    <s v="III 58, 3 p"/>
    <m/>
    <m/>
    <x v="0"/>
    <m/>
    <m/>
    <m/>
    <m/>
    <m/>
    <m/>
    <m/>
    <m/>
    <m/>
    <m/>
    <m/>
    <m/>
    <m/>
    <m/>
    <m/>
    <x v="0"/>
    <m/>
    <m/>
    <m/>
    <m/>
    <m/>
    <m/>
    <m/>
    <m/>
    <m/>
    <m/>
    <m/>
    <m/>
    <m/>
    <m/>
    <m/>
    <m/>
    <m/>
    <m/>
    <m/>
    <m/>
    <m/>
    <m/>
    <m/>
    <m/>
    <m/>
    <m/>
    <m/>
    <n v="0"/>
    <m/>
    <m/>
    <m/>
    <m/>
    <m/>
    <m/>
    <m/>
    <m/>
    <m/>
    <m/>
    <m/>
    <m/>
    <m/>
    <m/>
    <m/>
    <m/>
    <m/>
    <m/>
    <m/>
    <m/>
    <m/>
    <m/>
    <m/>
    <m/>
    <m/>
    <m/>
    <m/>
    <m/>
    <m/>
    <m/>
    <m/>
    <m/>
    <m/>
    <m/>
    <m/>
    <m/>
    <m/>
    <m/>
    <m/>
    <m/>
    <m/>
    <m/>
    <m/>
    <m/>
  </r>
  <r>
    <b v="1"/>
    <n v="520"/>
    <s v="L-1551-154007749"/>
    <s v="993919243"/>
    <s v="Aal"/>
    <s v="https://portal.dnb.de/opac.htm?method=simpleSearch&amp;cqlMode=true&amp;query=idn%3D993919243"/>
    <s v="III 58, 3 q"/>
    <s v="III 58, 3 q"/>
    <m/>
    <s v="Halbpergamentband"/>
    <x v="1"/>
    <s v="180°"/>
    <m/>
    <m/>
    <m/>
    <m/>
    <n v="0"/>
    <m/>
    <m/>
    <m/>
    <m/>
    <m/>
    <m/>
    <m/>
    <m/>
    <m/>
    <x v="0"/>
    <m/>
    <m/>
    <m/>
    <m/>
    <m/>
    <m/>
    <m/>
    <m/>
    <m/>
    <m/>
    <m/>
    <m/>
    <m/>
    <m/>
    <m/>
    <m/>
    <m/>
    <m/>
    <m/>
    <m/>
    <m/>
    <m/>
    <m/>
    <m/>
    <m/>
    <m/>
    <m/>
    <n v="0"/>
    <m/>
    <m/>
    <m/>
    <m/>
    <m/>
    <m/>
    <m/>
    <m/>
    <m/>
    <m/>
    <m/>
    <m/>
    <m/>
    <m/>
    <m/>
    <m/>
    <m/>
    <m/>
    <m/>
    <m/>
    <m/>
    <m/>
    <m/>
    <m/>
    <m/>
    <m/>
    <m/>
    <m/>
    <m/>
    <m/>
    <m/>
    <m/>
    <m/>
    <m/>
    <m/>
    <m/>
    <m/>
    <m/>
    <m/>
    <m/>
    <m/>
    <m/>
    <m/>
    <m/>
  </r>
  <r>
    <b v="1"/>
    <n v="521"/>
    <s v="L-1551-154007935"/>
    <s v="996746560"/>
    <s v="Aal"/>
    <s v="https://portal.dnb.de/opac.htm?method=simpleSearch&amp;cqlMode=true&amp;query=idn%3D996746560"/>
    <s v="III 58, 3 qa"/>
    <s v="III 58, 3 qa"/>
    <m/>
    <s v="Halbpergamentband"/>
    <x v="1"/>
    <s v="180°"/>
    <m/>
    <m/>
    <m/>
    <m/>
    <n v="0"/>
    <m/>
    <m/>
    <m/>
    <m/>
    <m/>
    <m/>
    <m/>
    <m/>
    <m/>
    <x v="0"/>
    <m/>
    <m/>
    <m/>
    <m/>
    <m/>
    <m/>
    <m/>
    <m/>
    <m/>
    <m/>
    <m/>
    <m/>
    <m/>
    <m/>
    <m/>
    <m/>
    <m/>
    <m/>
    <m/>
    <m/>
    <m/>
    <m/>
    <m/>
    <m/>
    <m/>
    <m/>
    <m/>
    <n v="0"/>
    <m/>
    <m/>
    <m/>
    <m/>
    <m/>
    <m/>
    <m/>
    <m/>
    <m/>
    <m/>
    <m/>
    <m/>
    <m/>
    <m/>
    <m/>
    <m/>
    <m/>
    <m/>
    <m/>
    <m/>
    <m/>
    <m/>
    <m/>
    <m/>
    <m/>
    <m/>
    <m/>
    <m/>
    <m/>
    <m/>
    <m/>
    <m/>
    <m/>
    <m/>
    <m/>
    <m/>
    <m/>
    <m/>
    <m/>
    <m/>
    <m/>
    <m/>
    <m/>
    <m/>
  </r>
  <r>
    <b v="1"/>
    <n v="522"/>
    <s v="L-1552-16708402X"/>
    <s v="998861545"/>
    <s v="Aal"/>
    <s v="https://portal.dnb.de/opac.htm?method=simpleSearch&amp;cqlMode=true&amp;query=idn%3D998861545"/>
    <s v="III 58, 3 r"/>
    <s v="III 58, 3 r"/>
    <m/>
    <m/>
    <x v="0"/>
    <m/>
    <m/>
    <m/>
    <m/>
    <m/>
    <m/>
    <m/>
    <m/>
    <m/>
    <m/>
    <m/>
    <m/>
    <m/>
    <m/>
    <m/>
    <x v="0"/>
    <m/>
    <m/>
    <m/>
    <m/>
    <m/>
    <m/>
    <m/>
    <m/>
    <m/>
    <m/>
    <m/>
    <m/>
    <m/>
    <m/>
    <m/>
    <m/>
    <m/>
    <m/>
    <m/>
    <m/>
    <m/>
    <m/>
    <m/>
    <m/>
    <m/>
    <m/>
    <m/>
    <n v="0"/>
    <m/>
    <m/>
    <m/>
    <m/>
    <m/>
    <m/>
    <m/>
    <m/>
    <m/>
    <m/>
    <m/>
    <m/>
    <m/>
    <m/>
    <m/>
    <m/>
    <m/>
    <m/>
    <m/>
    <m/>
    <m/>
    <m/>
    <m/>
    <m/>
    <m/>
    <m/>
    <m/>
    <m/>
    <m/>
    <m/>
    <m/>
    <m/>
    <m/>
    <m/>
    <m/>
    <m/>
    <m/>
    <m/>
    <m/>
    <m/>
    <m/>
    <m/>
    <m/>
    <m/>
  </r>
  <r>
    <b v="1"/>
    <n v="523"/>
    <s v="L-1549-154067296"/>
    <s v="993944442"/>
    <s v="Aal"/>
    <s v="https://portal.dnb.de/opac.htm?method=simpleSearch&amp;cqlMode=true&amp;query=idn%3D993944442"/>
    <s v="III 58, 3 s"/>
    <s v="III 58, 3 s"/>
    <m/>
    <s v="Halbpergamentband"/>
    <x v="1"/>
    <s v="180°"/>
    <m/>
    <m/>
    <m/>
    <m/>
    <n v="0"/>
    <m/>
    <m/>
    <m/>
    <m/>
    <m/>
    <m/>
    <m/>
    <m/>
    <m/>
    <x v="0"/>
    <m/>
    <m/>
    <m/>
    <m/>
    <m/>
    <m/>
    <m/>
    <m/>
    <m/>
    <m/>
    <m/>
    <m/>
    <m/>
    <m/>
    <m/>
    <m/>
    <m/>
    <m/>
    <m/>
    <m/>
    <m/>
    <m/>
    <m/>
    <m/>
    <m/>
    <m/>
    <m/>
    <n v="0"/>
    <m/>
    <m/>
    <m/>
    <m/>
    <m/>
    <m/>
    <m/>
    <m/>
    <m/>
    <m/>
    <m/>
    <m/>
    <m/>
    <m/>
    <m/>
    <m/>
    <m/>
    <m/>
    <m/>
    <m/>
    <m/>
    <m/>
    <m/>
    <m/>
    <m/>
    <m/>
    <m/>
    <m/>
    <m/>
    <m/>
    <m/>
    <m/>
    <m/>
    <m/>
    <m/>
    <m/>
    <m/>
    <m/>
    <m/>
    <m/>
    <m/>
    <m/>
    <m/>
    <m/>
  </r>
  <r>
    <b v="1"/>
    <n v="524"/>
    <s v="L-1536-170698769"/>
    <s v="1000481581"/>
    <s v="Aal"/>
    <s v="https://portal.dnb.de/opac.htm?method=simpleSearch&amp;cqlMode=true&amp;query=idn%3D1000481581"/>
    <s v="III 58, 3 t"/>
    <s v="III 58, 3 t"/>
    <m/>
    <m/>
    <x v="0"/>
    <m/>
    <m/>
    <m/>
    <m/>
    <m/>
    <m/>
    <m/>
    <m/>
    <m/>
    <m/>
    <m/>
    <m/>
    <m/>
    <m/>
    <m/>
    <x v="0"/>
    <m/>
    <m/>
    <m/>
    <m/>
    <m/>
    <m/>
    <m/>
    <m/>
    <m/>
    <m/>
    <m/>
    <m/>
    <m/>
    <m/>
    <m/>
    <m/>
    <m/>
    <m/>
    <m/>
    <m/>
    <m/>
    <m/>
    <m/>
    <m/>
    <m/>
    <m/>
    <m/>
    <n v="0"/>
    <m/>
    <m/>
    <m/>
    <m/>
    <m/>
    <m/>
    <m/>
    <m/>
    <m/>
    <m/>
    <m/>
    <m/>
    <m/>
    <m/>
    <m/>
    <m/>
    <m/>
    <m/>
    <m/>
    <m/>
    <m/>
    <m/>
    <m/>
    <m/>
    <m/>
    <m/>
    <m/>
    <m/>
    <m/>
    <m/>
    <m/>
    <m/>
    <m/>
    <m/>
    <m/>
    <m/>
    <m/>
    <m/>
    <m/>
    <m/>
    <m/>
    <m/>
    <m/>
    <m/>
  </r>
  <r>
    <b v="1"/>
    <n v="525"/>
    <s v="L-1536-170698726"/>
    <s v="1000481581"/>
    <s v="Aal"/>
    <s v="https://portal.dnb.de/opac.htm?method=simpleSearch&amp;cqlMode=true&amp;query=idn%3D1000481581"/>
    <s v="III 58, 3 ta"/>
    <s v="III 58, 3 ta"/>
    <m/>
    <m/>
    <x v="1"/>
    <m/>
    <m/>
    <m/>
    <m/>
    <m/>
    <m/>
    <m/>
    <m/>
    <m/>
    <m/>
    <m/>
    <m/>
    <m/>
    <m/>
    <m/>
    <x v="9"/>
    <m/>
    <s v="x"/>
    <s v="h/E"/>
    <m/>
    <m/>
    <m/>
    <m/>
    <m/>
    <s v="Pa"/>
    <m/>
    <m/>
    <m/>
    <m/>
    <m/>
    <m/>
    <m/>
    <m/>
    <m/>
    <m/>
    <m/>
    <m/>
    <m/>
    <s v="110"/>
    <m/>
    <m/>
    <m/>
    <s v="n"/>
    <n v="0"/>
    <m/>
    <m/>
    <m/>
    <m/>
    <m/>
    <m/>
    <m/>
    <m/>
    <m/>
    <m/>
    <m/>
    <m/>
    <m/>
    <m/>
    <m/>
    <m/>
    <m/>
    <m/>
    <m/>
    <m/>
    <m/>
    <m/>
    <m/>
    <m/>
    <m/>
    <m/>
    <m/>
    <m/>
    <m/>
    <m/>
    <m/>
    <m/>
    <m/>
    <m/>
    <m/>
    <m/>
    <m/>
    <m/>
    <m/>
    <m/>
    <m/>
    <m/>
    <m/>
    <m/>
  </r>
  <r>
    <b v="1"/>
    <n v="526"/>
    <s v="L-1529-167188550"/>
    <s v="998904147"/>
    <s v="Aal"/>
    <s v="https://portal.dnb.de/opac.htm?method=simpleSearch&amp;cqlMode=true&amp;query=idn%3D998904147"/>
    <s v="III 58, 3 u"/>
    <s v="III 58, 3 u"/>
    <m/>
    <s v="Pergamentband"/>
    <x v="2"/>
    <s v="180°"/>
    <s v="Einband mit Schutz- oder Stoßkanten, hohler Rücken"/>
    <m/>
    <s v="Papierumschlag "/>
    <s v="Ja"/>
    <n v="0"/>
    <m/>
    <m/>
    <m/>
    <m/>
    <m/>
    <m/>
    <m/>
    <m/>
    <m/>
    <x v="7"/>
    <m/>
    <s v="x"/>
    <s v="h/E"/>
    <s v="x"/>
    <m/>
    <m/>
    <m/>
    <m/>
    <s v="Pa"/>
    <m/>
    <m/>
    <m/>
    <m/>
    <m/>
    <m/>
    <m/>
    <m/>
    <m/>
    <m/>
    <m/>
    <m/>
    <m/>
    <s v="110"/>
    <m/>
    <m/>
    <m/>
    <s v="n"/>
    <n v="0"/>
    <m/>
    <m/>
    <m/>
    <m/>
    <m/>
    <s v="x sauer"/>
    <s v="x"/>
    <m/>
    <s v="x 110"/>
    <m/>
    <m/>
    <m/>
    <m/>
    <m/>
    <m/>
    <m/>
    <m/>
    <m/>
    <m/>
    <m/>
    <m/>
    <m/>
    <m/>
    <m/>
    <m/>
    <m/>
    <m/>
    <m/>
    <m/>
    <m/>
    <m/>
    <m/>
    <m/>
    <m/>
    <m/>
    <m/>
    <m/>
    <m/>
    <m/>
    <m/>
    <m/>
    <m/>
    <m/>
    <m/>
  </r>
  <r>
    <b v="1"/>
    <n v="527"/>
    <s v="L-1550-154656631"/>
    <s v="994160615"/>
    <s v="Aal"/>
    <s v="https://portal.dnb.de/opac.htm?method=simpleSearch&amp;cqlMode=true&amp;query=idn%3D994160615"/>
    <s v="III 58, 3/1"/>
    <s v="III 58, 3 l"/>
    <m/>
    <m/>
    <x v="0"/>
    <m/>
    <m/>
    <m/>
    <m/>
    <m/>
    <m/>
    <m/>
    <m/>
    <m/>
    <m/>
    <m/>
    <m/>
    <m/>
    <m/>
    <m/>
    <x v="0"/>
    <m/>
    <m/>
    <m/>
    <m/>
    <m/>
    <m/>
    <m/>
    <m/>
    <m/>
    <m/>
    <m/>
    <m/>
    <m/>
    <m/>
    <m/>
    <m/>
    <m/>
    <m/>
    <m/>
    <m/>
    <m/>
    <m/>
    <m/>
    <m/>
    <m/>
    <m/>
    <m/>
    <n v="0"/>
    <m/>
    <m/>
    <m/>
    <m/>
    <m/>
    <m/>
    <m/>
    <m/>
    <m/>
    <m/>
    <m/>
    <m/>
    <m/>
    <m/>
    <m/>
    <m/>
    <m/>
    <m/>
    <m/>
    <m/>
    <m/>
    <m/>
    <m/>
    <m/>
    <m/>
    <m/>
    <m/>
    <m/>
    <m/>
    <m/>
    <m/>
    <m/>
    <m/>
    <m/>
    <m/>
    <m/>
    <m/>
    <m/>
    <m/>
    <m/>
    <m/>
    <m/>
    <m/>
    <m/>
  </r>
  <r>
    <b v="1"/>
    <n v="528"/>
    <s v="L-1548-160372135"/>
    <s v="995662185"/>
    <s v="Aal"/>
    <s v="https://portal.dnb.de/opac.htm?method=simpleSearch&amp;cqlMode=true&amp;query=idn%3D995662185"/>
    <s v="III 58, 4 b"/>
    <s v="III 58, 4 b"/>
    <m/>
    <m/>
    <x v="0"/>
    <m/>
    <m/>
    <m/>
    <m/>
    <m/>
    <m/>
    <m/>
    <m/>
    <m/>
    <m/>
    <m/>
    <m/>
    <m/>
    <m/>
    <m/>
    <x v="0"/>
    <m/>
    <m/>
    <m/>
    <m/>
    <m/>
    <m/>
    <m/>
    <m/>
    <m/>
    <m/>
    <m/>
    <m/>
    <m/>
    <m/>
    <m/>
    <m/>
    <m/>
    <m/>
    <m/>
    <m/>
    <m/>
    <m/>
    <m/>
    <m/>
    <m/>
    <m/>
    <m/>
    <n v="0"/>
    <m/>
    <m/>
    <m/>
    <m/>
    <m/>
    <m/>
    <m/>
    <m/>
    <m/>
    <m/>
    <m/>
    <m/>
    <m/>
    <m/>
    <m/>
    <m/>
    <m/>
    <m/>
    <m/>
    <m/>
    <m/>
    <m/>
    <m/>
    <m/>
    <m/>
    <m/>
    <m/>
    <m/>
    <m/>
    <m/>
    <m/>
    <m/>
    <m/>
    <m/>
    <m/>
    <m/>
    <m/>
    <m/>
    <m/>
    <m/>
    <m/>
    <m/>
    <m/>
    <m/>
  </r>
  <r>
    <b v="1"/>
    <n v="529"/>
    <s v="L-1549-154040134"/>
    <s v="993930492"/>
    <s v="Aal"/>
    <s v="https://portal.dnb.de/opac.htm?method=simpleSearch&amp;cqlMode=true&amp;query=idn%3D993930492"/>
    <s v="III 58, 4 c"/>
    <s v="III 58, 4 c"/>
    <m/>
    <s v="Halbpergamentband"/>
    <x v="1"/>
    <s v="180°"/>
    <m/>
    <m/>
    <m/>
    <m/>
    <n v="0"/>
    <m/>
    <m/>
    <m/>
    <m/>
    <m/>
    <m/>
    <m/>
    <m/>
    <m/>
    <x v="0"/>
    <m/>
    <m/>
    <m/>
    <m/>
    <m/>
    <m/>
    <m/>
    <m/>
    <m/>
    <m/>
    <m/>
    <m/>
    <m/>
    <m/>
    <m/>
    <m/>
    <m/>
    <m/>
    <m/>
    <m/>
    <m/>
    <m/>
    <m/>
    <m/>
    <m/>
    <m/>
    <m/>
    <n v="0"/>
    <m/>
    <m/>
    <m/>
    <m/>
    <m/>
    <m/>
    <m/>
    <m/>
    <m/>
    <m/>
    <m/>
    <m/>
    <m/>
    <m/>
    <m/>
    <m/>
    <m/>
    <m/>
    <m/>
    <m/>
    <m/>
    <m/>
    <m/>
    <m/>
    <m/>
    <m/>
    <m/>
    <m/>
    <m/>
    <m/>
    <m/>
    <m/>
    <m/>
    <m/>
    <m/>
    <m/>
    <m/>
    <m/>
    <m/>
    <m/>
    <m/>
    <m/>
    <m/>
    <m/>
  </r>
  <r>
    <b v="1"/>
    <n v="530"/>
    <s v="L-1550-153948892"/>
    <s v="993885411"/>
    <s v="Aal"/>
    <s v="https://portal.dnb.de/opac.htm?method=simpleSearch&amp;cqlMode=true&amp;query=idn%3D993885411"/>
    <s v="III 58, 4 d"/>
    <s v="III 58, 4 d"/>
    <m/>
    <s v="Halbpergamentband"/>
    <x v="1"/>
    <s v="80° bis 110°, einseitig digitalisierbar?"/>
    <s v="hohler Rücken"/>
    <m/>
    <m/>
    <m/>
    <n v="0"/>
    <m/>
    <m/>
    <m/>
    <m/>
    <m/>
    <m/>
    <m/>
    <m/>
    <m/>
    <x v="0"/>
    <m/>
    <m/>
    <m/>
    <m/>
    <m/>
    <m/>
    <m/>
    <m/>
    <m/>
    <m/>
    <m/>
    <m/>
    <m/>
    <m/>
    <m/>
    <m/>
    <m/>
    <m/>
    <m/>
    <m/>
    <m/>
    <m/>
    <m/>
    <m/>
    <m/>
    <m/>
    <m/>
    <n v="0"/>
    <m/>
    <m/>
    <m/>
    <m/>
    <m/>
    <m/>
    <m/>
    <m/>
    <m/>
    <m/>
    <m/>
    <m/>
    <m/>
    <m/>
    <m/>
    <m/>
    <m/>
    <m/>
    <m/>
    <m/>
    <m/>
    <m/>
    <m/>
    <m/>
    <m/>
    <m/>
    <m/>
    <m/>
    <m/>
    <m/>
    <m/>
    <m/>
    <m/>
    <m/>
    <m/>
    <m/>
    <m/>
    <m/>
    <m/>
    <m/>
    <m/>
    <m/>
    <m/>
    <m/>
  </r>
  <r>
    <b v="1"/>
    <n v="531"/>
    <s v="L-1550-160373263"/>
    <s v="995663084"/>
    <s v="Aal"/>
    <s v="https://portal.dnb.de/opac.htm?method=simpleSearch&amp;cqlMode=true&amp;query=idn%3D995663084"/>
    <s v="III 58, 4 e"/>
    <s v="III 58, 4 e"/>
    <m/>
    <m/>
    <x v="0"/>
    <m/>
    <m/>
    <m/>
    <m/>
    <m/>
    <m/>
    <m/>
    <m/>
    <m/>
    <m/>
    <m/>
    <m/>
    <m/>
    <m/>
    <m/>
    <x v="0"/>
    <m/>
    <m/>
    <m/>
    <m/>
    <m/>
    <m/>
    <m/>
    <m/>
    <m/>
    <m/>
    <m/>
    <m/>
    <m/>
    <m/>
    <m/>
    <m/>
    <m/>
    <m/>
    <m/>
    <m/>
    <m/>
    <m/>
    <m/>
    <m/>
    <m/>
    <m/>
    <m/>
    <n v="0"/>
    <m/>
    <m/>
    <m/>
    <m/>
    <m/>
    <m/>
    <m/>
    <m/>
    <m/>
    <m/>
    <m/>
    <m/>
    <m/>
    <m/>
    <m/>
    <m/>
    <m/>
    <m/>
    <m/>
    <m/>
    <m/>
    <m/>
    <m/>
    <m/>
    <m/>
    <m/>
    <m/>
    <m/>
    <m/>
    <m/>
    <m/>
    <m/>
    <m/>
    <m/>
    <m/>
    <m/>
    <m/>
    <m/>
    <m/>
    <m/>
    <m/>
    <m/>
    <m/>
    <m/>
  </r>
  <r>
    <b v="0"/>
    <n v="532"/>
    <s v="L-1550-175198233"/>
    <s v="1001606396"/>
    <m/>
    <s v="https://portal.dnb.de/opac.htm?method=simpleSearch&amp;cqlMode=true&amp;query=idn%3D1001606396"/>
    <s v="III 58, 4 e"/>
    <m/>
    <m/>
    <m/>
    <x v="0"/>
    <m/>
    <m/>
    <m/>
    <m/>
    <m/>
    <m/>
    <m/>
    <m/>
    <m/>
    <m/>
    <m/>
    <m/>
    <m/>
    <m/>
    <m/>
    <x v="0"/>
    <m/>
    <m/>
    <m/>
    <m/>
    <m/>
    <m/>
    <m/>
    <m/>
    <m/>
    <m/>
    <m/>
    <m/>
    <m/>
    <m/>
    <m/>
    <m/>
    <m/>
    <m/>
    <m/>
    <m/>
    <m/>
    <m/>
    <m/>
    <m/>
    <m/>
    <m/>
    <m/>
    <n v="0"/>
    <m/>
    <m/>
    <m/>
    <m/>
    <m/>
    <m/>
    <m/>
    <m/>
    <m/>
    <m/>
    <m/>
    <m/>
    <m/>
    <m/>
    <m/>
    <m/>
    <m/>
    <m/>
    <m/>
    <m/>
    <m/>
    <m/>
    <m/>
    <m/>
    <m/>
    <m/>
    <m/>
    <m/>
    <m/>
    <m/>
    <m/>
    <m/>
    <m/>
    <m/>
    <m/>
    <m/>
    <m/>
    <m/>
    <m/>
    <m/>
    <m/>
    <m/>
    <m/>
    <m/>
  </r>
  <r>
    <b v="1"/>
    <n v="533"/>
    <s v="L-1550-17940069X"/>
    <s v="1003301878"/>
    <s v="Aal"/>
    <s v="https://portal.dnb.de/opac.htm?method=simpleSearch&amp;cqlMode=true&amp;query=idn%3D1003301878"/>
    <s v="III 58, 4 f"/>
    <s v="III 58, 4 f"/>
    <m/>
    <s v="Halbpergamentband"/>
    <x v="1"/>
    <s v="180°"/>
    <m/>
    <m/>
    <m/>
    <m/>
    <n v="0"/>
    <m/>
    <m/>
    <m/>
    <m/>
    <m/>
    <m/>
    <m/>
    <m/>
    <m/>
    <x v="0"/>
    <m/>
    <m/>
    <m/>
    <m/>
    <m/>
    <m/>
    <m/>
    <m/>
    <m/>
    <m/>
    <m/>
    <m/>
    <m/>
    <m/>
    <m/>
    <m/>
    <m/>
    <m/>
    <m/>
    <m/>
    <m/>
    <m/>
    <m/>
    <m/>
    <m/>
    <m/>
    <m/>
    <n v="0"/>
    <m/>
    <m/>
    <m/>
    <m/>
    <m/>
    <m/>
    <m/>
    <m/>
    <m/>
    <m/>
    <m/>
    <m/>
    <m/>
    <m/>
    <m/>
    <m/>
    <m/>
    <m/>
    <m/>
    <m/>
    <m/>
    <m/>
    <m/>
    <m/>
    <m/>
    <m/>
    <m/>
    <m/>
    <m/>
    <m/>
    <m/>
    <m/>
    <m/>
    <m/>
    <m/>
    <m/>
    <m/>
    <m/>
    <m/>
    <m/>
    <m/>
    <m/>
    <m/>
    <m/>
  </r>
  <r>
    <b v="1"/>
    <n v="534"/>
    <s v="L-1551-167083767"/>
    <s v="99886126X"/>
    <s v="Aal"/>
    <s v="https://portal.dnb.de/opac.htm?method=simpleSearch&amp;cqlMode=true&amp;query=idn%3D99886126X"/>
    <s v="III 58, 4 g"/>
    <s v="III 58, 4 g"/>
    <m/>
    <s v="Halbpergamentband"/>
    <x v="1"/>
    <s v="180°"/>
    <s v="hohler Rücken"/>
    <m/>
    <m/>
    <m/>
    <n v="0"/>
    <m/>
    <m/>
    <m/>
    <m/>
    <m/>
    <m/>
    <m/>
    <m/>
    <m/>
    <x v="0"/>
    <m/>
    <m/>
    <m/>
    <m/>
    <m/>
    <m/>
    <m/>
    <m/>
    <m/>
    <m/>
    <m/>
    <m/>
    <m/>
    <m/>
    <m/>
    <m/>
    <m/>
    <m/>
    <m/>
    <m/>
    <m/>
    <m/>
    <m/>
    <m/>
    <m/>
    <m/>
    <m/>
    <n v="0"/>
    <m/>
    <m/>
    <m/>
    <m/>
    <m/>
    <m/>
    <m/>
    <m/>
    <m/>
    <m/>
    <m/>
    <m/>
    <m/>
    <m/>
    <m/>
    <m/>
    <m/>
    <m/>
    <m/>
    <m/>
    <m/>
    <m/>
    <m/>
    <m/>
    <m/>
    <m/>
    <m/>
    <m/>
    <m/>
    <m/>
    <m/>
    <m/>
    <m/>
    <m/>
    <m/>
    <m/>
    <m/>
    <m/>
    <m/>
    <m/>
    <m/>
    <m/>
    <m/>
    <m/>
  </r>
  <r>
    <b v="1"/>
    <n v="535"/>
    <s v="L-1551-161282806"/>
    <s v="993920780"/>
    <s v="Aal"/>
    <s v="https://portal.dnb.de/opac.htm?method=simpleSearch&amp;cqlMode=true&amp;query=idn%3D993920780"/>
    <s v="III 58, 4 h"/>
    <s v="III 58, 4 h"/>
    <s v="X"/>
    <s v="Papier- oder Pappeinband"/>
    <x v="1"/>
    <s v="180°"/>
    <m/>
    <m/>
    <m/>
    <m/>
    <n v="0"/>
    <m/>
    <m/>
    <m/>
    <m/>
    <m/>
    <m/>
    <m/>
    <m/>
    <m/>
    <x v="0"/>
    <m/>
    <m/>
    <m/>
    <m/>
    <m/>
    <m/>
    <m/>
    <m/>
    <m/>
    <m/>
    <m/>
    <m/>
    <m/>
    <m/>
    <m/>
    <m/>
    <m/>
    <m/>
    <m/>
    <m/>
    <m/>
    <m/>
    <m/>
    <m/>
    <m/>
    <m/>
    <m/>
    <n v="0"/>
    <m/>
    <m/>
    <m/>
    <m/>
    <m/>
    <m/>
    <m/>
    <m/>
    <m/>
    <m/>
    <m/>
    <m/>
    <m/>
    <m/>
    <m/>
    <m/>
    <m/>
    <m/>
    <m/>
    <m/>
    <m/>
    <m/>
    <m/>
    <m/>
    <m/>
    <m/>
    <m/>
    <m/>
    <m/>
    <m/>
    <m/>
    <m/>
    <m/>
    <m/>
    <m/>
    <m/>
    <m/>
    <m/>
    <m/>
    <m/>
    <m/>
    <m/>
    <m/>
    <m/>
  </r>
  <r>
    <b v="1"/>
    <n v="536"/>
    <s v="L-1551-161282814"/>
    <s v="993920780"/>
    <s v="Aal"/>
    <s v="https://portal.dnb.de/opac.htm?method=simpleSearch&amp;cqlMode=true&amp;query=idn%3D993920780"/>
    <s v="III 58, 4 ha"/>
    <s v="III 58, 4 ha"/>
    <m/>
    <m/>
    <x v="0"/>
    <m/>
    <m/>
    <m/>
    <m/>
    <m/>
    <m/>
    <m/>
    <m/>
    <m/>
    <m/>
    <m/>
    <m/>
    <m/>
    <m/>
    <m/>
    <x v="0"/>
    <m/>
    <m/>
    <m/>
    <m/>
    <m/>
    <m/>
    <m/>
    <m/>
    <m/>
    <m/>
    <m/>
    <m/>
    <m/>
    <m/>
    <m/>
    <m/>
    <m/>
    <m/>
    <m/>
    <m/>
    <m/>
    <m/>
    <m/>
    <m/>
    <m/>
    <m/>
    <m/>
    <n v="0"/>
    <m/>
    <m/>
    <m/>
    <m/>
    <m/>
    <m/>
    <m/>
    <m/>
    <m/>
    <m/>
    <m/>
    <m/>
    <m/>
    <m/>
    <m/>
    <m/>
    <m/>
    <m/>
    <m/>
    <m/>
    <m/>
    <m/>
    <m/>
    <m/>
    <m/>
    <m/>
    <m/>
    <m/>
    <m/>
    <m/>
    <m/>
    <m/>
    <m/>
    <m/>
    <m/>
    <m/>
    <m/>
    <m/>
    <m/>
    <m/>
    <m/>
    <m/>
    <m/>
    <m/>
  </r>
  <r>
    <b v="1"/>
    <n v="537"/>
    <s v="L-1551-161282822"/>
    <s v="993920780"/>
    <s v="Aal"/>
    <s v="https://portal.dnb.de/opac.htm?method=simpleSearch&amp;cqlMode=true&amp;query=idn%3D993920780"/>
    <s v="III 58, 4 hb"/>
    <s v="III 58, 4 hb"/>
    <m/>
    <s v="Halbpergamentband"/>
    <x v="1"/>
    <s v="180°"/>
    <m/>
    <m/>
    <m/>
    <m/>
    <n v="0"/>
    <m/>
    <m/>
    <m/>
    <m/>
    <m/>
    <m/>
    <m/>
    <m/>
    <m/>
    <x v="0"/>
    <m/>
    <m/>
    <m/>
    <m/>
    <m/>
    <m/>
    <m/>
    <m/>
    <m/>
    <m/>
    <m/>
    <m/>
    <m/>
    <m/>
    <m/>
    <m/>
    <m/>
    <m/>
    <m/>
    <m/>
    <m/>
    <m/>
    <m/>
    <m/>
    <m/>
    <m/>
    <m/>
    <n v="0"/>
    <m/>
    <m/>
    <m/>
    <m/>
    <m/>
    <m/>
    <m/>
    <m/>
    <m/>
    <m/>
    <m/>
    <m/>
    <m/>
    <m/>
    <m/>
    <m/>
    <m/>
    <m/>
    <m/>
    <m/>
    <m/>
    <m/>
    <m/>
    <m/>
    <m/>
    <m/>
    <m/>
    <m/>
    <m/>
    <m/>
    <m/>
    <m/>
    <m/>
    <m/>
    <m/>
    <m/>
    <m/>
    <m/>
    <m/>
    <m/>
    <m/>
    <m/>
    <m/>
    <m/>
  </r>
  <r>
    <b v="1"/>
    <n v="538"/>
    <s v="L-1552-154040673"/>
    <s v="993931057"/>
    <s v="Aal"/>
    <s v="https://portal.dnb.de/opac.htm?method=simpleSearch&amp;cqlMode=true&amp;query=idn%3D993931057"/>
    <s v="III 58, 4 i"/>
    <s v="III 58, 4 i"/>
    <m/>
    <m/>
    <x v="0"/>
    <m/>
    <m/>
    <m/>
    <m/>
    <m/>
    <m/>
    <m/>
    <m/>
    <m/>
    <m/>
    <m/>
    <m/>
    <m/>
    <m/>
    <m/>
    <x v="0"/>
    <m/>
    <m/>
    <m/>
    <m/>
    <m/>
    <m/>
    <m/>
    <m/>
    <m/>
    <m/>
    <m/>
    <m/>
    <m/>
    <m/>
    <m/>
    <m/>
    <m/>
    <m/>
    <m/>
    <m/>
    <m/>
    <m/>
    <m/>
    <m/>
    <m/>
    <m/>
    <m/>
    <n v="0"/>
    <m/>
    <m/>
    <m/>
    <m/>
    <m/>
    <m/>
    <m/>
    <m/>
    <m/>
    <m/>
    <m/>
    <m/>
    <m/>
    <m/>
    <m/>
    <m/>
    <m/>
    <m/>
    <m/>
    <m/>
    <m/>
    <m/>
    <m/>
    <m/>
    <m/>
    <m/>
    <m/>
    <m/>
    <m/>
    <m/>
    <m/>
    <m/>
    <m/>
    <m/>
    <m/>
    <m/>
    <m/>
    <m/>
    <m/>
    <m/>
    <m/>
    <m/>
    <m/>
    <m/>
  </r>
  <r>
    <b v="1"/>
    <n v="539"/>
    <s v="L-1548-165520817"/>
    <s v="998071609"/>
    <s v="Aal"/>
    <s v="https://portal.dnb.de/opac.htm?method=simpleSearch&amp;cqlMode=true&amp;query=idn%3D998071609"/>
    <s v="III 58, 4 k"/>
    <s v="III 58, 4 k"/>
    <m/>
    <s v="Papier- oder Pappeinband"/>
    <x v="1"/>
    <s v="180°"/>
    <m/>
    <m/>
    <m/>
    <s v="Signaturfahne austauschen"/>
    <n v="0"/>
    <m/>
    <m/>
    <m/>
    <m/>
    <m/>
    <m/>
    <m/>
    <m/>
    <m/>
    <x v="0"/>
    <m/>
    <m/>
    <m/>
    <m/>
    <m/>
    <m/>
    <m/>
    <m/>
    <m/>
    <m/>
    <m/>
    <m/>
    <m/>
    <m/>
    <m/>
    <m/>
    <m/>
    <m/>
    <m/>
    <m/>
    <m/>
    <m/>
    <m/>
    <m/>
    <m/>
    <m/>
    <m/>
    <n v="0"/>
    <m/>
    <m/>
    <m/>
    <m/>
    <m/>
    <m/>
    <m/>
    <m/>
    <m/>
    <m/>
    <m/>
    <m/>
    <m/>
    <m/>
    <m/>
    <m/>
    <m/>
    <m/>
    <m/>
    <m/>
    <m/>
    <m/>
    <m/>
    <m/>
    <m/>
    <m/>
    <m/>
    <m/>
    <m/>
    <m/>
    <m/>
    <m/>
    <m/>
    <m/>
    <m/>
    <m/>
    <m/>
    <m/>
    <m/>
    <m/>
    <m/>
    <m/>
    <m/>
    <m/>
  </r>
  <r>
    <b v="1"/>
    <n v="540"/>
    <s v="L-1547-165521759"/>
    <s v="998072052"/>
    <s v="Aal"/>
    <s v="https://portal.dnb.de/opac.htm?method=simpleSearch&amp;cqlMode=true&amp;query=idn%3D998072052"/>
    <s v="III 58, 4 l"/>
    <s v="III 58, 4 l"/>
    <s v="X"/>
    <s v="Pergamentband, Schließen, erhabene Buchbeschläge"/>
    <x v="1"/>
    <s v="180°"/>
    <m/>
    <m/>
    <m/>
    <m/>
    <m/>
    <m/>
    <m/>
    <m/>
    <m/>
    <m/>
    <m/>
    <m/>
    <m/>
    <m/>
    <x v="0"/>
    <m/>
    <m/>
    <m/>
    <m/>
    <m/>
    <m/>
    <m/>
    <m/>
    <m/>
    <m/>
    <m/>
    <m/>
    <m/>
    <m/>
    <m/>
    <m/>
    <m/>
    <m/>
    <m/>
    <m/>
    <m/>
    <m/>
    <m/>
    <m/>
    <m/>
    <m/>
    <m/>
    <n v="0"/>
    <m/>
    <m/>
    <m/>
    <m/>
    <m/>
    <m/>
    <m/>
    <m/>
    <m/>
    <m/>
    <m/>
    <m/>
    <m/>
    <m/>
    <m/>
    <m/>
    <m/>
    <m/>
    <m/>
    <m/>
    <m/>
    <m/>
    <m/>
    <m/>
    <m/>
    <m/>
    <m/>
    <m/>
    <m/>
    <m/>
    <m/>
    <m/>
    <m/>
    <m/>
    <m/>
    <m/>
    <m/>
    <m/>
    <m/>
    <m/>
    <m/>
    <m/>
    <m/>
    <m/>
  </r>
  <r>
    <b v="0"/>
    <n v="541"/>
    <s v="L-1547-15402953X"/>
    <s v="993921310"/>
    <m/>
    <s v="https://portal.dnb.de/opac.htm?method=simpleSearch&amp;cqlMode=true&amp;query=idn%3D993921310"/>
    <s v="III 58, 4/1"/>
    <m/>
    <m/>
    <m/>
    <x v="0"/>
    <m/>
    <m/>
    <m/>
    <m/>
    <m/>
    <m/>
    <m/>
    <m/>
    <m/>
    <m/>
    <m/>
    <m/>
    <m/>
    <m/>
    <m/>
    <x v="0"/>
    <m/>
    <m/>
    <m/>
    <m/>
    <m/>
    <m/>
    <m/>
    <m/>
    <m/>
    <m/>
    <m/>
    <m/>
    <m/>
    <m/>
    <m/>
    <m/>
    <m/>
    <m/>
    <m/>
    <m/>
    <m/>
    <m/>
    <m/>
    <m/>
    <m/>
    <m/>
    <m/>
    <n v="0"/>
    <m/>
    <m/>
    <m/>
    <m/>
    <m/>
    <m/>
    <m/>
    <m/>
    <m/>
    <m/>
    <m/>
    <m/>
    <m/>
    <m/>
    <m/>
    <m/>
    <m/>
    <m/>
    <m/>
    <m/>
    <m/>
    <m/>
    <m/>
    <m/>
    <m/>
    <m/>
    <m/>
    <m/>
    <m/>
    <m/>
    <m/>
    <m/>
    <m/>
    <m/>
    <m/>
    <m/>
    <m/>
    <m/>
    <m/>
    <m/>
    <m/>
    <m/>
    <m/>
    <m/>
  </r>
  <r>
    <b v="1"/>
    <n v="542"/>
    <s v="L-1548-154626945"/>
    <s v="994149603"/>
    <s v="Aal"/>
    <s v="https://portal.dnb.de/opac.htm?method=simpleSearch&amp;cqlMode=true&amp;query=idn%3D994149603"/>
    <s v="III 58, 4/a"/>
    <s v="III 58, 4/a"/>
    <m/>
    <m/>
    <x v="0"/>
    <m/>
    <m/>
    <m/>
    <m/>
    <m/>
    <m/>
    <m/>
    <m/>
    <m/>
    <m/>
    <m/>
    <m/>
    <m/>
    <m/>
    <m/>
    <x v="0"/>
    <m/>
    <m/>
    <m/>
    <m/>
    <m/>
    <m/>
    <m/>
    <m/>
    <m/>
    <m/>
    <m/>
    <m/>
    <m/>
    <m/>
    <m/>
    <m/>
    <m/>
    <m/>
    <m/>
    <m/>
    <m/>
    <m/>
    <m/>
    <m/>
    <m/>
    <m/>
    <m/>
    <n v="0"/>
    <m/>
    <m/>
    <m/>
    <m/>
    <m/>
    <m/>
    <m/>
    <m/>
    <m/>
    <m/>
    <m/>
    <m/>
    <m/>
    <m/>
    <m/>
    <m/>
    <m/>
    <m/>
    <m/>
    <m/>
    <m/>
    <m/>
    <m/>
    <m/>
    <m/>
    <m/>
    <m/>
    <m/>
    <m/>
    <m/>
    <m/>
    <m/>
    <m/>
    <m/>
    <m/>
    <m/>
    <m/>
    <m/>
    <m/>
    <m/>
    <m/>
    <m/>
    <m/>
    <m/>
  </r>
  <r>
    <b v="1"/>
    <n v="543"/>
    <s v="L-1506-315323124"/>
    <s v="1066864748"/>
    <s v="Aaf"/>
    <s v="https://portal.dnb.de/opac.htm?method=simpleSearch&amp;cqlMode=true&amp;query=idn%3D1066864748"/>
    <s v="III 59, 1"/>
    <s v="III 59, 1"/>
    <m/>
    <m/>
    <x v="2"/>
    <m/>
    <m/>
    <m/>
    <m/>
    <m/>
    <m/>
    <m/>
    <m/>
    <m/>
    <m/>
    <m/>
    <m/>
    <m/>
    <m/>
    <m/>
    <x v="6"/>
    <s v="x"/>
    <s v="x"/>
    <s v="h/E"/>
    <m/>
    <m/>
    <m/>
    <m/>
    <m/>
    <s v="Pa"/>
    <m/>
    <m/>
    <m/>
    <m/>
    <m/>
    <m/>
    <m/>
    <m/>
    <m/>
    <m/>
    <m/>
    <m/>
    <m/>
    <s v="max 110"/>
    <m/>
    <m/>
    <m/>
    <s v="n"/>
    <n v="0"/>
    <m/>
    <m/>
    <m/>
    <m/>
    <m/>
    <m/>
    <m/>
    <s v="Schaden stabil"/>
    <m/>
    <m/>
    <m/>
    <m/>
    <m/>
    <m/>
    <m/>
    <m/>
    <m/>
    <m/>
    <m/>
    <m/>
    <m/>
    <m/>
    <m/>
    <m/>
    <m/>
    <m/>
    <m/>
    <m/>
    <m/>
    <m/>
    <m/>
    <m/>
    <m/>
    <m/>
    <m/>
    <m/>
    <m/>
    <m/>
    <m/>
    <m/>
    <m/>
    <m/>
    <m/>
    <m/>
  </r>
  <r>
    <b v="1"/>
    <n v="544"/>
    <s v="L-1506-315317515"/>
    <s v="1066858721"/>
    <s v="Aaf"/>
    <s v="https://portal.dnb.de/opac.htm?method=simpleSearch&amp;cqlMode=true&amp;query=idn%3D1066858721"/>
    <s v="III 59, 2"/>
    <s v="III 59, 2"/>
    <s v="X"/>
    <s v="Halbledereinband, Schließen, erhabene Buchbeschläge"/>
    <x v="2"/>
    <s v="80° bis 110°, einseitig digitalisierbar?"/>
    <s v="hohler Rücken"/>
    <m/>
    <s v="Buchschuh"/>
    <s v="Nein"/>
    <n v="0"/>
    <m/>
    <m/>
    <m/>
    <m/>
    <m/>
    <m/>
    <m/>
    <m/>
    <m/>
    <x v="6"/>
    <s v="x"/>
    <s v="x"/>
    <s v="h/E"/>
    <m/>
    <m/>
    <m/>
    <m/>
    <m/>
    <s v="Pa"/>
    <m/>
    <m/>
    <m/>
    <m/>
    <m/>
    <m/>
    <m/>
    <m/>
    <m/>
    <m/>
    <m/>
    <m/>
    <m/>
    <s v="45"/>
    <m/>
    <m/>
    <m/>
    <s v="n"/>
    <n v="0"/>
    <m/>
    <m/>
    <m/>
    <s v="x"/>
    <m/>
    <m/>
    <m/>
    <m/>
    <m/>
    <m/>
    <m/>
    <m/>
    <m/>
    <m/>
    <m/>
    <m/>
    <m/>
    <m/>
    <m/>
    <m/>
    <m/>
    <m/>
    <m/>
    <m/>
    <m/>
    <m/>
    <m/>
    <m/>
    <m/>
    <m/>
    <m/>
    <m/>
    <m/>
    <m/>
    <m/>
    <m/>
    <m/>
    <m/>
    <m/>
    <m/>
    <m/>
    <m/>
    <m/>
    <m/>
  </r>
  <r>
    <b v="1"/>
    <n v="545"/>
    <s v="L-1513-315201282"/>
    <s v="1066779449"/>
    <s v="Aaf"/>
    <s v="https://portal.dnb.de/opac.htm?method=simpleSearch&amp;cqlMode=true&amp;query=idn%3D1066779449"/>
    <s v="III 59, 3"/>
    <s v="III 59, 3"/>
    <s v="X"/>
    <s v="Ledereinband, Schließen, erhabene Buchbeschläge"/>
    <x v="2"/>
    <s v="180°"/>
    <s v="fester Rücken mit Schmuckprägung"/>
    <m/>
    <s v="Buchschuh"/>
    <s v="Nein"/>
    <n v="1"/>
    <m/>
    <m/>
    <m/>
    <m/>
    <m/>
    <m/>
    <m/>
    <m/>
    <m/>
    <x v="2"/>
    <m/>
    <m/>
    <s v="f/V"/>
    <m/>
    <m/>
    <m/>
    <m/>
    <m/>
    <s v="Pa"/>
    <m/>
    <m/>
    <m/>
    <m/>
    <m/>
    <m/>
    <m/>
    <m/>
    <m/>
    <m/>
    <m/>
    <m/>
    <m/>
    <s v="60"/>
    <m/>
    <m/>
    <m/>
    <s v="n"/>
    <n v="0"/>
    <m/>
    <m/>
    <m/>
    <s v="x"/>
    <m/>
    <m/>
    <m/>
    <m/>
    <m/>
    <m/>
    <m/>
    <m/>
    <m/>
    <m/>
    <m/>
    <m/>
    <m/>
    <m/>
    <m/>
    <m/>
    <m/>
    <m/>
    <m/>
    <m/>
    <m/>
    <m/>
    <m/>
    <m/>
    <m/>
    <m/>
    <m/>
    <m/>
    <m/>
    <m/>
    <m/>
    <m/>
    <m/>
    <m/>
    <m/>
    <m/>
    <m/>
    <m/>
    <m/>
    <m/>
  </r>
  <r>
    <b v="1"/>
    <n v="546"/>
    <s v="L-1523-315198222"/>
    <s v="1066776202"/>
    <s v="Aaf"/>
    <s v="https://portal.dnb.de/opac.htm?method=simpleSearch&amp;cqlMode=true&amp;query=idn%3D1066776202"/>
    <s v="III 59, 4"/>
    <s v="III 59, 4"/>
    <m/>
    <m/>
    <x v="0"/>
    <m/>
    <m/>
    <m/>
    <m/>
    <m/>
    <m/>
    <m/>
    <m/>
    <m/>
    <m/>
    <m/>
    <m/>
    <m/>
    <m/>
    <m/>
    <x v="0"/>
    <m/>
    <m/>
    <m/>
    <m/>
    <m/>
    <m/>
    <m/>
    <m/>
    <m/>
    <m/>
    <m/>
    <m/>
    <m/>
    <m/>
    <m/>
    <m/>
    <m/>
    <m/>
    <m/>
    <m/>
    <m/>
    <m/>
    <m/>
    <m/>
    <m/>
    <m/>
    <m/>
    <n v="0"/>
    <m/>
    <m/>
    <m/>
    <m/>
    <m/>
    <m/>
    <m/>
    <m/>
    <m/>
    <m/>
    <m/>
    <m/>
    <m/>
    <m/>
    <m/>
    <m/>
    <m/>
    <m/>
    <m/>
    <m/>
    <m/>
    <m/>
    <m/>
    <m/>
    <m/>
    <m/>
    <m/>
    <m/>
    <m/>
    <m/>
    <m/>
    <m/>
    <m/>
    <m/>
    <m/>
    <m/>
    <m/>
    <m/>
    <m/>
    <m/>
    <m/>
    <m/>
    <m/>
    <m/>
  </r>
  <r>
    <b v="1"/>
    <n v="547"/>
    <s v="L-1505-315487100"/>
    <s v="1066956421"/>
    <s v="Aaf"/>
    <s v="https://portal.dnb.de/opac.htm?method=simpleSearch&amp;cqlMode=true&amp;query=idn%3D1066956421"/>
    <s v="III 60, 1"/>
    <s v="III 60, 1"/>
    <m/>
    <m/>
    <x v="0"/>
    <m/>
    <m/>
    <m/>
    <m/>
    <m/>
    <m/>
    <m/>
    <m/>
    <m/>
    <m/>
    <m/>
    <m/>
    <m/>
    <m/>
    <m/>
    <x v="0"/>
    <m/>
    <m/>
    <m/>
    <m/>
    <m/>
    <m/>
    <m/>
    <m/>
    <m/>
    <m/>
    <m/>
    <m/>
    <m/>
    <m/>
    <m/>
    <m/>
    <m/>
    <m/>
    <m/>
    <m/>
    <m/>
    <m/>
    <m/>
    <m/>
    <m/>
    <m/>
    <m/>
    <n v="0"/>
    <m/>
    <m/>
    <m/>
    <m/>
    <m/>
    <m/>
    <m/>
    <m/>
    <m/>
    <m/>
    <m/>
    <m/>
    <m/>
    <m/>
    <m/>
    <m/>
    <m/>
    <m/>
    <m/>
    <m/>
    <m/>
    <m/>
    <m/>
    <m/>
    <m/>
    <m/>
    <m/>
    <m/>
    <m/>
    <m/>
    <m/>
    <m/>
    <m/>
    <m/>
    <m/>
    <m/>
    <m/>
    <m/>
    <m/>
    <m/>
    <m/>
    <m/>
    <m/>
    <m/>
  </r>
  <r>
    <b v="1"/>
    <n v="548"/>
    <s v="L-1506-315469579"/>
    <s v="1066941939"/>
    <s v="Aaf"/>
    <s v="https://portal.dnb.de/opac.htm?method=simpleSearch&amp;cqlMode=true&amp;query=idn%3D1066941939"/>
    <s v="III 60, 2"/>
    <s v="III 60, 2"/>
    <m/>
    <m/>
    <x v="1"/>
    <m/>
    <m/>
    <m/>
    <m/>
    <m/>
    <m/>
    <m/>
    <m/>
    <m/>
    <m/>
    <m/>
    <m/>
    <m/>
    <m/>
    <m/>
    <x v="5"/>
    <s v="x"/>
    <m/>
    <s v="h/E"/>
    <m/>
    <m/>
    <m/>
    <m/>
    <m/>
    <s v="Pa"/>
    <m/>
    <m/>
    <m/>
    <m/>
    <m/>
    <m/>
    <m/>
    <m/>
    <m/>
    <m/>
    <m/>
    <m/>
    <m/>
    <s v="110"/>
    <m/>
    <m/>
    <m/>
    <s v="ja vor"/>
    <n v="0.5"/>
    <m/>
    <s v="Wellpappe"/>
    <m/>
    <m/>
    <m/>
    <m/>
    <m/>
    <m/>
    <m/>
    <m/>
    <s v="x"/>
    <m/>
    <s v="x"/>
    <m/>
    <m/>
    <m/>
    <m/>
    <m/>
    <m/>
    <m/>
    <m/>
    <m/>
    <m/>
    <n v="0.5"/>
    <s v="fixieren und mit JP überfangen"/>
    <m/>
    <m/>
    <m/>
    <m/>
    <m/>
    <m/>
    <m/>
    <m/>
    <m/>
    <m/>
    <m/>
    <m/>
    <m/>
    <m/>
    <m/>
    <m/>
    <m/>
    <m/>
    <m/>
  </r>
  <r>
    <b v="1"/>
    <n v="549"/>
    <s v="L-1508-315493917"/>
    <s v="1066963673"/>
    <s v="Aaf"/>
    <s v="https://portal.dnb.de/opac.htm?method=simpleSearch&amp;cqlMode=true&amp;query=idn%3D1066963673"/>
    <s v="III 60, 3"/>
    <s v="III 60, 3"/>
    <m/>
    <m/>
    <x v="0"/>
    <m/>
    <m/>
    <m/>
    <m/>
    <m/>
    <m/>
    <m/>
    <m/>
    <m/>
    <m/>
    <m/>
    <m/>
    <m/>
    <m/>
    <m/>
    <x v="0"/>
    <m/>
    <m/>
    <m/>
    <m/>
    <m/>
    <m/>
    <m/>
    <m/>
    <m/>
    <m/>
    <m/>
    <m/>
    <m/>
    <m/>
    <m/>
    <m/>
    <m/>
    <m/>
    <m/>
    <m/>
    <m/>
    <m/>
    <m/>
    <m/>
    <m/>
    <m/>
    <m/>
    <n v="0"/>
    <m/>
    <m/>
    <m/>
    <m/>
    <m/>
    <m/>
    <m/>
    <m/>
    <m/>
    <m/>
    <m/>
    <m/>
    <m/>
    <m/>
    <m/>
    <m/>
    <m/>
    <m/>
    <m/>
    <m/>
    <m/>
    <m/>
    <m/>
    <m/>
    <m/>
    <m/>
    <m/>
    <m/>
    <m/>
    <m/>
    <m/>
    <m/>
    <m/>
    <m/>
    <m/>
    <m/>
    <m/>
    <m/>
    <m/>
    <m/>
    <m/>
    <m/>
    <m/>
    <m/>
  </r>
  <r>
    <b v="1"/>
    <n v="550"/>
    <s v="L-1508-315492732"/>
    <s v="1066962332"/>
    <s v="Aaf"/>
    <s v="https://portal.dnb.de/opac.htm?method=simpleSearch&amp;cqlMode=true&amp;query=idn%3D1066962332"/>
    <s v="III 60, 4"/>
    <s v="III 60, 4"/>
    <m/>
    <m/>
    <x v="0"/>
    <m/>
    <m/>
    <m/>
    <m/>
    <m/>
    <m/>
    <m/>
    <m/>
    <m/>
    <m/>
    <m/>
    <m/>
    <m/>
    <m/>
    <m/>
    <x v="0"/>
    <m/>
    <m/>
    <m/>
    <m/>
    <m/>
    <m/>
    <m/>
    <m/>
    <m/>
    <m/>
    <m/>
    <m/>
    <m/>
    <m/>
    <m/>
    <m/>
    <m/>
    <m/>
    <m/>
    <m/>
    <m/>
    <m/>
    <m/>
    <m/>
    <m/>
    <m/>
    <m/>
    <n v="0"/>
    <m/>
    <m/>
    <m/>
    <m/>
    <m/>
    <m/>
    <m/>
    <m/>
    <m/>
    <m/>
    <m/>
    <m/>
    <m/>
    <m/>
    <m/>
    <m/>
    <m/>
    <m/>
    <m/>
    <m/>
    <m/>
    <m/>
    <m/>
    <m/>
    <m/>
    <m/>
    <m/>
    <m/>
    <m/>
    <m/>
    <m/>
    <m/>
    <m/>
    <m/>
    <m/>
    <m/>
    <m/>
    <m/>
    <m/>
    <m/>
    <m/>
    <m/>
    <m/>
    <m/>
  </r>
  <r>
    <b v="1"/>
    <n v="551"/>
    <s v="L-1509-315307617"/>
    <s v="1066848513"/>
    <s v="Aaf"/>
    <s v="https://portal.dnb.de/opac.htm?method=simpleSearch&amp;cqlMode=true&amp;query=idn%3D1066848513"/>
    <s v="III 60, 5"/>
    <s v="III 60, 5"/>
    <s v="X"/>
    <s v="Ledereinband, Schließen, erhabene Buchbeschläge"/>
    <x v="2"/>
    <s v="80° bis 110°, einseitig digitalisierbar?"/>
    <m/>
    <m/>
    <s v="Buchschuh"/>
    <s v="Nein, Signaturfahne austauschen"/>
    <n v="0"/>
    <m/>
    <m/>
    <m/>
    <m/>
    <m/>
    <m/>
    <m/>
    <m/>
    <m/>
    <x v="2"/>
    <s v="x"/>
    <m/>
    <s v="h/E"/>
    <m/>
    <m/>
    <m/>
    <s v="x"/>
    <m/>
    <s v="Pa"/>
    <m/>
    <m/>
    <m/>
    <m/>
    <m/>
    <m/>
    <m/>
    <m/>
    <m/>
    <s v="I/R"/>
    <s v="x"/>
    <m/>
    <m/>
    <s v="45"/>
    <m/>
    <m/>
    <m/>
    <s v="n"/>
    <n v="0"/>
    <m/>
    <m/>
    <m/>
    <s v="x"/>
    <m/>
    <m/>
    <m/>
    <m/>
    <s v="x 45"/>
    <m/>
    <m/>
    <m/>
    <m/>
    <m/>
    <m/>
    <m/>
    <m/>
    <m/>
    <m/>
    <m/>
    <m/>
    <m/>
    <m/>
    <m/>
    <m/>
    <m/>
    <m/>
    <m/>
    <m/>
    <m/>
    <m/>
    <m/>
    <m/>
    <m/>
    <m/>
    <m/>
    <m/>
    <m/>
    <m/>
    <m/>
    <m/>
    <m/>
    <m/>
    <m/>
  </r>
  <r>
    <b v="1"/>
    <n v="552"/>
    <s v="L-1509-315059818"/>
    <s v="1066671311"/>
    <s v="AaB"/>
    <s v="https://portal.dnb.de/opac.htm?method=simpleSearch&amp;cqlMode=true&amp;query=idn%3D1066671311"/>
    <s v="III 60, 6"/>
    <s v="III 60, 6"/>
    <m/>
    <m/>
    <x v="0"/>
    <m/>
    <m/>
    <m/>
    <m/>
    <m/>
    <m/>
    <m/>
    <m/>
    <m/>
    <m/>
    <m/>
    <m/>
    <m/>
    <m/>
    <m/>
    <x v="0"/>
    <m/>
    <m/>
    <m/>
    <m/>
    <m/>
    <m/>
    <m/>
    <m/>
    <m/>
    <m/>
    <m/>
    <m/>
    <m/>
    <m/>
    <m/>
    <m/>
    <m/>
    <m/>
    <m/>
    <m/>
    <m/>
    <m/>
    <m/>
    <m/>
    <m/>
    <m/>
    <m/>
    <n v="0"/>
    <m/>
    <m/>
    <m/>
    <m/>
    <m/>
    <m/>
    <m/>
    <m/>
    <m/>
    <m/>
    <m/>
    <m/>
    <m/>
    <m/>
    <m/>
    <m/>
    <m/>
    <m/>
    <m/>
    <m/>
    <m/>
    <m/>
    <m/>
    <m/>
    <m/>
    <m/>
    <m/>
    <m/>
    <m/>
    <m/>
    <m/>
    <m/>
    <m/>
    <m/>
    <m/>
    <m/>
    <m/>
    <m/>
    <m/>
    <m/>
    <m/>
    <m/>
    <m/>
    <m/>
  </r>
  <r>
    <b v="1"/>
    <n v="553"/>
    <s v="L-9999-155008226"/>
    <s v="994273215"/>
    <s v="Aal"/>
    <s v="https://portal.dnb.de/opac.htm?method=simpleSearch&amp;cqlMode=true&amp;query=idn%3D994273215"/>
    <s v="III 60, 8"/>
    <s v="III 60, 8"/>
    <m/>
    <m/>
    <x v="0"/>
    <m/>
    <m/>
    <m/>
    <m/>
    <m/>
    <m/>
    <m/>
    <m/>
    <m/>
    <m/>
    <m/>
    <m/>
    <m/>
    <m/>
    <m/>
    <x v="0"/>
    <m/>
    <m/>
    <m/>
    <m/>
    <m/>
    <m/>
    <m/>
    <m/>
    <m/>
    <m/>
    <m/>
    <m/>
    <m/>
    <m/>
    <m/>
    <m/>
    <m/>
    <m/>
    <m/>
    <m/>
    <m/>
    <m/>
    <m/>
    <m/>
    <m/>
    <m/>
    <m/>
    <n v="0"/>
    <m/>
    <m/>
    <m/>
    <m/>
    <m/>
    <m/>
    <m/>
    <m/>
    <m/>
    <m/>
    <m/>
    <m/>
    <m/>
    <m/>
    <m/>
    <m/>
    <m/>
    <m/>
    <m/>
    <m/>
    <m/>
    <m/>
    <m/>
    <m/>
    <m/>
    <m/>
    <m/>
    <m/>
    <m/>
    <m/>
    <m/>
    <m/>
    <m/>
    <m/>
    <m/>
    <m/>
    <m/>
    <m/>
    <m/>
    <m/>
    <m/>
    <m/>
    <m/>
    <m/>
  </r>
  <r>
    <b v="1"/>
    <n v="554"/>
    <s v="L-1514-315487291"/>
    <s v="1066956650"/>
    <s v="Aa"/>
    <s v="https://portal.dnb.de/opac.htm?method=simpleSearch&amp;cqlMode=true&amp;query=idn%3D1066956650"/>
    <s v="III 60, 9"/>
    <s v="III 60, 9"/>
    <m/>
    <m/>
    <x v="2"/>
    <m/>
    <m/>
    <m/>
    <m/>
    <m/>
    <m/>
    <m/>
    <m/>
    <m/>
    <m/>
    <m/>
    <m/>
    <m/>
    <m/>
    <m/>
    <x v="2"/>
    <m/>
    <s v="x"/>
    <s v="f/V"/>
    <m/>
    <m/>
    <m/>
    <m/>
    <m/>
    <s v="Pa"/>
    <m/>
    <m/>
    <m/>
    <m/>
    <m/>
    <m/>
    <m/>
    <m/>
    <m/>
    <m/>
    <m/>
    <m/>
    <m/>
    <s v="80"/>
    <m/>
    <m/>
    <m/>
    <s v="ja vor"/>
    <n v="6"/>
    <m/>
    <m/>
    <m/>
    <s v="x"/>
    <m/>
    <m/>
    <m/>
    <m/>
    <m/>
    <m/>
    <s v="x"/>
    <s v="x"/>
    <s v="x"/>
    <m/>
    <s v="v"/>
    <m/>
    <m/>
    <m/>
    <m/>
    <m/>
    <m/>
    <m/>
    <m/>
    <n v="6"/>
    <s v="Gelenk vorn mit Leder unterlegen, hinten belassen (ist stabil)"/>
    <m/>
    <m/>
    <m/>
    <m/>
    <m/>
    <m/>
    <m/>
    <m/>
    <m/>
    <m/>
    <m/>
    <m/>
    <m/>
    <m/>
    <m/>
    <m/>
    <m/>
    <m/>
    <m/>
  </r>
  <r>
    <b v="1"/>
    <n v="555"/>
    <s v="L-1514-315487135"/>
    <s v="1066956464"/>
    <s v="Aaf"/>
    <s v="https://portal.dnb.de/opac.htm?method=simpleSearch&amp;cqlMode=true&amp;query=idn%3D1066956464"/>
    <s v="III 60, 10"/>
    <s v="III 60, 10"/>
    <m/>
    <m/>
    <x v="0"/>
    <m/>
    <m/>
    <m/>
    <m/>
    <m/>
    <m/>
    <m/>
    <m/>
    <m/>
    <m/>
    <m/>
    <m/>
    <m/>
    <m/>
    <m/>
    <x v="0"/>
    <m/>
    <m/>
    <m/>
    <m/>
    <m/>
    <m/>
    <m/>
    <m/>
    <m/>
    <m/>
    <m/>
    <m/>
    <m/>
    <m/>
    <m/>
    <m/>
    <m/>
    <m/>
    <m/>
    <m/>
    <m/>
    <m/>
    <m/>
    <m/>
    <m/>
    <m/>
    <m/>
    <n v="0"/>
    <m/>
    <m/>
    <m/>
    <m/>
    <m/>
    <m/>
    <m/>
    <m/>
    <m/>
    <m/>
    <m/>
    <m/>
    <m/>
    <m/>
    <m/>
    <m/>
    <m/>
    <m/>
    <m/>
    <m/>
    <m/>
    <m/>
    <m/>
    <m/>
    <m/>
    <m/>
    <m/>
    <m/>
    <m/>
    <m/>
    <m/>
    <m/>
    <m/>
    <m/>
    <m/>
    <m/>
    <m/>
    <m/>
    <m/>
    <m/>
    <m/>
    <m/>
    <m/>
    <m/>
  </r>
  <r>
    <b v="1"/>
    <n v="556"/>
    <s v="L-1515-315493119"/>
    <s v="1066962812"/>
    <s v="Aaf"/>
    <s v="https://portal.dnb.de/opac.htm?method=simpleSearch&amp;cqlMode=true&amp;query=idn%3D1066962812"/>
    <s v="III 60, 11"/>
    <s v="III 60, 11"/>
    <m/>
    <m/>
    <x v="2"/>
    <m/>
    <m/>
    <m/>
    <m/>
    <m/>
    <m/>
    <m/>
    <m/>
    <m/>
    <m/>
    <m/>
    <m/>
    <m/>
    <m/>
    <m/>
    <x v="2"/>
    <m/>
    <m/>
    <s v="f/V"/>
    <m/>
    <m/>
    <m/>
    <m/>
    <m/>
    <s v="Pa"/>
    <m/>
    <m/>
    <m/>
    <m/>
    <m/>
    <m/>
    <m/>
    <m/>
    <m/>
    <m/>
    <m/>
    <m/>
    <m/>
    <s v="80"/>
    <m/>
    <m/>
    <m/>
    <s v="n"/>
    <n v="0"/>
    <m/>
    <m/>
    <m/>
    <s v="x"/>
    <m/>
    <m/>
    <m/>
    <s v="Schaden stabil"/>
    <m/>
    <m/>
    <m/>
    <m/>
    <m/>
    <m/>
    <m/>
    <m/>
    <m/>
    <m/>
    <m/>
    <m/>
    <m/>
    <m/>
    <m/>
    <m/>
    <m/>
    <m/>
    <m/>
    <m/>
    <m/>
    <m/>
    <m/>
    <m/>
    <m/>
    <m/>
    <m/>
    <m/>
    <m/>
    <m/>
    <m/>
    <m/>
    <m/>
    <m/>
    <m/>
    <m/>
  </r>
  <r>
    <b v="1"/>
    <n v="557"/>
    <s v="L-1516-315494301"/>
    <s v="1066964084"/>
    <s v="Aaf"/>
    <s v="https://portal.dnb.de/opac.htm?method=simpleSearch&amp;cqlMode=true&amp;query=idn%3D1066964084"/>
    <s v="III 60, 12"/>
    <s v="III 60, 12 (Großformat)"/>
    <m/>
    <m/>
    <x v="2"/>
    <m/>
    <m/>
    <m/>
    <m/>
    <m/>
    <m/>
    <m/>
    <m/>
    <m/>
    <m/>
    <m/>
    <m/>
    <m/>
    <m/>
    <m/>
    <x v="2"/>
    <s v="x"/>
    <m/>
    <s v="h/E"/>
    <m/>
    <m/>
    <m/>
    <m/>
    <m/>
    <s v="Pa"/>
    <m/>
    <m/>
    <m/>
    <m/>
    <m/>
    <m/>
    <m/>
    <m/>
    <m/>
    <s v="I/R"/>
    <s v="x"/>
    <m/>
    <m/>
    <s v="110"/>
    <m/>
    <m/>
    <m/>
    <s v="n"/>
    <n v="0"/>
    <m/>
    <m/>
    <m/>
    <m/>
    <m/>
    <m/>
    <m/>
    <s v="Altreparaturen am Buchblock mit säurehaltigem Papier (belassen?) und auf Ergänzungen Schrift nachgezeichnet --&gt; etwas kurios --&gt; mit Stephanie besprechen"/>
    <m/>
    <m/>
    <m/>
    <m/>
    <m/>
    <m/>
    <m/>
    <m/>
    <m/>
    <m/>
    <m/>
    <m/>
    <m/>
    <m/>
    <m/>
    <m/>
    <m/>
    <m/>
    <m/>
    <m/>
    <m/>
    <m/>
    <m/>
    <m/>
    <m/>
    <m/>
    <m/>
    <m/>
    <m/>
    <m/>
    <m/>
    <m/>
    <m/>
    <m/>
    <m/>
    <m/>
  </r>
  <r>
    <b v="1"/>
    <n v="558"/>
    <s v="L-1517-315492864"/>
    <s v="1066962502"/>
    <s v="Aaf"/>
    <s v="https://portal.dnb.de/opac.htm?method=simpleSearch&amp;cqlMode=true&amp;query=idn%3D1066962502"/>
    <s v="III 60, 13"/>
    <s v="III 60, 13"/>
    <m/>
    <m/>
    <x v="0"/>
    <m/>
    <m/>
    <m/>
    <m/>
    <m/>
    <m/>
    <m/>
    <m/>
    <m/>
    <m/>
    <m/>
    <m/>
    <m/>
    <m/>
    <m/>
    <x v="0"/>
    <m/>
    <m/>
    <m/>
    <m/>
    <m/>
    <m/>
    <m/>
    <m/>
    <m/>
    <m/>
    <m/>
    <m/>
    <m/>
    <m/>
    <m/>
    <m/>
    <m/>
    <m/>
    <m/>
    <m/>
    <m/>
    <m/>
    <m/>
    <m/>
    <m/>
    <m/>
    <m/>
    <n v="0"/>
    <m/>
    <m/>
    <m/>
    <m/>
    <m/>
    <m/>
    <m/>
    <m/>
    <m/>
    <m/>
    <m/>
    <m/>
    <m/>
    <m/>
    <m/>
    <m/>
    <m/>
    <m/>
    <m/>
    <m/>
    <m/>
    <m/>
    <m/>
    <m/>
    <m/>
    <m/>
    <m/>
    <m/>
    <m/>
    <m/>
    <m/>
    <m/>
    <m/>
    <m/>
    <m/>
    <m/>
    <m/>
    <m/>
    <m/>
    <m/>
    <m/>
    <m/>
    <m/>
    <m/>
  </r>
  <r>
    <b v="1"/>
    <n v="559"/>
    <s v="L-1518-315061391"/>
    <s v="106667292X"/>
    <s v="Aaf"/>
    <s v="https://portal.dnb.de/opac.htm?method=simpleSearch&amp;cqlMode=true&amp;query=idn%3D106667292X"/>
    <s v="III 60, 14"/>
    <s v="III 60, 14"/>
    <m/>
    <m/>
    <x v="2"/>
    <m/>
    <m/>
    <m/>
    <m/>
    <m/>
    <m/>
    <m/>
    <m/>
    <m/>
    <m/>
    <m/>
    <m/>
    <m/>
    <m/>
    <m/>
    <x v="3"/>
    <s v="x"/>
    <m/>
    <s v="f/V"/>
    <m/>
    <m/>
    <m/>
    <m/>
    <s v="x"/>
    <s v="Pa"/>
    <m/>
    <m/>
    <m/>
    <m/>
    <m/>
    <m/>
    <m/>
    <m/>
    <m/>
    <m/>
    <m/>
    <m/>
    <m/>
    <s v="60"/>
    <m/>
    <m/>
    <m/>
    <s v="ja vor"/>
    <n v="1"/>
    <m/>
    <m/>
    <m/>
    <s v="x"/>
    <m/>
    <m/>
    <m/>
    <s v="Schaden im Gelenk vorn ist stabil (alles sehr steif)"/>
    <m/>
    <m/>
    <s v="x"/>
    <m/>
    <s v="x"/>
    <m/>
    <m/>
    <m/>
    <m/>
    <m/>
    <s v="x"/>
    <m/>
    <m/>
    <m/>
    <m/>
    <n v="1"/>
    <s v="nur Schließe und Titelschild bearbeiten, Gelenk vorn ist stabil (alles steif)"/>
    <m/>
    <m/>
    <m/>
    <m/>
    <m/>
    <m/>
    <m/>
    <m/>
    <m/>
    <m/>
    <m/>
    <m/>
    <m/>
    <m/>
    <m/>
    <m/>
    <m/>
    <m/>
    <m/>
  </r>
  <r>
    <b v="1"/>
    <n v="560"/>
    <s v="L-1518-315487267"/>
    <s v="106695660X"/>
    <s v="Aaf"/>
    <s v="https://portal.dnb.de/opac.htm?method=simpleSearch&amp;cqlMode=true&amp;query=idn%3D106695660X"/>
    <s v="III 60, 15"/>
    <s v="III 60, 15"/>
    <m/>
    <m/>
    <x v="0"/>
    <m/>
    <m/>
    <m/>
    <m/>
    <m/>
    <m/>
    <m/>
    <m/>
    <m/>
    <m/>
    <m/>
    <m/>
    <m/>
    <m/>
    <m/>
    <x v="0"/>
    <m/>
    <m/>
    <m/>
    <m/>
    <m/>
    <m/>
    <m/>
    <m/>
    <m/>
    <m/>
    <m/>
    <m/>
    <m/>
    <m/>
    <m/>
    <m/>
    <m/>
    <m/>
    <m/>
    <m/>
    <m/>
    <m/>
    <m/>
    <m/>
    <m/>
    <m/>
    <m/>
    <n v="0"/>
    <m/>
    <m/>
    <m/>
    <m/>
    <m/>
    <m/>
    <m/>
    <m/>
    <m/>
    <m/>
    <m/>
    <m/>
    <m/>
    <m/>
    <m/>
    <m/>
    <m/>
    <m/>
    <m/>
    <m/>
    <m/>
    <m/>
    <m/>
    <m/>
    <m/>
    <m/>
    <m/>
    <m/>
    <m/>
    <m/>
    <m/>
    <m/>
    <m/>
    <m/>
    <m/>
    <m/>
    <m/>
    <m/>
    <m/>
    <m/>
    <m/>
    <m/>
    <m/>
    <m/>
  </r>
  <r>
    <b v="1"/>
    <n v="561"/>
    <s v="L-1519-315487208"/>
    <s v="1066956537"/>
    <s v="Aaf"/>
    <s v="https://portal.dnb.de/opac.htm?method=simpleSearch&amp;cqlMode=true&amp;query=idn%3D1066956537"/>
    <s v="III 60, 16"/>
    <s v="III 60, 16"/>
    <s v="X"/>
    <s v="Gewebeeinband"/>
    <x v="1"/>
    <s v="180°"/>
    <s v="hohler Rücken"/>
    <m/>
    <m/>
    <m/>
    <n v="0"/>
    <m/>
    <s v="enth. Blindlagen"/>
    <m/>
    <m/>
    <m/>
    <m/>
    <m/>
    <m/>
    <m/>
    <x v="0"/>
    <m/>
    <m/>
    <m/>
    <m/>
    <m/>
    <m/>
    <m/>
    <m/>
    <m/>
    <m/>
    <m/>
    <m/>
    <m/>
    <m/>
    <m/>
    <m/>
    <m/>
    <m/>
    <m/>
    <m/>
    <m/>
    <m/>
    <m/>
    <m/>
    <m/>
    <m/>
    <m/>
    <n v="0"/>
    <m/>
    <m/>
    <m/>
    <m/>
    <m/>
    <m/>
    <m/>
    <m/>
    <m/>
    <m/>
    <m/>
    <m/>
    <m/>
    <m/>
    <m/>
    <m/>
    <m/>
    <m/>
    <m/>
    <m/>
    <m/>
    <m/>
    <m/>
    <m/>
    <m/>
    <m/>
    <m/>
    <m/>
    <m/>
    <m/>
    <m/>
    <m/>
    <m/>
    <m/>
    <m/>
    <m/>
    <m/>
    <m/>
    <m/>
    <m/>
    <m/>
    <m/>
    <m/>
    <m/>
  </r>
  <r>
    <b v="1"/>
    <n v="562"/>
    <s v="L-1519-315489987"/>
    <s v="1066959404"/>
    <s v="Aaf"/>
    <s v="https://portal.dnb.de/opac.htm?method=simpleSearch&amp;cqlMode=true&amp;query=idn%3D1066959404"/>
    <s v="III 60, 17"/>
    <s v="III 60, 17"/>
    <s v="X"/>
    <s v="Halbledereinband"/>
    <x v="1"/>
    <s v="180°"/>
    <s v="hohler Rücken"/>
    <m/>
    <m/>
    <s v="Signaturfahne austauschen"/>
    <n v="0"/>
    <m/>
    <m/>
    <m/>
    <m/>
    <m/>
    <m/>
    <m/>
    <m/>
    <m/>
    <x v="0"/>
    <m/>
    <m/>
    <m/>
    <m/>
    <m/>
    <m/>
    <m/>
    <m/>
    <m/>
    <m/>
    <m/>
    <m/>
    <m/>
    <m/>
    <m/>
    <m/>
    <m/>
    <m/>
    <m/>
    <m/>
    <m/>
    <m/>
    <m/>
    <m/>
    <m/>
    <m/>
    <m/>
    <n v="0"/>
    <m/>
    <m/>
    <m/>
    <m/>
    <m/>
    <m/>
    <m/>
    <m/>
    <m/>
    <m/>
    <m/>
    <m/>
    <m/>
    <m/>
    <m/>
    <m/>
    <m/>
    <m/>
    <m/>
    <m/>
    <m/>
    <m/>
    <m/>
    <m/>
    <m/>
    <m/>
    <m/>
    <m/>
    <m/>
    <m/>
    <m/>
    <m/>
    <m/>
    <m/>
    <m/>
    <m/>
    <m/>
    <m/>
    <m/>
    <m/>
    <m/>
    <m/>
    <m/>
    <m/>
  </r>
  <r>
    <b v="1"/>
    <n v="661"/>
    <s v="L-1521-315494298"/>
    <s v="1066964076"/>
    <s v="Aaf"/>
    <s v="https://portal.dnb.de/opac.htm?method=simpleSearch&amp;cqlMode=true&amp;query=idn%3D1066964076"/>
    <s v="III 60, 18 - Fragm."/>
    <s v="III 60, 18 - Fragm."/>
    <m/>
    <m/>
    <x v="0"/>
    <m/>
    <m/>
    <m/>
    <m/>
    <m/>
    <m/>
    <m/>
    <m/>
    <m/>
    <m/>
    <m/>
    <m/>
    <m/>
    <m/>
    <m/>
    <x v="0"/>
    <m/>
    <m/>
    <m/>
    <m/>
    <m/>
    <m/>
    <m/>
    <m/>
    <m/>
    <m/>
    <m/>
    <m/>
    <m/>
    <m/>
    <m/>
    <m/>
    <m/>
    <m/>
    <m/>
    <m/>
    <m/>
    <m/>
    <m/>
    <m/>
    <m/>
    <m/>
    <m/>
    <n v="0"/>
    <m/>
    <m/>
    <m/>
    <m/>
    <m/>
    <m/>
    <m/>
    <m/>
    <m/>
    <m/>
    <m/>
    <m/>
    <m/>
    <m/>
    <m/>
    <m/>
    <m/>
    <m/>
    <m/>
    <m/>
    <m/>
    <m/>
    <m/>
    <m/>
    <m/>
    <m/>
    <m/>
    <m/>
    <m/>
    <m/>
    <m/>
    <m/>
    <m/>
    <m/>
    <m/>
    <m/>
    <m/>
    <m/>
    <m/>
    <m/>
    <m/>
    <m/>
    <m/>
    <m/>
  </r>
  <r>
    <b v="1"/>
    <n v="563"/>
    <s v="L-1520-315487283"/>
    <s v="1066956642"/>
    <s v="Aaf"/>
    <s v="https://portal.dnb.de/opac.htm?method=simpleSearch&amp;cqlMode=true&amp;query=idn%3D1066956642"/>
    <s v="III 60, 19"/>
    <s v="III 60, 19"/>
    <s v="X"/>
    <s v="Papier- oder Pappeinband, Schließen, erhabene Buchbeschläge"/>
    <x v="1"/>
    <s v="180°"/>
    <s v="hohler Rücken"/>
    <m/>
    <s v="Buchschuh"/>
    <s v="Nein"/>
    <n v="1"/>
    <m/>
    <m/>
    <m/>
    <m/>
    <m/>
    <m/>
    <m/>
    <m/>
    <m/>
    <x v="5"/>
    <s v="x"/>
    <m/>
    <s v="h/E"/>
    <m/>
    <m/>
    <m/>
    <m/>
    <m/>
    <s v="Pa"/>
    <m/>
    <m/>
    <m/>
    <m/>
    <m/>
    <m/>
    <m/>
    <m/>
    <m/>
    <m/>
    <m/>
    <m/>
    <m/>
    <s v="110"/>
    <m/>
    <m/>
    <m/>
    <s v="n"/>
    <n v="0"/>
    <m/>
    <m/>
    <m/>
    <s v="x"/>
    <m/>
    <m/>
    <m/>
    <s v="Schaden stabil"/>
    <m/>
    <m/>
    <m/>
    <m/>
    <m/>
    <m/>
    <m/>
    <m/>
    <m/>
    <m/>
    <m/>
    <m/>
    <m/>
    <m/>
    <m/>
    <m/>
    <m/>
    <m/>
    <m/>
    <m/>
    <m/>
    <m/>
    <m/>
    <m/>
    <m/>
    <m/>
    <m/>
    <m/>
    <m/>
    <m/>
    <m/>
    <m/>
    <m/>
    <m/>
    <m/>
    <m/>
  </r>
  <r>
    <b v="1"/>
    <n v="564"/>
    <s v="L-1520-315331054"/>
    <s v="1066873240"/>
    <s v="Aaf"/>
    <s v="https://portal.dnb.de/opac.htm?method=simpleSearch&amp;cqlMode=true&amp;query=idn%3D1066873240"/>
    <s v="III 60, 20"/>
    <s v="III 60, 20"/>
    <m/>
    <m/>
    <x v="0"/>
    <m/>
    <m/>
    <m/>
    <m/>
    <m/>
    <m/>
    <m/>
    <m/>
    <m/>
    <m/>
    <m/>
    <m/>
    <m/>
    <m/>
    <m/>
    <x v="0"/>
    <m/>
    <m/>
    <m/>
    <m/>
    <m/>
    <m/>
    <m/>
    <m/>
    <m/>
    <m/>
    <m/>
    <m/>
    <m/>
    <m/>
    <m/>
    <m/>
    <m/>
    <m/>
    <m/>
    <m/>
    <m/>
    <m/>
    <m/>
    <m/>
    <m/>
    <m/>
    <m/>
    <n v="0"/>
    <m/>
    <m/>
    <m/>
    <m/>
    <m/>
    <m/>
    <m/>
    <m/>
    <m/>
    <m/>
    <m/>
    <m/>
    <m/>
    <m/>
    <m/>
    <m/>
    <m/>
    <m/>
    <m/>
    <m/>
    <m/>
    <m/>
    <m/>
    <m/>
    <m/>
    <m/>
    <m/>
    <m/>
    <m/>
    <m/>
    <m/>
    <m/>
    <m/>
    <m/>
    <m/>
    <m/>
    <m/>
    <m/>
    <m/>
    <m/>
    <m/>
    <m/>
    <m/>
    <m/>
  </r>
  <r>
    <b v="1"/>
    <n v="565"/>
    <s v="L-1521-154383287"/>
    <s v="994054432"/>
    <s v="Aal"/>
    <s v="https://portal.dnb.de/opac.htm?method=simpleSearch&amp;cqlMode=true&amp;query=idn%3D994054432"/>
    <s v="III 60, 22"/>
    <s v="III 60, 22"/>
    <s v="X"/>
    <s v="Ledereinband, Schließen, erhabene Buchbeschläge"/>
    <x v="1"/>
    <m/>
    <s v="hohler Rücken"/>
    <m/>
    <s v="Buchschuh"/>
    <s v="Nein"/>
    <n v="0"/>
    <m/>
    <s v="enth. Blindlagen"/>
    <m/>
    <m/>
    <m/>
    <m/>
    <m/>
    <m/>
    <m/>
    <x v="0"/>
    <m/>
    <m/>
    <m/>
    <m/>
    <m/>
    <m/>
    <m/>
    <m/>
    <m/>
    <m/>
    <m/>
    <m/>
    <m/>
    <m/>
    <m/>
    <m/>
    <m/>
    <m/>
    <m/>
    <m/>
    <m/>
    <m/>
    <m/>
    <m/>
    <m/>
    <m/>
    <m/>
    <n v="0"/>
    <m/>
    <m/>
    <m/>
    <m/>
    <m/>
    <m/>
    <m/>
    <m/>
    <m/>
    <m/>
    <m/>
    <m/>
    <m/>
    <m/>
    <m/>
    <m/>
    <m/>
    <m/>
    <m/>
    <m/>
    <m/>
    <m/>
    <m/>
    <m/>
    <m/>
    <m/>
    <m/>
    <m/>
    <m/>
    <m/>
    <m/>
    <m/>
    <m/>
    <m/>
    <m/>
    <m/>
    <m/>
    <m/>
    <m/>
    <m/>
    <m/>
    <m/>
    <m/>
    <m/>
  </r>
  <r>
    <b v="1"/>
    <n v="566"/>
    <s v="L-1521-679893105"/>
    <s v="1079607048"/>
    <s v="Aaf"/>
    <s v="https://portal.dnb.de/opac.htm?method=simpleSearch&amp;cqlMode=true&amp;query=idn%3D1079607048"/>
    <s v="III 60, 23"/>
    <s v="III 60, 23 - Fragm."/>
    <m/>
    <m/>
    <x v="0"/>
    <m/>
    <m/>
    <m/>
    <m/>
    <m/>
    <m/>
    <m/>
    <m/>
    <m/>
    <m/>
    <m/>
    <m/>
    <m/>
    <m/>
    <m/>
    <x v="0"/>
    <m/>
    <m/>
    <m/>
    <m/>
    <m/>
    <m/>
    <m/>
    <m/>
    <m/>
    <m/>
    <m/>
    <m/>
    <m/>
    <m/>
    <m/>
    <m/>
    <m/>
    <m/>
    <m/>
    <m/>
    <m/>
    <m/>
    <m/>
    <m/>
    <m/>
    <m/>
    <m/>
    <n v="0"/>
    <m/>
    <m/>
    <m/>
    <m/>
    <m/>
    <m/>
    <m/>
    <m/>
    <m/>
    <m/>
    <m/>
    <m/>
    <m/>
    <m/>
    <m/>
    <m/>
    <m/>
    <m/>
    <m/>
    <m/>
    <m/>
    <m/>
    <m/>
    <m/>
    <m/>
    <m/>
    <m/>
    <m/>
    <m/>
    <m/>
    <m/>
    <m/>
    <m/>
    <m/>
    <m/>
    <m/>
    <m/>
    <m/>
    <m/>
    <m/>
    <m/>
    <m/>
    <m/>
    <m/>
  </r>
  <r>
    <b v="0"/>
    <n v="567"/>
    <s v="L-1521-679892613"/>
    <s v="1211581829"/>
    <m/>
    <s v="https://portal.dnb.de/opac.htm?method=simpleSearch&amp;cqlMode=true&amp;query=idn%3D1211581829"/>
    <s v="III 60, 23"/>
    <m/>
    <s v="X"/>
    <s v="Gewebeeinband, Schließen, erhabene Buchbeschläge"/>
    <x v="2"/>
    <s v="180°"/>
    <s v="hohler Rücken"/>
    <m/>
    <s v="Buchschuh"/>
    <s v="Nein"/>
    <n v="0"/>
    <m/>
    <s v="enth. Blindlagen"/>
    <m/>
    <m/>
    <m/>
    <m/>
    <m/>
    <m/>
    <m/>
    <x v="0"/>
    <m/>
    <m/>
    <m/>
    <m/>
    <m/>
    <m/>
    <m/>
    <m/>
    <m/>
    <m/>
    <m/>
    <m/>
    <m/>
    <m/>
    <m/>
    <m/>
    <m/>
    <m/>
    <m/>
    <m/>
    <m/>
    <m/>
    <m/>
    <m/>
    <m/>
    <m/>
    <m/>
    <n v="0"/>
    <m/>
    <m/>
    <m/>
    <m/>
    <m/>
    <m/>
    <m/>
    <m/>
    <m/>
    <m/>
    <m/>
    <m/>
    <m/>
    <m/>
    <m/>
    <m/>
    <m/>
    <m/>
    <m/>
    <m/>
    <m/>
    <m/>
    <m/>
    <m/>
    <m/>
    <m/>
    <m/>
    <m/>
    <m/>
    <m/>
    <m/>
    <m/>
    <m/>
    <m/>
    <m/>
    <m/>
    <m/>
    <m/>
    <m/>
    <m/>
    <m/>
    <m/>
    <m/>
    <m/>
  </r>
  <r>
    <b v="1"/>
    <n v="568"/>
    <s v="L-1521-315297972"/>
    <s v="1066837856"/>
    <s v="Aaf"/>
    <s v="https://portal.dnb.de/opac.htm?method=simpleSearch&amp;cqlMode=true&amp;query=idn%3D1066837856"/>
    <s v="III 60, 24"/>
    <s v="III 60, 24"/>
    <m/>
    <m/>
    <x v="0"/>
    <m/>
    <m/>
    <m/>
    <m/>
    <m/>
    <m/>
    <m/>
    <m/>
    <m/>
    <m/>
    <m/>
    <m/>
    <m/>
    <m/>
    <m/>
    <x v="0"/>
    <m/>
    <m/>
    <m/>
    <m/>
    <m/>
    <m/>
    <m/>
    <m/>
    <m/>
    <m/>
    <m/>
    <m/>
    <m/>
    <m/>
    <m/>
    <m/>
    <m/>
    <m/>
    <m/>
    <m/>
    <m/>
    <m/>
    <m/>
    <m/>
    <m/>
    <m/>
    <m/>
    <n v="0"/>
    <m/>
    <m/>
    <m/>
    <m/>
    <m/>
    <m/>
    <m/>
    <m/>
    <m/>
    <m/>
    <m/>
    <m/>
    <m/>
    <m/>
    <m/>
    <m/>
    <m/>
    <m/>
    <m/>
    <m/>
    <m/>
    <m/>
    <m/>
    <m/>
    <m/>
    <m/>
    <m/>
    <m/>
    <m/>
    <m/>
    <m/>
    <m/>
    <m/>
    <m/>
    <m/>
    <m/>
    <m/>
    <m/>
    <m/>
    <m/>
    <m/>
    <m/>
    <m/>
    <m/>
  </r>
  <r>
    <b v="1"/>
    <n v="569"/>
    <s v="L-1521-315331518"/>
    <s v="1066873720"/>
    <s v="Aaf"/>
    <s v="https://portal.dnb.de/opac.htm?method=simpleSearch&amp;cqlMode=true&amp;query=idn%3D1066873720"/>
    <s v="III 60, 25"/>
    <s v="III 60, 25"/>
    <m/>
    <m/>
    <x v="0"/>
    <m/>
    <m/>
    <m/>
    <m/>
    <m/>
    <m/>
    <m/>
    <m/>
    <m/>
    <m/>
    <m/>
    <m/>
    <m/>
    <m/>
    <m/>
    <x v="0"/>
    <m/>
    <m/>
    <m/>
    <m/>
    <m/>
    <m/>
    <m/>
    <m/>
    <m/>
    <m/>
    <m/>
    <m/>
    <m/>
    <m/>
    <m/>
    <m/>
    <m/>
    <m/>
    <m/>
    <m/>
    <m/>
    <m/>
    <m/>
    <m/>
    <m/>
    <m/>
    <m/>
    <n v="0"/>
    <m/>
    <m/>
    <m/>
    <m/>
    <m/>
    <m/>
    <m/>
    <m/>
    <m/>
    <m/>
    <m/>
    <m/>
    <m/>
    <m/>
    <m/>
    <m/>
    <m/>
    <m/>
    <m/>
    <m/>
    <m/>
    <m/>
    <m/>
    <m/>
    <m/>
    <m/>
    <m/>
    <m/>
    <m/>
    <m/>
    <m/>
    <m/>
    <m/>
    <m/>
    <m/>
    <m/>
    <m/>
    <m/>
    <m/>
    <m/>
    <m/>
    <m/>
    <m/>
    <m/>
  </r>
  <r>
    <b v="1"/>
    <n v="570"/>
    <s v="L-1521-315492309"/>
    <s v="1066961905"/>
    <s v="Aaf"/>
    <s v="https://portal.dnb.de/opac.htm?method=simpleSearch&amp;cqlMode=true&amp;query=idn%3D1066961905"/>
    <s v="III 60, 26"/>
    <s v="III 60, 26"/>
    <m/>
    <m/>
    <x v="1"/>
    <m/>
    <m/>
    <m/>
    <m/>
    <m/>
    <m/>
    <m/>
    <m/>
    <m/>
    <m/>
    <m/>
    <m/>
    <m/>
    <m/>
    <m/>
    <x v="6"/>
    <s v="x"/>
    <m/>
    <s v="h/E"/>
    <m/>
    <m/>
    <m/>
    <m/>
    <m/>
    <s v="Pa"/>
    <m/>
    <m/>
    <m/>
    <m/>
    <m/>
    <m/>
    <m/>
    <m/>
    <m/>
    <m/>
    <m/>
    <m/>
    <m/>
    <s v="110"/>
    <m/>
    <m/>
    <m/>
    <s v="ja vor"/>
    <n v="0.5"/>
    <m/>
    <m/>
    <m/>
    <s v="x"/>
    <m/>
    <m/>
    <m/>
    <m/>
    <m/>
    <m/>
    <s v="x"/>
    <s v="x"/>
    <s v="x"/>
    <m/>
    <m/>
    <m/>
    <m/>
    <m/>
    <m/>
    <m/>
    <m/>
    <m/>
    <m/>
    <n v="0.5"/>
    <m/>
    <m/>
    <m/>
    <m/>
    <m/>
    <m/>
    <m/>
    <m/>
    <m/>
    <m/>
    <m/>
    <m/>
    <m/>
    <m/>
    <m/>
    <m/>
    <m/>
    <m/>
    <m/>
    <m/>
  </r>
  <r>
    <b v="1"/>
    <n v="571"/>
    <s v="L-1521-315490217"/>
    <s v="1066959684"/>
    <s v="Aaf"/>
    <s v="https://portal.dnb.de/opac.htm?method=simpleSearch&amp;cqlMode=true&amp;query=idn%3D1066959684"/>
    <s v="III 60, 27"/>
    <s v="III 60, 27"/>
    <s v="X"/>
    <s v="Gewebeeinband, Schließen, erhabene Buchbeschläge"/>
    <x v="2"/>
    <s v="180°"/>
    <s v="hohler Rücken"/>
    <m/>
    <s v="Buchschuh"/>
    <s v="Nein"/>
    <n v="0"/>
    <m/>
    <s v="enth. Blindlagen"/>
    <m/>
    <m/>
    <m/>
    <m/>
    <m/>
    <m/>
    <m/>
    <x v="0"/>
    <m/>
    <m/>
    <m/>
    <m/>
    <m/>
    <m/>
    <m/>
    <m/>
    <m/>
    <m/>
    <m/>
    <m/>
    <m/>
    <m/>
    <m/>
    <m/>
    <m/>
    <m/>
    <m/>
    <m/>
    <m/>
    <m/>
    <m/>
    <m/>
    <m/>
    <m/>
    <m/>
    <n v="0"/>
    <m/>
    <m/>
    <m/>
    <m/>
    <m/>
    <m/>
    <m/>
    <m/>
    <m/>
    <m/>
    <m/>
    <m/>
    <m/>
    <m/>
    <m/>
    <m/>
    <m/>
    <m/>
    <m/>
    <m/>
    <m/>
    <m/>
    <m/>
    <m/>
    <m/>
    <m/>
    <m/>
    <m/>
    <m/>
    <m/>
    <m/>
    <m/>
    <m/>
    <m/>
    <m/>
    <m/>
    <m/>
    <m/>
    <m/>
    <m/>
    <m/>
    <m/>
    <m/>
    <m/>
  </r>
  <r>
    <b v="0"/>
    <n v="572"/>
    <s v="L-1521-679440615"/>
    <s v="1211351726"/>
    <m/>
    <s v="https://portal.dnb.de/opac.htm?method=simpleSearch&amp;cqlMode=true&amp;query=idn%3D1211351726"/>
    <s v="III 60, 28"/>
    <m/>
    <s v="X"/>
    <s v="Gewebeeinband"/>
    <x v="2"/>
    <s v="180°"/>
    <s v="hohler Rücken"/>
    <m/>
    <m/>
    <m/>
    <n v="0"/>
    <m/>
    <s v="enth. Blindlagen"/>
    <m/>
    <m/>
    <m/>
    <m/>
    <m/>
    <m/>
    <m/>
    <x v="0"/>
    <m/>
    <m/>
    <m/>
    <m/>
    <m/>
    <m/>
    <m/>
    <m/>
    <m/>
    <m/>
    <m/>
    <m/>
    <m/>
    <m/>
    <m/>
    <m/>
    <m/>
    <m/>
    <m/>
    <m/>
    <m/>
    <m/>
    <m/>
    <m/>
    <m/>
    <m/>
    <m/>
    <n v="0"/>
    <m/>
    <m/>
    <m/>
    <m/>
    <m/>
    <m/>
    <m/>
    <m/>
    <m/>
    <m/>
    <m/>
    <m/>
    <m/>
    <m/>
    <m/>
    <m/>
    <m/>
    <m/>
    <m/>
    <m/>
    <m/>
    <m/>
    <m/>
    <m/>
    <m/>
    <m/>
    <m/>
    <m/>
    <m/>
    <m/>
    <m/>
    <m/>
    <m/>
    <m/>
    <m/>
    <m/>
    <m/>
    <m/>
    <m/>
    <m/>
    <m/>
    <m/>
    <m/>
    <m/>
  </r>
  <r>
    <b v="1"/>
    <n v="662"/>
    <s v="L-1521-343788284"/>
    <s v="1079607048"/>
    <s v="Aaf"/>
    <s v="https://portal.dnb.de/opac.htm?method=simpleSearch&amp;cqlMode=true&amp;query=idn%3D1079607048"/>
    <s v="III 60, 28 - Fragm."/>
    <s v="III 60, 28 - Fragm."/>
    <m/>
    <m/>
    <x v="0"/>
    <m/>
    <m/>
    <m/>
    <m/>
    <m/>
    <m/>
    <m/>
    <m/>
    <m/>
    <m/>
    <m/>
    <m/>
    <m/>
    <m/>
    <m/>
    <x v="0"/>
    <m/>
    <m/>
    <m/>
    <m/>
    <m/>
    <m/>
    <m/>
    <m/>
    <m/>
    <m/>
    <m/>
    <m/>
    <m/>
    <m/>
    <m/>
    <m/>
    <m/>
    <m/>
    <m/>
    <m/>
    <m/>
    <m/>
    <m/>
    <m/>
    <m/>
    <m/>
    <m/>
    <n v="0"/>
    <m/>
    <m/>
    <m/>
    <m/>
    <m/>
    <m/>
    <m/>
    <m/>
    <m/>
    <m/>
    <m/>
    <m/>
    <m/>
    <m/>
    <m/>
    <m/>
    <m/>
    <m/>
    <m/>
    <m/>
    <m/>
    <m/>
    <m/>
    <m/>
    <m/>
    <m/>
    <m/>
    <m/>
    <m/>
    <m/>
    <m/>
    <m/>
    <m/>
    <m/>
    <m/>
    <m/>
    <m/>
    <m/>
    <m/>
    <m/>
    <m/>
    <m/>
    <m/>
    <m/>
  </r>
  <r>
    <b v="1"/>
    <n v="573"/>
    <s v="L-1521-315468289"/>
    <s v="1066940509"/>
    <s v="Aaf"/>
    <s v="https://portal.dnb.de/opac.htm?method=simpleSearch&amp;cqlMode=true&amp;query=idn%3D1066940509"/>
    <s v="III 60, 29"/>
    <s v="III 60, 29"/>
    <m/>
    <m/>
    <x v="1"/>
    <m/>
    <m/>
    <m/>
    <m/>
    <m/>
    <m/>
    <m/>
    <m/>
    <m/>
    <m/>
    <m/>
    <m/>
    <m/>
    <m/>
    <m/>
    <x v="6"/>
    <s v="x"/>
    <m/>
    <s v="h/E"/>
    <m/>
    <m/>
    <m/>
    <m/>
    <m/>
    <s v="Pa"/>
    <s v="x"/>
    <m/>
    <m/>
    <m/>
    <m/>
    <m/>
    <m/>
    <m/>
    <m/>
    <m/>
    <m/>
    <m/>
    <m/>
    <s v="110"/>
    <m/>
    <m/>
    <m/>
    <s v="n"/>
    <n v="0"/>
    <m/>
    <m/>
    <m/>
    <s v="x"/>
    <m/>
    <m/>
    <m/>
    <s v="Schaden stabil"/>
    <m/>
    <m/>
    <m/>
    <m/>
    <m/>
    <m/>
    <m/>
    <m/>
    <m/>
    <m/>
    <m/>
    <m/>
    <m/>
    <m/>
    <m/>
    <m/>
    <m/>
    <m/>
    <m/>
    <m/>
    <m/>
    <m/>
    <m/>
    <m/>
    <m/>
    <m/>
    <m/>
    <m/>
    <m/>
    <m/>
    <m/>
    <m/>
    <m/>
    <m/>
    <m/>
    <m/>
  </r>
  <r>
    <b v="1"/>
    <n v="574"/>
    <s v="L-1522-315487364"/>
    <s v="1066956723"/>
    <s v="Aaf"/>
    <s v="https://portal.dnb.de/opac.htm?method=simpleSearch&amp;cqlMode=true&amp;query=idn%3D1066956723"/>
    <s v="III 60, 30"/>
    <s v="III 60, 30"/>
    <m/>
    <m/>
    <x v="1"/>
    <m/>
    <m/>
    <m/>
    <m/>
    <m/>
    <m/>
    <m/>
    <m/>
    <m/>
    <m/>
    <m/>
    <m/>
    <m/>
    <m/>
    <m/>
    <x v="5"/>
    <m/>
    <m/>
    <s v="h/E"/>
    <m/>
    <m/>
    <m/>
    <m/>
    <m/>
    <s v="Pa"/>
    <m/>
    <m/>
    <m/>
    <m/>
    <m/>
    <m/>
    <m/>
    <m/>
    <m/>
    <m/>
    <m/>
    <m/>
    <m/>
    <s v="110"/>
    <m/>
    <m/>
    <m/>
    <s v="ja vor"/>
    <n v="0.5"/>
    <m/>
    <m/>
    <m/>
    <m/>
    <m/>
    <m/>
    <m/>
    <m/>
    <m/>
    <m/>
    <s v="x"/>
    <m/>
    <s v="x"/>
    <m/>
    <m/>
    <m/>
    <m/>
    <m/>
    <m/>
    <m/>
    <m/>
    <m/>
    <m/>
    <n v="0.5"/>
    <s v="fixieren und mit JP überfangen"/>
    <m/>
    <m/>
    <m/>
    <m/>
    <m/>
    <m/>
    <m/>
    <m/>
    <m/>
    <m/>
    <m/>
    <m/>
    <m/>
    <m/>
    <m/>
    <m/>
    <m/>
    <m/>
    <m/>
  </r>
  <r>
    <b v="1"/>
    <n v="575"/>
    <s v="L-1523-315493658"/>
    <s v="1066963401"/>
    <s v="Aaf"/>
    <s v="https://portal.dnb.de/opac.htm?method=simpleSearch&amp;cqlMode=true&amp;query=idn%3D1066963401"/>
    <s v="III 60, 31"/>
    <s v="III 60, 31"/>
    <m/>
    <m/>
    <x v="0"/>
    <m/>
    <m/>
    <m/>
    <m/>
    <m/>
    <m/>
    <m/>
    <m/>
    <m/>
    <m/>
    <m/>
    <m/>
    <m/>
    <m/>
    <m/>
    <x v="0"/>
    <m/>
    <m/>
    <m/>
    <m/>
    <m/>
    <m/>
    <m/>
    <m/>
    <m/>
    <m/>
    <m/>
    <m/>
    <m/>
    <m/>
    <m/>
    <m/>
    <m/>
    <m/>
    <m/>
    <m/>
    <m/>
    <m/>
    <m/>
    <m/>
    <m/>
    <m/>
    <m/>
    <n v="0"/>
    <m/>
    <m/>
    <m/>
    <m/>
    <m/>
    <m/>
    <m/>
    <m/>
    <m/>
    <m/>
    <m/>
    <m/>
    <m/>
    <m/>
    <m/>
    <m/>
    <m/>
    <m/>
    <m/>
    <m/>
    <m/>
    <m/>
    <m/>
    <m/>
    <m/>
    <m/>
    <m/>
    <m/>
    <m/>
    <m/>
    <m/>
    <m/>
    <m/>
    <m/>
    <m/>
    <m/>
    <m/>
    <m/>
    <m/>
    <m/>
    <m/>
    <m/>
    <m/>
    <m/>
  </r>
  <r>
    <b v="1"/>
    <n v="576"/>
    <s v="L-1523-315492147"/>
    <s v="1066961743"/>
    <s v="AaB"/>
    <s v="https://portal.dnb.de/opac.htm?method=simpleSearch&amp;cqlMode=true&amp;query=idn%3D1066961743"/>
    <s v="III 60, 32"/>
    <s v="III 60, 32"/>
    <s v="X"/>
    <s v="Halbledereinband"/>
    <x v="2"/>
    <s v="80° bis 110°, einseitig digitalisierbar?"/>
    <s v="hohler Rücken"/>
    <m/>
    <m/>
    <m/>
    <n v="0"/>
    <m/>
    <m/>
    <m/>
    <m/>
    <m/>
    <m/>
    <m/>
    <m/>
    <m/>
    <x v="0"/>
    <m/>
    <m/>
    <m/>
    <m/>
    <m/>
    <m/>
    <m/>
    <m/>
    <m/>
    <m/>
    <m/>
    <m/>
    <m/>
    <m/>
    <m/>
    <m/>
    <m/>
    <m/>
    <m/>
    <m/>
    <m/>
    <m/>
    <m/>
    <m/>
    <m/>
    <m/>
    <m/>
    <n v="0"/>
    <m/>
    <m/>
    <m/>
    <m/>
    <m/>
    <m/>
    <m/>
    <m/>
    <m/>
    <m/>
    <m/>
    <m/>
    <m/>
    <m/>
    <m/>
    <m/>
    <m/>
    <m/>
    <m/>
    <m/>
    <m/>
    <m/>
    <m/>
    <m/>
    <m/>
    <m/>
    <m/>
    <m/>
    <m/>
    <m/>
    <m/>
    <m/>
    <m/>
    <m/>
    <m/>
    <m/>
    <m/>
    <m/>
    <m/>
    <m/>
    <m/>
    <m/>
    <m/>
    <m/>
  </r>
  <r>
    <b v="1"/>
    <n v="577"/>
    <s v="L-1524-315492244"/>
    <s v="1066961840"/>
    <s v="Aaf"/>
    <s v="https://portal.dnb.de/opac.htm?method=simpleSearch&amp;cqlMode=true&amp;query=idn%3D1066961840"/>
    <s v="III 60, 33"/>
    <s v="III 60, 33"/>
    <m/>
    <m/>
    <x v="0"/>
    <m/>
    <m/>
    <m/>
    <m/>
    <m/>
    <m/>
    <m/>
    <m/>
    <m/>
    <m/>
    <m/>
    <m/>
    <m/>
    <m/>
    <m/>
    <x v="0"/>
    <m/>
    <m/>
    <m/>
    <m/>
    <m/>
    <m/>
    <m/>
    <m/>
    <m/>
    <m/>
    <m/>
    <m/>
    <m/>
    <m/>
    <m/>
    <m/>
    <m/>
    <m/>
    <m/>
    <m/>
    <m/>
    <m/>
    <m/>
    <m/>
    <m/>
    <m/>
    <m/>
    <n v="0"/>
    <m/>
    <m/>
    <m/>
    <m/>
    <m/>
    <m/>
    <m/>
    <m/>
    <m/>
    <m/>
    <m/>
    <m/>
    <m/>
    <m/>
    <m/>
    <m/>
    <m/>
    <m/>
    <m/>
    <m/>
    <m/>
    <m/>
    <m/>
    <m/>
    <m/>
    <m/>
    <m/>
    <m/>
    <m/>
    <m/>
    <m/>
    <m/>
    <m/>
    <m/>
    <m/>
    <m/>
    <m/>
    <m/>
    <m/>
    <m/>
    <m/>
    <m/>
    <m/>
    <m/>
  </r>
  <r>
    <b v="1"/>
    <n v="578"/>
    <s v="L-1524-315487224"/>
    <s v="1066956553"/>
    <s v="Aaf"/>
    <s v="https://portal.dnb.de/opac.htm?method=simpleSearch&amp;cqlMode=true&amp;query=idn%3D1066956553"/>
    <s v="III 60, 34"/>
    <s v="III 60, 34"/>
    <m/>
    <m/>
    <x v="0"/>
    <m/>
    <m/>
    <m/>
    <m/>
    <m/>
    <m/>
    <m/>
    <m/>
    <m/>
    <m/>
    <m/>
    <m/>
    <m/>
    <m/>
    <m/>
    <x v="0"/>
    <m/>
    <m/>
    <m/>
    <m/>
    <m/>
    <m/>
    <m/>
    <m/>
    <m/>
    <m/>
    <m/>
    <m/>
    <m/>
    <m/>
    <m/>
    <m/>
    <m/>
    <m/>
    <m/>
    <m/>
    <m/>
    <m/>
    <m/>
    <m/>
    <m/>
    <m/>
    <m/>
    <n v="0"/>
    <m/>
    <m/>
    <m/>
    <m/>
    <m/>
    <m/>
    <m/>
    <m/>
    <m/>
    <m/>
    <m/>
    <m/>
    <m/>
    <m/>
    <m/>
    <m/>
    <m/>
    <m/>
    <m/>
    <m/>
    <m/>
    <m/>
    <m/>
    <m/>
    <m/>
    <m/>
    <m/>
    <m/>
    <m/>
    <m/>
    <m/>
    <m/>
    <m/>
    <m/>
    <m/>
    <m/>
    <m/>
    <m/>
    <m/>
    <m/>
    <m/>
    <m/>
    <m/>
    <m/>
  </r>
  <r>
    <b v="1"/>
    <n v="579"/>
    <s v="L-1520-315494026"/>
    <s v="1066963819"/>
    <s v="Aaf"/>
    <s v="https://portal.dnb.de/opac.htm?method=simpleSearch&amp;cqlMode=true&amp;query=idn%3D1066963819"/>
    <s v="III 60, 35"/>
    <s v="III 60, 35"/>
    <m/>
    <m/>
    <x v="0"/>
    <m/>
    <m/>
    <m/>
    <m/>
    <m/>
    <m/>
    <m/>
    <m/>
    <m/>
    <m/>
    <m/>
    <m/>
    <m/>
    <m/>
    <m/>
    <x v="0"/>
    <m/>
    <m/>
    <m/>
    <m/>
    <m/>
    <m/>
    <m/>
    <m/>
    <m/>
    <m/>
    <m/>
    <m/>
    <m/>
    <m/>
    <m/>
    <m/>
    <m/>
    <m/>
    <m/>
    <m/>
    <m/>
    <m/>
    <m/>
    <m/>
    <m/>
    <m/>
    <m/>
    <n v="0"/>
    <m/>
    <m/>
    <m/>
    <m/>
    <m/>
    <m/>
    <m/>
    <m/>
    <m/>
    <m/>
    <m/>
    <m/>
    <m/>
    <m/>
    <m/>
    <m/>
    <m/>
    <m/>
    <m/>
    <m/>
    <m/>
    <m/>
    <m/>
    <m/>
    <m/>
    <m/>
    <m/>
    <m/>
    <m/>
    <m/>
    <m/>
    <m/>
    <m/>
    <m/>
    <m/>
    <m/>
    <m/>
    <m/>
    <m/>
    <m/>
    <m/>
    <m/>
    <m/>
    <m/>
  </r>
  <r>
    <b v="1"/>
    <n v="580"/>
    <s v="L-1525-315487216"/>
    <s v="1066956545"/>
    <s v="Aaf"/>
    <s v="https://portal.dnb.de/opac.htm?method=simpleSearch&amp;cqlMode=true&amp;query=idn%3D1066956545"/>
    <s v="III 60, 36"/>
    <s v="III 60, 36"/>
    <m/>
    <m/>
    <x v="2"/>
    <m/>
    <m/>
    <m/>
    <m/>
    <m/>
    <m/>
    <m/>
    <m/>
    <m/>
    <m/>
    <m/>
    <m/>
    <m/>
    <m/>
    <m/>
    <x v="2"/>
    <m/>
    <m/>
    <s v="f/V"/>
    <m/>
    <m/>
    <m/>
    <m/>
    <m/>
    <s v="Pa"/>
    <m/>
    <m/>
    <m/>
    <m/>
    <m/>
    <m/>
    <m/>
    <m/>
    <m/>
    <m/>
    <m/>
    <m/>
    <m/>
    <s v="80"/>
    <m/>
    <m/>
    <m/>
    <s v="ja vor"/>
    <n v="1"/>
    <m/>
    <m/>
    <m/>
    <m/>
    <m/>
    <m/>
    <m/>
    <m/>
    <m/>
    <m/>
    <s v="x"/>
    <s v="x"/>
    <s v="x"/>
    <m/>
    <s v="v"/>
    <m/>
    <m/>
    <m/>
    <m/>
    <m/>
    <m/>
    <m/>
    <m/>
    <n v="1"/>
    <s v="Leder am Rücken fixieren (ggf. JP einsetzen), Gelenk belassen (ist stabil)"/>
    <m/>
    <m/>
    <m/>
    <m/>
    <m/>
    <m/>
    <m/>
    <m/>
    <m/>
    <m/>
    <m/>
    <m/>
    <m/>
    <m/>
    <m/>
    <m/>
    <m/>
    <m/>
    <m/>
  </r>
  <r>
    <b v="1"/>
    <n v="581"/>
    <s v="L-1525-315490144"/>
    <s v="1066959617"/>
    <s v="Aaf"/>
    <s v="https://portal.dnb.de/opac.htm?method=simpleSearch&amp;cqlMode=true&amp;query=idn%3D1066959617"/>
    <s v="III 60, 37"/>
    <s v="III 60, 37"/>
    <s v="X"/>
    <s v="Halbledereinband, Schließen, erhabene Buchbeschläge"/>
    <x v="2"/>
    <s v="80° bis 110°, einseitig digitalisierbar?"/>
    <s v="fester Rücken mit Schmuckprägung"/>
    <m/>
    <s v="Buchschuh"/>
    <s v="Nein"/>
    <n v="1"/>
    <m/>
    <m/>
    <m/>
    <m/>
    <m/>
    <m/>
    <m/>
    <m/>
    <m/>
    <x v="3"/>
    <s v="x"/>
    <m/>
    <s v="f/V"/>
    <m/>
    <m/>
    <m/>
    <m/>
    <m/>
    <s v="Pa"/>
    <m/>
    <m/>
    <m/>
    <m/>
    <m/>
    <m/>
    <m/>
    <m/>
    <m/>
    <m/>
    <m/>
    <m/>
    <m/>
    <s v="45"/>
    <m/>
    <m/>
    <m/>
    <s v="n"/>
    <n v="0"/>
    <m/>
    <m/>
    <m/>
    <s v="x"/>
    <m/>
    <m/>
    <m/>
    <s v="Schaden stabil"/>
    <m/>
    <m/>
    <m/>
    <m/>
    <m/>
    <m/>
    <m/>
    <m/>
    <m/>
    <m/>
    <m/>
    <m/>
    <m/>
    <m/>
    <m/>
    <m/>
    <m/>
    <m/>
    <m/>
    <m/>
    <m/>
    <m/>
    <m/>
    <m/>
    <m/>
    <m/>
    <m/>
    <m/>
    <m/>
    <m/>
    <m/>
    <m/>
    <m/>
    <m/>
    <m/>
    <m/>
  </r>
  <r>
    <b v="1"/>
    <n v="582"/>
    <s v="L-1521-315491876"/>
    <s v="1066961484"/>
    <s v="Aaf"/>
    <s v="https://portal.dnb.de/opac.htm?method=simpleSearch&amp;cqlMode=true&amp;query=idn%3D1066961484"/>
    <s v="III 60, 38"/>
    <s v="III 60, 38"/>
    <m/>
    <m/>
    <x v="0"/>
    <m/>
    <m/>
    <m/>
    <m/>
    <m/>
    <m/>
    <m/>
    <m/>
    <m/>
    <m/>
    <m/>
    <m/>
    <m/>
    <m/>
    <m/>
    <x v="0"/>
    <m/>
    <m/>
    <m/>
    <m/>
    <m/>
    <m/>
    <m/>
    <m/>
    <m/>
    <m/>
    <m/>
    <m/>
    <m/>
    <m/>
    <m/>
    <m/>
    <m/>
    <m/>
    <m/>
    <m/>
    <m/>
    <m/>
    <m/>
    <m/>
    <m/>
    <m/>
    <m/>
    <n v="0"/>
    <m/>
    <m/>
    <m/>
    <m/>
    <m/>
    <m/>
    <m/>
    <m/>
    <m/>
    <m/>
    <m/>
    <m/>
    <m/>
    <m/>
    <m/>
    <m/>
    <m/>
    <m/>
    <m/>
    <m/>
    <m/>
    <m/>
    <m/>
    <m/>
    <m/>
    <m/>
    <m/>
    <m/>
    <m/>
    <m/>
    <m/>
    <m/>
    <m/>
    <m/>
    <m/>
    <m/>
    <m/>
    <m/>
    <m/>
    <m/>
    <m/>
    <m/>
    <m/>
    <m/>
  </r>
  <r>
    <b v="1"/>
    <n v="583"/>
    <s v="L-1527-315492066"/>
    <s v="1066961662"/>
    <s v="Aaf"/>
    <s v="https://portal.dnb.de/opac.htm?method=simpleSearch&amp;cqlMode=true&amp;query=idn%3D1066961662"/>
    <s v="III 60, 39"/>
    <s v="III 60, 39"/>
    <m/>
    <m/>
    <x v="0"/>
    <m/>
    <m/>
    <m/>
    <m/>
    <m/>
    <m/>
    <m/>
    <m/>
    <m/>
    <m/>
    <m/>
    <m/>
    <m/>
    <m/>
    <m/>
    <x v="0"/>
    <m/>
    <m/>
    <m/>
    <m/>
    <m/>
    <m/>
    <m/>
    <m/>
    <m/>
    <m/>
    <m/>
    <m/>
    <m/>
    <m/>
    <m/>
    <m/>
    <m/>
    <m/>
    <m/>
    <m/>
    <m/>
    <m/>
    <m/>
    <m/>
    <m/>
    <m/>
    <m/>
    <n v="0"/>
    <m/>
    <m/>
    <m/>
    <m/>
    <m/>
    <m/>
    <m/>
    <m/>
    <m/>
    <m/>
    <m/>
    <m/>
    <m/>
    <m/>
    <m/>
    <m/>
    <m/>
    <m/>
    <m/>
    <m/>
    <m/>
    <m/>
    <m/>
    <m/>
    <m/>
    <m/>
    <m/>
    <m/>
    <m/>
    <m/>
    <m/>
    <m/>
    <m/>
    <m/>
    <m/>
    <m/>
    <m/>
    <m/>
    <m/>
    <m/>
    <m/>
    <m/>
    <m/>
    <m/>
  </r>
  <r>
    <b v="1"/>
    <n v="584"/>
    <s v="L-1529-315332352"/>
    <s v="1066874581"/>
    <s v="Aaf"/>
    <s v="https://portal.dnb.de/opac.htm?method=simpleSearch&amp;cqlMode=true&amp;query=idn%3D1066874581"/>
    <s v="III 60, 40"/>
    <s v="III 60, 40"/>
    <s v="X"/>
    <s v="Ledereinband"/>
    <x v="1"/>
    <s v="80° bis 110°, einseitig digitalisierbar?"/>
    <s v="fester Rücken mit Schmuckprägung, Schrift bis in den Falz"/>
    <m/>
    <s v="Kassette"/>
    <s v="Nein"/>
    <n v="0"/>
    <m/>
    <s v="Originaleinband mit Schließen extra in Kassette"/>
    <m/>
    <m/>
    <m/>
    <m/>
    <m/>
    <m/>
    <m/>
    <x v="0"/>
    <m/>
    <m/>
    <m/>
    <m/>
    <m/>
    <m/>
    <m/>
    <m/>
    <m/>
    <m/>
    <m/>
    <m/>
    <m/>
    <m/>
    <m/>
    <m/>
    <m/>
    <m/>
    <m/>
    <m/>
    <m/>
    <m/>
    <m/>
    <m/>
    <m/>
    <m/>
    <m/>
    <n v="0"/>
    <m/>
    <m/>
    <m/>
    <m/>
    <m/>
    <m/>
    <m/>
    <m/>
    <m/>
    <m/>
    <m/>
    <m/>
    <m/>
    <m/>
    <m/>
    <m/>
    <m/>
    <m/>
    <m/>
    <m/>
    <m/>
    <m/>
    <m/>
    <m/>
    <m/>
    <m/>
    <m/>
    <m/>
    <m/>
    <m/>
    <m/>
    <m/>
    <m/>
    <m/>
    <m/>
    <m/>
    <m/>
    <m/>
    <m/>
    <m/>
    <m/>
    <m/>
    <m/>
    <m/>
  </r>
  <r>
    <b v="1"/>
    <n v="585"/>
    <s v="L-1529-31530698X"/>
    <s v="1066847827"/>
    <s v="Aaf"/>
    <s v="https://portal.dnb.de/opac.htm?method=simpleSearch&amp;cqlMode=true&amp;query=idn%3D1066847827"/>
    <s v="III 60, 41"/>
    <s v="III 60, 41"/>
    <m/>
    <m/>
    <x v="0"/>
    <m/>
    <m/>
    <m/>
    <m/>
    <m/>
    <m/>
    <m/>
    <m/>
    <m/>
    <m/>
    <m/>
    <m/>
    <m/>
    <m/>
    <m/>
    <x v="0"/>
    <m/>
    <m/>
    <m/>
    <m/>
    <m/>
    <m/>
    <m/>
    <m/>
    <m/>
    <m/>
    <m/>
    <m/>
    <m/>
    <m/>
    <m/>
    <m/>
    <m/>
    <m/>
    <m/>
    <m/>
    <m/>
    <m/>
    <m/>
    <m/>
    <m/>
    <m/>
    <m/>
    <n v="0"/>
    <m/>
    <m/>
    <m/>
    <m/>
    <m/>
    <m/>
    <m/>
    <m/>
    <m/>
    <m/>
    <m/>
    <m/>
    <m/>
    <m/>
    <m/>
    <m/>
    <m/>
    <m/>
    <m/>
    <m/>
    <m/>
    <m/>
    <m/>
    <m/>
    <m/>
    <m/>
    <m/>
    <m/>
    <m/>
    <m/>
    <m/>
    <m/>
    <m/>
    <m/>
    <m/>
    <m/>
    <m/>
    <m/>
    <m/>
    <m/>
    <m/>
    <m/>
    <m/>
    <m/>
  </r>
  <r>
    <b v="1"/>
    <n v="586"/>
    <s v="L-1529-17775334X"/>
    <s v="1002646758"/>
    <s v="Aal"/>
    <s v="https://portal.dnb.de/opac.htm?method=simpleSearch&amp;cqlMode=true&amp;query=idn%3D1002646758"/>
    <s v="III 60, 42"/>
    <s v="III 60, 42"/>
    <m/>
    <m/>
    <x v="0"/>
    <m/>
    <m/>
    <m/>
    <m/>
    <m/>
    <m/>
    <m/>
    <m/>
    <m/>
    <m/>
    <m/>
    <m/>
    <m/>
    <m/>
    <m/>
    <x v="0"/>
    <m/>
    <m/>
    <m/>
    <m/>
    <m/>
    <m/>
    <m/>
    <m/>
    <m/>
    <m/>
    <m/>
    <m/>
    <m/>
    <m/>
    <m/>
    <m/>
    <m/>
    <m/>
    <m/>
    <m/>
    <m/>
    <m/>
    <m/>
    <m/>
    <m/>
    <m/>
    <m/>
    <n v="0"/>
    <m/>
    <m/>
    <m/>
    <m/>
    <m/>
    <m/>
    <m/>
    <m/>
    <m/>
    <m/>
    <m/>
    <m/>
    <m/>
    <m/>
    <m/>
    <m/>
    <m/>
    <m/>
    <m/>
    <m/>
    <m/>
    <m/>
    <m/>
    <m/>
    <m/>
    <m/>
    <m/>
    <m/>
    <m/>
    <m/>
    <m/>
    <m/>
    <m/>
    <m/>
    <m/>
    <m/>
    <m/>
    <m/>
    <m/>
    <m/>
    <m/>
    <m/>
    <m/>
    <m/>
  </r>
  <r>
    <b v="1"/>
    <n v="663"/>
    <s v="L-1529-177753358"/>
    <s v="1002646758"/>
    <s v="Aal"/>
    <s v="https://portal.dnb.de/opac.htm?method=simpleSearch&amp;cqlMode=true&amp;query=idn%3D1002646758"/>
    <s v="III 60, 42 a"/>
    <s v="III 60, 42a"/>
    <s v="X"/>
    <s v="Ledereinband, Schließen, erhabene Buchbeschläge"/>
    <x v="1"/>
    <s v="80° bis 110°, einseitig digitalisierbar?"/>
    <s v="hohler Rücken"/>
    <m/>
    <s v="Buchschuh"/>
    <s v="Nein, Signaturfahne austauschen"/>
    <n v="1"/>
    <m/>
    <m/>
    <m/>
    <m/>
    <m/>
    <m/>
    <m/>
    <m/>
    <m/>
    <x v="0"/>
    <m/>
    <m/>
    <m/>
    <m/>
    <m/>
    <m/>
    <m/>
    <m/>
    <m/>
    <m/>
    <m/>
    <m/>
    <m/>
    <m/>
    <m/>
    <m/>
    <m/>
    <m/>
    <m/>
    <m/>
    <m/>
    <m/>
    <m/>
    <m/>
    <m/>
    <m/>
    <m/>
    <n v="0"/>
    <m/>
    <m/>
    <m/>
    <m/>
    <m/>
    <m/>
    <m/>
    <m/>
    <m/>
    <m/>
    <m/>
    <m/>
    <m/>
    <m/>
    <m/>
    <m/>
    <m/>
    <m/>
    <m/>
    <m/>
    <m/>
    <m/>
    <m/>
    <m/>
    <m/>
    <m/>
    <m/>
    <m/>
    <m/>
    <m/>
    <m/>
    <m/>
    <m/>
    <m/>
    <m/>
    <m/>
    <m/>
    <m/>
    <m/>
    <m/>
    <m/>
    <m/>
    <m/>
    <m/>
  </r>
  <r>
    <b v="1"/>
    <n v="587"/>
    <s v="L-1530-315303786"/>
    <s v="1066844275"/>
    <s v="Aaf"/>
    <s v="https://portal.dnb.de/opac.htm?method=simpleSearch&amp;cqlMode=true&amp;query=idn%3D1066844275"/>
    <s v="III 60, 43"/>
    <s v="III 60, 43"/>
    <m/>
    <m/>
    <x v="0"/>
    <m/>
    <m/>
    <m/>
    <m/>
    <m/>
    <m/>
    <m/>
    <m/>
    <m/>
    <m/>
    <m/>
    <m/>
    <m/>
    <m/>
    <m/>
    <x v="0"/>
    <m/>
    <m/>
    <m/>
    <m/>
    <m/>
    <m/>
    <m/>
    <m/>
    <m/>
    <m/>
    <m/>
    <m/>
    <m/>
    <m/>
    <m/>
    <m/>
    <m/>
    <m/>
    <m/>
    <m/>
    <m/>
    <m/>
    <m/>
    <m/>
    <m/>
    <m/>
    <m/>
    <n v="0"/>
    <m/>
    <m/>
    <m/>
    <m/>
    <m/>
    <m/>
    <m/>
    <m/>
    <m/>
    <m/>
    <m/>
    <m/>
    <m/>
    <m/>
    <m/>
    <m/>
    <m/>
    <m/>
    <m/>
    <m/>
    <m/>
    <m/>
    <m/>
    <m/>
    <m/>
    <m/>
    <m/>
    <m/>
    <m/>
    <m/>
    <m/>
    <m/>
    <m/>
    <m/>
    <m/>
    <m/>
    <m/>
    <m/>
    <m/>
    <m/>
    <m/>
    <m/>
    <m/>
    <m/>
  </r>
  <r>
    <b v="1"/>
    <n v="588"/>
    <s v="L-1530-315487526"/>
    <s v="1066956928"/>
    <s v="AaB"/>
    <s v="https://portal.dnb.de/opac.htm?method=simpleSearch&amp;cqlMode=true&amp;query=idn%3D1066956928"/>
    <s v="III 60, 44"/>
    <s v="III 60, 44"/>
    <s v="X"/>
    <s v="Ledereinband, Schließen, erhabene Buchbeschläge"/>
    <x v="2"/>
    <s v="80° bis 110°, einseitig digitalisierbar?"/>
    <s v="fester Rücken mit Schmuckprägung, Kreide, Pastell oder Rußtinte"/>
    <m/>
    <s v="Buchschuh"/>
    <s v="Nein, Signaturfahne austauschen"/>
    <n v="1"/>
    <m/>
    <m/>
    <m/>
    <m/>
    <m/>
    <m/>
    <m/>
    <m/>
    <m/>
    <x v="3"/>
    <s v="x"/>
    <m/>
    <s v="f/V"/>
    <m/>
    <m/>
    <m/>
    <m/>
    <m/>
    <s v="Pa"/>
    <m/>
    <m/>
    <m/>
    <m/>
    <m/>
    <m/>
    <m/>
    <m/>
    <m/>
    <m/>
    <m/>
    <m/>
    <m/>
    <s v="45"/>
    <m/>
    <m/>
    <m/>
    <s v="ja vor"/>
    <n v="0.5"/>
    <m/>
    <m/>
    <m/>
    <s v="x"/>
    <m/>
    <m/>
    <m/>
    <m/>
    <m/>
    <m/>
    <s v="x"/>
    <s v="x"/>
    <s v="x"/>
    <m/>
    <m/>
    <m/>
    <m/>
    <m/>
    <m/>
    <m/>
    <m/>
    <m/>
    <m/>
    <n v="0.5"/>
    <m/>
    <m/>
    <m/>
    <m/>
    <m/>
    <m/>
    <m/>
    <m/>
    <m/>
    <m/>
    <m/>
    <m/>
    <m/>
    <m/>
    <m/>
    <m/>
    <m/>
    <m/>
    <m/>
    <m/>
  </r>
  <r>
    <b v="1"/>
    <n v="589"/>
    <s v="L-1531-315491140"/>
    <s v="1066960658"/>
    <s v="Aaf"/>
    <s v="https://portal.dnb.de/opac.htm?method=simpleSearch&amp;cqlMode=true&amp;query=idn%3D1066960658"/>
    <s v="III 60, 45"/>
    <s v="III 60, 45"/>
    <m/>
    <m/>
    <x v="0"/>
    <m/>
    <m/>
    <m/>
    <m/>
    <m/>
    <m/>
    <m/>
    <m/>
    <m/>
    <m/>
    <m/>
    <m/>
    <m/>
    <m/>
    <m/>
    <x v="0"/>
    <m/>
    <m/>
    <m/>
    <m/>
    <m/>
    <m/>
    <m/>
    <m/>
    <m/>
    <m/>
    <m/>
    <m/>
    <m/>
    <m/>
    <m/>
    <m/>
    <m/>
    <m/>
    <m/>
    <m/>
    <m/>
    <m/>
    <m/>
    <m/>
    <m/>
    <m/>
    <m/>
    <n v="0"/>
    <m/>
    <m/>
    <m/>
    <m/>
    <m/>
    <m/>
    <m/>
    <m/>
    <m/>
    <m/>
    <m/>
    <m/>
    <m/>
    <m/>
    <m/>
    <m/>
    <m/>
    <m/>
    <m/>
    <m/>
    <m/>
    <m/>
    <m/>
    <m/>
    <m/>
    <m/>
    <m/>
    <m/>
    <m/>
    <m/>
    <m/>
    <m/>
    <m/>
    <m/>
    <m/>
    <m/>
    <m/>
    <m/>
    <m/>
    <m/>
    <m/>
    <m/>
    <m/>
    <m/>
  </r>
  <r>
    <b v="1"/>
    <n v="590"/>
    <s v="L-1531-315328681"/>
    <s v="1066870799"/>
    <s v="Aaf"/>
    <s v="https://portal.dnb.de/opac.htm?method=simpleSearch&amp;cqlMode=true&amp;query=idn%3D1066870799"/>
    <s v="III 60, 46"/>
    <s v="III 60, 46"/>
    <m/>
    <m/>
    <x v="2"/>
    <m/>
    <m/>
    <m/>
    <m/>
    <m/>
    <m/>
    <m/>
    <m/>
    <m/>
    <m/>
    <m/>
    <m/>
    <m/>
    <m/>
    <m/>
    <x v="4"/>
    <s v="x"/>
    <m/>
    <s v="h/E"/>
    <m/>
    <m/>
    <m/>
    <m/>
    <m/>
    <s v="Pa"/>
    <m/>
    <m/>
    <m/>
    <m/>
    <m/>
    <m/>
    <m/>
    <m/>
    <m/>
    <m/>
    <m/>
    <m/>
    <m/>
    <s v="110"/>
    <m/>
    <m/>
    <m/>
    <s v="n"/>
    <n v="0"/>
    <m/>
    <m/>
    <m/>
    <s v="x"/>
    <m/>
    <m/>
    <m/>
    <s v="Schaden stabil"/>
    <m/>
    <m/>
    <m/>
    <m/>
    <m/>
    <m/>
    <m/>
    <m/>
    <m/>
    <m/>
    <m/>
    <m/>
    <m/>
    <m/>
    <m/>
    <m/>
    <m/>
    <m/>
    <m/>
    <m/>
    <m/>
    <m/>
    <m/>
    <m/>
    <m/>
    <m/>
    <m/>
    <m/>
    <m/>
    <m/>
    <m/>
    <m/>
    <m/>
    <m/>
    <m/>
    <m/>
  </r>
  <r>
    <b v="1"/>
    <n v="591"/>
    <s v="L-1531-315323213"/>
    <s v="1066864837"/>
    <s v="Aaf"/>
    <s v="https://portal.dnb.de/opac.htm?method=simpleSearch&amp;cqlMode=true&amp;query=idn%3D1066864837"/>
    <s v="III 60, 47"/>
    <s v="III 60, 47"/>
    <s v="X"/>
    <s v="Gewebeeinband, Schließen, erhabene Buchbeschläge"/>
    <x v="1"/>
    <s v="180°"/>
    <s v="hohler Rücken"/>
    <m/>
    <s v="Buchschuh"/>
    <s v="Nein"/>
    <n v="2"/>
    <m/>
    <m/>
    <m/>
    <m/>
    <m/>
    <m/>
    <m/>
    <m/>
    <m/>
    <x v="6"/>
    <s v="x"/>
    <m/>
    <s v="h/E"/>
    <m/>
    <m/>
    <m/>
    <m/>
    <m/>
    <s v="Pa"/>
    <m/>
    <m/>
    <m/>
    <m/>
    <m/>
    <m/>
    <m/>
    <m/>
    <m/>
    <m/>
    <m/>
    <m/>
    <m/>
    <s v="110"/>
    <m/>
    <m/>
    <m/>
    <s v="n"/>
    <n v="0"/>
    <m/>
    <m/>
    <m/>
    <s v="x"/>
    <m/>
    <m/>
    <m/>
    <s v="Schaden stabil"/>
    <m/>
    <m/>
    <m/>
    <m/>
    <m/>
    <m/>
    <m/>
    <m/>
    <m/>
    <m/>
    <m/>
    <m/>
    <m/>
    <m/>
    <m/>
    <m/>
    <m/>
    <m/>
    <m/>
    <m/>
    <m/>
    <m/>
    <m/>
    <m/>
    <m/>
    <m/>
    <m/>
    <m/>
    <m/>
    <m/>
    <m/>
    <m/>
    <m/>
    <m/>
    <m/>
    <m/>
  </r>
  <r>
    <b v="1"/>
    <n v="592"/>
    <s v="L-1532-164689494"/>
    <s v="997744367"/>
    <s v="Aal"/>
    <s v="https://portal.dnb.de/opac.htm?method=simpleSearch&amp;cqlMode=true&amp;query=idn%3D997744367"/>
    <s v="III 60, 48"/>
    <s v="III 60, 48"/>
    <m/>
    <m/>
    <x v="0"/>
    <m/>
    <m/>
    <m/>
    <m/>
    <m/>
    <m/>
    <m/>
    <m/>
    <m/>
    <m/>
    <m/>
    <m/>
    <m/>
    <m/>
    <m/>
    <x v="0"/>
    <m/>
    <m/>
    <m/>
    <m/>
    <m/>
    <m/>
    <m/>
    <m/>
    <m/>
    <m/>
    <m/>
    <m/>
    <m/>
    <m/>
    <m/>
    <m/>
    <m/>
    <m/>
    <m/>
    <m/>
    <m/>
    <m/>
    <m/>
    <m/>
    <m/>
    <m/>
    <m/>
    <n v="0"/>
    <m/>
    <m/>
    <m/>
    <m/>
    <m/>
    <m/>
    <m/>
    <m/>
    <m/>
    <m/>
    <m/>
    <m/>
    <m/>
    <m/>
    <m/>
    <m/>
    <m/>
    <m/>
    <m/>
    <m/>
    <m/>
    <m/>
    <m/>
    <m/>
    <m/>
    <m/>
    <m/>
    <m/>
    <m/>
    <m/>
    <m/>
    <m/>
    <m/>
    <m/>
    <m/>
    <m/>
    <m/>
    <m/>
    <m/>
    <m/>
    <m/>
    <m/>
    <m/>
    <m/>
  </r>
  <r>
    <b v="1"/>
    <n v="593"/>
    <s v="L-1532-164704965"/>
    <s v="997758619"/>
    <s v="Aal"/>
    <s v="https://portal.dnb.de/opac.htm?method=simpleSearch&amp;cqlMode=true&amp;query=idn%3D997758619"/>
    <s v="III 60, 48"/>
    <s v="III 60, 48"/>
    <m/>
    <m/>
    <x v="0"/>
    <m/>
    <m/>
    <m/>
    <m/>
    <m/>
    <m/>
    <m/>
    <m/>
    <m/>
    <m/>
    <m/>
    <m/>
    <m/>
    <m/>
    <m/>
    <x v="0"/>
    <m/>
    <m/>
    <m/>
    <m/>
    <m/>
    <m/>
    <m/>
    <m/>
    <m/>
    <m/>
    <m/>
    <m/>
    <m/>
    <m/>
    <m/>
    <m/>
    <m/>
    <m/>
    <m/>
    <m/>
    <m/>
    <m/>
    <m/>
    <m/>
    <m/>
    <m/>
    <m/>
    <n v="0"/>
    <m/>
    <m/>
    <m/>
    <m/>
    <m/>
    <m/>
    <m/>
    <m/>
    <m/>
    <m/>
    <m/>
    <m/>
    <m/>
    <m/>
    <m/>
    <m/>
    <m/>
    <m/>
    <m/>
    <m/>
    <m/>
    <m/>
    <m/>
    <m/>
    <m/>
    <m/>
    <m/>
    <m/>
    <m/>
    <m/>
    <m/>
    <m/>
    <m/>
    <m/>
    <m/>
    <m/>
    <m/>
    <m/>
    <m/>
    <m/>
    <m/>
    <m/>
    <m/>
    <m/>
  </r>
  <r>
    <b v="0"/>
    <m/>
    <m/>
    <m/>
    <m/>
    <m/>
    <s v="III 60, 49"/>
    <m/>
    <s v="X"/>
    <s v="Ledereinband"/>
    <x v="1"/>
    <s v="80° bis 110°, einseitig digitalisierbar?"/>
    <s v="hohler Rücken"/>
    <m/>
    <m/>
    <m/>
    <n v="1"/>
    <m/>
    <m/>
    <m/>
    <m/>
    <m/>
    <m/>
    <m/>
    <m/>
    <m/>
    <x v="0"/>
    <m/>
    <m/>
    <m/>
    <m/>
    <m/>
    <m/>
    <m/>
    <m/>
    <m/>
    <m/>
    <m/>
    <m/>
    <m/>
    <m/>
    <m/>
    <m/>
    <m/>
    <m/>
    <m/>
    <m/>
    <m/>
    <m/>
    <m/>
    <m/>
    <m/>
    <m/>
    <m/>
    <n v="0"/>
    <m/>
    <m/>
    <m/>
    <m/>
    <m/>
    <m/>
    <m/>
    <m/>
    <m/>
    <m/>
    <m/>
    <m/>
    <m/>
    <m/>
    <m/>
    <m/>
    <m/>
    <m/>
    <m/>
    <m/>
    <m/>
    <m/>
    <m/>
    <m/>
    <m/>
    <m/>
    <m/>
    <m/>
    <m/>
    <m/>
    <m/>
    <m/>
    <m/>
    <m/>
    <m/>
    <m/>
    <m/>
    <m/>
    <m/>
    <m/>
    <m/>
    <m/>
    <m/>
    <m/>
  </r>
  <r>
    <b v="1"/>
    <n v="594"/>
    <s v="L-1533-315462140"/>
    <s v="1066934118"/>
    <s v="Aaf"/>
    <s v="https://portal.dnb.de/opac.htm?method=simpleSearch&amp;cqlMode=true&amp;query=idn%3D1066934118"/>
    <s v="III 60, 50"/>
    <s v="III 60, 50"/>
    <m/>
    <m/>
    <x v="1"/>
    <m/>
    <m/>
    <m/>
    <m/>
    <m/>
    <m/>
    <m/>
    <m/>
    <m/>
    <m/>
    <m/>
    <m/>
    <m/>
    <m/>
    <m/>
    <x v="6"/>
    <s v="x"/>
    <m/>
    <s v="h/E"/>
    <m/>
    <m/>
    <m/>
    <m/>
    <m/>
    <s v="Pa"/>
    <s v="x"/>
    <m/>
    <m/>
    <m/>
    <m/>
    <m/>
    <m/>
    <m/>
    <m/>
    <m/>
    <m/>
    <m/>
    <m/>
    <s v="110"/>
    <m/>
    <m/>
    <m/>
    <s v="n"/>
    <n v="0"/>
    <m/>
    <m/>
    <m/>
    <s v="x"/>
    <m/>
    <m/>
    <m/>
    <m/>
    <m/>
    <m/>
    <m/>
    <m/>
    <m/>
    <m/>
    <m/>
    <m/>
    <m/>
    <m/>
    <m/>
    <m/>
    <m/>
    <m/>
    <m/>
    <m/>
    <m/>
    <m/>
    <m/>
    <m/>
    <m/>
    <m/>
    <m/>
    <m/>
    <m/>
    <m/>
    <m/>
    <m/>
    <m/>
    <m/>
    <m/>
    <m/>
    <m/>
    <m/>
    <m/>
    <m/>
  </r>
  <r>
    <b v="1"/>
    <n v="595"/>
    <s v="L-1533-315487739"/>
    <s v="1066957118"/>
    <s v="Aaf"/>
    <s v="https://portal.dnb.de/opac.htm?method=simpleSearch&amp;cqlMode=true&amp;query=idn%3D1066957118"/>
    <s v="III 60, 51"/>
    <s v="III 60, 51"/>
    <m/>
    <m/>
    <x v="0"/>
    <m/>
    <m/>
    <m/>
    <m/>
    <m/>
    <m/>
    <m/>
    <m/>
    <m/>
    <m/>
    <m/>
    <m/>
    <m/>
    <m/>
    <m/>
    <x v="0"/>
    <m/>
    <m/>
    <m/>
    <m/>
    <m/>
    <m/>
    <m/>
    <m/>
    <m/>
    <m/>
    <m/>
    <m/>
    <m/>
    <m/>
    <m/>
    <m/>
    <m/>
    <m/>
    <m/>
    <m/>
    <m/>
    <m/>
    <m/>
    <m/>
    <m/>
    <m/>
    <m/>
    <n v="0"/>
    <m/>
    <m/>
    <m/>
    <m/>
    <m/>
    <m/>
    <m/>
    <m/>
    <m/>
    <m/>
    <m/>
    <m/>
    <m/>
    <m/>
    <m/>
    <m/>
    <m/>
    <m/>
    <m/>
    <m/>
    <m/>
    <m/>
    <m/>
    <m/>
    <m/>
    <m/>
    <m/>
    <m/>
    <m/>
    <m/>
    <m/>
    <m/>
    <m/>
    <m/>
    <m/>
    <m/>
    <m/>
    <m/>
    <m/>
    <m/>
    <m/>
    <m/>
    <m/>
    <m/>
  </r>
  <r>
    <b v="1"/>
    <n v="596"/>
    <s v="L-1533-315487674"/>
    <s v="1066957053"/>
    <s v="Aaf"/>
    <s v="https://portal.dnb.de/opac.htm?method=simpleSearch&amp;cqlMode=true&amp;query=idn%3D1066957053"/>
    <s v="III 60, 52"/>
    <s v="III 60, 52"/>
    <m/>
    <s v="Halbledereinband, Schließen, erhabene Buchbeschläge"/>
    <x v="2"/>
    <s v="80° bis 110°, einseitig digitalisierbar?"/>
    <s v="fester Rücken mit Schmuckprägung, Schrift bis in den Falz"/>
    <m/>
    <s v="Buchschuh"/>
    <s v="Nein"/>
    <n v="1"/>
    <m/>
    <m/>
    <m/>
    <m/>
    <m/>
    <m/>
    <m/>
    <m/>
    <m/>
    <x v="0"/>
    <m/>
    <m/>
    <m/>
    <m/>
    <m/>
    <m/>
    <m/>
    <m/>
    <m/>
    <m/>
    <m/>
    <m/>
    <m/>
    <m/>
    <m/>
    <m/>
    <m/>
    <m/>
    <m/>
    <m/>
    <m/>
    <m/>
    <m/>
    <m/>
    <m/>
    <m/>
    <m/>
    <n v="0"/>
    <m/>
    <m/>
    <m/>
    <m/>
    <m/>
    <m/>
    <m/>
    <m/>
    <m/>
    <m/>
    <m/>
    <m/>
    <m/>
    <m/>
    <m/>
    <m/>
    <m/>
    <m/>
    <m/>
    <m/>
    <m/>
    <m/>
    <m/>
    <m/>
    <m/>
    <m/>
    <m/>
    <m/>
    <m/>
    <m/>
    <m/>
    <m/>
    <m/>
    <m/>
    <m/>
    <m/>
    <m/>
    <m/>
    <m/>
    <m/>
    <m/>
    <m/>
    <m/>
    <m/>
  </r>
  <r>
    <b v="1"/>
    <n v="597"/>
    <s v="L-1533-315493895"/>
    <s v="1066963657"/>
    <s v="AaB"/>
    <s v="https://portal.dnb.de/opac.htm?method=simpleSearch&amp;cqlMode=true&amp;query=idn%3D1066963657"/>
    <s v="III 60, 53"/>
    <s v="III 60, 53"/>
    <m/>
    <m/>
    <x v="0"/>
    <m/>
    <m/>
    <m/>
    <m/>
    <m/>
    <m/>
    <m/>
    <m/>
    <m/>
    <m/>
    <m/>
    <m/>
    <m/>
    <m/>
    <m/>
    <x v="0"/>
    <m/>
    <m/>
    <m/>
    <m/>
    <m/>
    <m/>
    <m/>
    <m/>
    <m/>
    <m/>
    <m/>
    <m/>
    <m/>
    <m/>
    <m/>
    <m/>
    <m/>
    <m/>
    <m/>
    <m/>
    <m/>
    <m/>
    <m/>
    <m/>
    <m/>
    <m/>
    <m/>
    <n v="0"/>
    <m/>
    <m/>
    <m/>
    <m/>
    <m/>
    <m/>
    <m/>
    <m/>
    <m/>
    <m/>
    <m/>
    <m/>
    <m/>
    <m/>
    <m/>
    <m/>
    <m/>
    <m/>
    <m/>
    <m/>
    <m/>
    <m/>
    <m/>
    <m/>
    <m/>
    <m/>
    <m/>
    <m/>
    <m/>
    <m/>
    <m/>
    <m/>
    <m/>
    <m/>
    <m/>
    <m/>
    <m/>
    <m/>
    <m/>
    <m/>
    <m/>
    <m/>
    <m/>
    <m/>
  </r>
  <r>
    <b v="1"/>
    <n v="598"/>
    <s v="L-1533-315470011"/>
    <s v="1066942382"/>
    <s v="Aaf"/>
    <s v="https://portal.dnb.de/opac.htm?method=simpleSearch&amp;cqlMode=true&amp;query=idn%3D1066942382"/>
    <s v="III 60, 54"/>
    <s v="III 60, 54"/>
    <m/>
    <m/>
    <x v="0"/>
    <m/>
    <m/>
    <m/>
    <m/>
    <m/>
    <m/>
    <m/>
    <m/>
    <m/>
    <m/>
    <m/>
    <m/>
    <m/>
    <m/>
    <m/>
    <x v="0"/>
    <m/>
    <m/>
    <m/>
    <m/>
    <m/>
    <m/>
    <m/>
    <m/>
    <m/>
    <m/>
    <m/>
    <m/>
    <m/>
    <m/>
    <m/>
    <m/>
    <m/>
    <m/>
    <m/>
    <m/>
    <m/>
    <m/>
    <m/>
    <m/>
    <m/>
    <m/>
    <m/>
    <n v="0"/>
    <m/>
    <m/>
    <m/>
    <m/>
    <m/>
    <m/>
    <m/>
    <m/>
    <m/>
    <m/>
    <m/>
    <m/>
    <m/>
    <m/>
    <m/>
    <m/>
    <m/>
    <m/>
    <m/>
    <m/>
    <m/>
    <m/>
    <m/>
    <m/>
    <m/>
    <m/>
    <m/>
    <m/>
    <m/>
    <m/>
    <m/>
    <m/>
    <m/>
    <m/>
    <m/>
    <m/>
    <m/>
    <m/>
    <m/>
    <m/>
    <m/>
    <m/>
    <m/>
    <m/>
  </r>
  <r>
    <b v="0"/>
    <n v="599"/>
    <s v="L-1533-315491108"/>
    <s v="1066960615"/>
    <m/>
    <s v="https://portal.dnb.de/opac.htm?method=simpleSearch&amp;cqlMode=true&amp;query=idn%3D1066960615"/>
    <s v="III 60, 55"/>
    <m/>
    <s v="X"/>
    <s v="Ledereinband"/>
    <x v="1"/>
    <s v="80° bis 110°, einseitig digitalisierbar?"/>
    <s v="fester Rücken mit Schmuckprägung"/>
    <m/>
    <m/>
    <m/>
    <n v="0"/>
    <m/>
    <m/>
    <m/>
    <m/>
    <m/>
    <m/>
    <m/>
    <m/>
    <m/>
    <x v="0"/>
    <m/>
    <m/>
    <m/>
    <m/>
    <m/>
    <m/>
    <m/>
    <m/>
    <m/>
    <m/>
    <m/>
    <m/>
    <m/>
    <m/>
    <m/>
    <m/>
    <m/>
    <m/>
    <m/>
    <m/>
    <m/>
    <m/>
    <m/>
    <m/>
    <m/>
    <m/>
    <m/>
    <n v="0"/>
    <m/>
    <m/>
    <m/>
    <m/>
    <m/>
    <m/>
    <m/>
    <m/>
    <m/>
    <m/>
    <m/>
    <m/>
    <m/>
    <m/>
    <m/>
    <m/>
    <m/>
    <m/>
    <m/>
    <m/>
    <m/>
    <m/>
    <m/>
    <m/>
    <m/>
    <m/>
    <m/>
    <m/>
    <m/>
    <m/>
    <m/>
    <m/>
    <m/>
    <m/>
    <m/>
    <m/>
    <m/>
    <m/>
    <m/>
    <m/>
    <m/>
    <m/>
    <m/>
    <m/>
  </r>
  <r>
    <b v="1"/>
    <m/>
    <s v="L-9999-414753321"/>
    <s v="1138249351"/>
    <s v="Qd"/>
    <m/>
    <s v="III 60, 55"/>
    <s v="III 60, 55"/>
    <m/>
    <m/>
    <x v="0"/>
    <m/>
    <m/>
    <m/>
    <m/>
    <m/>
    <m/>
    <m/>
    <m/>
    <m/>
    <m/>
    <m/>
    <m/>
    <m/>
    <m/>
    <m/>
    <x v="0"/>
    <m/>
    <m/>
    <m/>
    <m/>
    <m/>
    <m/>
    <m/>
    <m/>
    <m/>
    <m/>
    <m/>
    <m/>
    <m/>
    <m/>
    <m/>
    <m/>
    <m/>
    <m/>
    <m/>
    <m/>
    <m/>
    <m/>
    <m/>
    <m/>
    <m/>
    <m/>
    <m/>
    <m/>
    <m/>
    <m/>
    <m/>
    <m/>
    <m/>
    <m/>
    <m/>
    <m/>
    <m/>
    <m/>
    <m/>
    <m/>
    <m/>
    <m/>
    <m/>
    <m/>
    <m/>
    <m/>
    <m/>
    <m/>
    <m/>
    <m/>
    <m/>
    <m/>
    <m/>
    <m/>
    <m/>
    <m/>
    <m/>
    <m/>
    <m/>
    <m/>
    <m/>
    <m/>
    <m/>
    <m/>
    <m/>
    <m/>
    <m/>
    <m/>
    <m/>
    <m/>
    <m/>
    <m/>
  </r>
  <r>
    <b v="0"/>
    <n v="664"/>
    <s v="L-1529-67853358X"/>
    <s v="1210937646"/>
    <m/>
    <s v="https://portal.dnb.de/opac.htm?method=simpleSearch&amp;cqlMode=true&amp;query=idn%3D1210937646"/>
    <s v="III 60, 55 (1.angebundenes Werk)"/>
    <m/>
    <m/>
    <m/>
    <x v="0"/>
    <m/>
    <m/>
    <m/>
    <m/>
    <m/>
    <m/>
    <m/>
    <m/>
    <m/>
    <m/>
    <m/>
    <m/>
    <m/>
    <m/>
    <m/>
    <x v="0"/>
    <m/>
    <m/>
    <m/>
    <m/>
    <m/>
    <m/>
    <m/>
    <m/>
    <m/>
    <m/>
    <m/>
    <m/>
    <m/>
    <m/>
    <m/>
    <m/>
    <m/>
    <m/>
    <m/>
    <m/>
    <m/>
    <m/>
    <m/>
    <m/>
    <m/>
    <m/>
    <m/>
    <n v="0"/>
    <m/>
    <m/>
    <m/>
    <m/>
    <m/>
    <m/>
    <m/>
    <m/>
    <m/>
    <m/>
    <m/>
    <m/>
    <m/>
    <m/>
    <m/>
    <m/>
    <m/>
    <m/>
    <m/>
    <m/>
    <m/>
    <m/>
    <m/>
    <m/>
    <m/>
    <m/>
    <m/>
    <m/>
    <m/>
    <m/>
    <m/>
    <m/>
    <m/>
    <m/>
    <m/>
    <m/>
    <m/>
    <m/>
    <m/>
    <m/>
    <m/>
    <m/>
    <m/>
    <m/>
  </r>
  <r>
    <b v="1"/>
    <n v="600"/>
    <s v="L-1534-315490365"/>
    <s v="1066959846"/>
    <s v="Aaf"/>
    <s v="https://portal.dnb.de/opac.htm?method=simpleSearch&amp;cqlMode=true&amp;query=idn%3D1066959846"/>
    <s v="III 60, 56"/>
    <s v="III 60, 56"/>
    <m/>
    <m/>
    <x v="0"/>
    <m/>
    <m/>
    <m/>
    <m/>
    <m/>
    <m/>
    <m/>
    <m/>
    <m/>
    <m/>
    <m/>
    <m/>
    <m/>
    <m/>
    <m/>
    <x v="0"/>
    <m/>
    <m/>
    <m/>
    <m/>
    <m/>
    <m/>
    <m/>
    <m/>
    <m/>
    <m/>
    <m/>
    <m/>
    <m/>
    <m/>
    <m/>
    <m/>
    <m/>
    <m/>
    <m/>
    <m/>
    <m/>
    <m/>
    <m/>
    <m/>
    <m/>
    <m/>
    <m/>
    <n v="0"/>
    <m/>
    <m/>
    <m/>
    <m/>
    <m/>
    <m/>
    <m/>
    <m/>
    <m/>
    <m/>
    <m/>
    <m/>
    <m/>
    <m/>
    <m/>
    <m/>
    <m/>
    <m/>
    <m/>
    <m/>
    <m/>
    <m/>
    <m/>
    <m/>
    <m/>
    <m/>
    <m/>
    <m/>
    <m/>
    <m/>
    <m/>
    <m/>
    <m/>
    <m/>
    <m/>
    <m/>
    <m/>
    <m/>
    <m/>
    <m/>
    <m/>
    <m/>
    <m/>
    <m/>
  </r>
  <r>
    <b v="1"/>
    <n v="601"/>
    <s v="L-1535-315490373"/>
    <s v="1066959854"/>
    <s v="AaB"/>
    <s v="https://portal.dnb.de/opac.htm?method=simpleSearch&amp;cqlMode=true&amp;query=idn%3D1066959854"/>
    <s v="III 60, 57"/>
    <s v="III 60, 57"/>
    <s v="X"/>
    <s v="Papier- oder Pappeinband, Schließen, erhabene Buchbeschläge"/>
    <x v="2"/>
    <s v="180°"/>
    <s v="hohler Rücken"/>
    <m/>
    <s v="Buchschuh"/>
    <s v="Nein"/>
    <n v="0"/>
    <m/>
    <m/>
    <m/>
    <m/>
    <m/>
    <m/>
    <m/>
    <m/>
    <m/>
    <x v="0"/>
    <m/>
    <m/>
    <m/>
    <m/>
    <m/>
    <m/>
    <m/>
    <m/>
    <m/>
    <m/>
    <m/>
    <m/>
    <m/>
    <m/>
    <m/>
    <m/>
    <m/>
    <m/>
    <m/>
    <m/>
    <m/>
    <m/>
    <m/>
    <m/>
    <m/>
    <m/>
    <m/>
    <n v="0"/>
    <m/>
    <m/>
    <m/>
    <m/>
    <m/>
    <m/>
    <m/>
    <m/>
    <m/>
    <m/>
    <m/>
    <m/>
    <m/>
    <m/>
    <m/>
    <m/>
    <m/>
    <m/>
    <m/>
    <m/>
    <m/>
    <m/>
    <m/>
    <m/>
    <m/>
    <m/>
    <m/>
    <m/>
    <m/>
    <m/>
    <m/>
    <m/>
    <m/>
    <m/>
    <m/>
    <m/>
    <m/>
    <m/>
    <m/>
    <m/>
    <m/>
    <m/>
    <m/>
    <m/>
  </r>
  <r>
    <b v="1"/>
    <n v="602"/>
    <s v="L-1535-315492929"/>
    <s v="106696257X"/>
    <s v="Aaf"/>
    <s v="https://portal.dnb.de/opac.htm?method=simpleSearch&amp;cqlMode=true&amp;query=idn%3D106696257X"/>
    <s v="III 60, 58"/>
    <s v="III 60, 58"/>
    <m/>
    <m/>
    <x v="0"/>
    <m/>
    <m/>
    <m/>
    <m/>
    <m/>
    <m/>
    <m/>
    <m/>
    <m/>
    <m/>
    <m/>
    <m/>
    <m/>
    <m/>
    <m/>
    <x v="0"/>
    <m/>
    <m/>
    <m/>
    <m/>
    <m/>
    <m/>
    <m/>
    <m/>
    <m/>
    <m/>
    <m/>
    <m/>
    <m/>
    <m/>
    <m/>
    <m/>
    <m/>
    <m/>
    <m/>
    <m/>
    <m/>
    <m/>
    <m/>
    <m/>
    <m/>
    <m/>
    <m/>
    <n v="0"/>
    <m/>
    <m/>
    <m/>
    <m/>
    <m/>
    <m/>
    <m/>
    <m/>
    <m/>
    <m/>
    <m/>
    <m/>
    <m/>
    <m/>
    <m/>
    <m/>
    <m/>
    <m/>
    <m/>
    <m/>
    <m/>
    <m/>
    <m/>
    <m/>
    <m/>
    <m/>
    <m/>
    <m/>
    <m/>
    <m/>
    <m/>
    <m/>
    <m/>
    <m/>
    <m/>
    <m/>
    <m/>
    <m/>
    <m/>
    <m/>
    <m/>
    <m/>
    <m/>
    <m/>
  </r>
  <r>
    <b v="1"/>
    <n v="603"/>
    <s v="L-1537-315492953"/>
    <s v="106696260X"/>
    <s v="Aaf"/>
    <s v="https://portal.dnb.de/opac.htm?method=simpleSearch&amp;cqlMode=true&amp;query=idn%3D106696260X"/>
    <s v="III 60, 59"/>
    <s v="III 60, 59"/>
    <m/>
    <m/>
    <x v="0"/>
    <m/>
    <m/>
    <m/>
    <m/>
    <m/>
    <m/>
    <m/>
    <m/>
    <m/>
    <m/>
    <m/>
    <m/>
    <m/>
    <m/>
    <m/>
    <x v="0"/>
    <m/>
    <m/>
    <m/>
    <m/>
    <m/>
    <m/>
    <m/>
    <m/>
    <m/>
    <m/>
    <m/>
    <m/>
    <m/>
    <m/>
    <m/>
    <m/>
    <m/>
    <m/>
    <m/>
    <m/>
    <m/>
    <m/>
    <m/>
    <m/>
    <m/>
    <m/>
    <m/>
    <n v="0"/>
    <m/>
    <m/>
    <m/>
    <m/>
    <m/>
    <m/>
    <m/>
    <m/>
    <m/>
    <m/>
    <m/>
    <m/>
    <m/>
    <m/>
    <m/>
    <m/>
    <m/>
    <m/>
    <m/>
    <m/>
    <m/>
    <m/>
    <m/>
    <m/>
    <m/>
    <m/>
    <m/>
    <m/>
    <m/>
    <m/>
    <m/>
    <m/>
    <m/>
    <m/>
    <m/>
    <m/>
    <m/>
    <m/>
    <m/>
    <m/>
    <m/>
    <m/>
    <m/>
    <m/>
  </r>
  <r>
    <b v="1"/>
    <n v="604"/>
    <s v="L-1537-315468831"/>
    <s v="1066941106"/>
    <s v="Aaf"/>
    <s v="https://portal.dnb.de/opac.htm?method=simpleSearch&amp;cqlMode=true&amp;query=idn%3D1066941106"/>
    <s v="III 60, 60"/>
    <s v="III 60, 60"/>
    <s v="X"/>
    <s v="Papier- oder Pappeinband"/>
    <x v="1"/>
    <s v="180°"/>
    <s v="hohler Rücken"/>
    <m/>
    <m/>
    <m/>
    <n v="0"/>
    <m/>
    <m/>
    <m/>
    <m/>
    <m/>
    <m/>
    <m/>
    <m/>
    <m/>
    <x v="0"/>
    <m/>
    <m/>
    <m/>
    <m/>
    <m/>
    <m/>
    <m/>
    <m/>
    <m/>
    <m/>
    <m/>
    <m/>
    <m/>
    <m/>
    <m/>
    <m/>
    <m/>
    <m/>
    <m/>
    <m/>
    <m/>
    <m/>
    <m/>
    <m/>
    <m/>
    <m/>
    <m/>
    <n v="0"/>
    <m/>
    <m/>
    <m/>
    <m/>
    <m/>
    <m/>
    <m/>
    <m/>
    <m/>
    <m/>
    <m/>
    <m/>
    <m/>
    <m/>
    <m/>
    <m/>
    <m/>
    <m/>
    <m/>
    <m/>
    <m/>
    <m/>
    <m/>
    <m/>
    <m/>
    <m/>
    <m/>
    <m/>
    <m/>
    <m/>
    <m/>
    <m/>
    <m/>
    <m/>
    <m/>
    <m/>
    <m/>
    <m/>
    <m/>
    <m/>
    <m/>
    <m/>
    <m/>
    <m/>
  </r>
  <r>
    <b v="1"/>
    <n v="605"/>
    <s v="L-1537-315492716"/>
    <s v="1066962316"/>
    <s v="Aaf"/>
    <s v="https://portal.dnb.de/opac.htm?method=simpleSearch&amp;cqlMode=true&amp;query=idn%3D1066962316"/>
    <s v="III 60, 61"/>
    <s v="III 60, 61"/>
    <m/>
    <m/>
    <x v="2"/>
    <m/>
    <m/>
    <m/>
    <m/>
    <m/>
    <m/>
    <m/>
    <m/>
    <m/>
    <m/>
    <m/>
    <m/>
    <m/>
    <m/>
    <m/>
    <x v="9"/>
    <m/>
    <m/>
    <s v="h/E"/>
    <m/>
    <m/>
    <m/>
    <m/>
    <m/>
    <s v="Pa"/>
    <m/>
    <m/>
    <m/>
    <m/>
    <m/>
    <m/>
    <m/>
    <m/>
    <m/>
    <m/>
    <m/>
    <m/>
    <m/>
    <s v="110"/>
    <m/>
    <m/>
    <m/>
    <s v="ja vor"/>
    <n v="0.5"/>
    <m/>
    <m/>
    <m/>
    <m/>
    <m/>
    <m/>
    <m/>
    <m/>
    <m/>
    <m/>
    <s v="x"/>
    <m/>
    <s v="x"/>
    <m/>
    <m/>
    <m/>
    <m/>
    <m/>
    <m/>
    <m/>
    <m/>
    <m/>
    <m/>
    <n v="0.5"/>
    <m/>
    <m/>
    <m/>
    <m/>
    <m/>
    <m/>
    <m/>
    <m/>
    <m/>
    <m/>
    <m/>
    <m/>
    <m/>
    <m/>
    <m/>
    <m/>
    <m/>
    <m/>
    <m/>
    <m/>
  </r>
  <r>
    <b v="1"/>
    <n v="606"/>
    <s v="L-1537-315316721"/>
    <s v="1066857881"/>
    <s v="Aaf"/>
    <s v="https://portal.dnb.de/opac.htm?method=simpleSearch&amp;cqlMode=true&amp;query=idn%3D1066857881"/>
    <s v="III 60, 62"/>
    <s v="III 60, 62"/>
    <s v="X"/>
    <s v="Gewebeeinband"/>
    <x v="2"/>
    <s v="80° bis 110°, einseitig digitalisierbar?"/>
    <s v="fester Rücken mit Schmuckprägung"/>
    <m/>
    <m/>
    <m/>
    <n v="1"/>
    <m/>
    <s v="enth. Blindlagen"/>
    <m/>
    <m/>
    <m/>
    <m/>
    <m/>
    <m/>
    <m/>
    <x v="4"/>
    <s v="x"/>
    <m/>
    <s v="h/E"/>
    <m/>
    <m/>
    <m/>
    <m/>
    <m/>
    <s v="Pa"/>
    <s v="x"/>
    <m/>
    <m/>
    <m/>
    <m/>
    <m/>
    <m/>
    <m/>
    <m/>
    <m/>
    <m/>
    <m/>
    <m/>
    <s v="110"/>
    <m/>
    <m/>
    <m/>
    <s v="n"/>
    <n v="0"/>
    <m/>
    <m/>
    <m/>
    <m/>
    <m/>
    <m/>
    <m/>
    <s v="Schaden stabil"/>
    <m/>
    <m/>
    <m/>
    <m/>
    <m/>
    <m/>
    <m/>
    <m/>
    <m/>
    <m/>
    <m/>
    <m/>
    <m/>
    <m/>
    <m/>
    <m/>
    <m/>
    <m/>
    <m/>
    <m/>
    <m/>
    <m/>
    <m/>
    <m/>
    <m/>
    <m/>
    <m/>
    <m/>
    <m/>
    <m/>
    <m/>
    <m/>
    <m/>
    <m/>
    <m/>
    <m/>
  </r>
  <r>
    <b v="1"/>
    <n v="607"/>
    <s v="L-1539-315493097"/>
    <s v="1066962766"/>
    <s v="AaB"/>
    <s v="https://portal.dnb.de/opac.htm?method=simpleSearch&amp;cqlMode=true&amp;query=idn%3D1066962766"/>
    <s v="III 60, 63"/>
    <s v="III 60, 63"/>
    <m/>
    <m/>
    <x v="0"/>
    <m/>
    <m/>
    <m/>
    <m/>
    <m/>
    <m/>
    <m/>
    <m/>
    <m/>
    <m/>
    <m/>
    <m/>
    <m/>
    <m/>
    <m/>
    <x v="0"/>
    <m/>
    <m/>
    <m/>
    <m/>
    <m/>
    <m/>
    <m/>
    <m/>
    <m/>
    <m/>
    <m/>
    <m/>
    <m/>
    <m/>
    <m/>
    <m/>
    <m/>
    <m/>
    <m/>
    <m/>
    <m/>
    <m/>
    <m/>
    <m/>
    <m/>
    <m/>
    <m/>
    <n v="0"/>
    <m/>
    <m/>
    <m/>
    <m/>
    <m/>
    <m/>
    <m/>
    <m/>
    <m/>
    <m/>
    <m/>
    <m/>
    <m/>
    <m/>
    <m/>
    <m/>
    <m/>
    <m/>
    <m/>
    <m/>
    <m/>
    <m/>
    <m/>
    <m/>
    <m/>
    <m/>
    <m/>
    <m/>
    <m/>
    <m/>
    <m/>
    <m/>
    <m/>
    <m/>
    <m/>
    <m/>
    <m/>
    <m/>
    <m/>
    <m/>
    <m/>
    <m/>
    <m/>
    <m/>
  </r>
  <r>
    <b v="1"/>
    <n v="608"/>
    <s v="L-1540-315493453"/>
    <s v="1066963177"/>
    <s v="Aaf"/>
    <s v="https://portal.dnb.de/opac.htm?method=simpleSearch&amp;cqlMode=true&amp;query=idn%3D1066963177"/>
    <s v="III 60, 64"/>
    <s v="III 60, 64"/>
    <s v="X"/>
    <s v="Halbledereinband, Schließen, erhabene Buchbeschläge"/>
    <x v="1"/>
    <s v="180°"/>
    <s v="hohler Rücken"/>
    <m/>
    <s v="Buchschuh"/>
    <s v="Nein"/>
    <n v="1"/>
    <m/>
    <s v="enth. Blindlagen"/>
    <m/>
    <m/>
    <m/>
    <m/>
    <m/>
    <m/>
    <m/>
    <x v="6"/>
    <s v="x"/>
    <m/>
    <s v="h/E"/>
    <m/>
    <s v="x"/>
    <m/>
    <m/>
    <m/>
    <s v="Pa"/>
    <s v="x"/>
    <m/>
    <m/>
    <m/>
    <m/>
    <m/>
    <m/>
    <m/>
    <m/>
    <m/>
    <m/>
    <m/>
    <m/>
    <s v="80"/>
    <m/>
    <m/>
    <m/>
    <s v="n"/>
    <n v="0"/>
    <m/>
    <m/>
    <m/>
    <s v="x"/>
    <m/>
    <m/>
    <m/>
    <s v="Schaden stabil, Umschlag trotzt Buchschuh"/>
    <m/>
    <s v="Umschlag (Leder pudert)"/>
    <m/>
    <m/>
    <m/>
    <m/>
    <m/>
    <m/>
    <m/>
    <m/>
    <m/>
    <m/>
    <m/>
    <m/>
    <m/>
    <m/>
    <m/>
    <m/>
    <m/>
    <m/>
    <m/>
    <m/>
    <m/>
    <m/>
    <m/>
    <m/>
    <m/>
    <m/>
    <m/>
    <m/>
    <m/>
    <m/>
    <m/>
    <m/>
    <m/>
    <m/>
  </r>
  <r>
    <b v="1"/>
    <n v="609"/>
    <s v="L-1540-315487429"/>
    <s v="1066956812"/>
    <s v="Aaf"/>
    <s v="https://portal.dnb.de/opac.htm?method=simpleSearch&amp;cqlMode=true&amp;query=idn%3D1066956812"/>
    <s v="III 60, 65"/>
    <s v="III 60, 65"/>
    <s v="X"/>
    <s v="Halbledereinband, Schließen, erhabene Buchbeschläge"/>
    <x v="1"/>
    <s v="180°"/>
    <s v="hohler Rücken"/>
    <m/>
    <s v="Buchschuh"/>
    <s v="Nein"/>
    <n v="1"/>
    <m/>
    <s v="enth. Blindlagen"/>
    <m/>
    <m/>
    <m/>
    <m/>
    <m/>
    <m/>
    <m/>
    <x v="6"/>
    <s v="x"/>
    <m/>
    <s v="h/E"/>
    <m/>
    <s v="x"/>
    <m/>
    <m/>
    <m/>
    <s v="Pa"/>
    <s v="x"/>
    <m/>
    <m/>
    <m/>
    <m/>
    <m/>
    <m/>
    <m/>
    <m/>
    <m/>
    <m/>
    <m/>
    <m/>
    <s v="80"/>
    <m/>
    <m/>
    <m/>
    <s v="n"/>
    <n v="0"/>
    <m/>
    <m/>
    <m/>
    <s v="x"/>
    <m/>
    <m/>
    <m/>
    <s v="Schaden stabil, Umschlag trotzt Buchschuh"/>
    <m/>
    <s v="Umschlag (Leder pudert)"/>
    <m/>
    <m/>
    <m/>
    <m/>
    <m/>
    <m/>
    <m/>
    <m/>
    <m/>
    <m/>
    <m/>
    <m/>
    <m/>
    <m/>
    <m/>
    <m/>
    <m/>
    <m/>
    <m/>
    <m/>
    <m/>
    <m/>
    <m/>
    <m/>
    <m/>
    <m/>
    <m/>
    <m/>
    <m/>
    <m/>
    <m/>
    <m/>
    <m/>
    <m/>
  </r>
  <r>
    <b v="1"/>
    <n v="610"/>
    <s v="L-1540-315331186"/>
    <s v="1066873380"/>
    <s v="Aaf"/>
    <s v="https://portal.dnb.de/opac.htm?method=simpleSearch&amp;cqlMode=true&amp;query=idn%3D1066873380"/>
    <s v="III 60, 66"/>
    <s v="III 60, 66"/>
    <s v="X"/>
    <s v="Halbpergamentband"/>
    <x v="1"/>
    <s v="80° bis 110°, einseitig digitalisierbar?"/>
    <s v="fester Rücken mit Schmuckprägung"/>
    <m/>
    <m/>
    <m/>
    <n v="0"/>
    <m/>
    <s v="enth. Blindlagen"/>
    <m/>
    <m/>
    <m/>
    <m/>
    <m/>
    <m/>
    <m/>
    <x v="0"/>
    <m/>
    <m/>
    <m/>
    <m/>
    <m/>
    <m/>
    <m/>
    <m/>
    <m/>
    <m/>
    <m/>
    <m/>
    <m/>
    <m/>
    <m/>
    <m/>
    <m/>
    <m/>
    <m/>
    <m/>
    <m/>
    <m/>
    <m/>
    <m/>
    <m/>
    <m/>
    <m/>
    <n v="0"/>
    <m/>
    <m/>
    <m/>
    <m/>
    <m/>
    <m/>
    <m/>
    <m/>
    <m/>
    <m/>
    <m/>
    <m/>
    <m/>
    <m/>
    <m/>
    <m/>
    <m/>
    <m/>
    <m/>
    <m/>
    <m/>
    <m/>
    <m/>
    <m/>
    <m/>
    <m/>
    <m/>
    <m/>
    <m/>
    <m/>
    <m/>
    <m/>
    <m/>
    <m/>
    <m/>
    <m/>
    <m/>
    <m/>
    <m/>
    <m/>
    <m/>
    <m/>
    <m/>
    <m/>
  </r>
  <r>
    <b v="1"/>
    <n v="611"/>
    <s v="L-1541-164689737"/>
    <s v="997744677"/>
    <s v="Aal"/>
    <s v="https://portal.dnb.de/opac.htm?method=simpleSearch&amp;cqlMode=true&amp;query=idn%3D997744677"/>
    <s v="III 60, 67"/>
    <s v="III 60, 67"/>
    <s v="X"/>
    <s v="Gewebeeinband"/>
    <x v="2"/>
    <s v="180°"/>
    <s v="fester Rücken mit Schmuckprägung"/>
    <m/>
    <m/>
    <m/>
    <n v="1"/>
    <m/>
    <m/>
    <m/>
    <m/>
    <m/>
    <m/>
    <m/>
    <m/>
    <m/>
    <x v="0"/>
    <m/>
    <m/>
    <m/>
    <m/>
    <m/>
    <m/>
    <m/>
    <m/>
    <m/>
    <m/>
    <m/>
    <m/>
    <m/>
    <m/>
    <m/>
    <m/>
    <m/>
    <m/>
    <m/>
    <m/>
    <m/>
    <m/>
    <m/>
    <m/>
    <m/>
    <m/>
    <m/>
    <n v="0"/>
    <m/>
    <m/>
    <m/>
    <m/>
    <m/>
    <m/>
    <m/>
    <m/>
    <m/>
    <m/>
    <m/>
    <m/>
    <m/>
    <m/>
    <m/>
    <m/>
    <m/>
    <m/>
    <m/>
    <m/>
    <m/>
    <m/>
    <m/>
    <m/>
    <m/>
    <m/>
    <m/>
    <m/>
    <m/>
    <m/>
    <m/>
    <m/>
    <m/>
    <m/>
    <m/>
    <m/>
    <m/>
    <m/>
    <m/>
    <m/>
    <m/>
    <m/>
    <m/>
    <m/>
  </r>
  <r>
    <b v="1"/>
    <n v="612"/>
    <s v="L-1541-315493437"/>
    <s v="1066963150"/>
    <s v="Aaf"/>
    <s v="https://portal.dnb.de/opac.htm?method=simpleSearch&amp;cqlMode=true&amp;query=idn%3D1066963150"/>
    <s v="III 60, 68"/>
    <s v="III 60, 68"/>
    <s v="X"/>
    <s v="Ledereinband"/>
    <x v="1"/>
    <s v="80° bis 110°, einseitig digitalisierbar?"/>
    <s v="fester Rücken mit Schmuckprägung"/>
    <m/>
    <m/>
    <m/>
    <n v="1"/>
    <m/>
    <s v="enth. Blindlagen"/>
    <m/>
    <m/>
    <m/>
    <m/>
    <m/>
    <m/>
    <s v="x"/>
    <x v="2"/>
    <m/>
    <s v="x"/>
    <m/>
    <m/>
    <m/>
    <m/>
    <m/>
    <m/>
    <s v="Pa"/>
    <s v="x"/>
    <m/>
    <m/>
    <m/>
    <m/>
    <m/>
    <m/>
    <m/>
    <m/>
    <m/>
    <m/>
    <m/>
    <m/>
    <s v="110"/>
    <m/>
    <m/>
    <m/>
    <s v="n"/>
    <n v="0"/>
    <m/>
    <m/>
    <m/>
    <m/>
    <m/>
    <m/>
    <m/>
    <s v="Schaden stabil"/>
    <m/>
    <m/>
    <m/>
    <m/>
    <m/>
    <m/>
    <m/>
    <m/>
    <m/>
    <m/>
    <m/>
    <m/>
    <m/>
    <m/>
    <m/>
    <m/>
    <m/>
    <m/>
    <m/>
    <m/>
    <m/>
    <m/>
    <m/>
    <m/>
    <m/>
    <m/>
    <m/>
    <m/>
    <m/>
    <m/>
    <m/>
    <m/>
    <m/>
    <m/>
    <m/>
    <m/>
  </r>
  <r>
    <b v="1"/>
    <n v="613"/>
    <s v="L-1541-315487666"/>
    <s v="1066957045"/>
    <s v="Aaf"/>
    <s v="https://portal.dnb.de/opac.htm?method=simpleSearch&amp;cqlMode=true&amp;query=idn%3D1066957045"/>
    <s v="III 60, 69"/>
    <s v="III 60, 69"/>
    <s v="X"/>
    <s v="Halbledereinband"/>
    <x v="2"/>
    <s v="80° bis 110°, einseitig digitalisierbar?"/>
    <s v="hohler Rücken"/>
    <m/>
    <m/>
    <m/>
    <n v="0"/>
    <m/>
    <m/>
    <m/>
    <m/>
    <m/>
    <m/>
    <m/>
    <m/>
    <m/>
    <x v="0"/>
    <m/>
    <m/>
    <m/>
    <m/>
    <m/>
    <m/>
    <m/>
    <m/>
    <m/>
    <m/>
    <m/>
    <m/>
    <m/>
    <m/>
    <m/>
    <m/>
    <m/>
    <m/>
    <m/>
    <m/>
    <m/>
    <m/>
    <m/>
    <m/>
    <m/>
    <m/>
    <m/>
    <n v="0"/>
    <m/>
    <m/>
    <m/>
    <m/>
    <m/>
    <m/>
    <m/>
    <m/>
    <m/>
    <m/>
    <m/>
    <m/>
    <m/>
    <m/>
    <m/>
    <m/>
    <m/>
    <m/>
    <m/>
    <m/>
    <m/>
    <m/>
    <m/>
    <m/>
    <m/>
    <m/>
    <m/>
    <m/>
    <m/>
    <m/>
    <m/>
    <m/>
    <m/>
    <m/>
    <m/>
    <m/>
    <m/>
    <m/>
    <m/>
    <m/>
    <m/>
    <m/>
    <m/>
    <m/>
  </r>
  <r>
    <b v="1"/>
    <n v="614"/>
    <s v="L-1542-315325887"/>
    <s v="1066867704"/>
    <s v="AaB"/>
    <s v="https://portal.dnb.de/opac.htm?method=simpleSearch&amp;cqlMode=true&amp;query=idn%3D1066867704"/>
    <s v="III 60, 70"/>
    <s v="III 60, 70"/>
    <s v="X"/>
    <s v="Halbgewebeband"/>
    <x v="2"/>
    <s v="180°"/>
    <s v="hohler Rücken"/>
    <m/>
    <m/>
    <m/>
    <n v="0"/>
    <m/>
    <m/>
    <m/>
    <m/>
    <m/>
    <m/>
    <m/>
    <m/>
    <m/>
    <x v="0"/>
    <m/>
    <m/>
    <m/>
    <m/>
    <m/>
    <m/>
    <m/>
    <m/>
    <m/>
    <m/>
    <m/>
    <m/>
    <m/>
    <m/>
    <m/>
    <m/>
    <m/>
    <m/>
    <m/>
    <m/>
    <m/>
    <m/>
    <m/>
    <m/>
    <m/>
    <m/>
    <m/>
    <n v="0"/>
    <m/>
    <m/>
    <m/>
    <m/>
    <m/>
    <m/>
    <m/>
    <m/>
    <m/>
    <m/>
    <m/>
    <m/>
    <m/>
    <m/>
    <m/>
    <m/>
    <m/>
    <m/>
    <m/>
    <m/>
    <m/>
    <m/>
    <m/>
    <m/>
    <m/>
    <m/>
    <m/>
    <m/>
    <m/>
    <m/>
    <m/>
    <m/>
    <m/>
    <m/>
    <m/>
    <m/>
    <m/>
    <m/>
    <m/>
    <m/>
    <m/>
    <m/>
    <m/>
    <m/>
  </r>
  <r>
    <b v="1"/>
    <n v="615"/>
    <s v="L-1544-315063092"/>
    <s v="1066674566"/>
    <s v="Aaf"/>
    <s v="https://portal.dnb.de/opac.htm?method=simpleSearch&amp;cqlMode=true&amp;query=idn%3D1066674566"/>
    <s v="III 60, 71"/>
    <s v="III 60, 71"/>
    <s v="X"/>
    <s v="Ledereinband, Schließen, erhabene Buchbeschläge"/>
    <x v="1"/>
    <s v="80° bis 110°, einseitig digitalisierbar?"/>
    <s v="fester Rücken mit Schmuckprägung"/>
    <m/>
    <s v="Buchschuh"/>
    <s v="Nein"/>
    <n v="0"/>
    <m/>
    <m/>
    <m/>
    <m/>
    <m/>
    <m/>
    <m/>
    <m/>
    <m/>
    <x v="0"/>
    <m/>
    <m/>
    <m/>
    <m/>
    <m/>
    <m/>
    <m/>
    <m/>
    <m/>
    <m/>
    <m/>
    <m/>
    <m/>
    <m/>
    <m/>
    <m/>
    <m/>
    <m/>
    <m/>
    <m/>
    <m/>
    <m/>
    <m/>
    <m/>
    <m/>
    <m/>
    <m/>
    <n v="0"/>
    <m/>
    <m/>
    <m/>
    <m/>
    <m/>
    <m/>
    <m/>
    <m/>
    <m/>
    <m/>
    <m/>
    <m/>
    <m/>
    <m/>
    <m/>
    <m/>
    <m/>
    <m/>
    <m/>
    <m/>
    <m/>
    <m/>
    <m/>
    <m/>
    <m/>
    <m/>
    <m/>
    <m/>
    <m/>
    <m/>
    <m/>
    <m/>
    <m/>
    <m/>
    <m/>
    <m/>
    <m/>
    <m/>
    <m/>
    <m/>
    <m/>
    <m/>
    <m/>
    <m/>
  </r>
  <r>
    <b v="1"/>
    <n v="616"/>
    <s v="L-1546-154448621"/>
    <s v="994061137"/>
    <s v="Aal"/>
    <s v="https://portal.dnb.de/opac.htm?method=simpleSearch&amp;cqlMode=true&amp;query=idn%3D994061137"/>
    <s v="III 60, 72"/>
    <s v="III 60, 72"/>
    <s v="X"/>
    <s v="Papier- oder Pappeinband"/>
    <x v="1"/>
    <s v="180°"/>
    <m/>
    <m/>
    <m/>
    <m/>
    <n v="1"/>
    <m/>
    <m/>
    <m/>
    <m/>
    <m/>
    <m/>
    <m/>
    <m/>
    <s v="x"/>
    <x v="5"/>
    <m/>
    <m/>
    <s v="h/E"/>
    <m/>
    <m/>
    <m/>
    <m/>
    <m/>
    <s v="Pa"/>
    <m/>
    <m/>
    <m/>
    <m/>
    <m/>
    <m/>
    <m/>
    <m/>
    <m/>
    <m/>
    <m/>
    <m/>
    <m/>
    <s v="110"/>
    <m/>
    <m/>
    <m/>
    <s v="ja vor"/>
    <n v="0.5"/>
    <m/>
    <m/>
    <m/>
    <m/>
    <m/>
    <m/>
    <m/>
    <m/>
    <m/>
    <m/>
    <s v="x"/>
    <m/>
    <s v="x"/>
    <m/>
    <m/>
    <m/>
    <m/>
    <m/>
    <m/>
    <m/>
    <m/>
    <m/>
    <m/>
    <n v="0.5"/>
    <s v="fixieren und mit JP überfangen"/>
    <m/>
    <m/>
    <m/>
    <m/>
    <m/>
    <m/>
    <m/>
    <m/>
    <m/>
    <m/>
    <m/>
    <m/>
    <m/>
    <m/>
    <m/>
    <m/>
    <m/>
    <m/>
    <m/>
  </r>
  <r>
    <b v="1"/>
    <n v="617"/>
    <s v="L-1546-315493399"/>
    <s v="1066963118"/>
    <s v="Aaf"/>
    <s v="https://portal.dnb.de/opac.htm?method=simpleSearch&amp;cqlMode=true&amp;query=idn%3D1066963118"/>
    <s v="III 60, 73"/>
    <s v="III 60, 73"/>
    <m/>
    <s v="Ledereinband, Schließen, erhabene Buchbeschläge"/>
    <x v="1"/>
    <s v="180°"/>
    <s v="hohler Rücken, stark brüchiges Einbandmaterial"/>
    <m/>
    <s v="Buchschuh"/>
    <s v="Nein"/>
    <n v="3"/>
    <m/>
    <s v="enthält Blindlagen"/>
    <m/>
    <m/>
    <m/>
    <m/>
    <m/>
    <m/>
    <m/>
    <x v="0"/>
    <m/>
    <m/>
    <m/>
    <m/>
    <m/>
    <m/>
    <m/>
    <m/>
    <m/>
    <m/>
    <m/>
    <m/>
    <m/>
    <m/>
    <m/>
    <m/>
    <m/>
    <m/>
    <m/>
    <m/>
    <m/>
    <m/>
    <m/>
    <m/>
    <m/>
    <m/>
    <m/>
    <n v="0"/>
    <m/>
    <m/>
    <m/>
    <m/>
    <m/>
    <m/>
    <m/>
    <m/>
    <m/>
    <m/>
    <m/>
    <m/>
    <m/>
    <m/>
    <m/>
    <m/>
    <m/>
    <m/>
    <m/>
    <m/>
    <m/>
    <m/>
    <m/>
    <m/>
    <m/>
    <m/>
    <m/>
    <m/>
    <m/>
    <m/>
    <m/>
    <m/>
    <m/>
    <m/>
    <m/>
    <m/>
    <m/>
    <m/>
    <m/>
    <m/>
    <m/>
    <m/>
    <m/>
    <m/>
  </r>
  <r>
    <b v="1"/>
    <n v="618"/>
    <s v="L-1546-343788683"/>
    <s v="1079607978"/>
    <s v="Aaf"/>
    <s v="https://portal.dnb.de/opac.htm?method=simpleSearch&amp;cqlMode=true&amp;query=idn%3D1079607978"/>
    <s v="III 60, 74"/>
    <s v="III 60, 74"/>
    <s v="X"/>
    <s v="Ledereinband"/>
    <x v="2"/>
    <s v="180°"/>
    <s v="fester Rücken mit Schmuckprägung, stark brüchiges Einbandmaterial"/>
    <m/>
    <m/>
    <m/>
    <n v="3"/>
    <m/>
    <m/>
    <m/>
    <m/>
    <m/>
    <m/>
    <m/>
    <m/>
    <m/>
    <x v="2"/>
    <m/>
    <m/>
    <s v="f/V"/>
    <m/>
    <s v="x"/>
    <m/>
    <m/>
    <m/>
    <s v="Pa"/>
    <m/>
    <m/>
    <m/>
    <m/>
    <m/>
    <m/>
    <m/>
    <m/>
    <m/>
    <m/>
    <m/>
    <m/>
    <m/>
    <s v="45"/>
    <m/>
    <m/>
    <m/>
    <s v="ja vor"/>
    <n v="2.5"/>
    <m/>
    <m/>
    <m/>
    <m/>
    <m/>
    <m/>
    <m/>
    <m/>
    <m/>
    <s v="Umschlag (Leder pudert)"/>
    <s v="x"/>
    <s v="x"/>
    <s v="x"/>
    <s v="x"/>
    <s v="v"/>
    <m/>
    <m/>
    <m/>
    <m/>
    <m/>
    <m/>
    <m/>
    <m/>
    <n v="2.5"/>
    <s v="fixieren, ggf. JP unterlegen im Gelenk, mit JP überfangen, ws. Klucel einsetzen?"/>
    <m/>
    <m/>
    <m/>
    <m/>
    <m/>
    <m/>
    <m/>
    <m/>
    <m/>
    <m/>
    <m/>
    <m/>
    <m/>
    <m/>
    <m/>
    <m/>
    <m/>
    <m/>
    <m/>
  </r>
  <r>
    <b v="0"/>
    <n v="621"/>
    <s v="L-1548-164688943"/>
    <s v="997743751"/>
    <m/>
    <s v="X"/>
    <s v="III 60, 75"/>
    <m/>
    <s v="X"/>
    <s v="Ledereinband"/>
    <x v="2"/>
    <s v="180°"/>
    <s v="fester Rücken mit Schmuckprägung, stark brüchiges Einbandmaterial"/>
    <m/>
    <m/>
    <m/>
    <n v="3"/>
    <m/>
    <m/>
    <m/>
    <m/>
    <m/>
    <m/>
    <m/>
    <m/>
    <m/>
    <x v="2"/>
    <m/>
    <m/>
    <s v="f/V"/>
    <m/>
    <s v="x"/>
    <m/>
    <m/>
    <m/>
    <s v="Pa"/>
    <m/>
    <m/>
    <m/>
    <m/>
    <m/>
    <m/>
    <m/>
    <m/>
    <m/>
    <m/>
    <m/>
    <m/>
    <m/>
    <s v="45"/>
    <m/>
    <m/>
    <m/>
    <s v="ja vor"/>
    <n v="7"/>
    <m/>
    <m/>
    <m/>
    <m/>
    <m/>
    <m/>
    <m/>
    <m/>
    <m/>
    <s v="Umschlag (Leder pudert)"/>
    <s v="x"/>
    <s v="x"/>
    <s v="x"/>
    <s v="x"/>
    <s v="v"/>
    <n v="2"/>
    <m/>
    <m/>
    <m/>
    <m/>
    <m/>
    <s v="VD"/>
    <s v="x"/>
    <n v="7"/>
    <s v="Kapital und Leder fixieren, Gelenk mit JP-Gewebe-Laminat unterlegen und dadurch Deckel fixieren, ggf. mit JP überfangen, ggf. innen den Falz abdecken"/>
    <m/>
    <m/>
    <m/>
    <m/>
    <m/>
    <m/>
    <m/>
    <m/>
    <m/>
    <m/>
    <m/>
    <m/>
    <m/>
    <m/>
    <m/>
    <m/>
    <m/>
    <m/>
    <m/>
  </r>
  <r>
    <b v="1"/>
    <m/>
    <s v="L-1548-815623631"/>
    <s v="1267944188"/>
    <s v="Qd"/>
    <m/>
    <s v="III 60, 75"/>
    <s v="III 60, 75"/>
    <m/>
    <m/>
    <x v="0"/>
    <m/>
    <m/>
    <m/>
    <m/>
    <m/>
    <m/>
    <m/>
    <m/>
    <m/>
    <m/>
    <m/>
    <m/>
    <m/>
    <m/>
    <m/>
    <x v="0"/>
    <m/>
    <m/>
    <m/>
    <m/>
    <m/>
    <m/>
    <m/>
    <m/>
    <m/>
    <m/>
    <m/>
    <m/>
    <m/>
    <m/>
    <m/>
    <m/>
    <m/>
    <m/>
    <m/>
    <m/>
    <m/>
    <m/>
    <m/>
    <m/>
    <m/>
    <m/>
    <m/>
    <m/>
    <m/>
    <m/>
    <m/>
    <m/>
    <m/>
    <m/>
    <m/>
    <m/>
    <m/>
    <m/>
    <m/>
    <m/>
    <m/>
    <m/>
    <m/>
    <m/>
    <m/>
    <m/>
    <m/>
    <m/>
    <m/>
    <m/>
    <m/>
    <m/>
    <m/>
    <m/>
    <m/>
    <m/>
    <m/>
    <m/>
    <m/>
    <m/>
    <m/>
    <m/>
    <m/>
    <m/>
    <m/>
    <m/>
    <m/>
    <m/>
    <m/>
    <m/>
    <m/>
    <m/>
  </r>
  <r>
    <b v="0"/>
    <n v="619"/>
    <s v="L-1548-164691529"/>
    <s v="99774653X"/>
    <m/>
    <s v="https://portal.dnb.de/opac.htm?method=simpleSearch&amp;cqlMode=true&amp;query=idn%3D99774653X"/>
    <s v="III 60, 75 (angebunden?)"/>
    <m/>
    <m/>
    <m/>
    <x v="0"/>
    <m/>
    <m/>
    <m/>
    <m/>
    <m/>
    <m/>
    <m/>
    <m/>
    <m/>
    <m/>
    <m/>
    <m/>
    <m/>
    <m/>
    <m/>
    <x v="0"/>
    <m/>
    <m/>
    <m/>
    <m/>
    <m/>
    <m/>
    <m/>
    <m/>
    <m/>
    <m/>
    <m/>
    <m/>
    <m/>
    <m/>
    <m/>
    <m/>
    <m/>
    <m/>
    <m/>
    <m/>
    <m/>
    <m/>
    <m/>
    <m/>
    <m/>
    <m/>
    <m/>
    <n v="0"/>
    <m/>
    <m/>
    <m/>
    <m/>
    <m/>
    <m/>
    <m/>
    <m/>
    <m/>
    <m/>
    <m/>
    <m/>
    <m/>
    <m/>
    <m/>
    <m/>
    <m/>
    <m/>
    <m/>
    <m/>
    <m/>
    <m/>
    <m/>
    <m/>
    <m/>
    <m/>
    <m/>
    <m/>
    <m/>
    <m/>
    <m/>
    <m/>
    <m/>
    <m/>
    <m/>
    <m/>
    <m/>
    <m/>
    <m/>
    <m/>
    <m/>
    <m/>
    <m/>
    <m/>
  </r>
  <r>
    <b v="0"/>
    <n v="620"/>
    <s v="L-1548-164692118"/>
    <s v="997747110"/>
    <m/>
    <s v="https://portal.dnb.de/opac.htm?method=simpleSearch&amp;cqlMode=true&amp;query=idn%3D997747110"/>
    <s v="III 60, 75 (angebunden?)"/>
    <m/>
    <m/>
    <m/>
    <x v="0"/>
    <m/>
    <m/>
    <m/>
    <m/>
    <m/>
    <m/>
    <m/>
    <m/>
    <m/>
    <m/>
    <m/>
    <m/>
    <m/>
    <m/>
    <m/>
    <x v="0"/>
    <m/>
    <m/>
    <m/>
    <m/>
    <m/>
    <m/>
    <m/>
    <m/>
    <m/>
    <m/>
    <m/>
    <m/>
    <m/>
    <m/>
    <m/>
    <m/>
    <m/>
    <m/>
    <m/>
    <m/>
    <m/>
    <m/>
    <m/>
    <m/>
    <m/>
    <m/>
    <m/>
    <n v="0"/>
    <m/>
    <m/>
    <m/>
    <m/>
    <m/>
    <m/>
    <m/>
    <m/>
    <m/>
    <m/>
    <m/>
    <m/>
    <m/>
    <m/>
    <m/>
    <m/>
    <m/>
    <m/>
    <m/>
    <m/>
    <m/>
    <m/>
    <m/>
    <m/>
    <m/>
    <m/>
    <m/>
    <m/>
    <m/>
    <m/>
    <m/>
    <m/>
    <m/>
    <m/>
    <m/>
    <m/>
    <m/>
    <m/>
    <m/>
    <m/>
    <m/>
    <m/>
    <m/>
    <m/>
  </r>
  <r>
    <b v="0"/>
    <n v="622"/>
    <s v="L-1548-164696334"/>
    <s v="99775110X"/>
    <m/>
    <s v="https://portal.dnb.de/opac.htm?method=simpleSearch&amp;cqlMode=true&amp;query=idn%3D99775110X"/>
    <s v="III 60, 75 (angebunden?)"/>
    <m/>
    <m/>
    <m/>
    <x v="0"/>
    <m/>
    <m/>
    <m/>
    <m/>
    <m/>
    <m/>
    <m/>
    <m/>
    <m/>
    <m/>
    <m/>
    <m/>
    <m/>
    <m/>
    <m/>
    <x v="0"/>
    <m/>
    <m/>
    <m/>
    <m/>
    <m/>
    <m/>
    <m/>
    <m/>
    <m/>
    <m/>
    <m/>
    <m/>
    <m/>
    <m/>
    <m/>
    <m/>
    <m/>
    <m/>
    <m/>
    <m/>
    <m/>
    <m/>
    <m/>
    <m/>
    <m/>
    <m/>
    <m/>
    <n v="0"/>
    <m/>
    <m/>
    <m/>
    <m/>
    <m/>
    <m/>
    <m/>
    <m/>
    <m/>
    <m/>
    <m/>
    <m/>
    <m/>
    <m/>
    <m/>
    <m/>
    <m/>
    <m/>
    <m/>
    <m/>
    <m/>
    <m/>
    <m/>
    <m/>
    <m/>
    <m/>
    <m/>
    <m/>
    <m/>
    <m/>
    <m/>
    <m/>
    <m/>
    <m/>
    <m/>
    <m/>
    <m/>
    <m/>
    <m/>
    <m/>
    <m/>
    <m/>
    <m/>
    <m/>
  </r>
  <r>
    <b v="0"/>
    <n v="623"/>
    <s v="L-1548-164700684"/>
    <s v="997755229"/>
    <m/>
    <s v="https://portal.dnb.de/opac.htm?method=simpleSearch&amp;cqlMode=true&amp;query=idn%3D997755229"/>
    <s v="III 60, 75 (angebunden?)"/>
    <m/>
    <m/>
    <m/>
    <x v="0"/>
    <m/>
    <m/>
    <m/>
    <m/>
    <m/>
    <m/>
    <m/>
    <m/>
    <m/>
    <m/>
    <m/>
    <m/>
    <m/>
    <m/>
    <m/>
    <x v="0"/>
    <m/>
    <m/>
    <m/>
    <m/>
    <m/>
    <m/>
    <m/>
    <m/>
    <m/>
    <m/>
    <m/>
    <m/>
    <m/>
    <m/>
    <m/>
    <m/>
    <m/>
    <m/>
    <m/>
    <m/>
    <m/>
    <m/>
    <m/>
    <m/>
    <m/>
    <m/>
    <m/>
    <n v="0"/>
    <m/>
    <m/>
    <m/>
    <m/>
    <m/>
    <m/>
    <m/>
    <m/>
    <m/>
    <m/>
    <m/>
    <m/>
    <m/>
    <m/>
    <m/>
    <m/>
    <m/>
    <m/>
    <m/>
    <m/>
    <m/>
    <m/>
    <m/>
    <m/>
    <m/>
    <m/>
    <m/>
    <m/>
    <m/>
    <m/>
    <m/>
    <m/>
    <m/>
    <m/>
    <m/>
    <m/>
    <m/>
    <m/>
    <m/>
    <m/>
    <m/>
    <m/>
    <m/>
    <m/>
  </r>
  <r>
    <b v="0"/>
    <n v="624"/>
    <s v="L-1548-164693211"/>
    <s v="997748354"/>
    <m/>
    <s v="https://portal.dnb.de/opac.htm?method=simpleSearch&amp;cqlMode=true&amp;query=idn%3D997748354"/>
    <s v="III 60, 75 (angebunden?)"/>
    <m/>
    <m/>
    <m/>
    <x v="0"/>
    <m/>
    <m/>
    <m/>
    <m/>
    <m/>
    <m/>
    <m/>
    <m/>
    <m/>
    <m/>
    <m/>
    <m/>
    <m/>
    <m/>
    <m/>
    <x v="0"/>
    <m/>
    <m/>
    <m/>
    <m/>
    <m/>
    <m/>
    <m/>
    <m/>
    <m/>
    <m/>
    <m/>
    <m/>
    <m/>
    <m/>
    <m/>
    <m/>
    <m/>
    <m/>
    <m/>
    <m/>
    <m/>
    <m/>
    <m/>
    <m/>
    <m/>
    <m/>
    <m/>
    <n v="0"/>
    <m/>
    <m/>
    <m/>
    <m/>
    <m/>
    <m/>
    <m/>
    <m/>
    <m/>
    <m/>
    <m/>
    <m/>
    <m/>
    <m/>
    <m/>
    <m/>
    <m/>
    <m/>
    <m/>
    <m/>
    <m/>
    <m/>
    <m/>
    <m/>
    <m/>
    <m/>
    <m/>
    <m/>
    <m/>
    <m/>
    <m/>
    <m/>
    <m/>
    <m/>
    <m/>
    <m/>
    <m/>
    <m/>
    <m/>
    <m/>
    <m/>
    <m/>
    <m/>
    <m/>
  </r>
  <r>
    <b v="1"/>
    <n v="625"/>
    <s v="L-1548-315323418"/>
    <s v="1066865094"/>
    <s v="AaB"/>
    <s v="https://portal.dnb.de/opac.htm?method=simpleSearch&amp;cqlMode=true&amp;query=idn%3D1066865094"/>
    <s v="III 60, 76"/>
    <s v="III 60, 76"/>
    <s v="X"/>
    <s v="Papier- oder Pappeinband"/>
    <x v="2"/>
    <s v="180°"/>
    <m/>
    <m/>
    <m/>
    <m/>
    <n v="0"/>
    <m/>
    <m/>
    <m/>
    <m/>
    <m/>
    <m/>
    <m/>
    <m/>
    <m/>
    <x v="0"/>
    <m/>
    <m/>
    <m/>
    <m/>
    <m/>
    <m/>
    <m/>
    <m/>
    <m/>
    <m/>
    <m/>
    <m/>
    <m/>
    <m/>
    <m/>
    <m/>
    <m/>
    <m/>
    <m/>
    <m/>
    <m/>
    <m/>
    <m/>
    <m/>
    <m/>
    <m/>
    <m/>
    <n v="0"/>
    <m/>
    <m/>
    <m/>
    <m/>
    <m/>
    <m/>
    <m/>
    <m/>
    <m/>
    <m/>
    <m/>
    <m/>
    <m/>
    <m/>
    <m/>
    <m/>
    <m/>
    <m/>
    <m/>
    <m/>
    <m/>
    <m/>
    <m/>
    <m/>
    <m/>
    <m/>
    <m/>
    <m/>
    <m/>
    <m/>
    <m/>
    <m/>
    <m/>
    <m/>
    <m/>
    <m/>
    <m/>
    <m/>
    <m/>
    <m/>
    <m/>
    <m/>
    <m/>
    <m/>
  </r>
  <r>
    <b v="1"/>
    <n v="626"/>
    <s v="L-1549-315326913"/>
    <s v="1066868867"/>
    <s v="AaB"/>
    <s v="https://portal.dnb.de/opac.htm?method=simpleSearch&amp;cqlMode=true&amp;query=idn%3D1066868867"/>
    <s v="III 60, 77"/>
    <s v="III 60, 77"/>
    <s v="X"/>
    <s v="Papier- oder Pappeinband"/>
    <x v="2"/>
    <s v="180°"/>
    <m/>
    <m/>
    <m/>
    <m/>
    <n v="0"/>
    <m/>
    <m/>
    <m/>
    <m/>
    <m/>
    <m/>
    <m/>
    <m/>
    <m/>
    <x v="0"/>
    <m/>
    <m/>
    <m/>
    <m/>
    <m/>
    <m/>
    <m/>
    <m/>
    <m/>
    <m/>
    <m/>
    <m/>
    <m/>
    <m/>
    <m/>
    <m/>
    <m/>
    <m/>
    <m/>
    <m/>
    <m/>
    <m/>
    <m/>
    <m/>
    <m/>
    <m/>
    <m/>
    <n v="0"/>
    <m/>
    <m/>
    <m/>
    <m/>
    <m/>
    <m/>
    <m/>
    <m/>
    <m/>
    <m/>
    <m/>
    <m/>
    <m/>
    <m/>
    <m/>
    <m/>
    <m/>
    <m/>
    <m/>
    <m/>
    <m/>
    <m/>
    <m/>
    <m/>
    <m/>
    <m/>
    <m/>
    <m/>
    <m/>
    <m/>
    <m/>
    <m/>
    <m/>
    <m/>
    <m/>
    <m/>
    <m/>
    <m/>
    <m/>
    <m/>
    <m/>
    <m/>
    <m/>
    <m/>
  </r>
  <r>
    <b v="1"/>
    <n v="627"/>
    <s v="L-1549-315324384"/>
    <s v="1066866147"/>
    <s v="Aaf"/>
    <s v="https://portal.dnb.de/opac.htm?method=simpleSearch&amp;cqlMode=true&amp;query=idn%3D1066866147"/>
    <s v="III 60, 78"/>
    <s v="III 60, 78"/>
    <s v="X"/>
    <s v="Papier- oder Pappeinband"/>
    <x v="2"/>
    <s v="180°"/>
    <m/>
    <m/>
    <m/>
    <m/>
    <n v="0"/>
    <m/>
    <m/>
    <m/>
    <m/>
    <m/>
    <m/>
    <m/>
    <m/>
    <m/>
    <x v="0"/>
    <m/>
    <m/>
    <m/>
    <m/>
    <m/>
    <m/>
    <m/>
    <m/>
    <m/>
    <m/>
    <m/>
    <m/>
    <m/>
    <m/>
    <m/>
    <m/>
    <m/>
    <m/>
    <m/>
    <m/>
    <m/>
    <m/>
    <m/>
    <m/>
    <m/>
    <m/>
    <m/>
    <n v="0"/>
    <m/>
    <m/>
    <m/>
    <m/>
    <m/>
    <m/>
    <m/>
    <m/>
    <m/>
    <m/>
    <m/>
    <m/>
    <m/>
    <m/>
    <m/>
    <m/>
    <m/>
    <m/>
    <m/>
    <m/>
    <m/>
    <m/>
    <m/>
    <m/>
    <m/>
    <m/>
    <m/>
    <m/>
    <m/>
    <m/>
    <m/>
    <m/>
    <m/>
    <m/>
    <m/>
    <m/>
    <m/>
    <m/>
    <m/>
    <m/>
    <m/>
    <m/>
    <m/>
    <m/>
  </r>
  <r>
    <b v="1"/>
    <n v="628"/>
    <s v="L-1549-315490187"/>
    <s v="1066959668"/>
    <s v="AaB"/>
    <s v="https://portal.dnb.de/opac.htm?method=simpleSearch&amp;cqlMode=true&amp;query=idn%3D1066959668"/>
    <s v="III 60, 79"/>
    <s v="III 60, 79"/>
    <s v="X"/>
    <s v="Papier- oder Pappeinband"/>
    <x v="2"/>
    <s v="180°"/>
    <m/>
    <m/>
    <m/>
    <m/>
    <n v="0"/>
    <m/>
    <s v="Seiten glätten?"/>
    <m/>
    <m/>
    <m/>
    <m/>
    <m/>
    <m/>
    <m/>
    <x v="0"/>
    <m/>
    <m/>
    <m/>
    <m/>
    <m/>
    <m/>
    <m/>
    <m/>
    <m/>
    <m/>
    <m/>
    <m/>
    <m/>
    <m/>
    <m/>
    <m/>
    <m/>
    <m/>
    <m/>
    <m/>
    <m/>
    <m/>
    <m/>
    <m/>
    <m/>
    <m/>
    <m/>
    <n v="0"/>
    <m/>
    <m/>
    <m/>
    <m/>
    <m/>
    <m/>
    <m/>
    <m/>
    <m/>
    <m/>
    <m/>
    <m/>
    <m/>
    <m/>
    <m/>
    <m/>
    <m/>
    <m/>
    <m/>
    <m/>
    <m/>
    <m/>
    <m/>
    <m/>
    <m/>
    <m/>
    <m/>
    <m/>
    <m/>
    <m/>
    <m/>
    <m/>
    <m/>
    <m/>
    <m/>
    <m/>
    <m/>
    <m/>
    <m/>
    <m/>
    <m/>
    <m/>
    <m/>
    <m/>
  </r>
  <r>
    <b v="1"/>
    <n v="629"/>
    <s v="L-1549-315326158"/>
    <s v="1066867984"/>
    <s v="Aaf"/>
    <s v="https://portal.dnb.de/opac.htm?method=simpleSearch&amp;cqlMode=true&amp;query=idn%3D1066867984"/>
    <s v="III 60, 80"/>
    <s v="III 60, 80"/>
    <s v="X"/>
    <s v="Papier- oder Pappeinband"/>
    <x v="2"/>
    <s v="180°"/>
    <s v="welliger Buchblock"/>
    <m/>
    <m/>
    <m/>
    <m/>
    <m/>
    <m/>
    <m/>
    <m/>
    <m/>
    <m/>
    <m/>
    <m/>
    <m/>
    <x v="0"/>
    <m/>
    <m/>
    <m/>
    <m/>
    <m/>
    <m/>
    <m/>
    <m/>
    <m/>
    <m/>
    <m/>
    <m/>
    <m/>
    <m/>
    <m/>
    <m/>
    <m/>
    <m/>
    <m/>
    <m/>
    <m/>
    <m/>
    <m/>
    <m/>
    <m/>
    <m/>
    <m/>
    <n v="0"/>
    <m/>
    <m/>
    <m/>
    <m/>
    <m/>
    <m/>
    <m/>
    <m/>
    <m/>
    <m/>
    <m/>
    <m/>
    <m/>
    <m/>
    <m/>
    <m/>
    <m/>
    <m/>
    <m/>
    <m/>
    <m/>
    <m/>
    <m/>
    <m/>
    <m/>
    <m/>
    <m/>
    <m/>
    <m/>
    <m/>
    <m/>
    <m/>
    <m/>
    <m/>
    <m/>
    <m/>
    <m/>
    <m/>
    <m/>
    <m/>
    <m/>
    <m/>
    <m/>
    <m/>
  </r>
  <r>
    <b v="1"/>
    <n v="630"/>
    <s v="L-1549-164690077"/>
    <s v="997745096"/>
    <s v="Aal"/>
    <s v="https://portal.dnb.de/opac.htm?method=simpleSearch&amp;cqlMode=true&amp;query=idn%3D997745096"/>
    <s v="III 60, 81"/>
    <s v="III 60, 81"/>
    <s v="X"/>
    <s v="Papier- oder Pappeinband"/>
    <x v="2"/>
    <s v="180°"/>
    <m/>
    <m/>
    <m/>
    <m/>
    <n v="0"/>
    <m/>
    <m/>
    <m/>
    <m/>
    <m/>
    <m/>
    <m/>
    <m/>
    <m/>
    <x v="0"/>
    <m/>
    <m/>
    <m/>
    <m/>
    <m/>
    <m/>
    <m/>
    <m/>
    <m/>
    <m/>
    <m/>
    <m/>
    <m/>
    <m/>
    <m/>
    <m/>
    <m/>
    <m/>
    <m/>
    <m/>
    <m/>
    <m/>
    <m/>
    <m/>
    <m/>
    <m/>
    <m/>
    <n v="0"/>
    <m/>
    <m/>
    <m/>
    <m/>
    <m/>
    <m/>
    <m/>
    <m/>
    <m/>
    <m/>
    <m/>
    <m/>
    <m/>
    <m/>
    <m/>
    <m/>
    <m/>
    <m/>
    <m/>
    <m/>
    <m/>
    <m/>
    <m/>
    <m/>
    <m/>
    <m/>
    <m/>
    <m/>
    <m/>
    <m/>
    <m/>
    <m/>
    <m/>
    <m/>
    <m/>
    <m/>
    <m/>
    <m/>
    <m/>
    <m/>
    <m/>
    <m/>
    <m/>
    <m/>
  </r>
  <r>
    <b v="1"/>
    <n v="631"/>
    <s v="L-1549-315493755"/>
    <s v="1066963517"/>
    <s v="AaB"/>
    <s v="https://portal.dnb.de/opac.htm?method=simpleSearch&amp;cqlMode=true&amp;query=idn%3D1066963517"/>
    <s v="III 60, 82"/>
    <s v="III 60, 82"/>
    <s v="X"/>
    <s v="Gewebeeinband"/>
    <x v="2"/>
    <s v="180°"/>
    <s v="hohler Rücken"/>
    <m/>
    <m/>
    <m/>
    <n v="0"/>
    <m/>
    <s v="mit Blindlagen"/>
    <m/>
    <m/>
    <m/>
    <m/>
    <m/>
    <m/>
    <m/>
    <x v="0"/>
    <m/>
    <m/>
    <m/>
    <m/>
    <m/>
    <m/>
    <m/>
    <m/>
    <m/>
    <m/>
    <m/>
    <m/>
    <m/>
    <m/>
    <m/>
    <m/>
    <m/>
    <m/>
    <m/>
    <m/>
    <m/>
    <m/>
    <m/>
    <m/>
    <m/>
    <m/>
    <m/>
    <n v="0"/>
    <m/>
    <m/>
    <m/>
    <m/>
    <m/>
    <m/>
    <m/>
    <m/>
    <m/>
    <m/>
    <m/>
    <m/>
    <m/>
    <m/>
    <m/>
    <m/>
    <m/>
    <m/>
    <m/>
    <m/>
    <m/>
    <m/>
    <m/>
    <m/>
    <m/>
    <m/>
    <m/>
    <m/>
    <m/>
    <m/>
    <m/>
    <m/>
    <m/>
    <m/>
    <m/>
    <m/>
    <m/>
    <m/>
    <m/>
    <m/>
    <m/>
    <m/>
    <m/>
    <m/>
  </r>
  <r>
    <b v="1"/>
    <n v="632"/>
    <s v="L-1549-315326166"/>
    <s v="1066867984"/>
    <s v="Aaf"/>
    <s v="https://portal.dnb.de/opac.htm?method=simpleSearch&amp;cqlMode=true&amp;query=idn%3D1066867984"/>
    <s v="III 60, 83"/>
    <s v="III 60, 83"/>
    <s v="X"/>
    <s v="Gewebeeinband"/>
    <x v="2"/>
    <s v="180°"/>
    <s v="fester Rücken mit Schmuckprägung"/>
    <m/>
    <m/>
    <m/>
    <n v="0"/>
    <m/>
    <s v="mit Blindlagen"/>
    <m/>
    <m/>
    <m/>
    <m/>
    <m/>
    <m/>
    <m/>
    <x v="0"/>
    <m/>
    <m/>
    <m/>
    <m/>
    <m/>
    <m/>
    <m/>
    <m/>
    <m/>
    <m/>
    <m/>
    <m/>
    <m/>
    <m/>
    <m/>
    <m/>
    <m/>
    <m/>
    <m/>
    <m/>
    <m/>
    <m/>
    <m/>
    <m/>
    <m/>
    <m/>
    <m/>
    <n v="0"/>
    <m/>
    <m/>
    <m/>
    <m/>
    <m/>
    <m/>
    <m/>
    <m/>
    <m/>
    <m/>
    <m/>
    <m/>
    <m/>
    <m/>
    <m/>
    <m/>
    <m/>
    <m/>
    <m/>
    <m/>
    <m/>
    <m/>
    <m/>
    <m/>
    <m/>
    <m/>
    <m/>
    <m/>
    <m/>
    <m/>
    <m/>
    <m/>
    <m/>
    <m/>
    <m/>
    <m/>
    <m/>
    <m/>
    <m/>
    <m/>
    <m/>
    <m/>
    <m/>
    <m/>
  </r>
  <r>
    <b v="1"/>
    <n v="633"/>
    <s v="L-1549-315192097"/>
    <s v="1066769680"/>
    <s v="Aaf"/>
    <s v="https://portal.dnb.de/opac.htm?method=simpleSearch&amp;cqlMode=true&amp;query=idn%3D1066769680"/>
    <s v="III 60, 84"/>
    <s v="III 60, 84"/>
    <s v="X"/>
    <s v="Papier- oder Pappeinband"/>
    <x v="2"/>
    <s v="180°"/>
    <m/>
    <m/>
    <m/>
    <m/>
    <n v="0"/>
    <m/>
    <m/>
    <m/>
    <m/>
    <m/>
    <m/>
    <m/>
    <m/>
    <m/>
    <x v="0"/>
    <m/>
    <m/>
    <m/>
    <m/>
    <m/>
    <m/>
    <m/>
    <m/>
    <m/>
    <m/>
    <m/>
    <m/>
    <m/>
    <m/>
    <m/>
    <m/>
    <m/>
    <m/>
    <m/>
    <m/>
    <m/>
    <m/>
    <m/>
    <m/>
    <m/>
    <m/>
    <m/>
    <n v="0"/>
    <m/>
    <m/>
    <m/>
    <m/>
    <m/>
    <m/>
    <m/>
    <m/>
    <m/>
    <m/>
    <m/>
    <m/>
    <m/>
    <m/>
    <m/>
    <m/>
    <m/>
    <m/>
    <m/>
    <m/>
    <m/>
    <m/>
    <m/>
    <m/>
    <m/>
    <m/>
    <m/>
    <m/>
    <m/>
    <m/>
    <m/>
    <m/>
    <m/>
    <m/>
    <m/>
    <m/>
    <m/>
    <m/>
    <m/>
    <m/>
    <m/>
    <m/>
    <m/>
    <m/>
  </r>
  <r>
    <b v="1"/>
    <n v="634"/>
    <s v="L-1550-315324899"/>
    <s v="1066866635"/>
    <s v="AaB"/>
    <s v="https://portal.dnb.de/opac.htm?method=simpleSearch&amp;cqlMode=true&amp;query=idn%3D1066866635"/>
    <s v="III 60, 85"/>
    <s v="III 60, 85"/>
    <s v="X"/>
    <s v="Halbpergamentband"/>
    <x v="2"/>
    <s v="180°"/>
    <s v="hohler Rücken"/>
    <m/>
    <m/>
    <m/>
    <n v="0"/>
    <m/>
    <m/>
    <m/>
    <m/>
    <m/>
    <m/>
    <m/>
    <m/>
    <m/>
    <x v="0"/>
    <m/>
    <m/>
    <m/>
    <m/>
    <m/>
    <m/>
    <m/>
    <m/>
    <m/>
    <m/>
    <m/>
    <m/>
    <m/>
    <m/>
    <m/>
    <m/>
    <m/>
    <m/>
    <m/>
    <m/>
    <m/>
    <m/>
    <m/>
    <m/>
    <m/>
    <m/>
    <m/>
    <n v="0"/>
    <m/>
    <m/>
    <m/>
    <m/>
    <m/>
    <m/>
    <m/>
    <m/>
    <m/>
    <m/>
    <m/>
    <m/>
    <m/>
    <m/>
    <m/>
    <m/>
    <m/>
    <m/>
    <m/>
    <m/>
    <m/>
    <m/>
    <m/>
    <m/>
    <m/>
    <m/>
    <m/>
    <m/>
    <m/>
    <m/>
    <m/>
    <m/>
    <m/>
    <m/>
    <m/>
    <m/>
    <m/>
    <m/>
    <m/>
    <m/>
    <m/>
    <m/>
    <m/>
    <m/>
  </r>
  <r>
    <b v="1"/>
    <n v="635"/>
    <s v="L-1550-315329068"/>
    <s v="106687123X"/>
    <s v="Aaf"/>
    <s v="https://portal.dnb.de/opac.htm?method=simpleSearch&amp;cqlMode=true&amp;query=idn%3D106687123X"/>
    <s v="III 60, 86"/>
    <s v="III 60, 86"/>
    <s v="X"/>
    <s v="Halbledereinband, Schließen, erhabene Buchbeschläge"/>
    <x v="1"/>
    <s v="nur sehr geringer Öffnungswinkel"/>
    <s v="fester Rücken mit Schmuckprägung"/>
    <m/>
    <s v="Buchschuh"/>
    <s v="Nein"/>
    <n v="0"/>
    <m/>
    <m/>
    <m/>
    <m/>
    <m/>
    <m/>
    <m/>
    <m/>
    <m/>
    <x v="0"/>
    <m/>
    <m/>
    <m/>
    <m/>
    <m/>
    <m/>
    <m/>
    <m/>
    <m/>
    <m/>
    <m/>
    <m/>
    <m/>
    <m/>
    <m/>
    <m/>
    <m/>
    <m/>
    <m/>
    <m/>
    <m/>
    <m/>
    <m/>
    <m/>
    <m/>
    <m/>
    <m/>
    <n v="0"/>
    <m/>
    <m/>
    <m/>
    <m/>
    <m/>
    <m/>
    <m/>
    <m/>
    <m/>
    <m/>
    <m/>
    <m/>
    <m/>
    <m/>
    <m/>
    <m/>
    <m/>
    <m/>
    <m/>
    <m/>
    <m/>
    <m/>
    <m/>
    <m/>
    <m/>
    <m/>
    <m/>
    <m/>
    <m/>
    <m/>
    <m/>
    <m/>
    <m/>
    <m/>
    <m/>
    <m/>
    <m/>
    <m/>
    <m/>
    <m/>
    <m/>
    <m/>
    <m/>
    <m/>
  </r>
  <r>
    <b v="1"/>
    <n v="636"/>
    <s v="L-1551-31548764X"/>
    <s v="1066957029"/>
    <s v="Aaf"/>
    <s v="https://portal.dnb.de/opac.htm?method=simpleSearch&amp;cqlMode=true&amp;query=idn%3D1066957029"/>
    <s v="III 60, 87"/>
    <s v="III 60, 87"/>
    <s v="X"/>
    <s v="Pergamentband"/>
    <x v="2"/>
    <s v="80° bis 110°, einseitig digitalisierbar?"/>
    <m/>
    <m/>
    <m/>
    <m/>
    <n v="0"/>
    <m/>
    <m/>
    <m/>
    <m/>
    <m/>
    <m/>
    <m/>
    <m/>
    <m/>
    <x v="0"/>
    <m/>
    <m/>
    <m/>
    <m/>
    <m/>
    <m/>
    <m/>
    <m/>
    <m/>
    <m/>
    <m/>
    <m/>
    <m/>
    <m/>
    <m/>
    <m/>
    <m/>
    <m/>
    <m/>
    <m/>
    <m/>
    <m/>
    <m/>
    <m/>
    <m/>
    <m/>
    <m/>
    <n v="0"/>
    <m/>
    <m/>
    <m/>
    <m/>
    <m/>
    <m/>
    <m/>
    <m/>
    <m/>
    <m/>
    <m/>
    <m/>
    <m/>
    <m/>
    <m/>
    <m/>
    <m/>
    <m/>
    <m/>
    <m/>
    <m/>
    <m/>
    <m/>
    <m/>
    <m/>
    <m/>
    <m/>
    <m/>
    <m/>
    <m/>
    <m/>
    <m/>
    <m/>
    <m/>
    <m/>
    <m/>
    <m/>
    <m/>
    <m/>
    <m/>
    <m/>
    <m/>
    <m/>
    <m/>
  </r>
  <r>
    <b v="1"/>
    <n v="637"/>
    <s v="L-1551-164690565"/>
    <s v="997745622"/>
    <s v="Aal"/>
    <s v="https://portal.dnb.de/opac.htm?method=simpleSearch&amp;cqlMode=true&amp;query=idn%3D997745622"/>
    <s v="III 60, 88"/>
    <s v="III 60, 88"/>
    <s v="X"/>
    <s v="Gewebeeinband"/>
    <x v="2"/>
    <s v="180°"/>
    <s v="fester Rücken mit Schmuckprägung"/>
    <m/>
    <m/>
    <m/>
    <n v="1"/>
    <m/>
    <s v="mit Blindlagen"/>
    <m/>
    <m/>
    <m/>
    <m/>
    <m/>
    <m/>
    <m/>
    <x v="4"/>
    <s v="x"/>
    <m/>
    <s v="h/E"/>
    <m/>
    <m/>
    <m/>
    <m/>
    <m/>
    <s v="Pa"/>
    <s v="x"/>
    <m/>
    <m/>
    <m/>
    <m/>
    <m/>
    <m/>
    <m/>
    <m/>
    <m/>
    <m/>
    <m/>
    <m/>
    <s v="110"/>
    <m/>
    <m/>
    <m/>
    <s v="n"/>
    <n v="0"/>
    <m/>
    <m/>
    <m/>
    <m/>
    <m/>
    <m/>
    <m/>
    <s v="Schaden stabil"/>
    <m/>
    <m/>
    <m/>
    <m/>
    <m/>
    <m/>
    <m/>
    <m/>
    <m/>
    <m/>
    <m/>
    <m/>
    <m/>
    <m/>
    <m/>
    <m/>
    <m/>
    <m/>
    <m/>
    <m/>
    <m/>
    <m/>
    <m/>
    <m/>
    <m/>
    <m/>
    <m/>
    <m/>
    <m/>
    <m/>
    <m/>
    <m/>
    <m/>
    <m/>
    <m/>
    <m/>
  </r>
  <r>
    <b v="1"/>
    <n v="638"/>
    <s v="L-1551-315491086"/>
    <s v="1066960593"/>
    <s v="Aaf"/>
    <s v="https://portal.dnb.de/opac.htm?method=simpleSearch&amp;cqlMode=true&amp;query=idn%3D1066960593"/>
    <s v="III 60, 89"/>
    <s v="III 60, 89"/>
    <m/>
    <m/>
    <x v="2"/>
    <m/>
    <m/>
    <m/>
    <m/>
    <m/>
    <m/>
    <m/>
    <m/>
    <m/>
    <m/>
    <m/>
    <m/>
    <m/>
    <m/>
    <m/>
    <x v="5"/>
    <s v="x"/>
    <m/>
    <s v="h/E"/>
    <m/>
    <m/>
    <m/>
    <m/>
    <m/>
    <s v="Pa"/>
    <m/>
    <m/>
    <m/>
    <m/>
    <m/>
    <m/>
    <m/>
    <m/>
    <m/>
    <m/>
    <m/>
    <m/>
    <m/>
    <s v="110"/>
    <m/>
    <m/>
    <m/>
    <s v="n"/>
    <n v="0"/>
    <m/>
    <m/>
    <m/>
    <s v="x"/>
    <m/>
    <m/>
    <m/>
    <s v="Schaden stabil"/>
    <m/>
    <m/>
    <m/>
    <m/>
    <m/>
    <m/>
    <m/>
    <m/>
    <m/>
    <m/>
    <m/>
    <m/>
    <m/>
    <m/>
    <m/>
    <m/>
    <m/>
    <m/>
    <m/>
    <m/>
    <m/>
    <m/>
    <m/>
    <m/>
    <m/>
    <m/>
    <m/>
    <m/>
    <m/>
    <m/>
    <m/>
    <m/>
    <m/>
    <m/>
    <m/>
    <m/>
  </r>
  <r>
    <b v="1"/>
    <n v="639"/>
    <s v="L-1552-314710604"/>
    <s v="1066458820"/>
    <s v="Aaf"/>
    <s v="https://portal.dnb.de/opac.htm?method=simpleSearch&amp;cqlMode=true&amp;query=idn%3D1066458820"/>
    <s v="III 60, 90"/>
    <s v="III 60, 90"/>
    <m/>
    <m/>
    <x v="0"/>
    <m/>
    <m/>
    <m/>
    <m/>
    <m/>
    <m/>
    <m/>
    <m/>
    <m/>
    <m/>
    <m/>
    <m/>
    <m/>
    <m/>
    <m/>
    <x v="0"/>
    <m/>
    <m/>
    <m/>
    <m/>
    <m/>
    <m/>
    <m/>
    <m/>
    <m/>
    <m/>
    <m/>
    <m/>
    <m/>
    <m/>
    <m/>
    <m/>
    <m/>
    <m/>
    <m/>
    <m/>
    <m/>
    <m/>
    <m/>
    <m/>
    <m/>
    <m/>
    <m/>
    <n v="0"/>
    <m/>
    <m/>
    <m/>
    <m/>
    <m/>
    <m/>
    <m/>
    <m/>
    <m/>
    <m/>
    <m/>
    <m/>
    <m/>
    <m/>
    <m/>
    <m/>
    <m/>
    <m/>
    <m/>
    <m/>
    <m/>
    <m/>
    <m/>
    <m/>
    <m/>
    <m/>
    <m/>
    <m/>
    <m/>
    <m/>
    <m/>
    <m/>
    <m/>
    <m/>
    <m/>
    <m/>
    <m/>
    <m/>
    <m/>
    <m/>
    <m/>
    <m/>
    <m/>
    <m/>
  </r>
  <r>
    <b v="1"/>
    <n v="665"/>
    <s v="L-1552-169129314"/>
    <s v="999770985"/>
    <s v="Aal"/>
    <s v="https://portal.dnb.de/opac.htm?method=simpleSearch&amp;cqlMode=true&amp;query=idn%3D999770985"/>
    <s v="III 60, 90 a"/>
    <s v="III 60, 90a"/>
    <m/>
    <m/>
    <x v="0"/>
    <m/>
    <m/>
    <m/>
    <m/>
    <m/>
    <m/>
    <m/>
    <m/>
    <m/>
    <m/>
    <m/>
    <m/>
    <m/>
    <m/>
    <m/>
    <x v="0"/>
    <m/>
    <m/>
    <m/>
    <m/>
    <m/>
    <m/>
    <m/>
    <m/>
    <m/>
    <m/>
    <m/>
    <m/>
    <m/>
    <m/>
    <m/>
    <m/>
    <m/>
    <m/>
    <m/>
    <m/>
    <m/>
    <m/>
    <m/>
    <m/>
    <m/>
    <m/>
    <m/>
    <n v="0"/>
    <m/>
    <m/>
    <m/>
    <m/>
    <m/>
    <m/>
    <m/>
    <m/>
    <m/>
    <m/>
    <m/>
    <m/>
    <m/>
    <m/>
    <m/>
    <m/>
    <m/>
    <m/>
    <m/>
    <m/>
    <m/>
    <m/>
    <m/>
    <m/>
    <m/>
    <m/>
    <m/>
    <m/>
    <m/>
    <m/>
    <m/>
    <m/>
    <m/>
    <m/>
    <m/>
    <m/>
    <m/>
    <m/>
    <m/>
    <m/>
    <m/>
    <m/>
    <m/>
    <m/>
  </r>
  <r>
    <b v="1"/>
    <n v="640"/>
    <s v="L-1555-315326255"/>
    <s v="1066868050"/>
    <s v="AaB"/>
    <s v="https://portal.dnb.de/opac.htm?method=simpleSearch&amp;cqlMode=true&amp;query=idn%3D1066868050"/>
    <s v="III 60, 91"/>
    <s v="III 60, 91"/>
    <m/>
    <m/>
    <x v="0"/>
    <m/>
    <m/>
    <m/>
    <m/>
    <m/>
    <m/>
    <m/>
    <m/>
    <m/>
    <m/>
    <m/>
    <m/>
    <m/>
    <m/>
    <m/>
    <x v="0"/>
    <m/>
    <m/>
    <m/>
    <m/>
    <m/>
    <m/>
    <m/>
    <m/>
    <m/>
    <m/>
    <m/>
    <m/>
    <m/>
    <m/>
    <m/>
    <m/>
    <m/>
    <m/>
    <m/>
    <m/>
    <m/>
    <m/>
    <m/>
    <m/>
    <m/>
    <m/>
    <m/>
    <n v="0"/>
    <m/>
    <m/>
    <m/>
    <m/>
    <m/>
    <m/>
    <m/>
    <m/>
    <m/>
    <m/>
    <m/>
    <m/>
    <m/>
    <m/>
    <m/>
    <m/>
    <m/>
    <m/>
    <m/>
    <m/>
    <m/>
    <m/>
    <m/>
    <m/>
    <m/>
    <m/>
    <m/>
    <m/>
    <m/>
    <m/>
    <m/>
    <m/>
    <m/>
    <m/>
    <m/>
    <m/>
    <m/>
    <m/>
    <m/>
    <m/>
    <m/>
    <m/>
    <m/>
    <m/>
  </r>
  <r>
    <b v="1"/>
    <n v="641"/>
    <s v="L-1557-315216573"/>
    <s v="1066796122"/>
    <s v="Aaf"/>
    <s v="https://portal.dnb.de/opac.htm?method=simpleSearch&amp;cqlMode=true&amp;query=idn%3D1066796122"/>
    <s v="III 60, 92"/>
    <s v="III 60, 92"/>
    <m/>
    <m/>
    <x v="2"/>
    <m/>
    <m/>
    <m/>
    <m/>
    <m/>
    <m/>
    <m/>
    <m/>
    <m/>
    <m/>
    <m/>
    <m/>
    <m/>
    <m/>
    <m/>
    <x v="3"/>
    <s v="x"/>
    <m/>
    <s v="f/V"/>
    <m/>
    <m/>
    <m/>
    <m/>
    <m/>
    <s v="Pa"/>
    <m/>
    <m/>
    <m/>
    <s v="x"/>
    <m/>
    <m/>
    <m/>
    <m/>
    <m/>
    <m/>
    <m/>
    <n v="0"/>
    <s v="x"/>
    <s v="45"/>
    <m/>
    <m/>
    <m/>
    <s v="ja vor"/>
    <n v="0.5"/>
    <m/>
    <m/>
    <m/>
    <s v="x"/>
    <m/>
    <m/>
    <m/>
    <m/>
    <m/>
    <m/>
    <s v="x"/>
    <s v="x"/>
    <s v="x"/>
    <m/>
    <m/>
    <m/>
    <m/>
    <m/>
    <m/>
    <m/>
    <m/>
    <m/>
    <m/>
    <n v="0.5"/>
    <m/>
    <m/>
    <m/>
    <m/>
    <m/>
    <m/>
    <m/>
    <m/>
    <m/>
    <m/>
    <m/>
    <m/>
    <m/>
    <m/>
    <m/>
    <m/>
    <m/>
    <m/>
    <m/>
    <m/>
  </r>
  <r>
    <b v="1"/>
    <n v="642"/>
    <s v="L-1507-315494514"/>
    <s v="1066964289"/>
    <s v="Aal"/>
    <s v="https://portal.dnb.de/opac.htm?method=simpleSearch&amp;cqlMode=true&amp;query=idn%3D1066964289"/>
    <s v="III 60, 93"/>
    <s v="III 60, 93"/>
    <m/>
    <m/>
    <x v="0"/>
    <m/>
    <m/>
    <m/>
    <m/>
    <m/>
    <m/>
    <m/>
    <m/>
    <m/>
    <m/>
    <m/>
    <m/>
    <m/>
    <m/>
    <m/>
    <x v="0"/>
    <m/>
    <m/>
    <m/>
    <m/>
    <m/>
    <m/>
    <m/>
    <m/>
    <m/>
    <m/>
    <m/>
    <m/>
    <m/>
    <m/>
    <m/>
    <m/>
    <m/>
    <m/>
    <m/>
    <m/>
    <m/>
    <m/>
    <m/>
    <m/>
    <m/>
    <m/>
    <m/>
    <n v="0"/>
    <m/>
    <m/>
    <m/>
    <m/>
    <m/>
    <m/>
    <m/>
    <m/>
    <m/>
    <m/>
    <m/>
    <m/>
    <m/>
    <m/>
    <m/>
    <m/>
    <m/>
    <m/>
    <m/>
    <m/>
    <m/>
    <m/>
    <m/>
    <m/>
    <m/>
    <m/>
    <m/>
    <m/>
    <m/>
    <m/>
    <m/>
    <m/>
    <m/>
    <m/>
    <m/>
    <m/>
    <m/>
    <m/>
    <m/>
    <m/>
    <m/>
    <m/>
    <m/>
    <m/>
  </r>
  <r>
    <b v="1"/>
    <n v="643"/>
    <s v="L-1509-315493356"/>
    <s v="106696307X"/>
    <s v="Aaf"/>
    <s v="https://portal.dnb.de/opac.htm?method=simpleSearch&amp;cqlMode=true&amp;query=idn%3D106696307X"/>
    <s v="III 60, 94"/>
    <s v="III 60, 94"/>
    <m/>
    <m/>
    <x v="2"/>
    <m/>
    <m/>
    <m/>
    <m/>
    <m/>
    <m/>
    <m/>
    <m/>
    <m/>
    <m/>
    <m/>
    <m/>
    <m/>
    <m/>
    <m/>
    <x v="3"/>
    <s v="x"/>
    <m/>
    <s v="f/V"/>
    <m/>
    <s v="x"/>
    <m/>
    <m/>
    <m/>
    <s v="Pa"/>
    <m/>
    <m/>
    <m/>
    <m/>
    <m/>
    <m/>
    <m/>
    <m/>
    <m/>
    <m/>
    <m/>
    <m/>
    <m/>
    <s v="80"/>
    <m/>
    <m/>
    <m/>
    <s v="ja vor"/>
    <n v="1"/>
    <m/>
    <m/>
    <m/>
    <s v="x"/>
    <m/>
    <m/>
    <m/>
    <m/>
    <m/>
    <s v="Umschlag (Leder pudert)"/>
    <s v="x"/>
    <s v="x"/>
    <s v="x"/>
    <m/>
    <m/>
    <m/>
    <m/>
    <m/>
    <m/>
    <m/>
    <m/>
    <m/>
    <m/>
    <n v="1"/>
    <s v="Einschlag fixieren, am Rücken evtl. nur überfangen"/>
    <m/>
    <m/>
    <m/>
    <m/>
    <m/>
    <m/>
    <m/>
    <m/>
    <m/>
    <m/>
    <m/>
    <m/>
    <m/>
    <m/>
    <m/>
    <m/>
    <m/>
    <m/>
    <m/>
  </r>
  <r>
    <b v="0"/>
    <n v="644"/>
    <s v="L-1509-163089574"/>
    <s v="996967060"/>
    <m/>
    <s v="https://portal.dnb.de/opac.htm?method=simpleSearch&amp;cqlMode=true&amp;query=idn%3D996967060"/>
    <s v="III 60, 95"/>
    <m/>
    <m/>
    <m/>
    <x v="1"/>
    <m/>
    <m/>
    <m/>
    <m/>
    <m/>
    <m/>
    <m/>
    <m/>
    <m/>
    <m/>
    <m/>
    <m/>
    <m/>
    <m/>
    <m/>
    <x v="6"/>
    <s v="x"/>
    <s v="x"/>
    <s v="h/E"/>
    <m/>
    <s v="x"/>
    <m/>
    <m/>
    <m/>
    <s v="Pa"/>
    <m/>
    <m/>
    <m/>
    <m/>
    <m/>
    <m/>
    <m/>
    <m/>
    <m/>
    <m/>
    <m/>
    <m/>
    <m/>
    <s v="110"/>
    <m/>
    <m/>
    <m/>
    <s v="ja vor"/>
    <n v="0.5"/>
    <m/>
    <m/>
    <m/>
    <s v="x"/>
    <m/>
    <m/>
    <m/>
    <s v="Schaden ansonsten stabil"/>
    <m/>
    <s v="Umschlag (Leder pudert)"/>
    <s v="x"/>
    <s v="x"/>
    <s v="x"/>
    <m/>
    <s v="v/h"/>
    <m/>
    <m/>
    <m/>
    <m/>
    <m/>
    <m/>
    <m/>
    <m/>
    <n v="0.5"/>
    <s v="nur Leder am Rücken fixieren, Schaden ist stabil"/>
    <m/>
    <m/>
    <m/>
    <m/>
    <m/>
    <m/>
    <m/>
    <m/>
    <m/>
    <m/>
    <m/>
    <m/>
    <m/>
    <m/>
    <m/>
    <m/>
    <m/>
    <m/>
    <m/>
  </r>
  <r>
    <b v="1"/>
    <m/>
    <s v="L-1509-785173919"/>
    <s v="1262787432"/>
    <s v="Qd"/>
    <m/>
    <s v="III 60, 95"/>
    <s v="III 60, 95"/>
    <m/>
    <m/>
    <x v="0"/>
    <m/>
    <m/>
    <m/>
    <m/>
    <m/>
    <m/>
    <m/>
    <m/>
    <m/>
    <m/>
    <m/>
    <m/>
    <m/>
    <m/>
    <m/>
    <x v="0"/>
    <m/>
    <m/>
    <m/>
    <m/>
    <m/>
    <m/>
    <m/>
    <m/>
    <m/>
    <m/>
    <m/>
    <m/>
    <m/>
    <m/>
    <m/>
    <m/>
    <m/>
    <m/>
    <m/>
    <m/>
    <m/>
    <m/>
    <m/>
    <m/>
    <m/>
    <m/>
    <m/>
    <m/>
    <m/>
    <m/>
    <m/>
    <m/>
    <m/>
    <m/>
    <m/>
    <m/>
    <m/>
    <m/>
    <m/>
    <m/>
    <m/>
    <m/>
    <m/>
    <m/>
    <m/>
    <m/>
    <m/>
    <m/>
    <m/>
    <m/>
    <m/>
    <m/>
    <m/>
    <m/>
    <m/>
    <m/>
    <m/>
    <m/>
    <m/>
    <m/>
    <m/>
    <m/>
    <m/>
    <m/>
    <m/>
    <m/>
    <m/>
    <m/>
    <m/>
    <m/>
    <m/>
    <m/>
  </r>
  <r>
    <b v="0"/>
    <n v="645"/>
    <s v="L-1880-171088549"/>
    <s v="1000737918"/>
    <m/>
    <s v="https://portal.dnb.de/opac.htm?method=simpleSearch&amp;cqlMode=true&amp;query=idn%3D1000737918"/>
    <s v="III 60, 95 (angebunden)"/>
    <m/>
    <m/>
    <m/>
    <x v="0"/>
    <m/>
    <m/>
    <m/>
    <m/>
    <m/>
    <m/>
    <m/>
    <m/>
    <m/>
    <m/>
    <m/>
    <m/>
    <m/>
    <m/>
    <m/>
    <x v="0"/>
    <m/>
    <m/>
    <m/>
    <m/>
    <m/>
    <m/>
    <m/>
    <m/>
    <m/>
    <m/>
    <m/>
    <m/>
    <m/>
    <m/>
    <m/>
    <m/>
    <m/>
    <m/>
    <m/>
    <m/>
    <m/>
    <m/>
    <m/>
    <m/>
    <m/>
    <m/>
    <m/>
    <n v="0"/>
    <m/>
    <m/>
    <m/>
    <m/>
    <m/>
    <m/>
    <m/>
    <m/>
    <m/>
    <m/>
    <m/>
    <m/>
    <m/>
    <m/>
    <m/>
    <m/>
    <m/>
    <m/>
    <m/>
    <m/>
    <m/>
    <m/>
    <m/>
    <m/>
    <m/>
    <m/>
    <m/>
    <m/>
    <m/>
    <m/>
    <m/>
    <m/>
    <m/>
    <m/>
    <m/>
    <m/>
    <m/>
    <m/>
    <m/>
    <m/>
    <m/>
    <m/>
    <m/>
    <m/>
  </r>
  <r>
    <b v="1"/>
    <n v="646"/>
    <s v="L-1509-315074647"/>
    <s v="1066686521"/>
    <s v="Aaf"/>
    <s v="https://portal.dnb.de/opac.htm?method=simpleSearch&amp;cqlMode=true&amp;query=idn%3D1066686521"/>
    <s v="III 60, 96"/>
    <s v="III 60, 96"/>
    <m/>
    <m/>
    <x v="1"/>
    <m/>
    <m/>
    <m/>
    <m/>
    <m/>
    <m/>
    <m/>
    <m/>
    <m/>
    <m/>
    <m/>
    <m/>
    <m/>
    <m/>
    <m/>
    <x v="6"/>
    <s v="x"/>
    <m/>
    <s v="h/E"/>
    <m/>
    <m/>
    <m/>
    <m/>
    <m/>
    <s v="Pa"/>
    <m/>
    <m/>
    <m/>
    <m/>
    <m/>
    <m/>
    <m/>
    <m/>
    <m/>
    <m/>
    <m/>
    <m/>
    <m/>
    <s v="110"/>
    <m/>
    <m/>
    <m/>
    <s v="n"/>
    <n v="0"/>
    <m/>
    <m/>
    <m/>
    <s v="x"/>
    <m/>
    <m/>
    <m/>
    <s v="Schaden stabil"/>
    <m/>
    <m/>
    <m/>
    <m/>
    <m/>
    <m/>
    <m/>
    <m/>
    <m/>
    <m/>
    <m/>
    <m/>
    <m/>
    <m/>
    <m/>
    <m/>
    <m/>
    <m/>
    <m/>
    <m/>
    <m/>
    <m/>
    <m/>
    <m/>
    <m/>
    <m/>
    <m/>
    <m/>
    <m/>
    <m/>
    <m/>
    <m/>
    <m/>
    <m/>
    <m/>
    <m/>
  </r>
  <r>
    <b v="1"/>
    <n v="647"/>
    <s v="L-1509-315328045"/>
    <s v="1066870136"/>
    <s v="Aaf"/>
    <s v="https://portal.dnb.de/opac.htm?method=simpleSearch&amp;cqlMode=true&amp;query=idn%3D1066870136"/>
    <s v="III 60, 97"/>
    <s v="III 60, 97"/>
    <m/>
    <m/>
    <x v="0"/>
    <m/>
    <m/>
    <m/>
    <m/>
    <m/>
    <m/>
    <m/>
    <m/>
    <m/>
    <m/>
    <m/>
    <m/>
    <m/>
    <m/>
    <m/>
    <x v="0"/>
    <m/>
    <m/>
    <m/>
    <m/>
    <m/>
    <m/>
    <m/>
    <m/>
    <m/>
    <m/>
    <m/>
    <m/>
    <m/>
    <m/>
    <m/>
    <m/>
    <m/>
    <m/>
    <m/>
    <m/>
    <m/>
    <m/>
    <m/>
    <m/>
    <m/>
    <m/>
    <m/>
    <n v="0"/>
    <m/>
    <m/>
    <m/>
    <m/>
    <m/>
    <m/>
    <m/>
    <m/>
    <m/>
    <m/>
    <m/>
    <m/>
    <m/>
    <m/>
    <m/>
    <m/>
    <m/>
    <m/>
    <m/>
    <m/>
    <m/>
    <m/>
    <m/>
    <m/>
    <m/>
    <m/>
    <m/>
    <m/>
    <m/>
    <m/>
    <m/>
    <m/>
    <m/>
    <m/>
    <m/>
    <m/>
    <m/>
    <m/>
    <m/>
    <m/>
    <m/>
    <m/>
    <m/>
    <m/>
  </r>
  <r>
    <b v="0"/>
    <n v="648"/>
    <s v="L-1529-315328231"/>
    <s v="1066870330"/>
    <m/>
    <s v="https://portal.dnb.de/opac.htm?method=simpleSearch&amp;cqlMode=true&amp;query=idn%3D1066870330"/>
    <s v="III 60, 98"/>
    <m/>
    <m/>
    <m/>
    <x v="2"/>
    <m/>
    <m/>
    <m/>
    <m/>
    <m/>
    <m/>
    <m/>
    <m/>
    <m/>
    <m/>
    <m/>
    <m/>
    <m/>
    <m/>
    <m/>
    <x v="11"/>
    <m/>
    <m/>
    <s v="h/E"/>
    <m/>
    <m/>
    <m/>
    <m/>
    <m/>
    <s v="Pa"/>
    <s v="x"/>
    <m/>
    <m/>
    <m/>
    <m/>
    <m/>
    <m/>
    <m/>
    <m/>
    <m/>
    <m/>
    <m/>
    <m/>
    <s v="110"/>
    <m/>
    <m/>
    <m/>
    <s v="n"/>
    <n v="0"/>
    <m/>
    <m/>
    <m/>
    <m/>
    <m/>
    <m/>
    <m/>
    <s v="Schaden stabil"/>
    <s v="x 110"/>
    <m/>
    <m/>
    <m/>
    <m/>
    <m/>
    <m/>
    <m/>
    <m/>
    <m/>
    <m/>
    <m/>
    <m/>
    <m/>
    <m/>
    <m/>
    <m/>
    <m/>
    <m/>
    <m/>
    <m/>
    <m/>
    <m/>
    <m/>
    <m/>
    <m/>
    <m/>
    <m/>
    <m/>
    <m/>
    <m/>
    <m/>
    <m/>
    <m/>
    <m/>
    <m/>
  </r>
  <r>
    <b v="1"/>
    <m/>
    <s v="L-9999-414281977"/>
    <s v="1137966572"/>
    <s v="Qd"/>
    <m/>
    <s v="III 60, 98"/>
    <s v="III 60, 98"/>
    <m/>
    <m/>
    <x v="0"/>
    <m/>
    <m/>
    <m/>
    <m/>
    <m/>
    <m/>
    <m/>
    <m/>
    <m/>
    <m/>
    <m/>
    <m/>
    <m/>
    <m/>
    <m/>
    <x v="0"/>
    <m/>
    <m/>
    <m/>
    <m/>
    <m/>
    <m/>
    <m/>
    <m/>
    <m/>
    <m/>
    <m/>
    <m/>
    <m/>
    <m/>
    <m/>
    <m/>
    <m/>
    <m/>
    <m/>
    <m/>
    <m/>
    <m/>
    <m/>
    <m/>
    <m/>
    <m/>
    <m/>
    <m/>
    <m/>
    <m/>
    <m/>
    <m/>
    <m/>
    <m/>
    <m/>
    <m/>
    <m/>
    <m/>
    <m/>
    <m/>
    <m/>
    <m/>
    <m/>
    <m/>
    <m/>
    <m/>
    <m/>
    <m/>
    <m/>
    <m/>
    <m/>
    <m/>
    <m/>
    <m/>
    <m/>
    <m/>
    <m/>
    <m/>
    <m/>
    <m/>
    <m/>
    <m/>
    <m/>
    <m/>
    <m/>
    <m/>
    <m/>
    <m/>
    <m/>
    <m/>
    <m/>
    <m/>
  </r>
  <r>
    <b v="0"/>
    <n v="666"/>
    <s v="L-1531-667715355"/>
    <s v="1207351121"/>
    <m/>
    <s v="https://portal.dnb.de/opac.htm?method=simpleSearch&amp;cqlMode=true&amp;query=idn%3D1207351121"/>
    <s v="III 60, 98 (1. angebundenes Werk)"/>
    <m/>
    <m/>
    <m/>
    <x v="0"/>
    <m/>
    <m/>
    <m/>
    <m/>
    <m/>
    <m/>
    <m/>
    <m/>
    <m/>
    <m/>
    <m/>
    <m/>
    <m/>
    <m/>
    <m/>
    <x v="0"/>
    <m/>
    <m/>
    <m/>
    <m/>
    <m/>
    <m/>
    <m/>
    <m/>
    <m/>
    <m/>
    <m/>
    <m/>
    <m/>
    <m/>
    <m/>
    <m/>
    <m/>
    <m/>
    <m/>
    <m/>
    <m/>
    <m/>
    <m/>
    <m/>
    <m/>
    <m/>
    <m/>
    <n v="0"/>
    <m/>
    <m/>
    <m/>
    <m/>
    <m/>
    <m/>
    <m/>
    <m/>
    <m/>
    <m/>
    <m/>
    <m/>
    <m/>
    <m/>
    <m/>
    <m/>
    <m/>
    <m/>
    <m/>
    <m/>
    <m/>
    <m/>
    <m/>
    <m/>
    <m/>
    <m/>
    <m/>
    <m/>
    <m/>
    <m/>
    <m/>
    <m/>
    <m/>
    <m/>
    <m/>
    <m/>
    <m/>
    <m/>
    <m/>
    <m/>
    <m/>
    <m/>
    <m/>
    <m/>
  </r>
  <r>
    <b v="0"/>
    <n v="667"/>
    <s v="L-1530-679671846"/>
    <s v="1211496015"/>
    <m/>
    <s v="https://portal.dnb.de/opac.htm?method=simpleSearch&amp;cqlMode=true&amp;query=idn%3D1211496015"/>
    <s v="III 60, 98 (2. angebundenes Werk)"/>
    <m/>
    <m/>
    <m/>
    <x v="0"/>
    <m/>
    <m/>
    <m/>
    <m/>
    <m/>
    <m/>
    <m/>
    <m/>
    <m/>
    <m/>
    <m/>
    <m/>
    <m/>
    <m/>
    <m/>
    <x v="0"/>
    <m/>
    <m/>
    <m/>
    <m/>
    <m/>
    <m/>
    <m/>
    <m/>
    <m/>
    <m/>
    <m/>
    <m/>
    <m/>
    <m/>
    <m/>
    <m/>
    <m/>
    <m/>
    <m/>
    <m/>
    <m/>
    <m/>
    <m/>
    <m/>
    <m/>
    <m/>
    <m/>
    <n v="0"/>
    <m/>
    <m/>
    <m/>
    <m/>
    <m/>
    <m/>
    <m/>
    <m/>
    <m/>
    <m/>
    <m/>
    <m/>
    <m/>
    <m/>
    <m/>
    <m/>
    <m/>
    <m/>
    <m/>
    <m/>
    <m/>
    <m/>
    <m/>
    <m/>
    <m/>
    <m/>
    <m/>
    <m/>
    <m/>
    <m/>
    <m/>
    <m/>
    <m/>
    <m/>
    <m/>
    <m/>
    <m/>
    <m/>
    <m/>
    <m/>
    <m/>
    <m/>
    <m/>
    <m/>
  </r>
  <r>
    <b v="1"/>
    <n v="649"/>
    <s v="L-1531-315493623"/>
    <s v="1066963363"/>
    <s v="Aaf"/>
    <s v="https://portal.dnb.de/opac.htm?method=simpleSearch&amp;cqlMode=true&amp;query=idn%3D1066963363"/>
    <s v="III 60, 99"/>
    <s v="III 60, 99"/>
    <m/>
    <m/>
    <x v="0"/>
    <m/>
    <m/>
    <m/>
    <m/>
    <m/>
    <m/>
    <m/>
    <m/>
    <m/>
    <m/>
    <m/>
    <m/>
    <m/>
    <m/>
    <m/>
    <x v="0"/>
    <m/>
    <m/>
    <m/>
    <m/>
    <m/>
    <m/>
    <m/>
    <m/>
    <m/>
    <m/>
    <m/>
    <m/>
    <m/>
    <m/>
    <m/>
    <m/>
    <m/>
    <m/>
    <m/>
    <m/>
    <m/>
    <m/>
    <m/>
    <m/>
    <m/>
    <m/>
    <m/>
    <n v="0"/>
    <m/>
    <m/>
    <m/>
    <m/>
    <m/>
    <m/>
    <m/>
    <m/>
    <m/>
    <m/>
    <m/>
    <m/>
    <m/>
    <m/>
    <m/>
    <m/>
    <m/>
    <m/>
    <m/>
    <m/>
    <m/>
    <m/>
    <m/>
    <m/>
    <m/>
    <m/>
    <m/>
    <m/>
    <m/>
    <m/>
    <m/>
    <m/>
    <m/>
    <m/>
    <m/>
    <m/>
    <m/>
    <m/>
    <m/>
    <m/>
    <m/>
    <m/>
    <m/>
    <m/>
  </r>
  <r>
    <b v="1"/>
    <n v="650"/>
    <s v="L-1532-315299770"/>
    <s v="1066839743"/>
    <s v="Aaf"/>
    <s v="https://portal.dnb.de/opac.htm?method=simpleSearch&amp;cqlMode=true&amp;query=idn%3D1066839743"/>
    <s v="III 60, 100"/>
    <s v="III 60, 100"/>
    <m/>
    <m/>
    <x v="1"/>
    <m/>
    <m/>
    <m/>
    <m/>
    <m/>
    <m/>
    <m/>
    <m/>
    <m/>
    <m/>
    <m/>
    <m/>
    <m/>
    <m/>
    <m/>
    <x v="6"/>
    <m/>
    <m/>
    <s v="f/V"/>
    <m/>
    <m/>
    <m/>
    <m/>
    <m/>
    <s v="Pa"/>
    <m/>
    <m/>
    <m/>
    <m/>
    <m/>
    <m/>
    <m/>
    <m/>
    <m/>
    <m/>
    <m/>
    <m/>
    <m/>
    <s v="110"/>
    <m/>
    <m/>
    <m/>
    <s v="ja vor"/>
    <n v="1.5"/>
    <m/>
    <s v="Wellpappe"/>
    <m/>
    <m/>
    <m/>
    <m/>
    <m/>
    <m/>
    <m/>
    <m/>
    <s v="x"/>
    <s v="x"/>
    <s v="x"/>
    <m/>
    <s v="v"/>
    <m/>
    <m/>
    <m/>
    <m/>
    <m/>
    <m/>
    <s v="VD"/>
    <m/>
    <n v="1.5"/>
    <s v="Gelenk vorn innen mit JP-Streifen stabilisieren, Gelenk außen unterlegen und/oder überfangen mit JP"/>
    <m/>
    <m/>
    <m/>
    <m/>
    <m/>
    <m/>
    <m/>
    <m/>
    <m/>
    <m/>
    <m/>
    <m/>
    <m/>
    <m/>
    <m/>
    <m/>
    <m/>
    <m/>
    <m/>
  </r>
  <r>
    <b v="0"/>
    <n v="651"/>
    <s v="L-1532-315493607"/>
    <s v="1066963347"/>
    <m/>
    <s v="https://portal.dnb.de/opac.htm?method=simpleSearch&amp;cqlMode=true&amp;query=idn%3D1066963347"/>
    <s v="III 60, 101"/>
    <m/>
    <m/>
    <m/>
    <x v="0"/>
    <m/>
    <m/>
    <m/>
    <m/>
    <m/>
    <m/>
    <m/>
    <m/>
    <m/>
    <m/>
    <m/>
    <m/>
    <m/>
    <m/>
    <m/>
    <x v="0"/>
    <m/>
    <m/>
    <m/>
    <m/>
    <m/>
    <m/>
    <m/>
    <m/>
    <m/>
    <m/>
    <m/>
    <m/>
    <m/>
    <m/>
    <m/>
    <m/>
    <m/>
    <m/>
    <m/>
    <m/>
    <m/>
    <m/>
    <m/>
    <m/>
    <m/>
    <m/>
    <m/>
    <n v="0"/>
    <m/>
    <m/>
    <m/>
    <m/>
    <m/>
    <m/>
    <m/>
    <m/>
    <m/>
    <m/>
    <m/>
    <m/>
    <m/>
    <m/>
    <m/>
    <m/>
    <m/>
    <m/>
    <m/>
    <m/>
    <m/>
    <m/>
    <m/>
    <m/>
    <m/>
    <m/>
    <m/>
    <m/>
    <m/>
    <m/>
    <m/>
    <m/>
    <m/>
    <m/>
    <m/>
    <m/>
    <m/>
    <m/>
    <m/>
    <m/>
    <m/>
    <m/>
    <m/>
    <m/>
  </r>
  <r>
    <b v="1"/>
    <m/>
    <s v="L-9999-414837207"/>
    <s v="1138320277"/>
    <s v="Qd"/>
    <m/>
    <s v="III 60, 101"/>
    <s v="III 60, 101"/>
    <m/>
    <m/>
    <x v="0"/>
    <m/>
    <m/>
    <m/>
    <m/>
    <m/>
    <m/>
    <m/>
    <m/>
    <m/>
    <m/>
    <m/>
    <m/>
    <m/>
    <m/>
    <m/>
    <x v="0"/>
    <m/>
    <m/>
    <m/>
    <m/>
    <m/>
    <m/>
    <m/>
    <m/>
    <m/>
    <m/>
    <m/>
    <m/>
    <m/>
    <m/>
    <m/>
    <m/>
    <m/>
    <m/>
    <m/>
    <m/>
    <m/>
    <m/>
    <m/>
    <m/>
    <m/>
    <m/>
    <m/>
    <m/>
    <m/>
    <m/>
    <m/>
    <m/>
    <m/>
    <m/>
    <m/>
    <m/>
    <m/>
    <m/>
    <m/>
    <m/>
    <m/>
    <m/>
    <m/>
    <m/>
    <m/>
    <m/>
    <m/>
    <m/>
    <m/>
    <m/>
    <m/>
    <m/>
    <m/>
    <m/>
    <m/>
    <m/>
    <m/>
    <m/>
    <m/>
    <m/>
    <m/>
    <m/>
    <m/>
    <m/>
    <m/>
    <m/>
    <m/>
    <m/>
    <m/>
    <m/>
    <m/>
    <m/>
  </r>
  <r>
    <b v="0"/>
    <n v="660"/>
    <s v="L-1586-153970766"/>
    <s v="993908357"/>
    <m/>
    <s v="https://portal.dnb.de/opac.htm?method=simpleSearch&amp;cqlMode=true&amp;query=idn%3D993908357"/>
    <s v="III 60, 101 (1. angebundenes Werk)"/>
    <m/>
    <m/>
    <m/>
    <x v="0"/>
    <m/>
    <m/>
    <m/>
    <m/>
    <m/>
    <m/>
    <m/>
    <m/>
    <m/>
    <m/>
    <m/>
    <m/>
    <m/>
    <m/>
    <m/>
    <x v="0"/>
    <m/>
    <m/>
    <m/>
    <m/>
    <m/>
    <m/>
    <m/>
    <m/>
    <m/>
    <m/>
    <m/>
    <m/>
    <m/>
    <m/>
    <m/>
    <m/>
    <m/>
    <m/>
    <m/>
    <m/>
    <m/>
    <m/>
    <m/>
    <m/>
    <m/>
    <m/>
    <m/>
    <n v="0"/>
    <m/>
    <m/>
    <m/>
    <m/>
    <m/>
    <m/>
    <m/>
    <m/>
    <m/>
    <m/>
    <m/>
    <m/>
    <m/>
    <m/>
    <m/>
    <m/>
    <m/>
    <m/>
    <m/>
    <m/>
    <m/>
    <m/>
    <m/>
    <m/>
    <m/>
    <m/>
    <m/>
    <m/>
    <m/>
    <m/>
    <m/>
    <m/>
    <m/>
    <m/>
    <m/>
    <m/>
    <m/>
    <m/>
    <m/>
    <m/>
    <m/>
    <m/>
    <m/>
    <m/>
  </r>
  <r>
    <b v="1"/>
    <n v="652"/>
    <s v="L-1534-315191538"/>
    <s v="1066769036"/>
    <s v="Aaf"/>
    <s v="https://portal.dnb.de/opac.htm?method=simpleSearch&amp;cqlMode=true&amp;query=idn%3D1066769036"/>
    <s v="III 60, 102"/>
    <s v="III 60, 102"/>
    <m/>
    <m/>
    <x v="2"/>
    <m/>
    <m/>
    <m/>
    <m/>
    <m/>
    <m/>
    <m/>
    <m/>
    <m/>
    <m/>
    <m/>
    <m/>
    <m/>
    <m/>
    <m/>
    <x v="3"/>
    <s v="x"/>
    <m/>
    <s v="f/V"/>
    <m/>
    <m/>
    <m/>
    <m/>
    <m/>
    <s v="Pa"/>
    <m/>
    <m/>
    <m/>
    <m/>
    <m/>
    <m/>
    <m/>
    <m/>
    <m/>
    <m/>
    <m/>
    <m/>
    <m/>
    <s v="60"/>
    <m/>
    <m/>
    <m/>
    <s v="ja vor"/>
    <n v="1.5"/>
    <m/>
    <m/>
    <m/>
    <m/>
    <m/>
    <m/>
    <s v="x"/>
    <s v="unbedingt Box! (Schließen schließen nicht)"/>
    <s v="x 45"/>
    <s v="Box! (Schließen schließen nicht)"/>
    <s v="x"/>
    <s v="x"/>
    <s v="x"/>
    <m/>
    <m/>
    <m/>
    <m/>
    <m/>
    <m/>
    <m/>
    <m/>
    <m/>
    <m/>
    <n v="1"/>
    <m/>
    <m/>
    <m/>
    <m/>
    <m/>
    <m/>
    <m/>
    <m/>
    <s v="x"/>
    <m/>
    <m/>
    <m/>
    <m/>
    <m/>
    <m/>
    <m/>
    <m/>
    <m/>
    <n v="0.5"/>
    <m/>
  </r>
  <r>
    <b v="1"/>
    <n v="653"/>
    <s v="L-1535-315492813"/>
    <s v="1066962456"/>
    <s v="Aaf"/>
    <s v="https://portal.dnb.de/opac.htm?method=simpleSearch&amp;cqlMode=true&amp;query=idn%3D1066962456"/>
    <s v="III 60, 103"/>
    <s v="III 60, 103"/>
    <m/>
    <m/>
    <x v="0"/>
    <m/>
    <m/>
    <m/>
    <m/>
    <m/>
    <m/>
    <m/>
    <m/>
    <m/>
    <m/>
    <m/>
    <m/>
    <m/>
    <m/>
    <m/>
    <x v="0"/>
    <m/>
    <m/>
    <m/>
    <m/>
    <m/>
    <m/>
    <m/>
    <m/>
    <m/>
    <m/>
    <m/>
    <m/>
    <m/>
    <m/>
    <m/>
    <m/>
    <m/>
    <m/>
    <m/>
    <m/>
    <m/>
    <m/>
    <m/>
    <m/>
    <m/>
    <m/>
    <m/>
    <n v="0"/>
    <m/>
    <m/>
    <m/>
    <m/>
    <m/>
    <m/>
    <m/>
    <m/>
    <m/>
    <m/>
    <m/>
    <m/>
    <m/>
    <m/>
    <m/>
    <m/>
    <m/>
    <m/>
    <m/>
    <m/>
    <m/>
    <m/>
    <m/>
    <m/>
    <m/>
    <m/>
    <m/>
    <m/>
    <m/>
    <m/>
    <m/>
    <m/>
    <m/>
    <m/>
    <m/>
    <m/>
    <m/>
    <m/>
    <m/>
    <m/>
    <m/>
    <m/>
    <m/>
    <m/>
  </r>
  <r>
    <b v="1"/>
    <n v="654"/>
    <s v="L-1541-154091103"/>
    <s v="993968074"/>
    <s v="Aal"/>
    <s v="https://portal.dnb.de/opac.htm?method=simpleSearch&amp;cqlMode=true&amp;query=idn%3D993968074"/>
    <s v="III 60, 104"/>
    <s v="III 60, 104"/>
    <m/>
    <m/>
    <x v="1"/>
    <m/>
    <m/>
    <m/>
    <m/>
    <m/>
    <m/>
    <m/>
    <m/>
    <m/>
    <m/>
    <m/>
    <m/>
    <m/>
    <m/>
    <m/>
    <x v="2"/>
    <s v="x"/>
    <m/>
    <s v="h/E"/>
    <m/>
    <m/>
    <m/>
    <m/>
    <m/>
    <s v="Pa"/>
    <s v="x"/>
    <m/>
    <m/>
    <m/>
    <m/>
    <m/>
    <m/>
    <m/>
    <m/>
    <m/>
    <m/>
    <m/>
    <m/>
    <s v="110"/>
    <m/>
    <m/>
    <m/>
    <s v="n"/>
    <n v="0"/>
    <m/>
    <m/>
    <m/>
    <s v="x"/>
    <m/>
    <m/>
    <m/>
    <s v="Schaden stabil"/>
    <s v="x 110"/>
    <m/>
    <m/>
    <m/>
    <m/>
    <m/>
    <m/>
    <m/>
    <m/>
    <m/>
    <m/>
    <m/>
    <m/>
    <m/>
    <m/>
    <m/>
    <m/>
    <m/>
    <m/>
    <m/>
    <m/>
    <m/>
    <m/>
    <m/>
    <m/>
    <m/>
    <m/>
    <m/>
    <m/>
    <m/>
    <m/>
    <m/>
    <m/>
    <m/>
    <m/>
    <m/>
  </r>
  <r>
    <b v="1"/>
    <n v="655"/>
    <s v="L-1541-154091103"/>
    <s v="993968074"/>
    <s v="Aal"/>
    <s v="https://portal.dnb.de/opac.htm?method=simpleSearch&amp;cqlMode=true&amp;query=idn%3D993968074"/>
    <s v="III 60, 104"/>
    <s v="III 60, 104"/>
    <m/>
    <m/>
    <x v="0"/>
    <m/>
    <m/>
    <m/>
    <m/>
    <m/>
    <m/>
    <m/>
    <m/>
    <m/>
    <m/>
    <m/>
    <m/>
    <m/>
    <m/>
    <m/>
    <x v="0"/>
    <m/>
    <m/>
    <m/>
    <m/>
    <m/>
    <m/>
    <m/>
    <m/>
    <m/>
    <m/>
    <m/>
    <m/>
    <m/>
    <m/>
    <m/>
    <m/>
    <m/>
    <m/>
    <m/>
    <m/>
    <m/>
    <m/>
    <m/>
    <m/>
    <m/>
    <m/>
    <m/>
    <n v="0"/>
    <m/>
    <m/>
    <m/>
    <m/>
    <m/>
    <m/>
    <m/>
    <m/>
    <m/>
    <m/>
    <m/>
    <m/>
    <m/>
    <m/>
    <m/>
    <m/>
    <m/>
    <m/>
    <m/>
    <m/>
    <m/>
    <m/>
    <m/>
    <m/>
    <m/>
    <m/>
    <m/>
    <m/>
    <m/>
    <m/>
    <m/>
    <m/>
    <m/>
    <m/>
    <m/>
    <m/>
    <m/>
    <m/>
    <m/>
    <m/>
    <m/>
    <m/>
    <m/>
    <m/>
  </r>
  <r>
    <b v="1"/>
    <n v="656"/>
    <s v="L-1541-315489286"/>
    <s v="106695867X"/>
    <s v="Aaf"/>
    <s v="https://portal.dnb.de/opac.htm?method=simpleSearch&amp;cqlMode=true&amp;query=idn%3D106695867X"/>
    <s v="III 60, 105"/>
    <s v="III 60, 105"/>
    <m/>
    <m/>
    <x v="1"/>
    <m/>
    <m/>
    <m/>
    <m/>
    <m/>
    <m/>
    <m/>
    <m/>
    <m/>
    <m/>
    <m/>
    <m/>
    <m/>
    <m/>
    <m/>
    <x v="6"/>
    <s v="x"/>
    <m/>
    <s v="h/E"/>
    <m/>
    <m/>
    <m/>
    <m/>
    <m/>
    <s v="Pa"/>
    <m/>
    <m/>
    <m/>
    <m/>
    <m/>
    <m/>
    <m/>
    <m/>
    <m/>
    <m/>
    <m/>
    <m/>
    <m/>
    <s v="110"/>
    <m/>
    <m/>
    <m/>
    <s v="n"/>
    <n v="0"/>
    <m/>
    <m/>
    <m/>
    <s v="x"/>
    <m/>
    <m/>
    <m/>
    <s v="Schaden stabil"/>
    <m/>
    <m/>
    <m/>
    <m/>
    <m/>
    <m/>
    <m/>
    <m/>
    <m/>
    <m/>
    <m/>
    <m/>
    <m/>
    <m/>
    <m/>
    <m/>
    <m/>
    <m/>
    <m/>
    <m/>
    <m/>
    <m/>
    <m/>
    <m/>
    <m/>
    <m/>
    <m/>
    <m/>
    <m/>
    <m/>
    <m/>
    <m/>
    <m/>
    <m/>
    <m/>
    <m/>
  </r>
  <r>
    <b v="1"/>
    <n v="657"/>
    <s v="L-1548-315470542"/>
    <s v="1066942919"/>
    <s v="Aaf"/>
    <s v="https://portal.dnb.de/opac.htm?method=simpleSearch&amp;cqlMode=true&amp;query=idn%3D1066942919"/>
    <s v="III 60, 106"/>
    <s v="III 60, 106"/>
    <m/>
    <m/>
    <x v="0"/>
    <m/>
    <m/>
    <m/>
    <m/>
    <m/>
    <m/>
    <m/>
    <m/>
    <m/>
    <m/>
    <m/>
    <m/>
    <m/>
    <m/>
    <m/>
    <x v="0"/>
    <m/>
    <m/>
    <m/>
    <m/>
    <m/>
    <m/>
    <m/>
    <m/>
    <m/>
    <m/>
    <m/>
    <m/>
    <m/>
    <m/>
    <m/>
    <m/>
    <m/>
    <m/>
    <m/>
    <m/>
    <m/>
    <m/>
    <m/>
    <m/>
    <m/>
    <m/>
    <m/>
    <n v="0"/>
    <m/>
    <m/>
    <m/>
    <m/>
    <m/>
    <m/>
    <m/>
    <m/>
    <m/>
    <m/>
    <m/>
    <m/>
    <m/>
    <m/>
    <m/>
    <m/>
    <m/>
    <m/>
    <m/>
    <m/>
    <m/>
    <m/>
    <m/>
    <m/>
    <m/>
    <m/>
    <m/>
    <m/>
    <m/>
    <m/>
    <m/>
    <m/>
    <m/>
    <m/>
    <m/>
    <m/>
    <m/>
    <m/>
    <m/>
    <m/>
    <m/>
    <m/>
    <m/>
    <m/>
  </r>
  <r>
    <b v="1"/>
    <n v="658"/>
    <s v="L-1549-314709657"/>
    <s v="1066457662"/>
    <s v="Aaf"/>
    <s v="https://portal.dnb.de/opac.htm?method=simpleSearch&amp;cqlMode=true&amp;query=idn%3D1066457662"/>
    <s v="III 60, 107"/>
    <s v="III 60, 107"/>
    <m/>
    <m/>
    <x v="0"/>
    <m/>
    <m/>
    <m/>
    <m/>
    <m/>
    <m/>
    <m/>
    <m/>
    <m/>
    <m/>
    <m/>
    <m/>
    <m/>
    <m/>
    <m/>
    <x v="0"/>
    <m/>
    <m/>
    <m/>
    <m/>
    <m/>
    <m/>
    <m/>
    <m/>
    <m/>
    <m/>
    <m/>
    <m/>
    <m/>
    <m/>
    <m/>
    <m/>
    <m/>
    <m/>
    <m/>
    <m/>
    <m/>
    <m/>
    <m/>
    <m/>
    <m/>
    <m/>
    <m/>
    <n v="0"/>
    <m/>
    <m/>
    <m/>
    <m/>
    <m/>
    <m/>
    <m/>
    <m/>
    <m/>
    <m/>
    <m/>
    <m/>
    <m/>
    <m/>
    <m/>
    <m/>
    <m/>
    <m/>
    <m/>
    <m/>
    <m/>
    <m/>
    <m/>
    <m/>
    <m/>
    <m/>
    <m/>
    <m/>
    <m/>
    <m/>
    <m/>
    <m/>
    <m/>
    <m/>
    <m/>
    <m/>
    <m/>
    <m/>
    <m/>
    <m/>
    <m/>
    <m/>
    <m/>
    <m/>
  </r>
  <r>
    <b v="1"/>
    <n v="659"/>
    <s v="L-1550-315493372"/>
    <s v="1066963096"/>
    <s v="Aaf"/>
    <s v="https://portal.dnb.de/opac.htm?method=simpleSearch&amp;cqlMode=true&amp;query=idn%3D1066963096"/>
    <s v="III 60, 108"/>
    <s v="III 60, 108"/>
    <m/>
    <m/>
    <x v="0"/>
    <m/>
    <m/>
    <m/>
    <m/>
    <m/>
    <m/>
    <m/>
    <m/>
    <m/>
    <m/>
    <m/>
    <m/>
    <m/>
    <m/>
    <m/>
    <x v="0"/>
    <m/>
    <m/>
    <m/>
    <m/>
    <m/>
    <m/>
    <m/>
    <m/>
    <m/>
    <m/>
    <m/>
    <m/>
    <m/>
    <m/>
    <m/>
    <m/>
    <m/>
    <m/>
    <m/>
    <m/>
    <m/>
    <m/>
    <m/>
    <m/>
    <m/>
    <m/>
    <m/>
    <n v="0"/>
    <m/>
    <m/>
    <m/>
    <m/>
    <m/>
    <m/>
    <m/>
    <m/>
    <m/>
    <m/>
    <m/>
    <m/>
    <m/>
    <m/>
    <m/>
    <m/>
    <m/>
    <m/>
    <m/>
    <m/>
    <m/>
    <m/>
    <m/>
    <m/>
    <m/>
    <m/>
    <m/>
    <m/>
    <m/>
    <m/>
    <m/>
    <m/>
    <m/>
    <m/>
    <m/>
    <m/>
    <m/>
    <m/>
    <m/>
    <m/>
    <m/>
    <m/>
    <m/>
    <m/>
  </r>
  <r>
    <b v="1"/>
    <n v="1204"/>
    <s v="L-1520-31549462X"/>
    <s v="1066964394"/>
    <s v="Aaf"/>
    <s v="https://portal.dnb.de/opac.htm?method=simpleSearch&amp;cqlMode=true&amp;query=idn%3D1066964394"/>
    <s v="III 61 A, 1"/>
    <s v="III 61 A, 1"/>
    <m/>
    <m/>
    <x v="1"/>
    <m/>
    <m/>
    <m/>
    <m/>
    <m/>
    <m/>
    <m/>
    <m/>
    <m/>
    <m/>
    <m/>
    <m/>
    <m/>
    <m/>
    <m/>
    <x v="2"/>
    <m/>
    <s v="x"/>
    <s v="f"/>
    <m/>
    <m/>
    <m/>
    <m/>
    <m/>
    <s v="Pa"/>
    <m/>
    <m/>
    <m/>
    <m/>
    <m/>
    <m/>
    <m/>
    <m/>
    <m/>
    <m/>
    <m/>
    <m/>
    <m/>
    <s v="110"/>
    <m/>
    <m/>
    <m/>
    <s v="n"/>
    <n v="0"/>
    <m/>
    <s v="Gewebe"/>
    <m/>
    <m/>
    <m/>
    <m/>
    <m/>
    <m/>
    <s v="x 110"/>
    <m/>
    <m/>
    <m/>
    <m/>
    <m/>
    <m/>
    <m/>
    <m/>
    <m/>
    <m/>
    <m/>
    <m/>
    <m/>
    <m/>
    <m/>
    <m/>
    <m/>
    <m/>
    <m/>
    <m/>
    <m/>
    <m/>
    <m/>
    <m/>
    <m/>
    <m/>
    <m/>
    <m/>
    <m/>
    <m/>
    <m/>
    <m/>
    <m/>
    <m/>
    <m/>
  </r>
  <r>
    <b v="1"/>
    <n v="668"/>
    <s v="L-1541-315489251"/>
    <s v="1066958645"/>
    <s v="AaB"/>
    <s v="https://portal.dnb.de/opac.htm?method=simpleSearch&amp;cqlMode=true&amp;query=idn%3D1066958645"/>
    <s v="III 61, 1"/>
    <s v="III 61, 1"/>
    <s v="X"/>
    <s v="Papier- oder Pappeinband"/>
    <x v="1"/>
    <s v="180°"/>
    <m/>
    <m/>
    <m/>
    <m/>
    <n v="0"/>
    <m/>
    <m/>
    <m/>
    <m/>
    <m/>
    <m/>
    <m/>
    <m/>
    <m/>
    <x v="0"/>
    <m/>
    <m/>
    <m/>
    <m/>
    <m/>
    <m/>
    <m/>
    <m/>
    <m/>
    <m/>
    <m/>
    <m/>
    <m/>
    <m/>
    <m/>
    <m/>
    <m/>
    <m/>
    <m/>
    <m/>
    <m/>
    <m/>
    <m/>
    <m/>
    <m/>
    <m/>
    <m/>
    <n v="0"/>
    <m/>
    <m/>
    <m/>
    <m/>
    <m/>
    <m/>
    <m/>
    <m/>
    <m/>
    <m/>
    <m/>
    <m/>
    <m/>
    <m/>
    <m/>
    <m/>
    <m/>
    <m/>
    <m/>
    <m/>
    <m/>
    <m/>
    <m/>
    <m/>
    <m/>
    <m/>
    <m/>
    <m/>
    <m/>
    <m/>
    <m/>
    <m/>
    <m/>
    <m/>
    <m/>
    <m/>
    <m/>
    <m/>
    <m/>
    <m/>
    <m/>
    <m/>
    <m/>
    <m/>
  </r>
  <r>
    <b v="1"/>
    <n v="669"/>
    <s v="L-1504-154630012"/>
    <s v="994152264"/>
    <s v="Aal"/>
    <s v="https://portal.dnb.de/opac.htm?method=simpleSearch&amp;cqlMode=true&amp;query=idn%3D994152264"/>
    <s v="III 62, 1"/>
    <s v="III 62, 1"/>
    <m/>
    <m/>
    <x v="0"/>
    <m/>
    <m/>
    <m/>
    <m/>
    <m/>
    <m/>
    <m/>
    <m/>
    <m/>
    <m/>
    <m/>
    <m/>
    <m/>
    <m/>
    <m/>
    <x v="0"/>
    <m/>
    <m/>
    <m/>
    <m/>
    <m/>
    <m/>
    <m/>
    <m/>
    <m/>
    <m/>
    <m/>
    <m/>
    <m/>
    <m/>
    <m/>
    <m/>
    <m/>
    <m/>
    <m/>
    <m/>
    <m/>
    <m/>
    <m/>
    <m/>
    <m/>
    <m/>
    <m/>
    <n v="0"/>
    <m/>
    <m/>
    <m/>
    <m/>
    <m/>
    <m/>
    <m/>
    <m/>
    <m/>
    <m/>
    <m/>
    <m/>
    <m/>
    <m/>
    <m/>
    <m/>
    <m/>
    <m/>
    <m/>
    <m/>
    <m/>
    <m/>
    <m/>
    <m/>
    <m/>
    <m/>
    <m/>
    <m/>
    <m/>
    <m/>
    <m/>
    <m/>
    <m/>
    <m/>
    <m/>
    <m/>
    <m/>
    <m/>
    <m/>
    <m/>
    <m/>
    <m/>
    <m/>
    <m/>
  </r>
  <r>
    <b v="1"/>
    <n v="670"/>
    <s v="L-1520-315294949"/>
    <s v="1066834997"/>
    <s v="Aaf"/>
    <s v="https://portal.dnb.de/opac.htm?method=simpleSearch&amp;cqlMode=true&amp;query=idn%3D1066834997"/>
    <s v="III 62, 2"/>
    <s v="III 62, 2"/>
    <m/>
    <m/>
    <x v="2"/>
    <m/>
    <m/>
    <m/>
    <m/>
    <m/>
    <m/>
    <m/>
    <m/>
    <m/>
    <m/>
    <m/>
    <m/>
    <m/>
    <m/>
    <m/>
    <x v="6"/>
    <s v="x"/>
    <m/>
    <s v="f/V"/>
    <m/>
    <m/>
    <m/>
    <m/>
    <m/>
    <s v="Pa"/>
    <m/>
    <m/>
    <m/>
    <m/>
    <m/>
    <m/>
    <m/>
    <m/>
    <m/>
    <m/>
    <m/>
    <m/>
    <m/>
    <s v="110"/>
    <m/>
    <m/>
    <m/>
    <s v="ja vor"/>
    <n v="0.5"/>
    <m/>
    <m/>
    <m/>
    <s v="x"/>
    <m/>
    <m/>
    <m/>
    <m/>
    <m/>
    <m/>
    <s v="x"/>
    <s v="x"/>
    <s v="x"/>
    <m/>
    <m/>
    <m/>
    <m/>
    <m/>
    <m/>
    <m/>
    <m/>
    <m/>
    <m/>
    <n v="0.5"/>
    <m/>
    <m/>
    <m/>
    <m/>
    <m/>
    <m/>
    <m/>
    <m/>
    <m/>
    <m/>
    <m/>
    <m/>
    <m/>
    <m/>
    <m/>
    <m/>
    <m/>
    <m/>
    <m/>
    <m/>
  </r>
  <r>
    <b v="1"/>
    <n v="671"/>
    <s v="L-1528-315491752"/>
    <s v="1066961344"/>
    <s v="Aaf"/>
    <s v="https://portal.dnb.de/opac.htm?method=simpleSearch&amp;cqlMode=true&amp;query=idn%3D1066961344"/>
    <s v="III 62, 3"/>
    <s v="III 62, 3"/>
    <m/>
    <s v="Pergamentband"/>
    <x v="2"/>
    <s v="180°"/>
    <s v="Einband mit Schutz- oder Stoßkanten"/>
    <m/>
    <s v="Kassette"/>
    <s v="Nein"/>
    <n v="0"/>
    <m/>
    <m/>
    <m/>
    <m/>
    <m/>
    <m/>
    <m/>
    <m/>
    <m/>
    <x v="0"/>
    <m/>
    <m/>
    <m/>
    <m/>
    <m/>
    <m/>
    <m/>
    <m/>
    <m/>
    <m/>
    <m/>
    <m/>
    <m/>
    <m/>
    <m/>
    <m/>
    <m/>
    <m/>
    <m/>
    <m/>
    <m/>
    <m/>
    <m/>
    <m/>
    <m/>
    <m/>
    <m/>
    <n v="0"/>
    <m/>
    <m/>
    <m/>
    <m/>
    <m/>
    <m/>
    <m/>
    <m/>
    <m/>
    <m/>
    <m/>
    <m/>
    <m/>
    <m/>
    <m/>
    <m/>
    <m/>
    <m/>
    <m/>
    <m/>
    <m/>
    <m/>
    <m/>
    <m/>
    <m/>
    <m/>
    <m/>
    <m/>
    <m/>
    <m/>
    <m/>
    <m/>
    <m/>
    <m/>
    <m/>
    <m/>
    <m/>
    <m/>
    <m/>
    <m/>
    <m/>
    <m/>
    <m/>
    <m/>
  </r>
  <r>
    <b v="0"/>
    <n v="672"/>
    <s v="L-1510-315492198"/>
    <s v="1066961794"/>
    <m/>
    <s v="https://portal.dnb.de/opac.htm?method=simpleSearch&amp;cqlMode=true&amp;query=idn%3D1066961794"/>
    <s v="III 63, 1"/>
    <m/>
    <m/>
    <m/>
    <x v="0"/>
    <m/>
    <m/>
    <m/>
    <m/>
    <m/>
    <m/>
    <m/>
    <m/>
    <m/>
    <m/>
    <m/>
    <m/>
    <m/>
    <m/>
    <m/>
    <x v="0"/>
    <m/>
    <m/>
    <m/>
    <m/>
    <m/>
    <m/>
    <m/>
    <m/>
    <m/>
    <m/>
    <m/>
    <m/>
    <m/>
    <m/>
    <m/>
    <m/>
    <m/>
    <m/>
    <m/>
    <m/>
    <m/>
    <m/>
    <m/>
    <m/>
    <m/>
    <m/>
    <m/>
    <n v="0"/>
    <m/>
    <m/>
    <m/>
    <m/>
    <m/>
    <m/>
    <m/>
    <m/>
    <m/>
    <m/>
    <m/>
    <m/>
    <m/>
    <m/>
    <m/>
    <m/>
    <m/>
    <m/>
    <m/>
    <m/>
    <m/>
    <m/>
    <m/>
    <m/>
    <m/>
    <m/>
    <m/>
    <m/>
    <m/>
    <m/>
    <m/>
    <m/>
    <m/>
    <m/>
    <m/>
    <m/>
    <m/>
    <m/>
    <m/>
    <m/>
    <m/>
    <m/>
    <m/>
    <m/>
  </r>
  <r>
    <b v="1"/>
    <m/>
    <s v="L-9999-414827848"/>
    <s v="1138311316"/>
    <s v="Qd"/>
    <m/>
    <s v="III 63, 1"/>
    <s v="III 63, 1"/>
    <m/>
    <m/>
    <x v="0"/>
    <m/>
    <m/>
    <m/>
    <m/>
    <m/>
    <m/>
    <m/>
    <m/>
    <m/>
    <m/>
    <m/>
    <m/>
    <m/>
    <m/>
    <m/>
    <x v="0"/>
    <m/>
    <m/>
    <m/>
    <m/>
    <m/>
    <m/>
    <m/>
    <m/>
    <m/>
    <m/>
    <m/>
    <m/>
    <m/>
    <m/>
    <m/>
    <m/>
    <m/>
    <m/>
    <m/>
    <m/>
    <m/>
    <m/>
    <m/>
    <m/>
    <m/>
    <m/>
    <m/>
    <m/>
    <m/>
    <m/>
    <m/>
    <m/>
    <m/>
    <m/>
    <m/>
    <m/>
    <m/>
    <m/>
    <m/>
    <m/>
    <m/>
    <m/>
    <m/>
    <m/>
    <m/>
    <m/>
    <m/>
    <m/>
    <m/>
    <m/>
    <m/>
    <m/>
    <m/>
    <m/>
    <m/>
    <m/>
    <m/>
    <m/>
    <m/>
    <m/>
    <m/>
    <m/>
    <m/>
    <m/>
    <m/>
    <m/>
    <m/>
    <m/>
    <m/>
    <m/>
    <m/>
    <m/>
  </r>
  <r>
    <b v="0"/>
    <n v="673"/>
    <s v="L-1510-670800783"/>
    <s v="1208775006"/>
    <m/>
    <s v="https://portal.dnb.de/opac.htm?method=simpleSearch&amp;cqlMode=true&amp;query=idn%3D1208775006"/>
    <s v="III 63, 1 (1. angebundenes Werk)"/>
    <m/>
    <m/>
    <m/>
    <x v="0"/>
    <m/>
    <m/>
    <m/>
    <m/>
    <m/>
    <m/>
    <m/>
    <m/>
    <m/>
    <m/>
    <m/>
    <m/>
    <m/>
    <m/>
    <m/>
    <x v="0"/>
    <m/>
    <m/>
    <m/>
    <m/>
    <m/>
    <m/>
    <m/>
    <m/>
    <m/>
    <m/>
    <m/>
    <m/>
    <m/>
    <m/>
    <m/>
    <m/>
    <m/>
    <m/>
    <m/>
    <m/>
    <m/>
    <m/>
    <m/>
    <m/>
    <m/>
    <m/>
    <m/>
    <n v="0"/>
    <m/>
    <m/>
    <m/>
    <m/>
    <m/>
    <m/>
    <m/>
    <m/>
    <m/>
    <m/>
    <m/>
    <m/>
    <m/>
    <m/>
    <m/>
    <m/>
    <m/>
    <m/>
    <m/>
    <m/>
    <m/>
    <m/>
    <m/>
    <m/>
    <m/>
    <m/>
    <m/>
    <m/>
    <m/>
    <m/>
    <m/>
    <m/>
    <m/>
    <m/>
    <m/>
    <m/>
    <m/>
    <m/>
    <m/>
    <m/>
    <m/>
    <m/>
    <m/>
    <m/>
  </r>
  <r>
    <b v="0"/>
    <n v="674"/>
    <s v="L-1854-677261616"/>
    <s v="1210519062"/>
    <m/>
    <s v="https://portal.dnb.de/opac.htm?method=simpleSearch&amp;cqlMode=true&amp;query=idn%3D1210519062"/>
    <s v="III 63, 1 (2. angebundenes Werk)"/>
    <m/>
    <m/>
    <m/>
    <x v="0"/>
    <m/>
    <m/>
    <m/>
    <m/>
    <m/>
    <m/>
    <m/>
    <m/>
    <m/>
    <m/>
    <m/>
    <m/>
    <m/>
    <m/>
    <m/>
    <x v="0"/>
    <m/>
    <m/>
    <m/>
    <m/>
    <m/>
    <m/>
    <m/>
    <m/>
    <m/>
    <m/>
    <m/>
    <m/>
    <m/>
    <m/>
    <m/>
    <m/>
    <m/>
    <m/>
    <m/>
    <m/>
    <m/>
    <m/>
    <m/>
    <m/>
    <m/>
    <m/>
    <m/>
    <n v="0"/>
    <m/>
    <m/>
    <m/>
    <m/>
    <m/>
    <m/>
    <m/>
    <m/>
    <m/>
    <m/>
    <m/>
    <m/>
    <m/>
    <m/>
    <m/>
    <m/>
    <m/>
    <m/>
    <m/>
    <m/>
    <m/>
    <m/>
    <m/>
    <m/>
    <m/>
    <m/>
    <m/>
    <m/>
    <m/>
    <m/>
    <m/>
    <m/>
    <m/>
    <m/>
    <m/>
    <m/>
    <m/>
    <m/>
    <m/>
    <m/>
    <m/>
    <m/>
    <m/>
    <m/>
  </r>
  <r>
    <b v="1"/>
    <n v="675"/>
    <s v="L-1534-31546450X"/>
    <s v="1066936676"/>
    <s v="Aaf"/>
    <s v="https://portal.dnb.de/opac.htm?method=simpleSearch&amp;cqlMode=true&amp;query=idn%3D1066936676"/>
    <s v="III 64, 1"/>
    <s v="III 64, 1"/>
    <m/>
    <m/>
    <x v="0"/>
    <m/>
    <m/>
    <m/>
    <m/>
    <m/>
    <m/>
    <m/>
    <m/>
    <m/>
    <m/>
    <m/>
    <m/>
    <m/>
    <m/>
    <m/>
    <x v="0"/>
    <m/>
    <m/>
    <m/>
    <m/>
    <m/>
    <m/>
    <m/>
    <m/>
    <m/>
    <m/>
    <m/>
    <m/>
    <m/>
    <m/>
    <m/>
    <m/>
    <m/>
    <m/>
    <m/>
    <m/>
    <m/>
    <m/>
    <m/>
    <m/>
    <m/>
    <m/>
    <m/>
    <n v="0"/>
    <m/>
    <m/>
    <m/>
    <m/>
    <m/>
    <m/>
    <m/>
    <m/>
    <m/>
    <m/>
    <m/>
    <m/>
    <m/>
    <m/>
    <m/>
    <m/>
    <m/>
    <m/>
    <m/>
    <m/>
    <m/>
    <m/>
    <m/>
    <m/>
    <m/>
    <m/>
    <m/>
    <m/>
    <m/>
    <m/>
    <m/>
    <m/>
    <m/>
    <m/>
    <m/>
    <m/>
    <m/>
    <m/>
    <m/>
    <m/>
    <m/>
    <m/>
    <m/>
    <m/>
  </r>
  <r>
    <b v="1"/>
    <n v="676"/>
    <s v="L-1545-315487992"/>
    <s v="1066957347"/>
    <s v="Aaf"/>
    <s v="https://portal.dnb.de/opac.htm?method=simpleSearch&amp;cqlMode=true&amp;query=idn%3D1066957347"/>
    <s v="III 65, 1"/>
    <s v="III 65, 1"/>
    <m/>
    <m/>
    <x v="0"/>
    <m/>
    <m/>
    <m/>
    <m/>
    <m/>
    <m/>
    <m/>
    <m/>
    <m/>
    <m/>
    <m/>
    <m/>
    <m/>
    <m/>
    <m/>
    <x v="0"/>
    <m/>
    <m/>
    <m/>
    <m/>
    <m/>
    <m/>
    <m/>
    <m/>
    <m/>
    <m/>
    <m/>
    <m/>
    <m/>
    <m/>
    <m/>
    <m/>
    <m/>
    <m/>
    <m/>
    <m/>
    <m/>
    <m/>
    <m/>
    <m/>
    <m/>
    <m/>
    <m/>
    <n v="0"/>
    <m/>
    <m/>
    <m/>
    <m/>
    <m/>
    <m/>
    <m/>
    <m/>
    <m/>
    <m/>
    <m/>
    <m/>
    <m/>
    <m/>
    <m/>
    <m/>
    <m/>
    <m/>
    <m/>
    <m/>
    <m/>
    <m/>
    <m/>
    <m/>
    <m/>
    <m/>
    <m/>
    <m/>
    <m/>
    <m/>
    <m/>
    <m/>
    <m/>
    <m/>
    <m/>
    <m/>
    <m/>
    <m/>
    <m/>
    <m/>
    <m/>
    <m/>
    <m/>
    <m/>
  </r>
  <r>
    <b v="1"/>
    <n v="677"/>
    <s v="L-1556-315494115"/>
    <s v="1066963916"/>
    <s v="Aaf"/>
    <s v="https://portal.dnb.de/opac.htm?method=simpleSearch&amp;cqlMode=true&amp;query=idn%3D1066963916"/>
    <s v="III 65, 2"/>
    <s v="III 65, 2"/>
    <m/>
    <m/>
    <x v="1"/>
    <m/>
    <m/>
    <m/>
    <m/>
    <m/>
    <m/>
    <m/>
    <m/>
    <m/>
    <m/>
    <m/>
    <m/>
    <m/>
    <m/>
    <m/>
    <x v="4"/>
    <m/>
    <m/>
    <s v="h/E"/>
    <m/>
    <m/>
    <m/>
    <m/>
    <m/>
    <s v="Pa"/>
    <m/>
    <m/>
    <m/>
    <m/>
    <m/>
    <m/>
    <m/>
    <m/>
    <m/>
    <m/>
    <m/>
    <m/>
    <m/>
    <s v="110"/>
    <m/>
    <m/>
    <m/>
    <s v="n"/>
    <n v="0"/>
    <m/>
    <m/>
    <m/>
    <s v="x"/>
    <m/>
    <m/>
    <m/>
    <s v="Schaden stabil"/>
    <s v="x 110"/>
    <m/>
    <m/>
    <m/>
    <m/>
    <m/>
    <m/>
    <m/>
    <m/>
    <m/>
    <m/>
    <m/>
    <m/>
    <m/>
    <m/>
    <m/>
    <m/>
    <m/>
    <m/>
    <m/>
    <m/>
    <m/>
    <m/>
    <m/>
    <m/>
    <m/>
    <m/>
    <m/>
    <m/>
    <m/>
    <m/>
    <m/>
    <m/>
    <m/>
    <m/>
    <m/>
  </r>
  <r>
    <b v="1"/>
    <n v="678"/>
    <s v="L-1557-315468149"/>
    <s v="1066940363"/>
    <s v="Aaf"/>
    <s v="https://portal.dnb.de/opac.htm?method=simpleSearch&amp;cqlMode=true&amp;query=idn%3D1066940363"/>
    <s v="III 65, 3"/>
    <s v="III 65, 3"/>
    <s v="X"/>
    <s v="Pergamentband"/>
    <x v="2"/>
    <s v="180°"/>
    <s v="hohler Rücken"/>
    <m/>
    <s v="Kassette"/>
    <s v="Nein"/>
    <n v="0"/>
    <m/>
    <m/>
    <m/>
    <m/>
    <m/>
    <m/>
    <m/>
    <m/>
    <m/>
    <x v="0"/>
    <m/>
    <m/>
    <m/>
    <m/>
    <m/>
    <m/>
    <m/>
    <m/>
    <m/>
    <m/>
    <m/>
    <m/>
    <m/>
    <m/>
    <m/>
    <m/>
    <m/>
    <m/>
    <m/>
    <m/>
    <m/>
    <m/>
    <m/>
    <m/>
    <m/>
    <m/>
    <m/>
    <n v="0"/>
    <m/>
    <m/>
    <m/>
    <m/>
    <m/>
    <m/>
    <m/>
    <m/>
    <m/>
    <m/>
    <m/>
    <m/>
    <m/>
    <m/>
    <m/>
    <m/>
    <m/>
    <m/>
    <m/>
    <m/>
    <m/>
    <m/>
    <m/>
    <m/>
    <m/>
    <m/>
    <m/>
    <m/>
    <m/>
    <m/>
    <m/>
    <m/>
    <m/>
    <m/>
    <m/>
    <m/>
    <m/>
    <m/>
    <m/>
    <m/>
    <m/>
    <m/>
    <m/>
    <m/>
  </r>
  <r>
    <b v="1"/>
    <n v="679"/>
    <s v="L-1535-315211164"/>
    <s v="1066790078"/>
    <s v="Aaf"/>
    <s v="https://portal.dnb.de/opac.htm?method=simpleSearch&amp;cqlMode=true&amp;query=idn%3D1066790078"/>
    <s v="III 66, 1"/>
    <s v="III 66, 1"/>
    <m/>
    <m/>
    <x v="3"/>
    <m/>
    <m/>
    <m/>
    <m/>
    <m/>
    <m/>
    <m/>
    <m/>
    <m/>
    <m/>
    <m/>
    <m/>
    <m/>
    <m/>
    <m/>
    <x v="3"/>
    <m/>
    <s v="x"/>
    <s v="f"/>
    <m/>
    <m/>
    <m/>
    <m/>
    <m/>
    <s v="Pa"/>
    <m/>
    <m/>
    <m/>
    <m/>
    <m/>
    <m/>
    <m/>
    <m/>
    <m/>
    <m/>
    <m/>
    <m/>
    <m/>
    <s v="110"/>
    <m/>
    <m/>
    <m/>
    <s v="n"/>
    <n v="0"/>
    <m/>
    <s v="Gewebe"/>
    <m/>
    <m/>
    <m/>
    <m/>
    <m/>
    <m/>
    <m/>
    <m/>
    <m/>
    <m/>
    <m/>
    <m/>
    <m/>
    <m/>
    <m/>
    <m/>
    <m/>
    <m/>
    <m/>
    <m/>
    <m/>
    <m/>
    <m/>
    <m/>
    <m/>
    <m/>
    <m/>
    <m/>
    <m/>
    <m/>
    <m/>
    <m/>
    <m/>
    <m/>
    <m/>
    <m/>
    <m/>
    <m/>
    <m/>
    <m/>
    <m/>
    <m/>
  </r>
  <r>
    <b v="1"/>
    <n v="680"/>
    <s v="L-1552-315492902"/>
    <s v="1066962553"/>
    <s v="Aaf"/>
    <s v="https://portal.dnb.de/opac.htm?method=simpleSearch&amp;cqlMode=true&amp;query=idn%3D1066962553"/>
    <s v="III 67, 1"/>
    <s v="III 67, 1"/>
    <m/>
    <m/>
    <x v="0"/>
    <m/>
    <m/>
    <m/>
    <m/>
    <m/>
    <m/>
    <m/>
    <m/>
    <m/>
    <m/>
    <m/>
    <m/>
    <m/>
    <m/>
    <m/>
    <x v="0"/>
    <m/>
    <m/>
    <m/>
    <m/>
    <m/>
    <m/>
    <m/>
    <m/>
    <m/>
    <m/>
    <m/>
    <m/>
    <m/>
    <m/>
    <m/>
    <m/>
    <m/>
    <m/>
    <m/>
    <m/>
    <m/>
    <m/>
    <m/>
    <m/>
    <m/>
    <m/>
    <m/>
    <n v="0"/>
    <m/>
    <m/>
    <m/>
    <m/>
    <m/>
    <m/>
    <m/>
    <m/>
    <m/>
    <m/>
    <m/>
    <m/>
    <m/>
    <m/>
    <m/>
    <m/>
    <m/>
    <m/>
    <m/>
    <m/>
    <m/>
    <m/>
    <m/>
    <m/>
    <m/>
    <m/>
    <m/>
    <m/>
    <m/>
    <m/>
    <m/>
    <m/>
    <m/>
    <m/>
    <m/>
    <m/>
    <m/>
    <m/>
    <m/>
    <m/>
    <m/>
    <m/>
    <m/>
    <m/>
  </r>
  <r>
    <b v="1"/>
    <n v="681"/>
    <s v="L-1508-315338229"/>
    <s v="1066880700"/>
    <s v="Aaf"/>
    <s v="https://portal.dnb.de/opac.htm?method=simpleSearch&amp;cqlMode=true&amp;query=idn%3D1066880700"/>
    <s v="III 68, 1"/>
    <s v="III 68, 1"/>
    <m/>
    <m/>
    <x v="0"/>
    <m/>
    <m/>
    <m/>
    <m/>
    <m/>
    <m/>
    <m/>
    <m/>
    <m/>
    <m/>
    <m/>
    <m/>
    <m/>
    <m/>
    <m/>
    <x v="0"/>
    <m/>
    <m/>
    <m/>
    <m/>
    <m/>
    <m/>
    <m/>
    <m/>
    <m/>
    <m/>
    <m/>
    <m/>
    <m/>
    <m/>
    <m/>
    <m/>
    <m/>
    <m/>
    <m/>
    <m/>
    <m/>
    <m/>
    <m/>
    <m/>
    <m/>
    <m/>
    <m/>
    <n v="0"/>
    <m/>
    <m/>
    <m/>
    <m/>
    <m/>
    <m/>
    <m/>
    <m/>
    <m/>
    <m/>
    <m/>
    <m/>
    <m/>
    <m/>
    <m/>
    <m/>
    <m/>
    <m/>
    <m/>
    <m/>
    <m/>
    <m/>
    <m/>
    <m/>
    <m/>
    <m/>
    <m/>
    <m/>
    <m/>
    <m/>
    <m/>
    <m/>
    <m/>
    <m/>
    <m/>
    <m/>
    <m/>
    <m/>
    <m/>
    <m/>
    <m/>
    <m/>
    <m/>
    <m/>
  </r>
  <r>
    <b v="1"/>
    <n v="682"/>
    <s v="L-1502-315493445"/>
    <s v="1066963169"/>
    <s v="Aaf"/>
    <s v="https://portal.dnb.de/opac.htm?method=simpleSearch&amp;cqlMode=true&amp;query=idn%3D1066963169"/>
    <s v="III 69, 1"/>
    <s v="III 69, 1"/>
    <s v="X"/>
    <s v="Halbledereinband"/>
    <x v="1"/>
    <s v="80° bis 110°, einseitig digitalisierbar?"/>
    <s v="hohler Rücken"/>
    <m/>
    <m/>
    <s v="Signaturfahne austauschen"/>
    <n v="1"/>
    <m/>
    <m/>
    <m/>
    <m/>
    <m/>
    <m/>
    <m/>
    <m/>
    <m/>
    <x v="6"/>
    <m/>
    <m/>
    <s v="f/V"/>
    <m/>
    <m/>
    <m/>
    <m/>
    <m/>
    <s v="Pa"/>
    <m/>
    <m/>
    <m/>
    <m/>
    <m/>
    <m/>
    <m/>
    <m/>
    <m/>
    <m/>
    <m/>
    <m/>
    <m/>
    <s v="80"/>
    <m/>
    <m/>
    <m/>
    <s v="ja vor"/>
    <n v="1"/>
    <m/>
    <m/>
    <m/>
    <m/>
    <m/>
    <m/>
    <m/>
    <m/>
    <m/>
    <m/>
    <s v="x"/>
    <m/>
    <s v="x"/>
    <m/>
    <s v="v"/>
    <m/>
    <m/>
    <m/>
    <m/>
    <m/>
    <m/>
    <m/>
    <m/>
    <n v="1"/>
    <s v="evtl. sehr schmale Hülse"/>
    <m/>
    <m/>
    <m/>
    <m/>
    <m/>
    <m/>
    <m/>
    <m/>
    <m/>
    <m/>
    <m/>
    <m/>
    <m/>
    <m/>
    <m/>
    <m/>
    <m/>
    <m/>
    <m/>
  </r>
  <r>
    <b v="1"/>
    <n v="683"/>
    <s v="L-1502-315486910"/>
    <s v="1066956189"/>
    <s v="Aaf"/>
    <s v="https://portal.dnb.de/opac.htm?method=simpleSearch&amp;cqlMode=true&amp;query=idn%3D1066956189"/>
    <s v="III 69, 2"/>
    <s v="III 69, 2"/>
    <m/>
    <m/>
    <x v="1"/>
    <m/>
    <m/>
    <m/>
    <m/>
    <m/>
    <m/>
    <m/>
    <m/>
    <m/>
    <m/>
    <m/>
    <m/>
    <m/>
    <m/>
    <m/>
    <x v="4"/>
    <m/>
    <m/>
    <s v="h/E"/>
    <m/>
    <m/>
    <m/>
    <m/>
    <m/>
    <s v="Pa"/>
    <s v="x"/>
    <m/>
    <m/>
    <m/>
    <m/>
    <m/>
    <m/>
    <m/>
    <m/>
    <m/>
    <m/>
    <m/>
    <m/>
    <s v="110"/>
    <m/>
    <m/>
    <m/>
    <s v="ja vor"/>
    <n v="0.5"/>
    <m/>
    <m/>
    <m/>
    <s v="x"/>
    <m/>
    <m/>
    <m/>
    <m/>
    <m/>
    <m/>
    <s v="x"/>
    <m/>
    <s v="x"/>
    <m/>
    <m/>
    <m/>
    <m/>
    <m/>
    <m/>
    <m/>
    <m/>
    <m/>
    <m/>
    <n v="0.5"/>
    <m/>
    <m/>
    <m/>
    <m/>
    <m/>
    <m/>
    <m/>
    <m/>
    <m/>
    <m/>
    <m/>
    <m/>
    <m/>
    <m/>
    <m/>
    <m/>
    <m/>
    <m/>
    <m/>
    <m/>
  </r>
  <r>
    <b v="1"/>
    <n v="684"/>
    <s v="L-1512-315486945"/>
    <s v="1066956227"/>
    <s v="Aaf"/>
    <s v="https://portal.dnb.de/opac.htm?method=simpleSearch&amp;cqlMode=true&amp;query=idn%3D1066956227"/>
    <s v="III 69, 3"/>
    <s v="III 69, 3"/>
    <m/>
    <m/>
    <x v="1"/>
    <m/>
    <m/>
    <m/>
    <m/>
    <m/>
    <m/>
    <m/>
    <m/>
    <m/>
    <m/>
    <m/>
    <m/>
    <m/>
    <m/>
    <m/>
    <x v="6"/>
    <s v="x"/>
    <m/>
    <s v="h/E"/>
    <m/>
    <s v="x"/>
    <m/>
    <m/>
    <m/>
    <s v="Pa"/>
    <s v="x"/>
    <m/>
    <m/>
    <m/>
    <m/>
    <m/>
    <m/>
    <m/>
    <m/>
    <m/>
    <m/>
    <m/>
    <m/>
    <s v="80"/>
    <m/>
    <m/>
    <m/>
    <s v="n"/>
    <n v="0"/>
    <m/>
    <m/>
    <m/>
    <m/>
    <m/>
    <m/>
    <m/>
    <s v="Schaden stabil"/>
    <m/>
    <s v="Umschlag (Leder pudert)"/>
    <m/>
    <m/>
    <m/>
    <m/>
    <m/>
    <m/>
    <m/>
    <m/>
    <m/>
    <m/>
    <m/>
    <m/>
    <m/>
    <m/>
    <m/>
    <m/>
    <m/>
    <m/>
    <m/>
    <m/>
    <m/>
    <m/>
    <m/>
    <m/>
    <m/>
    <m/>
    <m/>
    <m/>
    <m/>
    <m/>
    <m/>
    <m/>
    <m/>
    <m/>
  </r>
  <r>
    <b v="1"/>
    <n v="685"/>
    <s v="L-1503-315493534"/>
    <s v="1066963266"/>
    <s v="Aaf"/>
    <s v="https://portal.dnb.de/opac.htm?method=simpleSearch&amp;cqlMode=true&amp;query=idn%3D1066963266"/>
    <s v="III 69, 4"/>
    <s v="III 69, 4"/>
    <s v="X"/>
    <s v="Pergamentband"/>
    <x v="1"/>
    <s v="180°"/>
    <s v="hohler Rücken"/>
    <m/>
    <s v="Kassette"/>
    <s v="Nein"/>
    <n v="0"/>
    <m/>
    <m/>
    <m/>
    <m/>
    <m/>
    <m/>
    <m/>
    <m/>
    <m/>
    <x v="7"/>
    <m/>
    <s v="x"/>
    <s v="h/E"/>
    <m/>
    <m/>
    <m/>
    <m/>
    <m/>
    <s v="Pa"/>
    <m/>
    <m/>
    <m/>
    <m/>
    <m/>
    <m/>
    <m/>
    <m/>
    <m/>
    <s v="R"/>
    <s v="x"/>
    <m/>
    <m/>
    <s v="110"/>
    <m/>
    <m/>
    <m/>
    <s v="n"/>
    <n v="0"/>
    <m/>
    <s v="Gewebe"/>
    <m/>
    <m/>
    <m/>
    <m/>
    <m/>
    <m/>
    <m/>
    <m/>
    <m/>
    <m/>
    <m/>
    <m/>
    <m/>
    <m/>
    <m/>
    <m/>
    <m/>
    <m/>
    <m/>
    <m/>
    <m/>
    <m/>
    <m/>
    <m/>
    <m/>
    <m/>
    <m/>
    <m/>
    <m/>
    <m/>
    <m/>
    <m/>
    <m/>
    <m/>
    <m/>
    <m/>
    <m/>
    <m/>
    <m/>
    <m/>
    <m/>
    <m/>
  </r>
  <r>
    <b v="0"/>
    <n v="686"/>
    <s v="L-1506-15404587X"/>
    <s v="993936261"/>
    <m/>
    <s v="https://portal.dnb.de/opac.htm?method=simpleSearch&amp;cqlMode=true&amp;query=idn%3D993936261"/>
    <s v="III 69, 5"/>
    <m/>
    <m/>
    <m/>
    <x v="0"/>
    <m/>
    <m/>
    <m/>
    <m/>
    <m/>
    <m/>
    <m/>
    <m/>
    <m/>
    <m/>
    <m/>
    <m/>
    <m/>
    <m/>
    <m/>
    <x v="0"/>
    <m/>
    <m/>
    <m/>
    <m/>
    <m/>
    <m/>
    <m/>
    <m/>
    <m/>
    <m/>
    <m/>
    <m/>
    <m/>
    <m/>
    <m/>
    <m/>
    <m/>
    <m/>
    <m/>
    <m/>
    <m/>
    <m/>
    <m/>
    <m/>
    <m/>
    <m/>
    <m/>
    <n v="0"/>
    <m/>
    <m/>
    <m/>
    <m/>
    <m/>
    <m/>
    <m/>
    <m/>
    <m/>
    <m/>
    <m/>
    <m/>
    <m/>
    <m/>
    <m/>
    <m/>
    <m/>
    <m/>
    <m/>
    <m/>
    <m/>
    <m/>
    <m/>
    <m/>
    <m/>
    <m/>
    <m/>
    <m/>
    <m/>
    <m/>
    <m/>
    <m/>
    <m/>
    <m/>
    <m/>
    <m/>
    <m/>
    <m/>
    <m/>
    <m/>
    <m/>
    <m/>
    <m/>
    <m/>
  </r>
  <r>
    <b v="1"/>
    <m/>
    <s v="L-1506-785156844"/>
    <s v="1263033296"/>
    <s v="Qd"/>
    <m/>
    <s v="III 69, 5"/>
    <s v="III 69, 5"/>
    <m/>
    <m/>
    <x v="0"/>
    <m/>
    <m/>
    <m/>
    <m/>
    <m/>
    <m/>
    <m/>
    <m/>
    <m/>
    <m/>
    <m/>
    <m/>
    <m/>
    <m/>
    <m/>
    <x v="0"/>
    <m/>
    <m/>
    <m/>
    <m/>
    <m/>
    <m/>
    <m/>
    <m/>
    <m/>
    <m/>
    <m/>
    <m/>
    <m/>
    <m/>
    <m/>
    <m/>
    <m/>
    <m/>
    <m/>
    <m/>
    <m/>
    <m/>
    <m/>
    <m/>
    <m/>
    <m/>
    <m/>
    <m/>
    <m/>
    <m/>
    <m/>
    <m/>
    <m/>
    <m/>
    <m/>
    <m/>
    <m/>
    <m/>
    <m/>
    <m/>
    <m/>
    <m/>
    <m/>
    <m/>
    <m/>
    <m/>
    <m/>
    <m/>
    <m/>
    <m/>
    <m/>
    <m/>
    <m/>
    <m/>
    <m/>
    <m/>
    <m/>
    <m/>
    <m/>
    <m/>
    <m/>
    <m/>
    <m/>
    <m/>
    <m/>
    <m/>
    <m/>
    <m/>
    <m/>
    <m/>
    <m/>
    <m/>
  </r>
  <r>
    <b v="0"/>
    <n v="728"/>
    <s v="L-1880-433408642"/>
    <s v="01831189X"/>
    <m/>
    <s v="https://portal.dnb.de/opac.htm?method=simpleSearch&amp;cqlMode=true&amp;query=idn%3D01831189X"/>
    <s v="III 69, 5 (angebunden)"/>
    <m/>
    <m/>
    <m/>
    <x v="0"/>
    <m/>
    <m/>
    <m/>
    <m/>
    <m/>
    <m/>
    <m/>
    <m/>
    <m/>
    <m/>
    <m/>
    <m/>
    <m/>
    <m/>
    <m/>
    <x v="0"/>
    <m/>
    <m/>
    <m/>
    <m/>
    <m/>
    <m/>
    <m/>
    <m/>
    <m/>
    <m/>
    <m/>
    <m/>
    <m/>
    <m/>
    <m/>
    <m/>
    <m/>
    <m/>
    <m/>
    <m/>
    <m/>
    <m/>
    <m/>
    <m/>
    <m/>
    <m/>
    <m/>
    <n v="0"/>
    <m/>
    <m/>
    <m/>
    <m/>
    <m/>
    <m/>
    <m/>
    <m/>
    <m/>
    <m/>
    <m/>
    <m/>
    <m/>
    <m/>
    <m/>
    <m/>
    <m/>
    <m/>
    <m/>
    <m/>
    <m/>
    <m/>
    <m/>
    <m/>
    <m/>
    <m/>
    <m/>
    <m/>
    <m/>
    <m/>
    <m/>
    <m/>
    <m/>
    <m/>
    <m/>
    <m/>
    <m/>
    <m/>
    <m/>
    <m/>
    <m/>
    <m/>
    <m/>
    <m/>
  </r>
  <r>
    <b v="1"/>
    <n v="687"/>
    <s v="L-1517-315490667"/>
    <s v="1066960143"/>
    <s v="Aaf"/>
    <s v="https://portal.dnb.de/opac.htm?method=simpleSearch&amp;cqlMode=true&amp;query=idn%3D1066960143"/>
    <s v="III 69, 6"/>
    <s v="III 69, 6"/>
    <m/>
    <m/>
    <x v="3"/>
    <m/>
    <m/>
    <m/>
    <m/>
    <m/>
    <m/>
    <m/>
    <m/>
    <m/>
    <m/>
    <m/>
    <m/>
    <m/>
    <m/>
    <m/>
    <x v="3"/>
    <s v="x"/>
    <s v="x"/>
    <s v="h/E"/>
    <m/>
    <m/>
    <m/>
    <m/>
    <m/>
    <s v="Pa/Pg"/>
    <m/>
    <m/>
    <m/>
    <m/>
    <m/>
    <m/>
    <m/>
    <m/>
    <m/>
    <m/>
    <m/>
    <m/>
    <m/>
    <s v="110"/>
    <m/>
    <m/>
    <m/>
    <s v="n"/>
    <n v="0"/>
    <m/>
    <m/>
    <m/>
    <m/>
    <m/>
    <m/>
    <m/>
    <m/>
    <s v="x 110"/>
    <m/>
    <m/>
    <m/>
    <m/>
    <m/>
    <m/>
    <m/>
    <m/>
    <m/>
    <m/>
    <m/>
    <m/>
    <m/>
    <m/>
    <m/>
    <m/>
    <m/>
    <m/>
    <m/>
    <m/>
    <m/>
    <m/>
    <m/>
    <m/>
    <m/>
    <m/>
    <m/>
    <m/>
    <m/>
    <m/>
    <m/>
    <m/>
    <m/>
    <m/>
    <m/>
  </r>
  <r>
    <b v="1"/>
    <n v="688"/>
    <s v="L-1503-315494107"/>
    <s v="1066963908"/>
    <s v="Aaf"/>
    <s v="https://portal.dnb.de/opac.htm?method=simpleSearch&amp;cqlMode=true&amp;query=idn%3D1066963908"/>
    <s v="III 69, 7"/>
    <s v="III 69, 7"/>
    <m/>
    <m/>
    <x v="2"/>
    <m/>
    <m/>
    <m/>
    <m/>
    <m/>
    <m/>
    <m/>
    <m/>
    <m/>
    <m/>
    <m/>
    <m/>
    <m/>
    <m/>
    <m/>
    <x v="3"/>
    <s v="x"/>
    <s v="x"/>
    <s v="h/E"/>
    <m/>
    <m/>
    <m/>
    <m/>
    <m/>
    <s v="Pa/Pg"/>
    <m/>
    <m/>
    <m/>
    <m/>
    <m/>
    <m/>
    <m/>
    <m/>
    <m/>
    <s v="B/I/R"/>
    <s v="x"/>
    <m/>
    <m/>
    <s v="110"/>
    <s v="x"/>
    <m/>
    <m/>
    <s v="ja vor"/>
    <n v="1"/>
    <m/>
    <m/>
    <m/>
    <m/>
    <m/>
    <m/>
    <m/>
    <s v="Gelenke trotzt Schaden stabil, ggf. nach Digit. Restaurieren"/>
    <m/>
    <s v="Box"/>
    <m/>
    <s v="x"/>
    <s v="x"/>
    <s v="x"/>
    <s v="v/h"/>
    <m/>
    <m/>
    <m/>
    <m/>
    <m/>
    <m/>
    <m/>
    <m/>
    <n v="1"/>
    <s v="nur loses Leder fixieren, Gelenke belassen (ist stabil genug), ggf. nach Digit. restaurieren)"/>
    <m/>
    <m/>
    <m/>
    <m/>
    <m/>
    <m/>
    <m/>
    <m/>
    <m/>
    <m/>
    <m/>
    <m/>
    <m/>
    <m/>
    <m/>
    <m/>
    <m/>
    <m/>
    <m/>
  </r>
  <r>
    <b v="1"/>
    <n v="689"/>
    <s v="L-1508-315469676"/>
    <s v="106694203X"/>
    <s v="AaB"/>
    <s v="https://portal.dnb.de/opac.htm?method=simpleSearch&amp;cqlMode=true&amp;query=idn%3D106694203X"/>
    <s v="III 69, 8"/>
    <s v="III 69, 8"/>
    <s v="X"/>
    <s v="Pergamentband"/>
    <x v="2"/>
    <s v="80° bis 110°, einseitig digitalisierbar?"/>
    <m/>
    <m/>
    <s v="Kassette"/>
    <s v="Nein"/>
    <n v="0"/>
    <m/>
    <s v="Originaleinband liegt bei"/>
    <m/>
    <m/>
    <m/>
    <m/>
    <m/>
    <m/>
    <m/>
    <x v="0"/>
    <m/>
    <m/>
    <m/>
    <m/>
    <m/>
    <m/>
    <m/>
    <m/>
    <m/>
    <m/>
    <m/>
    <m/>
    <m/>
    <m/>
    <m/>
    <m/>
    <m/>
    <m/>
    <m/>
    <m/>
    <m/>
    <m/>
    <m/>
    <m/>
    <m/>
    <m/>
    <m/>
    <n v="0"/>
    <m/>
    <m/>
    <m/>
    <m/>
    <m/>
    <m/>
    <m/>
    <m/>
    <m/>
    <m/>
    <m/>
    <m/>
    <m/>
    <m/>
    <m/>
    <m/>
    <m/>
    <m/>
    <m/>
    <m/>
    <m/>
    <m/>
    <m/>
    <m/>
    <m/>
    <m/>
    <m/>
    <m/>
    <m/>
    <m/>
    <m/>
    <m/>
    <m/>
    <m/>
    <m/>
    <m/>
    <m/>
    <m/>
    <m/>
    <m/>
    <m/>
    <m/>
    <m/>
    <m/>
  </r>
  <r>
    <b v="1"/>
    <n v="690"/>
    <s v="L-1515-315492139"/>
    <s v="1066961735"/>
    <s v="Aaf"/>
    <s v="https://portal.dnb.de/opac.htm?method=simpleSearch&amp;cqlMode=true&amp;query=idn%3D1066961735"/>
    <s v="III 69, 9"/>
    <s v="III 69, 9"/>
    <m/>
    <m/>
    <x v="0"/>
    <m/>
    <m/>
    <m/>
    <m/>
    <m/>
    <m/>
    <m/>
    <m/>
    <m/>
    <m/>
    <m/>
    <m/>
    <m/>
    <m/>
    <m/>
    <x v="0"/>
    <m/>
    <m/>
    <m/>
    <m/>
    <m/>
    <m/>
    <m/>
    <m/>
    <m/>
    <m/>
    <m/>
    <m/>
    <m/>
    <m/>
    <m/>
    <m/>
    <m/>
    <m/>
    <m/>
    <m/>
    <m/>
    <m/>
    <m/>
    <m/>
    <m/>
    <m/>
    <m/>
    <n v="0"/>
    <m/>
    <m/>
    <m/>
    <m/>
    <m/>
    <m/>
    <m/>
    <m/>
    <m/>
    <m/>
    <m/>
    <m/>
    <m/>
    <m/>
    <m/>
    <m/>
    <m/>
    <m/>
    <m/>
    <m/>
    <m/>
    <m/>
    <m/>
    <m/>
    <m/>
    <m/>
    <m/>
    <m/>
    <m/>
    <m/>
    <m/>
    <m/>
    <m/>
    <m/>
    <m/>
    <m/>
    <m/>
    <m/>
    <m/>
    <m/>
    <m/>
    <m/>
    <m/>
    <m/>
  </r>
  <r>
    <b v="1"/>
    <n v="691"/>
    <s v="L-1514-315490675"/>
    <s v="1066960151"/>
    <s v="Aaf"/>
    <s v="https://portal.dnb.de/opac.htm?method=simpleSearch&amp;cqlMode=true&amp;query=idn%3D1066960151"/>
    <s v="III 69, 10"/>
    <s v="III 69, 10"/>
    <s v="X"/>
    <s v="Ledereinband"/>
    <x v="1"/>
    <s v="180°"/>
    <s v="hohler Rücken, stark brüchiges Einbandmaterial"/>
    <m/>
    <m/>
    <m/>
    <n v="3"/>
    <m/>
    <m/>
    <m/>
    <m/>
    <m/>
    <m/>
    <m/>
    <m/>
    <m/>
    <x v="6"/>
    <m/>
    <s v="x"/>
    <s v="h"/>
    <m/>
    <m/>
    <m/>
    <m/>
    <m/>
    <s v="Pa"/>
    <m/>
    <m/>
    <m/>
    <m/>
    <m/>
    <m/>
    <m/>
    <m/>
    <m/>
    <m/>
    <m/>
    <m/>
    <m/>
    <s v="45"/>
    <m/>
    <m/>
    <m/>
    <s v="n"/>
    <n v="0"/>
    <m/>
    <m/>
    <m/>
    <m/>
    <m/>
    <m/>
    <m/>
    <m/>
    <s v="x 45"/>
    <m/>
    <m/>
    <m/>
    <m/>
    <m/>
    <m/>
    <m/>
    <m/>
    <m/>
    <m/>
    <m/>
    <m/>
    <m/>
    <m/>
    <m/>
    <m/>
    <m/>
    <m/>
    <m/>
    <m/>
    <m/>
    <m/>
    <m/>
    <m/>
    <m/>
    <m/>
    <m/>
    <m/>
    <m/>
    <m/>
    <m/>
    <m/>
    <m/>
    <m/>
    <m/>
  </r>
  <r>
    <b v="1"/>
    <n v="692"/>
    <s v="L-1507-315491000"/>
    <s v="1066960518"/>
    <s v="Aaf"/>
    <s v="https://portal.dnb.de/opac.htm?method=simpleSearch&amp;cqlMode=true&amp;query=idn%3D1066960518"/>
    <s v="III 69, 11"/>
    <s v="III 69, 11"/>
    <m/>
    <m/>
    <x v="2"/>
    <m/>
    <m/>
    <m/>
    <m/>
    <m/>
    <m/>
    <m/>
    <m/>
    <m/>
    <m/>
    <m/>
    <m/>
    <m/>
    <m/>
    <m/>
    <x v="5"/>
    <m/>
    <m/>
    <s v="h/E"/>
    <m/>
    <m/>
    <m/>
    <m/>
    <m/>
    <s v="Pa"/>
    <m/>
    <m/>
    <m/>
    <m/>
    <m/>
    <m/>
    <m/>
    <m/>
    <m/>
    <m/>
    <m/>
    <m/>
    <m/>
    <s v="nur 110"/>
    <m/>
    <m/>
    <m/>
    <s v="n"/>
    <n v="0"/>
    <m/>
    <s v="Gewebe"/>
    <m/>
    <m/>
    <m/>
    <m/>
    <m/>
    <s v="Schaden stabil"/>
    <s v="x 110"/>
    <m/>
    <m/>
    <m/>
    <m/>
    <m/>
    <m/>
    <m/>
    <m/>
    <m/>
    <m/>
    <m/>
    <m/>
    <m/>
    <m/>
    <m/>
    <m/>
    <m/>
    <m/>
    <m/>
    <m/>
    <m/>
    <m/>
    <m/>
    <m/>
    <m/>
    <m/>
    <m/>
    <m/>
    <m/>
    <m/>
    <m/>
    <m/>
    <m/>
    <m/>
    <m/>
  </r>
  <r>
    <b v="1"/>
    <n v="693"/>
    <s v="L-1509-315465298"/>
    <s v="1066937443"/>
    <s v="Aaf"/>
    <s v="https://portal.dnb.de/opac.htm?method=simpleSearch&amp;cqlMode=true&amp;query=idn%3D1066937443"/>
    <s v="III 69, 12"/>
    <s v="III 69, 12"/>
    <s v="X"/>
    <s v="Ledereinband, Schließen, erhabene Buchbeschläge"/>
    <x v="2"/>
    <s v="180°"/>
    <s v="fester Rücken mit Schmuckprägung"/>
    <m/>
    <s v="Buchschuh"/>
    <s v="Nein"/>
    <n v="0"/>
    <m/>
    <m/>
    <m/>
    <m/>
    <m/>
    <m/>
    <m/>
    <m/>
    <m/>
    <x v="3"/>
    <s v="x"/>
    <m/>
    <s v="f/V"/>
    <m/>
    <m/>
    <m/>
    <m/>
    <m/>
    <s v="Pa"/>
    <m/>
    <m/>
    <m/>
    <m/>
    <m/>
    <m/>
    <m/>
    <m/>
    <m/>
    <m/>
    <m/>
    <m/>
    <m/>
    <s v="60"/>
    <m/>
    <m/>
    <m/>
    <s v="n"/>
    <n v="0"/>
    <m/>
    <m/>
    <m/>
    <s v="x"/>
    <m/>
    <m/>
    <m/>
    <m/>
    <m/>
    <m/>
    <m/>
    <m/>
    <m/>
    <m/>
    <m/>
    <m/>
    <m/>
    <m/>
    <m/>
    <m/>
    <m/>
    <m/>
    <m/>
    <m/>
    <m/>
    <m/>
    <m/>
    <m/>
    <m/>
    <m/>
    <m/>
    <m/>
    <m/>
    <m/>
    <m/>
    <m/>
    <m/>
    <m/>
    <m/>
    <m/>
    <m/>
    <m/>
    <m/>
    <m/>
  </r>
  <r>
    <b v="0"/>
    <n v="694"/>
    <s v="L-1510-315328789"/>
    <s v="106687090X"/>
    <m/>
    <s v="https://portal.dnb.de/opac.htm?method=simpleSearch&amp;cqlMode=true&amp;query=idn%3D106687090X"/>
    <s v="III 69, 13"/>
    <m/>
    <m/>
    <m/>
    <x v="0"/>
    <m/>
    <m/>
    <m/>
    <m/>
    <m/>
    <m/>
    <m/>
    <m/>
    <m/>
    <m/>
    <m/>
    <m/>
    <m/>
    <m/>
    <m/>
    <x v="0"/>
    <m/>
    <m/>
    <m/>
    <m/>
    <m/>
    <m/>
    <m/>
    <m/>
    <m/>
    <m/>
    <m/>
    <m/>
    <m/>
    <m/>
    <m/>
    <m/>
    <m/>
    <m/>
    <m/>
    <m/>
    <m/>
    <m/>
    <m/>
    <m/>
    <m/>
    <m/>
    <m/>
    <n v="0"/>
    <m/>
    <m/>
    <m/>
    <m/>
    <m/>
    <m/>
    <m/>
    <m/>
    <m/>
    <m/>
    <m/>
    <m/>
    <m/>
    <m/>
    <m/>
    <m/>
    <m/>
    <m/>
    <m/>
    <m/>
    <m/>
    <m/>
    <m/>
    <m/>
    <m/>
    <m/>
    <m/>
    <m/>
    <m/>
    <m/>
    <m/>
    <m/>
    <m/>
    <m/>
    <m/>
    <m/>
    <m/>
    <m/>
    <m/>
    <m/>
    <m/>
    <m/>
    <m/>
    <m/>
  </r>
  <r>
    <b v="1"/>
    <m/>
    <s v="L-9999-414283465"/>
    <s v="1137968877"/>
    <s v="Qd"/>
    <m/>
    <s v="III 69, 13"/>
    <s v="III 69, 13"/>
    <m/>
    <m/>
    <x v="0"/>
    <m/>
    <m/>
    <m/>
    <m/>
    <m/>
    <m/>
    <m/>
    <m/>
    <m/>
    <m/>
    <m/>
    <m/>
    <m/>
    <m/>
    <m/>
    <x v="0"/>
    <m/>
    <m/>
    <m/>
    <m/>
    <m/>
    <m/>
    <m/>
    <m/>
    <m/>
    <m/>
    <m/>
    <m/>
    <m/>
    <m/>
    <m/>
    <m/>
    <m/>
    <m/>
    <m/>
    <m/>
    <m/>
    <m/>
    <m/>
    <m/>
    <m/>
    <m/>
    <m/>
    <m/>
    <m/>
    <m/>
    <m/>
    <m/>
    <m/>
    <m/>
    <m/>
    <m/>
    <m/>
    <m/>
    <m/>
    <m/>
    <m/>
    <m/>
    <m/>
    <m/>
    <m/>
    <m/>
    <m/>
    <m/>
    <m/>
    <m/>
    <m/>
    <m/>
    <m/>
    <m/>
    <m/>
    <m/>
    <m/>
    <m/>
    <m/>
    <m/>
    <m/>
    <m/>
    <m/>
    <m/>
    <m/>
    <m/>
    <m/>
    <m/>
    <m/>
    <m/>
    <m/>
    <m/>
  </r>
  <r>
    <b v="0"/>
    <n v="712"/>
    <s v="L-1880-678829454"/>
    <s v="998301590"/>
    <m/>
    <s v="https://portal.dnb.de/opac.htm?method=simpleSearch&amp;cqlMode=true&amp;query=idn%3D998301590"/>
    <s v="III 69, 13 (Angebundenes Werk)"/>
    <m/>
    <m/>
    <m/>
    <x v="0"/>
    <m/>
    <m/>
    <m/>
    <m/>
    <m/>
    <m/>
    <m/>
    <m/>
    <m/>
    <m/>
    <m/>
    <m/>
    <m/>
    <m/>
    <m/>
    <x v="0"/>
    <m/>
    <m/>
    <m/>
    <m/>
    <m/>
    <m/>
    <m/>
    <m/>
    <m/>
    <m/>
    <m/>
    <m/>
    <m/>
    <m/>
    <m/>
    <m/>
    <m/>
    <m/>
    <m/>
    <m/>
    <m/>
    <m/>
    <m/>
    <m/>
    <m/>
    <m/>
    <m/>
    <n v="0"/>
    <m/>
    <m/>
    <m/>
    <m/>
    <m/>
    <m/>
    <m/>
    <m/>
    <m/>
    <m/>
    <m/>
    <m/>
    <m/>
    <m/>
    <m/>
    <m/>
    <m/>
    <m/>
    <m/>
    <m/>
    <m/>
    <m/>
    <m/>
    <m/>
    <m/>
    <m/>
    <m/>
    <m/>
    <m/>
    <m/>
    <m/>
    <m/>
    <m/>
    <m/>
    <m/>
    <m/>
    <m/>
    <m/>
    <m/>
    <m/>
    <m/>
    <m/>
    <m/>
    <m/>
  </r>
  <r>
    <b v="1"/>
    <n v="713"/>
    <s v="L-1517-167583956"/>
    <s v="999124102"/>
    <s v="Aa"/>
    <s v="https://portal.dnb.de/opac.htm?method=simpleSearch&amp;cqlMode=true&amp;query=idn%3D999124102"/>
    <s v="III 69, 14 a"/>
    <s v="III 69, 14 a"/>
    <m/>
    <m/>
    <x v="3"/>
    <m/>
    <m/>
    <m/>
    <m/>
    <m/>
    <m/>
    <m/>
    <m/>
    <m/>
    <m/>
    <m/>
    <m/>
    <m/>
    <m/>
    <m/>
    <x v="7"/>
    <m/>
    <s v="x"/>
    <s v="h"/>
    <m/>
    <m/>
    <m/>
    <m/>
    <m/>
    <s v="Pa"/>
    <m/>
    <m/>
    <m/>
    <m/>
    <m/>
    <m/>
    <m/>
    <m/>
    <m/>
    <m/>
    <m/>
    <m/>
    <m/>
    <s v="110"/>
    <m/>
    <m/>
    <m/>
    <s v="n"/>
    <n v="0"/>
    <m/>
    <s v="Gewebe"/>
    <m/>
    <m/>
    <m/>
    <m/>
    <m/>
    <m/>
    <m/>
    <m/>
    <m/>
    <m/>
    <m/>
    <m/>
    <m/>
    <m/>
    <m/>
    <m/>
    <m/>
    <m/>
    <m/>
    <m/>
    <m/>
    <m/>
    <m/>
    <m/>
    <m/>
    <m/>
    <m/>
    <m/>
    <m/>
    <m/>
    <m/>
    <m/>
    <m/>
    <m/>
    <m/>
    <m/>
    <m/>
    <m/>
    <m/>
    <m/>
    <m/>
    <m/>
  </r>
  <r>
    <b v="0"/>
    <n v="695"/>
    <s v="L-1524-315469986"/>
    <s v="1066942358"/>
    <m/>
    <s v="https://portal.dnb.de/opac.htm?method=simpleSearch&amp;cqlMode=true&amp;query=idn%3D1066942358"/>
    <s v="III 69, 15"/>
    <m/>
    <m/>
    <m/>
    <x v="0"/>
    <m/>
    <m/>
    <m/>
    <m/>
    <m/>
    <m/>
    <m/>
    <m/>
    <m/>
    <m/>
    <s v="DA"/>
    <m/>
    <m/>
    <m/>
    <m/>
    <x v="0"/>
    <m/>
    <m/>
    <m/>
    <m/>
    <m/>
    <m/>
    <m/>
    <m/>
    <m/>
    <m/>
    <m/>
    <m/>
    <m/>
    <m/>
    <m/>
    <m/>
    <m/>
    <m/>
    <m/>
    <m/>
    <m/>
    <m/>
    <m/>
    <m/>
    <m/>
    <m/>
    <m/>
    <n v="0"/>
    <m/>
    <m/>
    <m/>
    <m/>
    <m/>
    <m/>
    <m/>
    <m/>
    <m/>
    <m/>
    <m/>
    <m/>
    <m/>
    <m/>
    <m/>
    <m/>
    <m/>
    <m/>
    <m/>
    <m/>
    <m/>
    <m/>
    <m/>
    <m/>
    <m/>
    <m/>
    <m/>
    <m/>
    <m/>
    <m/>
    <m/>
    <m/>
    <m/>
    <m/>
    <m/>
    <m/>
    <m/>
    <m/>
    <m/>
    <m/>
    <m/>
    <m/>
    <m/>
    <m/>
  </r>
  <r>
    <b v="1"/>
    <n v="714"/>
    <s v="L-1524-315328851"/>
    <s v="1066870993"/>
    <s v="Aaf"/>
    <s v="https://portal.dnb.de/opac.htm?method=simpleSearch&amp;cqlMode=true&amp;query=idn%3D1066870993"/>
    <s v="III 69, 15 a"/>
    <s v="III 69, 15 a"/>
    <s v="X"/>
    <s v="Papier- oder Pappeinband"/>
    <x v="1"/>
    <s v="180°"/>
    <m/>
    <m/>
    <m/>
    <m/>
    <n v="0"/>
    <m/>
    <m/>
    <m/>
    <m/>
    <m/>
    <m/>
    <m/>
    <m/>
    <m/>
    <x v="0"/>
    <m/>
    <m/>
    <m/>
    <m/>
    <m/>
    <m/>
    <m/>
    <m/>
    <m/>
    <m/>
    <m/>
    <m/>
    <m/>
    <m/>
    <m/>
    <m/>
    <m/>
    <m/>
    <m/>
    <m/>
    <m/>
    <m/>
    <m/>
    <m/>
    <m/>
    <m/>
    <m/>
    <n v="0"/>
    <m/>
    <m/>
    <m/>
    <m/>
    <m/>
    <m/>
    <m/>
    <m/>
    <m/>
    <m/>
    <m/>
    <m/>
    <m/>
    <m/>
    <m/>
    <m/>
    <m/>
    <m/>
    <m/>
    <m/>
    <m/>
    <m/>
    <m/>
    <m/>
    <m/>
    <m/>
    <m/>
    <m/>
    <m/>
    <m/>
    <m/>
    <m/>
    <m/>
    <m/>
    <m/>
    <m/>
    <m/>
    <m/>
    <m/>
    <m/>
    <m/>
    <m/>
    <m/>
    <m/>
  </r>
  <r>
    <b v="1"/>
    <n v="715"/>
    <s v="L-1518-31549235X"/>
    <s v="1066961956"/>
    <s v="Aaf"/>
    <s v="https://portal.dnb.de/opac.htm?method=simpleSearch&amp;cqlMode=true&amp;query=idn%3D1066961956"/>
    <s v="III 69, 15 b"/>
    <s v="III 69, 15 b"/>
    <m/>
    <m/>
    <x v="0"/>
    <m/>
    <m/>
    <m/>
    <m/>
    <m/>
    <m/>
    <m/>
    <m/>
    <m/>
    <m/>
    <m/>
    <m/>
    <m/>
    <m/>
    <m/>
    <x v="0"/>
    <m/>
    <m/>
    <m/>
    <m/>
    <m/>
    <m/>
    <m/>
    <m/>
    <m/>
    <m/>
    <m/>
    <m/>
    <m/>
    <m/>
    <m/>
    <m/>
    <m/>
    <m/>
    <m/>
    <m/>
    <m/>
    <m/>
    <m/>
    <m/>
    <m/>
    <m/>
    <m/>
    <n v="0"/>
    <m/>
    <m/>
    <m/>
    <m/>
    <m/>
    <m/>
    <m/>
    <m/>
    <m/>
    <m/>
    <m/>
    <m/>
    <m/>
    <m/>
    <m/>
    <m/>
    <m/>
    <m/>
    <m/>
    <m/>
    <m/>
    <m/>
    <m/>
    <m/>
    <m/>
    <m/>
    <m/>
    <m/>
    <m/>
    <m/>
    <m/>
    <m/>
    <m/>
    <m/>
    <m/>
    <m/>
    <m/>
    <m/>
    <m/>
    <m/>
    <m/>
    <m/>
    <m/>
    <m/>
  </r>
  <r>
    <b v="1"/>
    <n v="716"/>
    <s v="L-1523-178750948"/>
    <s v="1003104428"/>
    <s v="Aal"/>
    <s v="https://portal.dnb.de/opac.htm?method=simpleSearch&amp;cqlMode=true&amp;query=idn%3D1003104428"/>
    <s v="III 69, 15 c"/>
    <s v="III 69, 15c"/>
    <m/>
    <m/>
    <x v="0"/>
    <m/>
    <m/>
    <m/>
    <m/>
    <m/>
    <m/>
    <m/>
    <m/>
    <m/>
    <m/>
    <m/>
    <m/>
    <m/>
    <m/>
    <m/>
    <x v="0"/>
    <m/>
    <m/>
    <m/>
    <m/>
    <m/>
    <m/>
    <m/>
    <m/>
    <m/>
    <m/>
    <m/>
    <m/>
    <m/>
    <m/>
    <m/>
    <m/>
    <m/>
    <m/>
    <m/>
    <m/>
    <m/>
    <m/>
    <m/>
    <m/>
    <m/>
    <m/>
    <m/>
    <n v="0"/>
    <m/>
    <m/>
    <m/>
    <m/>
    <m/>
    <m/>
    <m/>
    <m/>
    <m/>
    <m/>
    <m/>
    <m/>
    <m/>
    <m/>
    <m/>
    <m/>
    <m/>
    <m/>
    <m/>
    <m/>
    <m/>
    <m/>
    <m/>
    <m/>
    <m/>
    <m/>
    <m/>
    <m/>
    <m/>
    <m/>
    <m/>
    <m/>
    <m/>
    <m/>
    <m/>
    <m/>
    <m/>
    <m/>
    <m/>
    <m/>
    <m/>
    <m/>
    <m/>
    <m/>
  </r>
  <r>
    <b v="0"/>
    <n v="717"/>
    <s v="L-1531-166921947"/>
    <s v="998778656"/>
    <m/>
    <s v="https://portal.dnb.de/opac.htm?method=simpleSearch&amp;cqlMode=true&amp;query=idn%3D998778656"/>
    <s v="III 69, 15 d"/>
    <m/>
    <m/>
    <m/>
    <x v="0"/>
    <m/>
    <m/>
    <m/>
    <m/>
    <m/>
    <m/>
    <m/>
    <m/>
    <m/>
    <m/>
    <m/>
    <m/>
    <m/>
    <m/>
    <m/>
    <x v="0"/>
    <m/>
    <m/>
    <m/>
    <m/>
    <m/>
    <m/>
    <m/>
    <m/>
    <m/>
    <m/>
    <m/>
    <m/>
    <m/>
    <m/>
    <m/>
    <m/>
    <m/>
    <m/>
    <m/>
    <m/>
    <m/>
    <m/>
    <m/>
    <m/>
    <m/>
    <m/>
    <m/>
    <n v="0"/>
    <m/>
    <m/>
    <m/>
    <m/>
    <m/>
    <m/>
    <m/>
    <m/>
    <m/>
    <m/>
    <m/>
    <m/>
    <m/>
    <m/>
    <m/>
    <m/>
    <m/>
    <m/>
    <m/>
    <m/>
    <m/>
    <m/>
    <m/>
    <m/>
    <m/>
    <m/>
    <m/>
    <m/>
    <m/>
    <m/>
    <m/>
    <m/>
    <m/>
    <m/>
    <m/>
    <m/>
    <m/>
    <m/>
    <m/>
    <m/>
    <m/>
    <m/>
    <m/>
    <m/>
  </r>
  <r>
    <b v="0"/>
    <n v="718"/>
    <s v="L-1530-16960019X"/>
    <s v="999868853"/>
    <m/>
    <s v="https://portal.dnb.de/opac.htm?method=simpleSearch&amp;cqlMode=true&amp;query=idn%3D999868853"/>
    <s v="III 69, 15 d"/>
    <m/>
    <m/>
    <m/>
    <x v="0"/>
    <m/>
    <m/>
    <m/>
    <m/>
    <m/>
    <m/>
    <m/>
    <m/>
    <m/>
    <m/>
    <m/>
    <m/>
    <m/>
    <m/>
    <m/>
    <x v="0"/>
    <m/>
    <m/>
    <m/>
    <m/>
    <m/>
    <m/>
    <m/>
    <m/>
    <m/>
    <m/>
    <m/>
    <m/>
    <m/>
    <m/>
    <m/>
    <m/>
    <m/>
    <m/>
    <m/>
    <m/>
    <m/>
    <m/>
    <m/>
    <m/>
    <m/>
    <m/>
    <m/>
    <n v="0"/>
    <m/>
    <m/>
    <m/>
    <m/>
    <m/>
    <m/>
    <m/>
    <m/>
    <m/>
    <m/>
    <m/>
    <m/>
    <m/>
    <m/>
    <m/>
    <m/>
    <m/>
    <m/>
    <m/>
    <m/>
    <m/>
    <m/>
    <m/>
    <m/>
    <m/>
    <m/>
    <m/>
    <m/>
    <m/>
    <m/>
    <m/>
    <m/>
    <m/>
    <m/>
    <m/>
    <m/>
    <m/>
    <m/>
    <m/>
    <m/>
    <m/>
    <m/>
    <m/>
    <m/>
  </r>
  <r>
    <b v="1"/>
    <n v="719"/>
    <s v="L-2009-324232"/>
    <s v="997592117"/>
    <s v="Aa"/>
    <s v="https://portal.dnb.de/opac.htm?method=simpleSearch&amp;cqlMode=true&amp;query=idn%3D997592117"/>
    <s v="III 69, 15 e"/>
    <s v="III 69, 15 e"/>
    <m/>
    <s v="Broschur"/>
    <x v="1"/>
    <s v="180°"/>
    <m/>
    <m/>
    <s v="Archivkarton"/>
    <s v="Nein"/>
    <n v="0"/>
    <m/>
    <m/>
    <m/>
    <m/>
    <m/>
    <m/>
    <m/>
    <m/>
    <m/>
    <x v="1"/>
    <m/>
    <m/>
    <m/>
    <m/>
    <m/>
    <m/>
    <m/>
    <m/>
    <s v="Pa"/>
    <m/>
    <m/>
    <m/>
    <m/>
    <m/>
    <m/>
    <m/>
    <m/>
    <m/>
    <m/>
    <m/>
    <m/>
    <m/>
    <s v="180"/>
    <m/>
    <m/>
    <m/>
    <s v="n"/>
    <n v="0"/>
    <m/>
    <m/>
    <m/>
    <m/>
    <s v="x"/>
    <m/>
    <m/>
    <m/>
    <m/>
    <m/>
    <m/>
    <m/>
    <m/>
    <m/>
    <m/>
    <m/>
    <m/>
    <m/>
    <m/>
    <m/>
    <m/>
    <m/>
    <m/>
    <m/>
    <m/>
    <m/>
    <m/>
    <m/>
    <m/>
    <m/>
    <m/>
    <m/>
    <m/>
    <m/>
    <m/>
    <m/>
    <m/>
    <m/>
    <m/>
    <m/>
    <m/>
    <m/>
    <m/>
    <m/>
  </r>
  <r>
    <b v="1"/>
    <m/>
    <s v="L-9999-812451201"/>
    <s v="126787385X"/>
    <s v="Qd"/>
    <m/>
    <s v="III 69, 15d"/>
    <s v="III 69, 15d"/>
    <m/>
    <m/>
    <x v="0"/>
    <m/>
    <m/>
    <m/>
    <m/>
    <m/>
    <m/>
    <m/>
    <m/>
    <m/>
    <m/>
    <m/>
    <m/>
    <m/>
    <m/>
    <m/>
    <x v="0"/>
    <m/>
    <m/>
    <m/>
    <m/>
    <m/>
    <m/>
    <m/>
    <m/>
    <m/>
    <m/>
    <m/>
    <m/>
    <m/>
    <m/>
    <m/>
    <m/>
    <m/>
    <m/>
    <m/>
    <m/>
    <m/>
    <m/>
    <m/>
    <m/>
    <m/>
    <m/>
    <m/>
    <m/>
    <m/>
    <m/>
    <m/>
    <m/>
    <m/>
    <m/>
    <m/>
    <m/>
    <m/>
    <m/>
    <m/>
    <m/>
    <m/>
    <m/>
    <m/>
    <m/>
    <m/>
    <m/>
    <m/>
    <m/>
    <m/>
    <m/>
    <m/>
    <m/>
    <m/>
    <m/>
    <m/>
    <m/>
    <m/>
    <m/>
    <m/>
    <m/>
    <m/>
    <m/>
    <m/>
    <m/>
    <m/>
    <m/>
    <m/>
    <m/>
    <m/>
    <m/>
    <m/>
    <m/>
  </r>
  <r>
    <b v="1"/>
    <n v="696"/>
    <s v="L-1527-153951540"/>
    <s v="993888127"/>
    <s v="Aal"/>
    <s v="https://portal.dnb.de/opac.htm?method=simpleSearch&amp;cqlMode=true&amp;query=idn%3D993888127"/>
    <s v="III 69, 16"/>
    <s v="III 69, 16"/>
    <m/>
    <m/>
    <x v="1"/>
    <m/>
    <m/>
    <m/>
    <m/>
    <m/>
    <m/>
    <m/>
    <m/>
    <m/>
    <m/>
    <m/>
    <m/>
    <m/>
    <m/>
    <s v="x"/>
    <x v="4"/>
    <s v="x"/>
    <m/>
    <s v="h/E"/>
    <m/>
    <m/>
    <m/>
    <m/>
    <m/>
    <s v="Pa"/>
    <m/>
    <m/>
    <m/>
    <m/>
    <m/>
    <m/>
    <m/>
    <m/>
    <m/>
    <m/>
    <m/>
    <m/>
    <m/>
    <s v="110"/>
    <m/>
    <m/>
    <m/>
    <s v="ja vor"/>
    <n v="0.5"/>
    <m/>
    <m/>
    <m/>
    <s v="x"/>
    <m/>
    <m/>
    <m/>
    <m/>
    <s v="x 110"/>
    <m/>
    <s v="x"/>
    <m/>
    <s v="x"/>
    <m/>
    <m/>
    <m/>
    <m/>
    <m/>
    <m/>
    <m/>
    <m/>
    <m/>
    <m/>
    <n v="0.5"/>
    <m/>
    <m/>
    <m/>
    <m/>
    <m/>
    <m/>
    <m/>
    <m/>
    <m/>
    <m/>
    <m/>
    <m/>
    <m/>
    <m/>
    <m/>
    <m/>
    <m/>
    <m/>
    <m/>
    <m/>
  </r>
  <r>
    <b v="1"/>
    <n v="721"/>
    <s v="L-1528-153951982"/>
    <s v="993888585"/>
    <s v="Afl"/>
    <s v="https://portal.dnb.de/opac.htm?method=simpleSearch&amp;cqlMode=true&amp;query=idn%3D993888585"/>
    <s v="III 69, 16 a"/>
    <s v="III 69, 16a"/>
    <m/>
    <m/>
    <x v="0"/>
    <m/>
    <m/>
    <m/>
    <m/>
    <m/>
    <m/>
    <m/>
    <m/>
    <m/>
    <m/>
    <m/>
    <m/>
    <m/>
    <m/>
    <m/>
    <x v="0"/>
    <m/>
    <m/>
    <m/>
    <m/>
    <m/>
    <m/>
    <m/>
    <m/>
    <m/>
    <m/>
    <m/>
    <m/>
    <m/>
    <m/>
    <m/>
    <m/>
    <m/>
    <m/>
    <m/>
    <m/>
    <m/>
    <m/>
    <m/>
    <m/>
    <m/>
    <m/>
    <m/>
    <n v="0"/>
    <m/>
    <m/>
    <m/>
    <m/>
    <m/>
    <m/>
    <m/>
    <m/>
    <m/>
    <m/>
    <m/>
    <m/>
    <m/>
    <m/>
    <m/>
    <m/>
    <m/>
    <m/>
    <m/>
    <m/>
    <m/>
    <m/>
    <m/>
    <m/>
    <m/>
    <m/>
    <m/>
    <m/>
    <m/>
    <m/>
    <m/>
    <m/>
    <m/>
    <m/>
    <m/>
    <m/>
    <m/>
    <m/>
    <m/>
    <m/>
    <m/>
    <m/>
    <m/>
    <m/>
  </r>
  <r>
    <b v="1"/>
    <n v="720"/>
    <s v="L-1528-163068933"/>
    <s v="996946691"/>
    <s v="Afl"/>
    <s v="https://portal.dnb.de/opac.htm?method=simpleSearch&amp;cqlMode=true&amp;query=idn%3D996946691"/>
    <s v="III 69, 16 a - 2"/>
    <s v="III 69, 16a"/>
    <m/>
    <s v="Halbpergamentband"/>
    <x v="1"/>
    <s v="80° bis 110°, einseitig digitalisierbar?"/>
    <s v="hohler Rücken"/>
    <m/>
    <m/>
    <m/>
    <n v="0"/>
    <m/>
    <m/>
    <m/>
    <m/>
    <m/>
    <m/>
    <m/>
    <m/>
    <m/>
    <x v="0"/>
    <m/>
    <m/>
    <m/>
    <m/>
    <m/>
    <m/>
    <m/>
    <m/>
    <m/>
    <m/>
    <m/>
    <m/>
    <m/>
    <m/>
    <m/>
    <m/>
    <m/>
    <m/>
    <m/>
    <m/>
    <m/>
    <m/>
    <m/>
    <m/>
    <m/>
    <m/>
    <m/>
    <n v="0"/>
    <m/>
    <m/>
    <m/>
    <m/>
    <m/>
    <m/>
    <m/>
    <m/>
    <m/>
    <m/>
    <m/>
    <m/>
    <m/>
    <m/>
    <m/>
    <m/>
    <m/>
    <m/>
    <m/>
    <m/>
    <m/>
    <m/>
    <m/>
    <m/>
    <m/>
    <m/>
    <m/>
    <m/>
    <m/>
    <m/>
    <m/>
    <m/>
    <m/>
    <m/>
    <m/>
    <m/>
    <m/>
    <m/>
    <m/>
    <m/>
    <m/>
    <m/>
    <m/>
    <m/>
  </r>
  <r>
    <b v="1"/>
    <n v="697"/>
    <s v="L-1525-315492678"/>
    <s v="1066962278"/>
    <s v="Aaf"/>
    <s v="https://portal.dnb.de/opac.htm?method=simpleSearch&amp;cqlMode=true&amp;query=idn%3D1066962278"/>
    <s v="III 69, 17"/>
    <s v="III 69, 17"/>
    <m/>
    <m/>
    <x v="1"/>
    <m/>
    <m/>
    <m/>
    <m/>
    <m/>
    <m/>
    <m/>
    <m/>
    <m/>
    <m/>
    <m/>
    <m/>
    <m/>
    <m/>
    <m/>
    <x v="5"/>
    <s v="x"/>
    <m/>
    <s v="h/E"/>
    <m/>
    <m/>
    <m/>
    <m/>
    <m/>
    <s v="Pa"/>
    <m/>
    <m/>
    <m/>
    <m/>
    <m/>
    <m/>
    <m/>
    <m/>
    <m/>
    <m/>
    <m/>
    <m/>
    <m/>
    <s v="110"/>
    <m/>
    <m/>
    <m/>
    <s v="n"/>
    <n v="0"/>
    <m/>
    <m/>
    <m/>
    <s v="x"/>
    <m/>
    <m/>
    <m/>
    <s v="Schaden stabil"/>
    <s v="x 110"/>
    <m/>
    <m/>
    <m/>
    <m/>
    <m/>
    <m/>
    <m/>
    <m/>
    <m/>
    <m/>
    <m/>
    <m/>
    <m/>
    <m/>
    <m/>
    <m/>
    <m/>
    <m/>
    <m/>
    <m/>
    <m/>
    <m/>
    <m/>
    <m/>
    <m/>
    <m/>
    <m/>
    <m/>
    <m/>
    <m/>
    <m/>
    <m/>
    <m/>
    <m/>
    <m/>
  </r>
  <r>
    <b v="1"/>
    <n v="698"/>
    <s v="L-1525-315492708"/>
    <s v="1066962308"/>
    <s v="Aaf"/>
    <s v="https://portal.dnb.de/opac.htm?method=simpleSearch&amp;cqlMode=true&amp;query=idn%3D1066962308"/>
    <s v="III 69, 18"/>
    <s v="III 69, 18"/>
    <s v="X"/>
    <s v="Ledereinband, Schließen, erhabene Buchbeschläge"/>
    <x v="1"/>
    <s v="80° bis 110°, einseitig digitalisierbar?"/>
    <s v="welliger Buchblock, fester Rücken mit Schmuckprägung"/>
    <m/>
    <s v="Buchschuh"/>
    <s v="Nein"/>
    <n v="0"/>
    <m/>
    <m/>
    <m/>
    <m/>
    <m/>
    <m/>
    <m/>
    <m/>
    <m/>
    <x v="3"/>
    <s v="x"/>
    <m/>
    <s v="f/V"/>
    <m/>
    <m/>
    <m/>
    <m/>
    <m/>
    <s v="Pa"/>
    <m/>
    <m/>
    <m/>
    <m/>
    <m/>
    <m/>
    <m/>
    <m/>
    <m/>
    <m/>
    <m/>
    <m/>
    <m/>
    <s v="45"/>
    <m/>
    <m/>
    <m/>
    <s v="n"/>
    <n v="0"/>
    <m/>
    <m/>
    <m/>
    <s v="x"/>
    <m/>
    <m/>
    <m/>
    <m/>
    <s v="x 45"/>
    <m/>
    <m/>
    <m/>
    <m/>
    <m/>
    <m/>
    <m/>
    <m/>
    <m/>
    <m/>
    <m/>
    <m/>
    <m/>
    <m/>
    <m/>
    <m/>
    <m/>
    <m/>
    <m/>
    <m/>
    <m/>
    <m/>
    <m/>
    <m/>
    <m/>
    <m/>
    <m/>
    <m/>
    <m/>
    <m/>
    <m/>
    <m/>
    <m/>
    <m/>
    <m/>
  </r>
  <r>
    <b v="1"/>
    <n v="722"/>
    <s v="L-1525-176005064"/>
    <s v="1002012155"/>
    <s v="Aal"/>
    <s v="https://portal.dnb.de/opac.htm?method=simpleSearch&amp;cqlMode=true&amp;query=idn%3D1002012155"/>
    <s v="III 69, 18 a"/>
    <s v="III 69, 18 a"/>
    <s v="X"/>
    <s v="Papier- oder Pappeinband"/>
    <x v="1"/>
    <s v="180°"/>
    <m/>
    <m/>
    <m/>
    <s v="Signaturfahne austauschen"/>
    <n v="0"/>
    <m/>
    <m/>
    <m/>
    <m/>
    <m/>
    <m/>
    <m/>
    <m/>
    <m/>
    <x v="0"/>
    <m/>
    <m/>
    <m/>
    <m/>
    <m/>
    <m/>
    <m/>
    <m/>
    <m/>
    <m/>
    <m/>
    <m/>
    <m/>
    <m/>
    <m/>
    <m/>
    <m/>
    <m/>
    <m/>
    <m/>
    <m/>
    <m/>
    <m/>
    <m/>
    <m/>
    <m/>
    <m/>
    <n v="0"/>
    <m/>
    <m/>
    <m/>
    <m/>
    <m/>
    <m/>
    <m/>
    <m/>
    <m/>
    <m/>
    <m/>
    <m/>
    <m/>
    <m/>
    <m/>
    <m/>
    <m/>
    <m/>
    <m/>
    <m/>
    <m/>
    <m/>
    <m/>
    <m/>
    <m/>
    <m/>
    <m/>
    <m/>
    <m/>
    <m/>
    <m/>
    <m/>
    <m/>
    <m/>
    <m/>
    <m/>
    <m/>
    <m/>
    <m/>
    <m/>
    <m/>
    <m/>
    <m/>
    <m/>
  </r>
  <r>
    <b v="1"/>
    <n v="723"/>
    <s v="L-1524-315490179"/>
    <s v="106695965X"/>
    <s v="Aaf"/>
    <s v="https://portal.dnb.de/opac.htm?method=simpleSearch&amp;cqlMode=true&amp;query=idn%3D106695965X"/>
    <s v="III 69, 18 b"/>
    <s v="III 69, 18 b"/>
    <s v="X"/>
    <s v="Papier- oder Pappeinband"/>
    <x v="1"/>
    <s v="180°"/>
    <m/>
    <m/>
    <m/>
    <m/>
    <n v="0"/>
    <m/>
    <m/>
    <m/>
    <m/>
    <m/>
    <m/>
    <m/>
    <m/>
    <m/>
    <x v="0"/>
    <m/>
    <m/>
    <m/>
    <m/>
    <m/>
    <m/>
    <m/>
    <m/>
    <m/>
    <m/>
    <m/>
    <m/>
    <m/>
    <m/>
    <m/>
    <m/>
    <m/>
    <m/>
    <m/>
    <m/>
    <m/>
    <m/>
    <m/>
    <m/>
    <m/>
    <m/>
    <m/>
    <n v="0"/>
    <m/>
    <m/>
    <m/>
    <m/>
    <m/>
    <m/>
    <m/>
    <m/>
    <m/>
    <m/>
    <m/>
    <m/>
    <m/>
    <m/>
    <m/>
    <m/>
    <m/>
    <m/>
    <m/>
    <m/>
    <m/>
    <m/>
    <m/>
    <m/>
    <m/>
    <m/>
    <m/>
    <m/>
    <m/>
    <m/>
    <m/>
    <m/>
    <m/>
    <m/>
    <m/>
    <m/>
    <m/>
    <m/>
    <m/>
    <m/>
    <m/>
    <m/>
    <m/>
    <m/>
  </r>
  <r>
    <b v="1"/>
    <n v="699"/>
    <s v="L-1531-315488166"/>
    <s v="1066957533"/>
    <s v="Aaf"/>
    <s v="https://portal.dnb.de/opac.htm?method=simpleSearch&amp;cqlMode=true&amp;query=idn%3D1066957533"/>
    <s v="III 69, 19"/>
    <s v="III 69, 19"/>
    <s v="X"/>
    <s v="Halbledereinband"/>
    <x v="1"/>
    <s v="80° bis 110°, einseitig digitalisierbar?"/>
    <s v="fester Rücken mit Schmuckprägung, stark brüchiges Einbandmaterial"/>
    <m/>
    <m/>
    <m/>
    <n v="3"/>
    <m/>
    <s v="mit Blindmaterial"/>
    <m/>
    <m/>
    <m/>
    <m/>
    <m/>
    <m/>
    <m/>
    <x v="6"/>
    <s v="x"/>
    <m/>
    <s v="h/E"/>
    <m/>
    <s v="x"/>
    <m/>
    <m/>
    <m/>
    <s v="Pa"/>
    <s v="x"/>
    <m/>
    <m/>
    <m/>
    <m/>
    <m/>
    <m/>
    <m/>
    <m/>
    <m/>
    <m/>
    <m/>
    <m/>
    <s v="80"/>
    <m/>
    <m/>
    <m/>
    <s v="ja vor"/>
    <n v="0.5"/>
    <m/>
    <m/>
    <m/>
    <m/>
    <m/>
    <m/>
    <m/>
    <s v="Schaden ansonsten stabil"/>
    <m/>
    <s v="Umschlag (Leder pudert, Rücken ist beschädigt)"/>
    <s v="x"/>
    <s v="x"/>
    <s v="x"/>
    <m/>
    <s v="v/h"/>
    <m/>
    <m/>
    <m/>
    <m/>
    <m/>
    <m/>
    <m/>
    <m/>
    <n v="0.5"/>
    <s v="nur unechte Bünde und Leder sichern, Gelenke belassen (ist stabil und bekommt Umschlag)"/>
    <m/>
    <m/>
    <m/>
    <m/>
    <m/>
    <m/>
    <m/>
    <m/>
    <m/>
    <m/>
    <m/>
    <m/>
    <m/>
    <m/>
    <m/>
    <m/>
    <m/>
    <m/>
    <m/>
  </r>
  <r>
    <b v="1"/>
    <n v="700"/>
    <s v="L-1538-315493704"/>
    <s v="1066963452"/>
    <s v="Aaf"/>
    <s v="https://portal.dnb.de/opac.htm?method=simpleSearch&amp;cqlMode=true&amp;query=idn%3D1066963452"/>
    <s v="III 69, 20"/>
    <s v="III 69, 20"/>
    <s v="X"/>
    <s v="Halbledereinband"/>
    <x v="1"/>
    <s v="180°"/>
    <s v="hohler Rücken"/>
    <m/>
    <m/>
    <m/>
    <n v="1"/>
    <m/>
    <m/>
    <m/>
    <m/>
    <m/>
    <m/>
    <m/>
    <m/>
    <m/>
    <x v="6"/>
    <m/>
    <m/>
    <s v="h/E"/>
    <m/>
    <m/>
    <m/>
    <m/>
    <m/>
    <s v="Pa"/>
    <m/>
    <m/>
    <m/>
    <m/>
    <m/>
    <m/>
    <m/>
    <m/>
    <m/>
    <m/>
    <m/>
    <m/>
    <m/>
    <s v="80"/>
    <m/>
    <m/>
    <m/>
    <s v="n"/>
    <n v="0"/>
    <m/>
    <m/>
    <m/>
    <m/>
    <m/>
    <m/>
    <m/>
    <s v="Schaden stabil"/>
    <m/>
    <m/>
    <m/>
    <m/>
    <m/>
    <m/>
    <m/>
    <m/>
    <m/>
    <m/>
    <m/>
    <m/>
    <m/>
    <m/>
    <m/>
    <m/>
    <m/>
    <m/>
    <m/>
    <m/>
    <m/>
    <m/>
    <m/>
    <m/>
    <m/>
    <m/>
    <m/>
    <m/>
    <m/>
    <m/>
    <m/>
    <m/>
    <m/>
    <m/>
    <m/>
    <m/>
  </r>
  <r>
    <b v="1"/>
    <n v="701"/>
    <s v="L-1531-315488115"/>
    <s v="1066957479"/>
    <s v="Aaf"/>
    <s v="https://portal.dnb.de/opac.htm?method=simpleSearch&amp;cqlMode=true&amp;query=idn%3D1066957479"/>
    <s v="III 69, 21"/>
    <s v="III 69, 21"/>
    <m/>
    <s v="Pergamentband, Schließen, erhabene Buchbeschläge"/>
    <x v="1"/>
    <s v="80° bis 110°, einseitig digitalisierbar?"/>
    <m/>
    <m/>
    <s v="Kassette"/>
    <s v="Nein"/>
    <m/>
    <m/>
    <s v="Originaleinband liegt bei"/>
    <m/>
    <m/>
    <m/>
    <m/>
    <m/>
    <m/>
    <m/>
    <x v="0"/>
    <m/>
    <m/>
    <m/>
    <m/>
    <m/>
    <m/>
    <m/>
    <m/>
    <m/>
    <m/>
    <m/>
    <m/>
    <m/>
    <m/>
    <m/>
    <m/>
    <m/>
    <m/>
    <m/>
    <m/>
    <m/>
    <m/>
    <m/>
    <m/>
    <m/>
    <m/>
    <m/>
    <n v="0"/>
    <m/>
    <m/>
    <m/>
    <m/>
    <m/>
    <m/>
    <m/>
    <m/>
    <m/>
    <m/>
    <m/>
    <m/>
    <m/>
    <m/>
    <m/>
    <m/>
    <m/>
    <m/>
    <m/>
    <m/>
    <m/>
    <m/>
    <m/>
    <m/>
    <m/>
    <m/>
    <m/>
    <m/>
    <m/>
    <m/>
    <m/>
    <m/>
    <m/>
    <m/>
    <m/>
    <m/>
    <m/>
    <m/>
    <m/>
    <m/>
    <m/>
    <m/>
    <m/>
    <m/>
  </r>
  <r>
    <b v="1"/>
    <n v="702"/>
    <s v="L-1531-315330821"/>
    <s v="1066873062"/>
    <s v="Aaf"/>
    <s v="https://portal.dnb.de/opac.htm?method=simpleSearch&amp;cqlMode=true&amp;query=idn%3D1066873062"/>
    <s v="III 69, 22"/>
    <s v="III 69, 22"/>
    <s v="X"/>
    <s v="Papier- oder Pappeinband"/>
    <x v="1"/>
    <s v="180°"/>
    <m/>
    <m/>
    <m/>
    <m/>
    <n v="1"/>
    <m/>
    <m/>
    <m/>
    <m/>
    <m/>
    <m/>
    <m/>
    <m/>
    <m/>
    <x v="0"/>
    <m/>
    <m/>
    <m/>
    <m/>
    <m/>
    <m/>
    <m/>
    <m/>
    <m/>
    <m/>
    <m/>
    <m/>
    <m/>
    <m/>
    <m/>
    <m/>
    <m/>
    <m/>
    <m/>
    <m/>
    <m/>
    <m/>
    <m/>
    <m/>
    <m/>
    <m/>
    <m/>
    <n v="0"/>
    <m/>
    <m/>
    <m/>
    <m/>
    <m/>
    <m/>
    <m/>
    <m/>
    <m/>
    <m/>
    <m/>
    <m/>
    <m/>
    <m/>
    <m/>
    <m/>
    <m/>
    <m/>
    <m/>
    <m/>
    <m/>
    <m/>
    <m/>
    <m/>
    <m/>
    <m/>
    <m/>
    <m/>
    <m/>
    <m/>
    <m/>
    <m/>
    <m/>
    <m/>
    <m/>
    <m/>
    <m/>
    <m/>
    <m/>
    <m/>
    <m/>
    <m/>
    <m/>
    <m/>
  </r>
  <r>
    <b v="1"/>
    <n v="703"/>
    <s v="L-1548-315493267"/>
    <s v="1066962995"/>
    <s v="Aaf"/>
    <s v="https://portal.dnb.de/opac.htm?method=simpleSearch&amp;cqlMode=true&amp;query=idn%3D1066962995"/>
    <s v="III 69, 23"/>
    <s v="III 69, 23"/>
    <s v="X"/>
    <s v="Halbledereinband"/>
    <x v="2"/>
    <s v="80° bis 110°, einseitig digitalisierbar?"/>
    <s v="hohler Rücken"/>
    <m/>
    <m/>
    <s v="Signaturfahne austauschen"/>
    <n v="0"/>
    <m/>
    <m/>
    <m/>
    <m/>
    <m/>
    <m/>
    <m/>
    <m/>
    <m/>
    <x v="0"/>
    <m/>
    <m/>
    <m/>
    <m/>
    <m/>
    <m/>
    <m/>
    <m/>
    <m/>
    <m/>
    <m/>
    <m/>
    <m/>
    <m/>
    <m/>
    <m/>
    <m/>
    <m/>
    <m/>
    <m/>
    <m/>
    <m/>
    <m/>
    <m/>
    <m/>
    <m/>
    <m/>
    <n v="0"/>
    <m/>
    <m/>
    <m/>
    <m/>
    <m/>
    <m/>
    <m/>
    <m/>
    <m/>
    <m/>
    <m/>
    <m/>
    <m/>
    <m/>
    <m/>
    <m/>
    <m/>
    <m/>
    <m/>
    <m/>
    <m/>
    <m/>
    <m/>
    <m/>
    <m/>
    <m/>
    <m/>
    <m/>
    <m/>
    <m/>
    <m/>
    <m/>
    <m/>
    <m/>
    <m/>
    <m/>
    <m/>
    <m/>
    <m/>
    <m/>
    <m/>
    <m/>
    <m/>
    <m/>
  </r>
  <r>
    <b v="1"/>
    <n v="724"/>
    <s v="L-1525-166163945"/>
    <s v="998402117"/>
    <s v="Aal"/>
    <s v="https://portal.dnb.de/opac.htm?method=simpleSearch&amp;cqlMode=true&amp;query=idn%3D998402117"/>
    <s v="III 69, 23 a"/>
    <s v="III 69, 23a"/>
    <m/>
    <s v="Papier- oder Pappeinband"/>
    <x v="1"/>
    <s v="180°"/>
    <s v="hohler Rücken"/>
    <m/>
    <m/>
    <m/>
    <n v="0"/>
    <m/>
    <m/>
    <m/>
    <m/>
    <m/>
    <m/>
    <m/>
    <m/>
    <s v="x"/>
    <x v="5"/>
    <m/>
    <m/>
    <s v="h/E"/>
    <m/>
    <m/>
    <m/>
    <m/>
    <m/>
    <s v="Pa"/>
    <m/>
    <m/>
    <m/>
    <m/>
    <m/>
    <m/>
    <m/>
    <m/>
    <m/>
    <m/>
    <m/>
    <m/>
    <m/>
    <s v="110"/>
    <m/>
    <m/>
    <m/>
    <s v="n"/>
    <n v="0"/>
    <m/>
    <m/>
    <m/>
    <m/>
    <m/>
    <m/>
    <m/>
    <s v="Schaden stabil"/>
    <m/>
    <m/>
    <m/>
    <m/>
    <m/>
    <m/>
    <m/>
    <m/>
    <m/>
    <m/>
    <m/>
    <m/>
    <m/>
    <m/>
    <m/>
    <m/>
    <m/>
    <m/>
    <m/>
    <m/>
    <m/>
    <m/>
    <m/>
    <m/>
    <m/>
    <m/>
    <m/>
    <m/>
    <m/>
    <m/>
    <m/>
    <m/>
    <m/>
    <m/>
    <m/>
    <m/>
  </r>
  <r>
    <b v="0"/>
    <n v="727"/>
    <s v="L-1525-168342626"/>
    <s v="999418424"/>
    <m/>
    <s v="https://portal.dnb.de/opac.htm?method=simpleSearch&amp;cqlMode=true&amp;query=idn%3D999418424"/>
    <s v="III 69, 23 b"/>
    <m/>
    <m/>
    <s v="Pergamentband, Schließen, erhabene Buchbeschläge"/>
    <x v="1"/>
    <s v="80° bis 110°, einseitig digitalisierbar?"/>
    <m/>
    <m/>
    <s v="Papierumschlag "/>
    <s v="Ja"/>
    <n v="1"/>
    <m/>
    <m/>
    <m/>
    <m/>
    <m/>
    <m/>
    <m/>
    <m/>
    <m/>
    <x v="3"/>
    <m/>
    <m/>
    <s v="f"/>
    <m/>
    <m/>
    <m/>
    <m/>
    <m/>
    <s v="Pa"/>
    <m/>
    <m/>
    <m/>
    <m/>
    <m/>
    <m/>
    <m/>
    <m/>
    <m/>
    <m/>
    <m/>
    <m/>
    <m/>
    <s v="60"/>
    <m/>
    <m/>
    <m/>
    <s v="ja vor"/>
    <n v="2.5"/>
    <m/>
    <m/>
    <m/>
    <m/>
    <m/>
    <s v="x sauer"/>
    <s v="x"/>
    <m/>
    <m/>
    <s v="Box (wegen Einband)"/>
    <s v="x"/>
    <m/>
    <s v="x"/>
    <m/>
    <m/>
    <m/>
    <m/>
    <m/>
    <m/>
    <m/>
    <m/>
    <m/>
    <m/>
    <n v="1"/>
    <s v="Leder niederkleben, Fehlstellen belassen (ist alles stabil)"/>
    <s v="x"/>
    <m/>
    <m/>
    <m/>
    <m/>
    <m/>
    <m/>
    <m/>
    <m/>
    <s v="x (eher Ecken wattiert)"/>
    <m/>
    <m/>
    <m/>
    <m/>
    <m/>
    <m/>
    <m/>
    <n v="1.5"/>
    <s v="wattierte Ecken vorn und hinten nachleimen und ggf. mit JP stabilisieren"/>
  </r>
  <r>
    <b v="0"/>
    <n v="725"/>
    <s v="L-1546-157202518"/>
    <s v="994662076"/>
    <m/>
    <s v="https://portal.dnb.de/opac.htm?method=simpleSearch&amp;cqlMode=true&amp;query=idn%3D994662076"/>
    <s v="III 69, 23 b (angebunden)"/>
    <m/>
    <m/>
    <m/>
    <x v="0"/>
    <m/>
    <m/>
    <m/>
    <m/>
    <m/>
    <m/>
    <m/>
    <m/>
    <m/>
    <m/>
    <m/>
    <m/>
    <m/>
    <m/>
    <m/>
    <x v="0"/>
    <m/>
    <m/>
    <m/>
    <m/>
    <m/>
    <m/>
    <m/>
    <m/>
    <m/>
    <m/>
    <m/>
    <m/>
    <m/>
    <m/>
    <m/>
    <m/>
    <m/>
    <m/>
    <m/>
    <m/>
    <m/>
    <m/>
    <m/>
    <m/>
    <m/>
    <m/>
    <m/>
    <n v="0"/>
    <m/>
    <m/>
    <m/>
    <m/>
    <m/>
    <m/>
    <m/>
    <m/>
    <m/>
    <m/>
    <m/>
    <m/>
    <m/>
    <m/>
    <m/>
    <m/>
    <m/>
    <m/>
    <m/>
    <m/>
    <m/>
    <m/>
    <m/>
    <m/>
    <m/>
    <m/>
    <m/>
    <m/>
    <m/>
    <m/>
    <m/>
    <m/>
    <m/>
    <m/>
    <m/>
    <m/>
    <m/>
    <m/>
    <m/>
    <m/>
    <m/>
    <m/>
    <m/>
    <m/>
  </r>
  <r>
    <b v="0"/>
    <n v="726"/>
    <s v="L-1546-167639609"/>
    <s v="999166352"/>
    <m/>
    <s v="https://portal.dnb.de/opac.htm?method=simpleSearch&amp;cqlMode=true&amp;query=idn%3D999166352"/>
    <s v="III 69, 23 b (angebunden)"/>
    <m/>
    <m/>
    <m/>
    <x v="0"/>
    <m/>
    <m/>
    <m/>
    <m/>
    <m/>
    <m/>
    <m/>
    <m/>
    <m/>
    <m/>
    <m/>
    <m/>
    <m/>
    <m/>
    <m/>
    <x v="0"/>
    <m/>
    <m/>
    <m/>
    <m/>
    <m/>
    <m/>
    <m/>
    <m/>
    <m/>
    <m/>
    <m/>
    <m/>
    <m/>
    <m/>
    <m/>
    <m/>
    <m/>
    <m/>
    <m/>
    <m/>
    <m/>
    <m/>
    <m/>
    <m/>
    <m/>
    <m/>
    <m/>
    <n v="0"/>
    <m/>
    <m/>
    <m/>
    <m/>
    <m/>
    <m/>
    <m/>
    <m/>
    <m/>
    <m/>
    <m/>
    <m/>
    <m/>
    <m/>
    <m/>
    <m/>
    <m/>
    <m/>
    <m/>
    <m/>
    <m/>
    <m/>
    <m/>
    <m/>
    <m/>
    <m/>
    <m/>
    <m/>
    <m/>
    <m/>
    <m/>
    <m/>
    <m/>
    <m/>
    <m/>
    <m/>
    <m/>
    <m/>
    <m/>
    <m/>
    <m/>
    <m/>
    <m/>
    <m/>
  </r>
  <r>
    <b v="1"/>
    <m/>
    <s v="L-1525-794432697"/>
    <s v="1267532122"/>
    <s v="Qd"/>
    <m/>
    <s v="III 69, 23b"/>
    <s v="III 69, 23b"/>
    <m/>
    <m/>
    <x v="0"/>
    <m/>
    <m/>
    <m/>
    <m/>
    <m/>
    <m/>
    <m/>
    <m/>
    <m/>
    <m/>
    <m/>
    <m/>
    <m/>
    <m/>
    <m/>
    <x v="0"/>
    <m/>
    <m/>
    <m/>
    <m/>
    <m/>
    <m/>
    <m/>
    <m/>
    <m/>
    <m/>
    <m/>
    <m/>
    <m/>
    <m/>
    <m/>
    <m/>
    <m/>
    <m/>
    <m/>
    <m/>
    <m/>
    <m/>
    <m/>
    <m/>
    <m/>
    <m/>
    <m/>
    <m/>
    <m/>
    <m/>
    <m/>
    <m/>
    <m/>
    <m/>
    <m/>
    <m/>
    <m/>
    <m/>
    <m/>
    <m/>
    <m/>
    <m/>
    <m/>
    <m/>
    <m/>
    <m/>
    <m/>
    <m/>
    <m/>
    <m/>
    <m/>
    <m/>
    <m/>
    <m/>
    <m/>
    <m/>
    <m/>
    <m/>
    <m/>
    <m/>
    <m/>
    <m/>
    <m/>
    <m/>
    <m/>
    <m/>
    <m/>
    <m/>
    <m/>
    <m/>
    <m/>
    <m/>
  </r>
  <r>
    <b v="1"/>
    <n v="704"/>
    <s v="L-1551-315488050"/>
    <s v="106695741X"/>
    <s v="Aaf"/>
    <s v="https://portal.dnb.de/opac.htm?method=simpleSearch&amp;cqlMode=true&amp;query=idn%3D106695741X"/>
    <s v="III 69, 24"/>
    <s v="III 69, 24"/>
    <s v="X"/>
    <s v="Ledereinband, Schließen, erhabene Buchbeschläge"/>
    <x v="2"/>
    <s v="80° bis 110°, einseitig digitalisierbar?"/>
    <s v="fester Rücken mit Schmuckprägung, welliger Buchblock, stark brüchiges Einbandmaterial"/>
    <m/>
    <m/>
    <m/>
    <n v="3"/>
    <m/>
    <m/>
    <m/>
    <m/>
    <m/>
    <m/>
    <m/>
    <m/>
    <m/>
    <x v="0"/>
    <m/>
    <m/>
    <m/>
    <m/>
    <m/>
    <m/>
    <m/>
    <m/>
    <m/>
    <m/>
    <m/>
    <m/>
    <m/>
    <m/>
    <m/>
    <m/>
    <m/>
    <m/>
    <m/>
    <m/>
    <m/>
    <m/>
    <m/>
    <m/>
    <m/>
    <m/>
    <m/>
    <n v="0"/>
    <m/>
    <m/>
    <m/>
    <m/>
    <m/>
    <m/>
    <m/>
    <m/>
    <m/>
    <m/>
    <m/>
    <m/>
    <m/>
    <m/>
    <m/>
    <m/>
    <m/>
    <m/>
    <m/>
    <m/>
    <m/>
    <m/>
    <m/>
    <m/>
    <m/>
    <m/>
    <m/>
    <m/>
    <m/>
    <m/>
    <m/>
    <m/>
    <m/>
    <m/>
    <m/>
    <m/>
    <m/>
    <m/>
    <m/>
    <m/>
    <m/>
    <m/>
    <m/>
    <m/>
  </r>
  <r>
    <b v="1"/>
    <n v="705"/>
    <s v="L-1552-315493666"/>
    <s v="106696341X"/>
    <s v="Aaf"/>
    <s v="https://portal.dnb.de/opac.htm?method=simpleSearch&amp;cqlMode=true&amp;query=idn%3D106696341X"/>
    <s v="III 69, 25"/>
    <s v="III 69, 25"/>
    <s v="X"/>
    <s v="Gewebeeinband, Schließen, erhabene Buchbeschläge"/>
    <x v="2"/>
    <s v="80° bis 110°, einseitig digitalisierbar?"/>
    <s v="hohler Rücken"/>
    <m/>
    <s v="Buchschuh"/>
    <s v="Nein"/>
    <n v="0"/>
    <m/>
    <m/>
    <m/>
    <m/>
    <m/>
    <m/>
    <m/>
    <m/>
    <m/>
    <x v="4"/>
    <s v="x"/>
    <s v="x"/>
    <s v="h/E"/>
    <m/>
    <m/>
    <m/>
    <m/>
    <m/>
    <s v="Pa"/>
    <m/>
    <m/>
    <m/>
    <m/>
    <m/>
    <m/>
    <m/>
    <m/>
    <m/>
    <m/>
    <m/>
    <m/>
    <m/>
    <s v="110"/>
    <m/>
    <m/>
    <m/>
    <s v="n"/>
    <n v="0"/>
    <m/>
    <m/>
    <m/>
    <s v="x"/>
    <m/>
    <m/>
    <m/>
    <s v="Schaden stabil"/>
    <m/>
    <m/>
    <m/>
    <m/>
    <m/>
    <m/>
    <m/>
    <m/>
    <m/>
    <m/>
    <m/>
    <m/>
    <m/>
    <m/>
    <m/>
    <m/>
    <m/>
    <m/>
    <m/>
    <m/>
    <m/>
    <m/>
    <m/>
    <m/>
    <m/>
    <m/>
    <m/>
    <m/>
    <m/>
    <m/>
    <m/>
    <m/>
    <m/>
    <m/>
    <m/>
    <m/>
  </r>
  <r>
    <b v="1"/>
    <n v="706"/>
    <s v="L-1553-315491868"/>
    <s v="1066961476"/>
    <s v="Aaf"/>
    <s v="https://portal.dnb.de/opac.htm?method=simpleSearch&amp;cqlMode=true&amp;query=idn%3D1066961476"/>
    <s v="III 69, 26"/>
    <s v="III 69, 26"/>
    <s v="X"/>
    <s v="Papier- oder Pappeinband"/>
    <x v="1"/>
    <s v="80° bis 110°, einseitig digitalisierbar?"/>
    <s v="hohler Rücken"/>
    <m/>
    <m/>
    <s v="Signaturfahne austauschen"/>
    <n v="0"/>
    <m/>
    <m/>
    <m/>
    <m/>
    <m/>
    <m/>
    <m/>
    <m/>
    <m/>
    <x v="0"/>
    <m/>
    <m/>
    <m/>
    <m/>
    <m/>
    <m/>
    <m/>
    <m/>
    <m/>
    <m/>
    <m/>
    <m/>
    <m/>
    <m/>
    <m/>
    <m/>
    <m/>
    <m/>
    <m/>
    <m/>
    <m/>
    <m/>
    <m/>
    <m/>
    <m/>
    <m/>
    <m/>
    <n v="0"/>
    <m/>
    <m/>
    <m/>
    <m/>
    <m/>
    <m/>
    <m/>
    <m/>
    <m/>
    <m/>
    <m/>
    <m/>
    <m/>
    <m/>
    <m/>
    <m/>
    <m/>
    <m/>
    <m/>
    <m/>
    <m/>
    <m/>
    <m/>
    <m/>
    <m/>
    <m/>
    <m/>
    <m/>
    <m/>
    <m/>
    <m/>
    <m/>
    <m/>
    <m/>
    <m/>
    <m/>
    <m/>
    <m/>
    <m/>
    <m/>
    <m/>
    <m/>
    <m/>
    <m/>
  </r>
  <r>
    <b v="0"/>
    <n v="707"/>
    <s v="L-1553-315181508"/>
    <s v="1066758840"/>
    <m/>
    <s v="https://portal.dnb.de/opac.htm?method=simpleSearch&amp;cqlMode=true&amp;query=idn%3D1066758840"/>
    <s v="III 69, 27"/>
    <m/>
    <m/>
    <s v="Ledereinband"/>
    <x v="2"/>
    <s v="180°"/>
    <m/>
    <m/>
    <s v="Archivkarton"/>
    <s v="Nein"/>
    <n v="2"/>
    <m/>
    <s v="Band in Ausstellung"/>
    <m/>
    <m/>
    <m/>
    <m/>
    <m/>
    <m/>
    <m/>
    <x v="0"/>
    <m/>
    <m/>
    <m/>
    <m/>
    <m/>
    <m/>
    <m/>
    <m/>
    <m/>
    <m/>
    <m/>
    <m/>
    <m/>
    <m/>
    <m/>
    <m/>
    <m/>
    <m/>
    <m/>
    <m/>
    <m/>
    <m/>
    <m/>
    <m/>
    <m/>
    <m/>
    <m/>
    <n v="0"/>
    <m/>
    <m/>
    <m/>
    <m/>
    <m/>
    <m/>
    <m/>
    <m/>
    <m/>
    <m/>
    <m/>
    <m/>
    <m/>
    <m/>
    <m/>
    <m/>
    <m/>
    <m/>
    <m/>
    <m/>
    <m/>
    <m/>
    <m/>
    <m/>
    <m/>
    <m/>
    <m/>
    <m/>
    <m/>
    <m/>
    <m/>
    <m/>
    <m/>
    <m/>
    <m/>
    <m/>
    <m/>
    <m/>
    <m/>
    <m/>
    <m/>
    <m/>
    <m/>
    <m/>
  </r>
  <r>
    <b v="1"/>
    <n v="708"/>
    <s v="L-1554-315199806"/>
    <s v="1066777829"/>
    <s v="Aaf"/>
    <s v="https://portal.dnb.de/opac.htm?method=simpleSearch&amp;cqlMode=true&amp;query=idn%3D1066777829"/>
    <s v="III 69, 28"/>
    <s v="III 69, 28"/>
    <s v="X"/>
    <s v="Pergamentband"/>
    <x v="1"/>
    <s v="180°"/>
    <s v="hohler Rücken"/>
    <m/>
    <m/>
    <s v="Signaturfahne austauschen"/>
    <n v="0"/>
    <m/>
    <m/>
    <m/>
    <m/>
    <m/>
    <m/>
    <m/>
    <m/>
    <m/>
    <x v="0"/>
    <m/>
    <m/>
    <m/>
    <m/>
    <m/>
    <m/>
    <m/>
    <m/>
    <m/>
    <m/>
    <m/>
    <m/>
    <m/>
    <m/>
    <m/>
    <m/>
    <m/>
    <m/>
    <m/>
    <m/>
    <m/>
    <m/>
    <m/>
    <m/>
    <m/>
    <m/>
    <m/>
    <n v="0"/>
    <m/>
    <m/>
    <m/>
    <m/>
    <m/>
    <m/>
    <m/>
    <m/>
    <m/>
    <m/>
    <m/>
    <m/>
    <m/>
    <m/>
    <m/>
    <m/>
    <m/>
    <m/>
    <m/>
    <m/>
    <m/>
    <m/>
    <m/>
    <m/>
    <m/>
    <m/>
    <m/>
    <m/>
    <m/>
    <m/>
    <m/>
    <m/>
    <m/>
    <m/>
    <m/>
    <m/>
    <m/>
    <m/>
    <m/>
    <m/>
    <m/>
    <m/>
    <m/>
    <m/>
  </r>
  <r>
    <b v="1"/>
    <n v="709"/>
    <s v="L-1523-315488344"/>
    <s v="106695772X"/>
    <s v="Aaf"/>
    <s v="https://portal.dnb.de/opac.htm?method=simpleSearch&amp;cqlMode=true&amp;query=idn%3D106695772X"/>
    <s v="III 69, 29"/>
    <s v="III 69, 29"/>
    <s v="X"/>
    <s v="Halbledereinband"/>
    <x v="1"/>
    <s v="180°"/>
    <m/>
    <m/>
    <m/>
    <s v="Signaturfahne austauschen"/>
    <n v="0"/>
    <m/>
    <m/>
    <m/>
    <m/>
    <m/>
    <m/>
    <m/>
    <m/>
    <m/>
    <x v="0"/>
    <m/>
    <m/>
    <m/>
    <m/>
    <m/>
    <m/>
    <m/>
    <m/>
    <m/>
    <m/>
    <m/>
    <m/>
    <m/>
    <m/>
    <m/>
    <m/>
    <m/>
    <m/>
    <m/>
    <m/>
    <m/>
    <m/>
    <m/>
    <m/>
    <m/>
    <m/>
    <m/>
    <n v="0"/>
    <m/>
    <m/>
    <m/>
    <m/>
    <m/>
    <m/>
    <m/>
    <m/>
    <m/>
    <m/>
    <m/>
    <m/>
    <m/>
    <m/>
    <m/>
    <m/>
    <m/>
    <m/>
    <m/>
    <m/>
    <m/>
    <m/>
    <m/>
    <m/>
    <m/>
    <m/>
    <m/>
    <m/>
    <m/>
    <m/>
    <m/>
    <m/>
    <m/>
    <m/>
    <m/>
    <m/>
    <m/>
    <m/>
    <m/>
    <m/>
    <m/>
    <m/>
    <m/>
    <m/>
  </r>
  <r>
    <b v="0"/>
    <m/>
    <m/>
    <m/>
    <m/>
    <m/>
    <s v="III 69, 29 a"/>
    <m/>
    <s v="X"/>
    <s v="Halbledereinband"/>
    <x v="1"/>
    <s v="80° bis 110°, einseitig digitalisierbar?"/>
    <s v="fester Rücken mit Schmuckprägung"/>
    <m/>
    <m/>
    <s v="Signaturfahne austauschen"/>
    <n v="0"/>
    <m/>
    <s v="mit  Blindmaterial"/>
    <m/>
    <m/>
    <m/>
    <m/>
    <m/>
    <m/>
    <m/>
    <x v="0"/>
    <m/>
    <m/>
    <m/>
    <m/>
    <m/>
    <m/>
    <m/>
    <m/>
    <m/>
    <m/>
    <m/>
    <m/>
    <m/>
    <m/>
    <m/>
    <m/>
    <m/>
    <m/>
    <m/>
    <m/>
    <m/>
    <m/>
    <m/>
    <m/>
    <m/>
    <m/>
    <m/>
    <n v="0"/>
    <m/>
    <m/>
    <m/>
    <m/>
    <m/>
    <m/>
    <m/>
    <m/>
    <m/>
    <m/>
    <m/>
    <m/>
    <m/>
    <m/>
    <m/>
    <m/>
    <m/>
    <m/>
    <m/>
    <m/>
    <m/>
    <m/>
    <m/>
    <m/>
    <m/>
    <m/>
    <m/>
    <m/>
    <m/>
    <m/>
    <m/>
    <m/>
    <m/>
    <m/>
    <m/>
    <m/>
    <m/>
    <m/>
    <m/>
    <m/>
    <m/>
    <m/>
    <m/>
    <m/>
  </r>
  <r>
    <b v="0"/>
    <m/>
    <m/>
    <m/>
    <m/>
    <m/>
    <s v="III 69, 29 b"/>
    <m/>
    <s v="X"/>
    <s v="Broschur"/>
    <x v="1"/>
    <s v="180°"/>
    <m/>
    <m/>
    <s v="Archivkarton"/>
    <m/>
    <n v="0"/>
    <m/>
    <m/>
    <m/>
    <m/>
    <m/>
    <m/>
    <m/>
    <m/>
    <m/>
    <x v="10"/>
    <m/>
    <m/>
    <m/>
    <m/>
    <m/>
    <m/>
    <m/>
    <m/>
    <s v="Pa"/>
    <m/>
    <m/>
    <m/>
    <m/>
    <m/>
    <m/>
    <m/>
    <m/>
    <m/>
    <m/>
    <m/>
    <m/>
    <m/>
    <s v="180"/>
    <m/>
    <m/>
    <m/>
    <s v="n"/>
    <n v="0"/>
    <m/>
    <m/>
    <m/>
    <m/>
    <s v="x"/>
    <m/>
    <m/>
    <m/>
    <m/>
    <m/>
    <m/>
    <m/>
    <m/>
    <m/>
    <m/>
    <m/>
    <m/>
    <m/>
    <m/>
    <m/>
    <m/>
    <m/>
    <m/>
    <m/>
    <m/>
    <m/>
    <m/>
    <m/>
    <m/>
    <m/>
    <m/>
    <m/>
    <m/>
    <m/>
    <m/>
    <m/>
    <m/>
    <m/>
    <m/>
    <m/>
    <m/>
    <m/>
    <m/>
    <m/>
  </r>
  <r>
    <b v="1"/>
    <n v="710"/>
    <s v="L-1519-315489049"/>
    <s v="1066958424"/>
    <s v="AaB"/>
    <s v="https://portal.dnb.de/opac.htm?method=simpleSearch&amp;cqlMode=true&amp;query=idn%3D1066958424"/>
    <s v="III 69, 30"/>
    <s v="III 69, 30"/>
    <s v="X"/>
    <s v="Halbledereinband"/>
    <x v="1"/>
    <s v="180°"/>
    <s v="fester Rücken mit Schmuckprägung"/>
    <m/>
    <m/>
    <m/>
    <n v="0"/>
    <m/>
    <s v="mit Blindmaterial"/>
    <m/>
    <m/>
    <m/>
    <m/>
    <m/>
    <m/>
    <m/>
    <x v="0"/>
    <m/>
    <m/>
    <m/>
    <m/>
    <m/>
    <m/>
    <m/>
    <m/>
    <m/>
    <m/>
    <m/>
    <m/>
    <m/>
    <m/>
    <m/>
    <m/>
    <m/>
    <m/>
    <m/>
    <m/>
    <m/>
    <m/>
    <m/>
    <m/>
    <m/>
    <m/>
    <m/>
    <n v="0"/>
    <m/>
    <m/>
    <m/>
    <m/>
    <m/>
    <m/>
    <m/>
    <m/>
    <m/>
    <m/>
    <m/>
    <m/>
    <m/>
    <m/>
    <m/>
    <m/>
    <m/>
    <m/>
    <m/>
    <m/>
    <m/>
    <m/>
    <m/>
    <m/>
    <m/>
    <m/>
    <m/>
    <m/>
    <m/>
    <m/>
    <m/>
    <m/>
    <m/>
    <m/>
    <m/>
    <m/>
    <m/>
    <m/>
    <m/>
    <m/>
    <m/>
    <m/>
    <m/>
    <m/>
  </r>
  <r>
    <b v="0"/>
    <m/>
    <m/>
    <m/>
    <m/>
    <m/>
    <s v="III 69, 31"/>
    <m/>
    <s v="X"/>
    <s v="Gewebeeinband"/>
    <x v="1"/>
    <s v="80° bis 110°, einseitig digitalisierbar?"/>
    <s v="hohler Rücken"/>
    <m/>
    <m/>
    <s v="Signaturfahne austauschen"/>
    <n v="0"/>
    <m/>
    <s v="mit Blindmaterial"/>
    <m/>
    <m/>
    <m/>
    <m/>
    <m/>
    <m/>
    <m/>
    <x v="4"/>
    <s v="x"/>
    <m/>
    <s v="h/E"/>
    <m/>
    <m/>
    <m/>
    <m/>
    <m/>
    <s v="Pa"/>
    <s v="x"/>
    <m/>
    <m/>
    <m/>
    <m/>
    <m/>
    <m/>
    <m/>
    <m/>
    <m/>
    <m/>
    <m/>
    <m/>
    <s v="110"/>
    <m/>
    <m/>
    <m/>
    <s v="n"/>
    <n v="0"/>
    <m/>
    <m/>
    <m/>
    <m/>
    <m/>
    <m/>
    <m/>
    <s v="Schaden stabil"/>
    <m/>
    <m/>
    <m/>
    <m/>
    <m/>
    <m/>
    <m/>
    <m/>
    <m/>
    <m/>
    <m/>
    <m/>
    <m/>
    <m/>
    <m/>
    <m/>
    <m/>
    <m/>
    <m/>
    <m/>
    <m/>
    <m/>
    <m/>
    <m/>
    <m/>
    <m/>
    <m/>
    <m/>
    <m/>
    <m/>
    <m/>
    <m/>
    <m/>
    <m/>
    <m/>
    <m/>
  </r>
  <r>
    <b v="1"/>
    <m/>
    <s v="L-1524-833770225"/>
    <s v="1268674788"/>
    <s v="Aa"/>
    <m/>
    <s v="III 69, 31"/>
    <s v="III 69, 31"/>
    <m/>
    <m/>
    <x v="0"/>
    <m/>
    <m/>
    <m/>
    <m/>
    <m/>
    <m/>
    <m/>
    <m/>
    <m/>
    <m/>
    <m/>
    <m/>
    <m/>
    <m/>
    <m/>
    <x v="0"/>
    <m/>
    <m/>
    <m/>
    <m/>
    <m/>
    <m/>
    <m/>
    <m/>
    <m/>
    <m/>
    <m/>
    <m/>
    <m/>
    <m/>
    <m/>
    <m/>
    <m/>
    <m/>
    <m/>
    <m/>
    <m/>
    <m/>
    <m/>
    <m/>
    <m/>
    <m/>
    <m/>
    <m/>
    <m/>
    <m/>
    <m/>
    <m/>
    <m/>
    <m/>
    <m/>
    <m/>
    <m/>
    <m/>
    <m/>
    <m/>
    <m/>
    <m/>
    <m/>
    <m/>
    <m/>
    <m/>
    <m/>
    <m/>
    <m/>
    <m/>
    <m/>
    <m/>
    <m/>
    <m/>
    <m/>
    <m/>
    <m/>
    <m/>
    <m/>
    <m/>
    <m/>
    <m/>
    <m/>
    <m/>
    <m/>
    <m/>
    <m/>
    <m/>
    <m/>
    <m/>
    <m/>
    <m/>
  </r>
  <r>
    <b v="0"/>
    <m/>
    <m/>
    <m/>
    <m/>
    <m/>
    <s v="III 69, 32"/>
    <m/>
    <m/>
    <m/>
    <x v="0"/>
    <m/>
    <m/>
    <m/>
    <s v="Archivkarton"/>
    <s v="Nein"/>
    <n v="0"/>
    <m/>
    <s v="Band in Ausstellung"/>
    <m/>
    <m/>
    <s v="DA"/>
    <m/>
    <m/>
    <m/>
    <m/>
    <x v="0"/>
    <m/>
    <m/>
    <m/>
    <m/>
    <m/>
    <m/>
    <m/>
    <m/>
    <m/>
    <m/>
    <m/>
    <m/>
    <m/>
    <m/>
    <m/>
    <m/>
    <m/>
    <m/>
    <m/>
    <m/>
    <m/>
    <m/>
    <m/>
    <m/>
    <m/>
    <m/>
    <m/>
    <n v="0"/>
    <m/>
    <m/>
    <m/>
    <m/>
    <m/>
    <m/>
    <m/>
    <m/>
    <m/>
    <m/>
    <m/>
    <m/>
    <m/>
    <m/>
    <m/>
    <m/>
    <m/>
    <m/>
    <m/>
    <m/>
    <m/>
    <m/>
    <m/>
    <m/>
    <m/>
    <m/>
    <m/>
    <m/>
    <m/>
    <m/>
    <m/>
    <m/>
    <m/>
    <m/>
    <m/>
    <m/>
    <m/>
    <m/>
    <m/>
    <m/>
    <m/>
    <m/>
    <m/>
    <m/>
  </r>
  <r>
    <b v="1"/>
    <n v="711"/>
    <s v="L-1557-16331375X"/>
    <s v="997077026"/>
    <s v="Aal"/>
    <s v="https://portal.dnb.de/opac.htm?method=simpleSearch&amp;cqlMode=true&amp;query=idn%3D997077026"/>
    <s v="III 69, 33"/>
    <s v="III 69, 33"/>
    <s v="X"/>
    <s v="Halbpergamentband"/>
    <x v="1"/>
    <s v="180°"/>
    <s v="hohler Rücken"/>
    <m/>
    <m/>
    <m/>
    <n v="0"/>
    <m/>
    <m/>
    <m/>
    <m/>
    <m/>
    <m/>
    <m/>
    <m/>
    <m/>
    <x v="0"/>
    <m/>
    <m/>
    <m/>
    <m/>
    <m/>
    <m/>
    <m/>
    <m/>
    <m/>
    <m/>
    <m/>
    <m/>
    <m/>
    <m/>
    <m/>
    <m/>
    <m/>
    <m/>
    <m/>
    <m/>
    <m/>
    <m/>
    <m/>
    <m/>
    <m/>
    <m/>
    <m/>
    <n v="0"/>
    <m/>
    <m/>
    <m/>
    <m/>
    <m/>
    <m/>
    <m/>
    <m/>
    <m/>
    <m/>
    <m/>
    <m/>
    <m/>
    <m/>
    <m/>
    <m/>
    <m/>
    <m/>
    <m/>
    <m/>
    <m/>
    <m/>
    <m/>
    <m/>
    <m/>
    <m/>
    <m/>
    <m/>
    <m/>
    <m/>
    <m/>
    <m/>
    <m/>
    <m/>
    <m/>
    <m/>
    <m/>
    <m/>
    <m/>
    <m/>
    <m/>
    <m/>
    <m/>
    <m/>
  </r>
  <r>
    <b v="0"/>
    <m/>
    <m/>
    <m/>
    <m/>
    <m/>
    <s v="III 70, 1"/>
    <m/>
    <m/>
    <m/>
    <x v="2"/>
    <m/>
    <m/>
    <m/>
    <m/>
    <m/>
    <m/>
    <m/>
    <m/>
    <m/>
    <m/>
    <m/>
    <m/>
    <m/>
    <m/>
    <m/>
    <x v="3"/>
    <s v="x"/>
    <m/>
    <s v="f/V"/>
    <m/>
    <m/>
    <m/>
    <m/>
    <m/>
    <s v="Pa"/>
    <m/>
    <m/>
    <m/>
    <m/>
    <m/>
    <m/>
    <m/>
    <m/>
    <m/>
    <m/>
    <m/>
    <m/>
    <m/>
    <s v="45"/>
    <m/>
    <m/>
    <m/>
    <s v="ja vor"/>
    <n v="6"/>
    <m/>
    <m/>
    <m/>
    <s v="x"/>
    <m/>
    <m/>
    <m/>
    <m/>
    <m/>
    <m/>
    <s v="x"/>
    <s v="x"/>
    <s v="x"/>
    <m/>
    <s v="v/h"/>
    <n v="3"/>
    <m/>
    <m/>
    <m/>
    <m/>
    <m/>
    <m/>
    <m/>
    <n v="6"/>
    <s v="am ehesten Gelenke mit JP+Gewebe unterlegen (Bünde selbst nicht stabilisieren), ob Leder sich gut anheben lässt?, am Rücken die Kapitale sichern durch überkleben mit JP"/>
    <m/>
    <m/>
    <m/>
    <m/>
    <m/>
    <m/>
    <m/>
    <m/>
    <m/>
    <m/>
    <m/>
    <m/>
    <m/>
    <m/>
    <m/>
    <m/>
    <m/>
    <m/>
    <m/>
  </r>
  <r>
    <b v="1"/>
    <m/>
    <s v="L-1502-822833050"/>
    <s v="1268135534"/>
    <s v="Aa"/>
    <m/>
    <s v="III 70, 1"/>
    <s v="III 70, 1"/>
    <m/>
    <m/>
    <x v="0"/>
    <m/>
    <m/>
    <m/>
    <m/>
    <m/>
    <m/>
    <m/>
    <m/>
    <m/>
    <m/>
    <m/>
    <m/>
    <m/>
    <m/>
    <m/>
    <x v="0"/>
    <m/>
    <m/>
    <m/>
    <m/>
    <m/>
    <m/>
    <m/>
    <m/>
    <m/>
    <m/>
    <m/>
    <m/>
    <m/>
    <m/>
    <m/>
    <m/>
    <m/>
    <m/>
    <m/>
    <m/>
    <m/>
    <m/>
    <m/>
    <m/>
    <m/>
    <m/>
    <m/>
    <m/>
    <m/>
    <m/>
    <m/>
    <m/>
    <m/>
    <m/>
    <m/>
    <m/>
    <m/>
    <m/>
    <m/>
    <m/>
    <m/>
    <m/>
    <m/>
    <m/>
    <m/>
    <m/>
    <m/>
    <m/>
    <m/>
    <m/>
    <m/>
    <m/>
    <m/>
    <m/>
    <m/>
    <m/>
    <m/>
    <m/>
    <m/>
    <m/>
    <m/>
    <m/>
    <m/>
    <m/>
    <m/>
    <m/>
    <m/>
    <m/>
    <m/>
    <m/>
    <m/>
    <m/>
  </r>
  <r>
    <b v="1"/>
    <n v="729"/>
    <s v="L-1518-315492805"/>
    <s v="1066962448"/>
    <s v="Aaf"/>
    <s v="https://portal.dnb.de/opac.htm?method=simpleSearch&amp;cqlMode=true&amp;query=idn%3D1066962448"/>
    <s v="III 71, 1"/>
    <s v="III 71, 1"/>
    <m/>
    <m/>
    <x v="0"/>
    <m/>
    <m/>
    <m/>
    <m/>
    <m/>
    <m/>
    <m/>
    <m/>
    <m/>
    <m/>
    <m/>
    <m/>
    <m/>
    <m/>
    <m/>
    <x v="0"/>
    <m/>
    <m/>
    <m/>
    <m/>
    <m/>
    <m/>
    <m/>
    <m/>
    <m/>
    <m/>
    <m/>
    <m/>
    <m/>
    <m/>
    <m/>
    <m/>
    <m/>
    <m/>
    <m/>
    <m/>
    <m/>
    <m/>
    <m/>
    <m/>
    <m/>
    <m/>
    <m/>
    <n v="0"/>
    <m/>
    <m/>
    <m/>
    <m/>
    <m/>
    <m/>
    <m/>
    <m/>
    <m/>
    <m/>
    <m/>
    <m/>
    <m/>
    <m/>
    <m/>
    <m/>
    <m/>
    <m/>
    <m/>
    <m/>
    <m/>
    <m/>
    <m/>
    <m/>
    <m/>
    <m/>
    <m/>
    <m/>
    <m/>
    <m/>
    <m/>
    <m/>
    <m/>
    <m/>
    <m/>
    <m/>
    <m/>
    <m/>
    <m/>
    <m/>
    <m/>
    <m/>
    <m/>
    <m/>
  </r>
  <r>
    <b v="1"/>
    <n v="730"/>
    <s v="L-1518-315191333"/>
    <s v="106676882X"/>
    <s v="Aaf"/>
    <s v="https://portal.dnb.de/opac.htm?method=simpleSearch&amp;cqlMode=true&amp;query=idn%3D106676882X"/>
    <s v="III 72, 1"/>
    <s v="III 72, 1"/>
    <m/>
    <m/>
    <x v="0"/>
    <m/>
    <m/>
    <m/>
    <m/>
    <m/>
    <m/>
    <m/>
    <m/>
    <m/>
    <m/>
    <m/>
    <m/>
    <m/>
    <m/>
    <m/>
    <x v="0"/>
    <m/>
    <m/>
    <m/>
    <m/>
    <m/>
    <m/>
    <m/>
    <m/>
    <m/>
    <m/>
    <m/>
    <m/>
    <m/>
    <m/>
    <m/>
    <m/>
    <m/>
    <m/>
    <m/>
    <m/>
    <m/>
    <m/>
    <m/>
    <m/>
    <m/>
    <m/>
    <m/>
    <n v="0"/>
    <m/>
    <m/>
    <m/>
    <m/>
    <m/>
    <m/>
    <m/>
    <m/>
    <m/>
    <m/>
    <m/>
    <m/>
    <m/>
    <m/>
    <m/>
    <m/>
    <m/>
    <m/>
    <m/>
    <m/>
    <m/>
    <m/>
    <m/>
    <m/>
    <m/>
    <m/>
    <m/>
    <m/>
    <m/>
    <m/>
    <m/>
    <m/>
    <m/>
    <m/>
    <m/>
    <m/>
    <m/>
    <m/>
    <m/>
    <m/>
    <m/>
    <m/>
    <m/>
    <m/>
  </r>
  <r>
    <b v="1"/>
    <n v="1205"/>
    <s v="L-1516-162612133"/>
    <s v="996697721"/>
    <s v="Aal"/>
    <s v="https://portal.dnb.de/opac.htm?method=simpleSearch&amp;cqlMode=true&amp;query=idn%3D996697721"/>
    <s v="III 73 A, 1"/>
    <s v="III 73A, 1"/>
    <s v="X"/>
    <s v="Halbpergamentband"/>
    <x v="1"/>
    <s v="180°"/>
    <s v="hohler Rücken, gefaltete Blätter"/>
    <m/>
    <m/>
    <m/>
    <n v="0"/>
    <m/>
    <m/>
    <m/>
    <m/>
    <m/>
    <m/>
    <m/>
    <m/>
    <m/>
    <x v="0"/>
    <m/>
    <m/>
    <m/>
    <m/>
    <m/>
    <m/>
    <m/>
    <m/>
    <m/>
    <m/>
    <m/>
    <m/>
    <m/>
    <m/>
    <m/>
    <m/>
    <m/>
    <m/>
    <m/>
    <m/>
    <m/>
    <m/>
    <m/>
    <m/>
    <m/>
    <m/>
    <m/>
    <n v="0"/>
    <m/>
    <m/>
    <m/>
    <m/>
    <m/>
    <m/>
    <m/>
    <m/>
    <m/>
    <m/>
    <m/>
    <m/>
    <m/>
    <m/>
    <m/>
    <m/>
    <m/>
    <m/>
    <m/>
    <m/>
    <m/>
    <m/>
    <m/>
    <m/>
    <m/>
    <m/>
    <m/>
    <m/>
    <m/>
    <m/>
    <m/>
    <m/>
    <m/>
    <m/>
    <m/>
    <m/>
    <m/>
    <m/>
    <m/>
    <m/>
    <m/>
    <m/>
    <m/>
    <m/>
  </r>
  <r>
    <b v="1"/>
    <n v="731"/>
    <s v="L-1502-315186100"/>
    <s v="1066763372"/>
    <s v="Aaf"/>
    <s v="https://portal.dnb.de/opac.htm?method=simpleSearch&amp;cqlMode=true&amp;query=idn%3D1066763372"/>
    <s v="III 73, 1"/>
    <s v="III 73, 1"/>
    <m/>
    <m/>
    <x v="0"/>
    <m/>
    <m/>
    <m/>
    <m/>
    <m/>
    <m/>
    <m/>
    <m/>
    <m/>
    <m/>
    <m/>
    <m/>
    <m/>
    <m/>
    <m/>
    <x v="0"/>
    <m/>
    <m/>
    <m/>
    <m/>
    <m/>
    <m/>
    <m/>
    <m/>
    <m/>
    <m/>
    <m/>
    <m/>
    <m/>
    <m/>
    <m/>
    <m/>
    <m/>
    <m/>
    <m/>
    <m/>
    <m/>
    <m/>
    <m/>
    <m/>
    <m/>
    <m/>
    <m/>
    <n v="0"/>
    <m/>
    <m/>
    <m/>
    <m/>
    <m/>
    <m/>
    <m/>
    <m/>
    <m/>
    <m/>
    <m/>
    <m/>
    <m/>
    <m/>
    <m/>
    <m/>
    <m/>
    <m/>
    <m/>
    <m/>
    <m/>
    <m/>
    <m/>
    <m/>
    <m/>
    <m/>
    <m/>
    <m/>
    <m/>
    <m/>
    <m/>
    <m/>
    <m/>
    <m/>
    <m/>
    <m/>
    <m/>
    <m/>
    <m/>
    <m/>
    <m/>
    <m/>
    <m/>
    <m/>
  </r>
  <r>
    <b v="1"/>
    <n v="732"/>
    <s v="L-1514-315294973"/>
    <s v="1066835012"/>
    <s v="Aaf"/>
    <s v="https://portal.dnb.de/opac.htm?method=simpleSearch&amp;cqlMode=true&amp;query=idn%3D1066835012"/>
    <s v="III 73, 2"/>
    <s v="III 73, 2"/>
    <m/>
    <m/>
    <x v="0"/>
    <m/>
    <m/>
    <m/>
    <m/>
    <m/>
    <m/>
    <m/>
    <m/>
    <m/>
    <m/>
    <m/>
    <m/>
    <m/>
    <m/>
    <m/>
    <x v="0"/>
    <m/>
    <m/>
    <m/>
    <m/>
    <m/>
    <m/>
    <m/>
    <m/>
    <m/>
    <m/>
    <m/>
    <m/>
    <m/>
    <m/>
    <m/>
    <m/>
    <m/>
    <m/>
    <m/>
    <m/>
    <m/>
    <m/>
    <m/>
    <m/>
    <m/>
    <m/>
    <m/>
    <n v="0"/>
    <m/>
    <m/>
    <m/>
    <m/>
    <m/>
    <m/>
    <m/>
    <m/>
    <m/>
    <m/>
    <m/>
    <m/>
    <m/>
    <m/>
    <m/>
    <m/>
    <m/>
    <m/>
    <m/>
    <m/>
    <m/>
    <m/>
    <m/>
    <m/>
    <m/>
    <m/>
    <m/>
    <m/>
    <m/>
    <m/>
    <m/>
    <m/>
    <m/>
    <m/>
    <m/>
    <m/>
    <m/>
    <m/>
    <m/>
    <m/>
    <m/>
    <m/>
    <m/>
    <m/>
  </r>
  <r>
    <b v="1"/>
    <n v="799"/>
    <s v="L-1521-315082267"/>
    <s v="1066694702"/>
    <s v="Aaf"/>
    <s v="https://portal.dnb.de/opac.htm?method=simpleSearch&amp;cqlMode=true&amp;query=idn%3D1066694702"/>
    <s v="III 73, 2 a"/>
    <s v="III 73, 2 a"/>
    <m/>
    <m/>
    <x v="0"/>
    <m/>
    <m/>
    <m/>
    <m/>
    <m/>
    <m/>
    <m/>
    <m/>
    <m/>
    <m/>
    <m/>
    <m/>
    <m/>
    <m/>
    <m/>
    <x v="0"/>
    <m/>
    <m/>
    <m/>
    <m/>
    <m/>
    <m/>
    <m/>
    <m/>
    <m/>
    <m/>
    <m/>
    <m/>
    <m/>
    <m/>
    <m/>
    <m/>
    <m/>
    <m/>
    <m/>
    <m/>
    <m/>
    <m/>
    <m/>
    <m/>
    <m/>
    <m/>
    <m/>
    <n v="0"/>
    <m/>
    <m/>
    <m/>
    <m/>
    <m/>
    <m/>
    <m/>
    <m/>
    <m/>
    <m/>
    <m/>
    <m/>
    <m/>
    <m/>
    <m/>
    <m/>
    <m/>
    <m/>
    <m/>
    <m/>
    <m/>
    <m/>
    <m/>
    <m/>
    <m/>
    <m/>
    <m/>
    <m/>
    <m/>
    <m/>
    <m/>
    <m/>
    <m/>
    <m/>
    <m/>
    <m/>
    <m/>
    <m/>
    <m/>
    <m/>
    <m/>
    <m/>
    <m/>
    <m/>
  </r>
  <r>
    <b v="1"/>
    <n v="800"/>
    <s v="L-1514-167032437"/>
    <s v="99882707X"/>
    <s v="Aal"/>
    <s v="https://portal.dnb.de/opac.htm?method=simpleSearch&amp;cqlMode=true&amp;query=idn%3D99882707X"/>
    <s v="III 73, 2 b"/>
    <s v="III 73, 2 b"/>
    <m/>
    <m/>
    <x v="0"/>
    <m/>
    <m/>
    <m/>
    <m/>
    <m/>
    <m/>
    <m/>
    <m/>
    <m/>
    <m/>
    <m/>
    <m/>
    <m/>
    <m/>
    <m/>
    <x v="0"/>
    <m/>
    <m/>
    <m/>
    <m/>
    <m/>
    <m/>
    <m/>
    <m/>
    <m/>
    <m/>
    <m/>
    <m/>
    <m/>
    <m/>
    <m/>
    <m/>
    <m/>
    <m/>
    <m/>
    <m/>
    <m/>
    <m/>
    <m/>
    <m/>
    <m/>
    <m/>
    <m/>
    <n v="0"/>
    <m/>
    <m/>
    <m/>
    <m/>
    <m/>
    <m/>
    <m/>
    <m/>
    <m/>
    <m/>
    <m/>
    <m/>
    <m/>
    <m/>
    <m/>
    <m/>
    <m/>
    <m/>
    <m/>
    <m/>
    <m/>
    <m/>
    <m/>
    <m/>
    <m/>
    <m/>
    <m/>
    <m/>
    <m/>
    <m/>
    <m/>
    <m/>
    <m/>
    <m/>
    <m/>
    <m/>
    <m/>
    <m/>
    <m/>
    <m/>
    <m/>
    <m/>
    <m/>
    <m/>
  </r>
  <r>
    <b v="1"/>
    <n v="801"/>
    <s v="L-1518-16992209X"/>
    <s v="1000047687"/>
    <s v="Aal"/>
    <s v="https://portal.dnb.de/opac.htm?method=simpleSearch&amp;cqlMode=true&amp;query=idn%3D1000047687"/>
    <s v="III 73, 2 c"/>
    <s v="III 73, 2 c"/>
    <m/>
    <m/>
    <x v="3"/>
    <m/>
    <m/>
    <m/>
    <m/>
    <m/>
    <m/>
    <m/>
    <m/>
    <m/>
    <m/>
    <m/>
    <m/>
    <m/>
    <m/>
    <m/>
    <x v="3"/>
    <m/>
    <m/>
    <s v="f"/>
    <m/>
    <m/>
    <m/>
    <m/>
    <s v="x"/>
    <s v="Pa"/>
    <m/>
    <m/>
    <m/>
    <m/>
    <m/>
    <m/>
    <m/>
    <m/>
    <m/>
    <m/>
    <m/>
    <m/>
    <m/>
    <s v="80"/>
    <m/>
    <m/>
    <m/>
    <s v="n"/>
    <n v="0"/>
    <m/>
    <m/>
    <m/>
    <m/>
    <m/>
    <s v="x sauer"/>
    <s v="x"/>
    <m/>
    <m/>
    <m/>
    <m/>
    <m/>
    <m/>
    <m/>
    <m/>
    <m/>
    <m/>
    <m/>
    <m/>
    <m/>
    <m/>
    <m/>
    <m/>
    <m/>
    <m/>
    <m/>
    <m/>
    <m/>
    <m/>
    <m/>
    <m/>
    <m/>
    <m/>
    <m/>
    <m/>
    <m/>
    <m/>
    <m/>
    <m/>
    <m/>
    <m/>
    <m/>
    <m/>
    <m/>
  </r>
  <r>
    <b v="1"/>
    <n v="733"/>
    <s v="L-1510-315220503"/>
    <s v="1066800642"/>
    <s v="Aaf"/>
    <s v="https://portal.dnb.de/opac.htm?method=simpleSearch&amp;cqlMode=true&amp;query=idn%3D1066800642"/>
    <s v="III 73, 3"/>
    <s v="III 73, 3"/>
    <m/>
    <m/>
    <x v="2"/>
    <m/>
    <m/>
    <m/>
    <m/>
    <m/>
    <m/>
    <m/>
    <m/>
    <m/>
    <m/>
    <m/>
    <m/>
    <m/>
    <m/>
    <m/>
    <x v="6"/>
    <s v="x"/>
    <m/>
    <s v="f/V"/>
    <m/>
    <m/>
    <m/>
    <m/>
    <m/>
    <s v="Pa"/>
    <m/>
    <m/>
    <m/>
    <m/>
    <m/>
    <m/>
    <m/>
    <m/>
    <m/>
    <m/>
    <m/>
    <m/>
    <m/>
    <s v="60"/>
    <m/>
    <m/>
    <m/>
    <s v="ja vor"/>
    <n v="2"/>
    <m/>
    <m/>
    <m/>
    <s v="x"/>
    <m/>
    <m/>
    <m/>
    <m/>
    <m/>
    <m/>
    <s v="x"/>
    <s v="x"/>
    <s v="x"/>
    <m/>
    <s v="v/h"/>
    <m/>
    <m/>
    <m/>
    <m/>
    <m/>
    <m/>
    <m/>
    <m/>
    <n v="2"/>
    <s v="loses Leder fixieren, Gelenke ggf. mit JP überfangen"/>
    <m/>
    <m/>
    <m/>
    <m/>
    <m/>
    <m/>
    <m/>
    <m/>
    <m/>
    <m/>
    <m/>
    <m/>
    <m/>
    <m/>
    <m/>
    <m/>
    <m/>
    <m/>
    <m/>
  </r>
  <r>
    <b v="1"/>
    <n v="734"/>
    <s v="L-1512-40695920X"/>
    <s v="1132641950"/>
    <s v="Af"/>
    <s v="https://portal.dnb.de/opac.htm?method=simpleSearch&amp;cqlMode=true&amp;query=idn%3D1132641950"/>
    <s v="III 73, 4"/>
    <s v="III 73, 4"/>
    <m/>
    <m/>
    <x v="2"/>
    <m/>
    <m/>
    <m/>
    <m/>
    <m/>
    <m/>
    <m/>
    <m/>
    <m/>
    <m/>
    <m/>
    <m/>
    <m/>
    <m/>
    <m/>
    <x v="3"/>
    <s v="x"/>
    <m/>
    <s v="f"/>
    <m/>
    <m/>
    <m/>
    <m/>
    <m/>
    <s v="Pa"/>
    <m/>
    <m/>
    <m/>
    <m/>
    <m/>
    <m/>
    <m/>
    <m/>
    <m/>
    <m/>
    <m/>
    <m/>
    <m/>
    <s v="45"/>
    <m/>
    <m/>
    <m/>
    <s v="n"/>
    <n v="0"/>
    <m/>
    <m/>
    <m/>
    <m/>
    <m/>
    <m/>
    <m/>
    <m/>
    <m/>
    <m/>
    <m/>
    <m/>
    <m/>
    <m/>
    <m/>
    <m/>
    <m/>
    <m/>
    <m/>
    <m/>
    <m/>
    <m/>
    <m/>
    <m/>
    <m/>
    <m/>
    <m/>
    <m/>
    <m/>
    <m/>
    <m/>
    <m/>
    <m/>
    <m/>
    <m/>
    <m/>
    <m/>
    <m/>
    <m/>
    <m/>
    <m/>
    <m/>
    <m/>
    <m/>
  </r>
  <r>
    <b v="1"/>
    <n v="735"/>
    <s v="L-1512-406959226"/>
    <s v="1132641969"/>
    <s v="Af"/>
    <s v="https://portal.dnb.de/opac.htm?method=simpleSearch&amp;cqlMode=true&amp;query=idn%3D1132641969"/>
    <s v="III 73, 4 (angebunden)"/>
    <s v="III 73, 4"/>
    <m/>
    <m/>
    <x v="0"/>
    <m/>
    <m/>
    <m/>
    <m/>
    <m/>
    <m/>
    <m/>
    <m/>
    <m/>
    <m/>
    <m/>
    <m/>
    <m/>
    <m/>
    <m/>
    <x v="0"/>
    <m/>
    <m/>
    <m/>
    <m/>
    <m/>
    <m/>
    <m/>
    <m/>
    <m/>
    <m/>
    <m/>
    <m/>
    <m/>
    <m/>
    <m/>
    <m/>
    <m/>
    <m/>
    <m/>
    <m/>
    <m/>
    <m/>
    <m/>
    <m/>
    <m/>
    <m/>
    <m/>
    <n v="0"/>
    <m/>
    <m/>
    <m/>
    <m/>
    <m/>
    <m/>
    <m/>
    <m/>
    <m/>
    <m/>
    <m/>
    <m/>
    <m/>
    <m/>
    <m/>
    <m/>
    <m/>
    <m/>
    <m/>
    <m/>
    <m/>
    <m/>
    <m/>
    <m/>
    <m/>
    <m/>
    <m/>
    <m/>
    <m/>
    <m/>
    <m/>
    <m/>
    <m/>
    <m/>
    <m/>
    <m/>
    <m/>
    <m/>
    <m/>
    <m/>
    <m/>
    <m/>
    <m/>
    <m/>
  </r>
  <r>
    <b v="1"/>
    <n v="736"/>
    <s v="L-1507-315465352"/>
    <s v="1066937516"/>
    <s v="Aaf"/>
    <s v="https://portal.dnb.de/opac.htm?method=simpleSearch&amp;cqlMode=true&amp;query=idn%3D1066937516"/>
    <s v="III 73, 5"/>
    <s v="III 73, 5"/>
    <m/>
    <m/>
    <x v="0"/>
    <m/>
    <m/>
    <m/>
    <m/>
    <m/>
    <m/>
    <m/>
    <m/>
    <m/>
    <m/>
    <m/>
    <m/>
    <m/>
    <m/>
    <m/>
    <x v="0"/>
    <m/>
    <m/>
    <m/>
    <m/>
    <m/>
    <m/>
    <m/>
    <m/>
    <m/>
    <m/>
    <m/>
    <m/>
    <m/>
    <m/>
    <m/>
    <m/>
    <m/>
    <m/>
    <m/>
    <m/>
    <m/>
    <m/>
    <m/>
    <m/>
    <m/>
    <m/>
    <m/>
    <n v="0"/>
    <m/>
    <m/>
    <m/>
    <m/>
    <m/>
    <m/>
    <m/>
    <m/>
    <m/>
    <m/>
    <m/>
    <m/>
    <m/>
    <m/>
    <m/>
    <m/>
    <m/>
    <m/>
    <m/>
    <m/>
    <m/>
    <m/>
    <m/>
    <m/>
    <m/>
    <m/>
    <m/>
    <m/>
    <m/>
    <m/>
    <m/>
    <m/>
    <m/>
    <m/>
    <m/>
    <m/>
    <m/>
    <m/>
    <m/>
    <m/>
    <m/>
    <m/>
    <m/>
    <m/>
  </r>
  <r>
    <b v="1"/>
    <n v="737"/>
    <s v="L-1548-315200790"/>
    <s v="1066778833"/>
    <s v="Aaf"/>
    <s v="https://portal.dnb.de/opac.htm?method=simpleSearch&amp;cqlMode=true&amp;query=idn%3D1066778833"/>
    <s v="III 73, 6"/>
    <s v="III 73, 6"/>
    <m/>
    <m/>
    <x v="2"/>
    <m/>
    <m/>
    <m/>
    <m/>
    <m/>
    <m/>
    <m/>
    <m/>
    <m/>
    <m/>
    <m/>
    <m/>
    <m/>
    <m/>
    <m/>
    <x v="3"/>
    <m/>
    <s v="x"/>
    <s v="f"/>
    <m/>
    <m/>
    <m/>
    <m/>
    <m/>
    <s v="Pa"/>
    <m/>
    <m/>
    <m/>
    <m/>
    <m/>
    <m/>
    <m/>
    <m/>
    <m/>
    <m/>
    <m/>
    <m/>
    <m/>
    <s v="110"/>
    <m/>
    <m/>
    <m/>
    <s v="n"/>
    <n v="0"/>
    <m/>
    <s v="Gewebe"/>
    <m/>
    <m/>
    <m/>
    <m/>
    <m/>
    <m/>
    <m/>
    <m/>
    <m/>
    <m/>
    <m/>
    <m/>
    <m/>
    <m/>
    <m/>
    <m/>
    <m/>
    <m/>
    <m/>
    <m/>
    <m/>
    <m/>
    <m/>
    <m/>
    <m/>
    <m/>
    <m/>
    <m/>
    <m/>
    <m/>
    <m/>
    <m/>
    <m/>
    <m/>
    <m/>
    <m/>
    <m/>
    <m/>
    <m/>
    <m/>
    <m/>
    <m/>
  </r>
  <r>
    <b v="1"/>
    <n v="820"/>
    <s v="L-1545-154505285"/>
    <s v="994098219"/>
    <s v="Afl"/>
    <s v="https://portal.dnb.de/opac.htm?method=simpleSearch&amp;cqlMode=true&amp;query=idn%3D994098219"/>
    <s v="III 73, 6 a"/>
    <s v="III 73, 6 a"/>
    <m/>
    <m/>
    <x v="2"/>
    <m/>
    <m/>
    <m/>
    <m/>
    <m/>
    <m/>
    <m/>
    <m/>
    <m/>
    <m/>
    <m/>
    <m/>
    <m/>
    <m/>
    <m/>
    <x v="3"/>
    <m/>
    <s v="x"/>
    <s v="f"/>
    <m/>
    <m/>
    <m/>
    <m/>
    <m/>
    <s v="Pa"/>
    <m/>
    <m/>
    <m/>
    <m/>
    <m/>
    <m/>
    <m/>
    <m/>
    <m/>
    <m/>
    <m/>
    <m/>
    <m/>
    <s v="80"/>
    <m/>
    <m/>
    <m/>
    <s v="n"/>
    <n v="0"/>
    <m/>
    <s v="Gewebe"/>
    <m/>
    <m/>
    <m/>
    <m/>
    <m/>
    <m/>
    <m/>
    <m/>
    <m/>
    <m/>
    <m/>
    <m/>
    <m/>
    <m/>
    <m/>
    <m/>
    <m/>
    <m/>
    <m/>
    <m/>
    <m/>
    <m/>
    <m/>
    <m/>
    <m/>
    <m/>
    <m/>
    <m/>
    <m/>
    <m/>
    <m/>
    <m/>
    <m/>
    <m/>
    <m/>
    <m/>
    <m/>
    <m/>
    <m/>
    <m/>
    <m/>
    <m/>
  </r>
  <r>
    <b v="1"/>
    <n v="819"/>
    <s v="L-1544-154505633"/>
    <s v="99409843X"/>
    <s v="Afl"/>
    <s v="https://portal.dnb.de/opac.htm?method=simpleSearch&amp;cqlMode=true&amp;query=idn%3D99409843X"/>
    <s v="III 73, 6 a (angebunden)"/>
    <s v="III 73, 6 a"/>
    <m/>
    <m/>
    <x v="0"/>
    <m/>
    <m/>
    <m/>
    <m/>
    <m/>
    <m/>
    <m/>
    <m/>
    <m/>
    <m/>
    <m/>
    <m/>
    <m/>
    <m/>
    <m/>
    <x v="0"/>
    <m/>
    <m/>
    <m/>
    <m/>
    <m/>
    <m/>
    <m/>
    <m/>
    <m/>
    <m/>
    <m/>
    <m/>
    <m/>
    <m/>
    <m/>
    <m/>
    <m/>
    <m/>
    <m/>
    <m/>
    <m/>
    <m/>
    <m/>
    <m/>
    <m/>
    <m/>
    <m/>
    <n v="0"/>
    <m/>
    <m/>
    <m/>
    <m/>
    <m/>
    <m/>
    <m/>
    <m/>
    <m/>
    <m/>
    <m/>
    <m/>
    <m/>
    <m/>
    <m/>
    <m/>
    <m/>
    <m/>
    <m/>
    <m/>
    <m/>
    <m/>
    <m/>
    <m/>
    <m/>
    <m/>
    <m/>
    <m/>
    <m/>
    <m/>
    <m/>
    <m/>
    <m/>
    <m/>
    <m/>
    <m/>
    <m/>
    <m/>
    <m/>
    <m/>
    <m/>
    <m/>
    <m/>
    <m/>
  </r>
  <r>
    <b v="1"/>
    <n v="738"/>
    <s v="L-1502-154136255"/>
    <s v="993994350"/>
    <s v="Afl"/>
    <s v="https://portal.dnb.de/opac.htm?method=simpleSearch&amp;cqlMode=true&amp;query=idn%3D993994350"/>
    <s v="III 73, 7"/>
    <s v="III 73, 7"/>
    <m/>
    <m/>
    <x v="0"/>
    <m/>
    <m/>
    <m/>
    <m/>
    <m/>
    <m/>
    <m/>
    <m/>
    <m/>
    <m/>
    <m/>
    <m/>
    <m/>
    <m/>
    <m/>
    <x v="0"/>
    <m/>
    <m/>
    <m/>
    <m/>
    <m/>
    <m/>
    <m/>
    <m/>
    <m/>
    <m/>
    <m/>
    <m/>
    <m/>
    <m/>
    <m/>
    <m/>
    <m/>
    <m/>
    <m/>
    <m/>
    <m/>
    <m/>
    <m/>
    <m/>
    <m/>
    <m/>
    <m/>
    <n v="0"/>
    <m/>
    <m/>
    <m/>
    <m/>
    <m/>
    <m/>
    <m/>
    <m/>
    <m/>
    <m/>
    <m/>
    <m/>
    <m/>
    <m/>
    <m/>
    <m/>
    <m/>
    <m/>
    <m/>
    <m/>
    <m/>
    <m/>
    <m/>
    <m/>
    <m/>
    <m/>
    <m/>
    <m/>
    <m/>
    <m/>
    <m/>
    <m/>
    <m/>
    <m/>
    <m/>
    <m/>
    <m/>
    <m/>
    <m/>
    <m/>
    <m/>
    <m/>
    <m/>
    <m/>
  </r>
  <r>
    <b v="1"/>
    <n v="739"/>
    <s v="L-1502-154136115"/>
    <s v="993994253"/>
    <s v="Afl"/>
    <s v="https://portal.dnb.de/opac.htm?method=simpleSearch&amp;cqlMode=true&amp;query=idn%3D993994253"/>
    <s v="III 73, 7"/>
    <s v="III 73, 7"/>
    <m/>
    <m/>
    <x v="0"/>
    <m/>
    <m/>
    <m/>
    <m/>
    <m/>
    <m/>
    <m/>
    <m/>
    <m/>
    <m/>
    <m/>
    <m/>
    <m/>
    <m/>
    <m/>
    <x v="0"/>
    <m/>
    <m/>
    <m/>
    <m/>
    <m/>
    <m/>
    <m/>
    <m/>
    <m/>
    <m/>
    <m/>
    <m/>
    <m/>
    <m/>
    <m/>
    <m/>
    <m/>
    <m/>
    <m/>
    <m/>
    <m/>
    <m/>
    <m/>
    <m/>
    <m/>
    <m/>
    <m/>
    <n v="0"/>
    <m/>
    <m/>
    <m/>
    <m/>
    <m/>
    <m/>
    <m/>
    <m/>
    <m/>
    <m/>
    <m/>
    <m/>
    <m/>
    <m/>
    <m/>
    <m/>
    <m/>
    <m/>
    <m/>
    <m/>
    <m/>
    <m/>
    <m/>
    <m/>
    <m/>
    <m/>
    <m/>
    <m/>
    <m/>
    <m/>
    <m/>
    <m/>
    <m/>
    <m/>
    <m/>
    <m/>
    <m/>
    <m/>
    <m/>
    <m/>
    <m/>
    <m/>
    <m/>
    <m/>
  </r>
  <r>
    <b v="0"/>
    <n v="740"/>
    <s v="L-1502-332794555"/>
    <s v="1075286875"/>
    <m/>
    <s v="https://portal.dnb.de/opac.htm?method=simpleSearch&amp;cqlMode=true&amp;query=idn%3D1075286875"/>
    <s v="III 73, 8"/>
    <m/>
    <m/>
    <m/>
    <x v="0"/>
    <m/>
    <m/>
    <m/>
    <m/>
    <m/>
    <m/>
    <m/>
    <m/>
    <m/>
    <m/>
    <m/>
    <m/>
    <m/>
    <m/>
    <m/>
    <x v="0"/>
    <m/>
    <m/>
    <m/>
    <m/>
    <m/>
    <m/>
    <m/>
    <m/>
    <m/>
    <m/>
    <m/>
    <m/>
    <m/>
    <m/>
    <m/>
    <m/>
    <m/>
    <m/>
    <m/>
    <m/>
    <m/>
    <m/>
    <m/>
    <m/>
    <m/>
    <m/>
    <m/>
    <n v="0"/>
    <m/>
    <m/>
    <m/>
    <m/>
    <m/>
    <m/>
    <m/>
    <m/>
    <m/>
    <m/>
    <m/>
    <m/>
    <m/>
    <m/>
    <m/>
    <m/>
    <m/>
    <m/>
    <m/>
    <m/>
    <m/>
    <m/>
    <m/>
    <m/>
    <m/>
    <m/>
    <m/>
    <m/>
    <m/>
    <m/>
    <m/>
    <m/>
    <m/>
    <m/>
    <m/>
    <m/>
    <m/>
    <m/>
    <m/>
    <m/>
    <m/>
    <m/>
    <m/>
    <m/>
  </r>
  <r>
    <b v="0"/>
    <n v="741"/>
    <s v="L-1503-31508166X"/>
    <s v="1066694087"/>
    <m/>
    <s v="https://portal.dnb.de/opac.htm?method=simpleSearch&amp;cqlMode=true&amp;query=idn%3D1066694087"/>
    <s v="III 73, 9"/>
    <m/>
    <m/>
    <s v="Ledereinband, Schließen, erhabene Buchbeschläge"/>
    <x v="2"/>
    <s v="80° bis 110°, einseitig digitalisierbar?"/>
    <s v="fester Rücken mit Schmuckprägung, stark brüchiges Einbandmaterial"/>
    <m/>
    <s v="Buchschuh"/>
    <s v="Nein, Signaturfahne austauschen"/>
    <n v="3"/>
    <m/>
    <m/>
    <m/>
    <m/>
    <m/>
    <m/>
    <m/>
    <m/>
    <m/>
    <x v="0"/>
    <m/>
    <m/>
    <m/>
    <m/>
    <m/>
    <m/>
    <m/>
    <m/>
    <m/>
    <m/>
    <m/>
    <m/>
    <m/>
    <m/>
    <m/>
    <m/>
    <m/>
    <m/>
    <m/>
    <m/>
    <m/>
    <m/>
    <m/>
    <m/>
    <m/>
    <m/>
    <m/>
    <n v="0"/>
    <m/>
    <m/>
    <m/>
    <m/>
    <m/>
    <m/>
    <m/>
    <m/>
    <m/>
    <m/>
    <m/>
    <m/>
    <m/>
    <m/>
    <m/>
    <m/>
    <m/>
    <m/>
    <m/>
    <m/>
    <m/>
    <m/>
    <m/>
    <m/>
    <m/>
    <m/>
    <m/>
    <m/>
    <m/>
    <m/>
    <m/>
    <m/>
    <m/>
    <m/>
    <m/>
    <m/>
    <m/>
    <m/>
    <m/>
    <m/>
    <m/>
    <m/>
    <m/>
    <m/>
  </r>
  <r>
    <b v="1"/>
    <m/>
    <s v="L-9999-414171306"/>
    <s v="1137888938"/>
    <s v="Qd"/>
    <m/>
    <s v="III 73, 9"/>
    <s v="III 73, 9"/>
    <m/>
    <m/>
    <x v="0"/>
    <m/>
    <m/>
    <m/>
    <m/>
    <m/>
    <m/>
    <m/>
    <m/>
    <m/>
    <m/>
    <m/>
    <m/>
    <m/>
    <m/>
    <m/>
    <x v="0"/>
    <m/>
    <m/>
    <m/>
    <m/>
    <m/>
    <m/>
    <m/>
    <m/>
    <m/>
    <m/>
    <m/>
    <m/>
    <m/>
    <m/>
    <m/>
    <m/>
    <m/>
    <m/>
    <m/>
    <m/>
    <m/>
    <m/>
    <m/>
    <m/>
    <m/>
    <m/>
    <m/>
    <m/>
    <m/>
    <m/>
    <m/>
    <m/>
    <m/>
    <m/>
    <m/>
    <m/>
    <m/>
    <m/>
    <m/>
    <m/>
    <m/>
    <m/>
    <m/>
    <m/>
    <m/>
    <m/>
    <m/>
    <m/>
    <m/>
    <m/>
    <m/>
    <m/>
    <m/>
    <m/>
    <m/>
    <m/>
    <m/>
    <m/>
    <m/>
    <m/>
    <m/>
    <m/>
    <m/>
    <m/>
    <m/>
    <m/>
    <m/>
    <m/>
    <m/>
    <m/>
    <m/>
    <m/>
  </r>
  <r>
    <b v="0"/>
    <n v="821"/>
    <s v="L-1503-670825824"/>
    <s v="1208806262"/>
    <m/>
    <s v="https://portal.dnb.de/opac.htm?method=simpleSearch&amp;cqlMode=true&amp;query=idn%3D1208806262"/>
    <s v="III 73, 9 (1. angebundenes Werk)"/>
    <m/>
    <m/>
    <m/>
    <x v="0"/>
    <m/>
    <m/>
    <m/>
    <m/>
    <m/>
    <m/>
    <m/>
    <m/>
    <m/>
    <m/>
    <m/>
    <m/>
    <m/>
    <m/>
    <m/>
    <x v="0"/>
    <m/>
    <m/>
    <m/>
    <m/>
    <m/>
    <m/>
    <m/>
    <m/>
    <m/>
    <m/>
    <m/>
    <m/>
    <m/>
    <m/>
    <m/>
    <m/>
    <m/>
    <m/>
    <m/>
    <m/>
    <m/>
    <m/>
    <m/>
    <m/>
    <m/>
    <m/>
    <m/>
    <n v="0"/>
    <m/>
    <m/>
    <m/>
    <m/>
    <m/>
    <m/>
    <m/>
    <m/>
    <m/>
    <m/>
    <m/>
    <m/>
    <m/>
    <m/>
    <m/>
    <m/>
    <m/>
    <m/>
    <m/>
    <m/>
    <m/>
    <m/>
    <m/>
    <m/>
    <m/>
    <m/>
    <m/>
    <m/>
    <m/>
    <m/>
    <m/>
    <m/>
    <m/>
    <m/>
    <m/>
    <m/>
    <m/>
    <m/>
    <m/>
    <m/>
    <m/>
    <m/>
    <m/>
    <m/>
  </r>
  <r>
    <b v="0"/>
    <n v="822"/>
    <s v="L-1503-670825719"/>
    <s v="1208806092"/>
    <m/>
    <s v="https://portal.dnb.de/opac.htm?method=simpleSearch&amp;cqlMode=true&amp;query=idn%3D1208806092"/>
    <s v="III 73, 9 (2. angebundenes Werk)"/>
    <m/>
    <m/>
    <m/>
    <x v="0"/>
    <m/>
    <m/>
    <m/>
    <m/>
    <m/>
    <m/>
    <m/>
    <m/>
    <m/>
    <m/>
    <m/>
    <m/>
    <m/>
    <m/>
    <m/>
    <x v="0"/>
    <m/>
    <m/>
    <m/>
    <m/>
    <m/>
    <m/>
    <m/>
    <m/>
    <m/>
    <m/>
    <m/>
    <m/>
    <m/>
    <m/>
    <m/>
    <m/>
    <m/>
    <m/>
    <m/>
    <m/>
    <m/>
    <m/>
    <m/>
    <m/>
    <m/>
    <m/>
    <m/>
    <n v="0"/>
    <m/>
    <m/>
    <m/>
    <m/>
    <m/>
    <m/>
    <m/>
    <m/>
    <m/>
    <m/>
    <m/>
    <m/>
    <m/>
    <m/>
    <m/>
    <m/>
    <m/>
    <m/>
    <m/>
    <m/>
    <m/>
    <m/>
    <m/>
    <m/>
    <m/>
    <m/>
    <m/>
    <m/>
    <m/>
    <m/>
    <m/>
    <m/>
    <m/>
    <m/>
    <m/>
    <m/>
    <m/>
    <m/>
    <m/>
    <m/>
    <m/>
    <m/>
    <m/>
    <m/>
  </r>
  <r>
    <b v="0"/>
    <m/>
    <m/>
    <m/>
    <m/>
    <m/>
    <s v="III 73, 11"/>
    <m/>
    <m/>
    <s v="Ledereinband, Schließen, erhabene Buchbeschläge"/>
    <x v="0"/>
    <m/>
    <m/>
    <m/>
    <s v="Kassette"/>
    <s v="Nein"/>
    <m/>
    <m/>
    <s v="Band steht in Austellung"/>
    <m/>
    <m/>
    <s v="DA"/>
    <m/>
    <m/>
    <m/>
    <m/>
    <x v="0"/>
    <m/>
    <m/>
    <m/>
    <m/>
    <m/>
    <m/>
    <m/>
    <m/>
    <m/>
    <m/>
    <m/>
    <m/>
    <m/>
    <m/>
    <m/>
    <m/>
    <m/>
    <m/>
    <m/>
    <m/>
    <m/>
    <m/>
    <m/>
    <m/>
    <m/>
    <m/>
    <m/>
    <n v="0"/>
    <m/>
    <m/>
    <m/>
    <m/>
    <m/>
    <m/>
    <m/>
    <m/>
    <m/>
    <m/>
    <m/>
    <m/>
    <m/>
    <m/>
    <m/>
    <m/>
    <m/>
    <m/>
    <m/>
    <m/>
    <m/>
    <m/>
    <m/>
    <m/>
    <m/>
    <m/>
    <m/>
    <m/>
    <m/>
    <m/>
    <m/>
    <m/>
    <m/>
    <m/>
    <m/>
    <m/>
    <m/>
    <m/>
    <m/>
    <m/>
    <m/>
    <m/>
    <m/>
    <m/>
  </r>
  <r>
    <b v="0"/>
    <n v="791"/>
    <s v="L-1509-31518079X"/>
    <s v="1066758131"/>
    <m/>
    <s v="https://portal.dnb.de/opac.htm?method=simpleSearch&amp;cqlMode=true&amp;query=idn%3D1066758131"/>
    <s v="III 73, 11 @"/>
    <m/>
    <m/>
    <m/>
    <x v="0"/>
    <m/>
    <m/>
    <m/>
    <m/>
    <m/>
    <m/>
    <m/>
    <m/>
    <m/>
    <m/>
    <m/>
    <m/>
    <m/>
    <m/>
    <m/>
    <x v="0"/>
    <m/>
    <m/>
    <m/>
    <m/>
    <m/>
    <m/>
    <m/>
    <m/>
    <m/>
    <m/>
    <m/>
    <m/>
    <m/>
    <m/>
    <m/>
    <m/>
    <m/>
    <m/>
    <m/>
    <m/>
    <m/>
    <m/>
    <m/>
    <m/>
    <m/>
    <m/>
    <m/>
    <n v="0"/>
    <m/>
    <m/>
    <m/>
    <m/>
    <m/>
    <m/>
    <m/>
    <m/>
    <m/>
    <m/>
    <m/>
    <m/>
    <m/>
    <m/>
    <m/>
    <m/>
    <m/>
    <m/>
    <m/>
    <m/>
    <m/>
    <m/>
    <m/>
    <m/>
    <m/>
    <m/>
    <m/>
    <m/>
    <m/>
    <m/>
    <m/>
    <m/>
    <m/>
    <m/>
    <m/>
    <m/>
    <m/>
    <m/>
    <m/>
    <m/>
    <m/>
    <m/>
    <m/>
    <m/>
  </r>
  <r>
    <b v="0"/>
    <n v="742"/>
    <s v="L-1509-315337001"/>
    <s v="1066879400"/>
    <m/>
    <s v="https://portal.dnb.de/opac.htm?method=simpleSearch&amp;cqlMode=true&amp;query=idn%3D1066879400"/>
    <s v="III 73, 12"/>
    <m/>
    <m/>
    <s v="Halbledereinband"/>
    <x v="1"/>
    <s v="80° bis 110°, einseitig digitalisierbar?"/>
    <s v="hohler Rücken, Schrift bis in den Falz"/>
    <m/>
    <m/>
    <s v="Signaturfahne austauschen"/>
    <n v="0"/>
    <m/>
    <m/>
    <m/>
    <m/>
    <m/>
    <m/>
    <m/>
    <m/>
    <m/>
    <x v="0"/>
    <m/>
    <m/>
    <m/>
    <m/>
    <m/>
    <m/>
    <m/>
    <m/>
    <m/>
    <m/>
    <m/>
    <m/>
    <m/>
    <m/>
    <m/>
    <m/>
    <m/>
    <m/>
    <m/>
    <m/>
    <m/>
    <m/>
    <m/>
    <m/>
    <m/>
    <m/>
    <m/>
    <n v="0"/>
    <m/>
    <m/>
    <m/>
    <m/>
    <m/>
    <m/>
    <m/>
    <m/>
    <m/>
    <m/>
    <m/>
    <m/>
    <m/>
    <m/>
    <m/>
    <m/>
    <m/>
    <m/>
    <m/>
    <m/>
    <m/>
    <m/>
    <m/>
    <m/>
    <m/>
    <m/>
    <m/>
    <m/>
    <m/>
    <m/>
    <m/>
    <m/>
    <m/>
    <m/>
    <m/>
    <m/>
    <m/>
    <m/>
    <m/>
    <m/>
    <m/>
    <m/>
    <m/>
    <m/>
  </r>
  <r>
    <b v="1"/>
    <m/>
    <s v="L-9999-413881482"/>
    <s v="113772692X"/>
    <s v="Qd"/>
    <m/>
    <s v="III 73, 12"/>
    <s v="III 73, 12"/>
    <m/>
    <m/>
    <x v="0"/>
    <m/>
    <m/>
    <m/>
    <m/>
    <m/>
    <m/>
    <m/>
    <m/>
    <m/>
    <m/>
    <m/>
    <m/>
    <m/>
    <m/>
    <m/>
    <x v="0"/>
    <m/>
    <m/>
    <m/>
    <m/>
    <m/>
    <m/>
    <m/>
    <m/>
    <m/>
    <m/>
    <m/>
    <m/>
    <m/>
    <m/>
    <m/>
    <m/>
    <m/>
    <m/>
    <m/>
    <m/>
    <m/>
    <m/>
    <m/>
    <m/>
    <m/>
    <m/>
    <m/>
    <m/>
    <m/>
    <m/>
    <m/>
    <m/>
    <m/>
    <m/>
    <m/>
    <m/>
    <m/>
    <m/>
    <m/>
    <m/>
    <m/>
    <m/>
    <m/>
    <m/>
    <m/>
    <m/>
    <m/>
    <m/>
    <m/>
    <m/>
    <m/>
    <m/>
    <m/>
    <m/>
    <m/>
    <m/>
    <m/>
    <m/>
    <m/>
    <m/>
    <m/>
    <m/>
    <m/>
    <m/>
    <m/>
    <m/>
    <m/>
    <m/>
    <m/>
    <m/>
    <m/>
    <m/>
  </r>
  <r>
    <b v="0"/>
    <n v="792"/>
    <s v="L-1509-670032476"/>
    <s v="1208353780"/>
    <m/>
    <s v="https://portal.dnb.de/opac.htm?method=simpleSearch&amp;cqlMode=true&amp;query=idn%3D1208353780"/>
    <s v="III 73, 12 (1. angebundenes Werk)"/>
    <m/>
    <m/>
    <m/>
    <x v="0"/>
    <m/>
    <m/>
    <m/>
    <m/>
    <m/>
    <m/>
    <m/>
    <m/>
    <m/>
    <m/>
    <m/>
    <m/>
    <m/>
    <m/>
    <m/>
    <x v="0"/>
    <m/>
    <m/>
    <m/>
    <m/>
    <m/>
    <m/>
    <m/>
    <m/>
    <m/>
    <m/>
    <m/>
    <m/>
    <m/>
    <m/>
    <m/>
    <m/>
    <m/>
    <m/>
    <m/>
    <m/>
    <m/>
    <m/>
    <m/>
    <m/>
    <m/>
    <m/>
    <m/>
    <n v="0"/>
    <m/>
    <m/>
    <m/>
    <m/>
    <m/>
    <m/>
    <m/>
    <m/>
    <m/>
    <m/>
    <m/>
    <m/>
    <m/>
    <m/>
    <m/>
    <m/>
    <m/>
    <m/>
    <m/>
    <m/>
    <m/>
    <m/>
    <m/>
    <m/>
    <m/>
    <m/>
    <m/>
    <m/>
    <m/>
    <m/>
    <m/>
    <m/>
    <m/>
    <m/>
    <m/>
    <m/>
    <m/>
    <m/>
    <m/>
    <m/>
    <m/>
    <m/>
    <m/>
    <m/>
  </r>
  <r>
    <b v="0"/>
    <n v="793"/>
    <s v="L-1510-670032921"/>
    <s v="1208354345"/>
    <m/>
    <s v="https://portal.dnb.de/opac.htm?method=simpleSearch&amp;cqlMode=true&amp;query=idn%3D1208354345"/>
    <s v="III 73, 12 (2. angebundenes Werk)"/>
    <m/>
    <m/>
    <m/>
    <x v="0"/>
    <m/>
    <m/>
    <m/>
    <m/>
    <m/>
    <m/>
    <m/>
    <m/>
    <m/>
    <m/>
    <m/>
    <m/>
    <m/>
    <m/>
    <m/>
    <x v="0"/>
    <m/>
    <m/>
    <m/>
    <m/>
    <m/>
    <m/>
    <m/>
    <m/>
    <m/>
    <m/>
    <m/>
    <m/>
    <m/>
    <m/>
    <m/>
    <m/>
    <m/>
    <m/>
    <m/>
    <m/>
    <m/>
    <m/>
    <m/>
    <m/>
    <m/>
    <m/>
    <m/>
    <n v="0"/>
    <m/>
    <m/>
    <m/>
    <m/>
    <m/>
    <m/>
    <m/>
    <m/>
    <m/>
    <m/>
    <m/>
    <m/>
    <m/>
    <m/>
    <m/>
    <m/>
    <m/>
    <m/>
    <m/>
    <m/>
    <m/>
    <m/>
    <m/>
    <m/>
    <m/>
    <m/>
    <m/>
    <m/>
    <m/>
    <m/>
    <m/>
    <m/>
    <m/>
    <m/>
    <m/>
    <m/>
    <m/>
    <m/>
    <m/>
    <m/>
    <m/>
    <m/>
    <m/>
    <m/>
  </r>
  <r>
    <b v="0"/>
    <n v="794"/>
    <s v="L-1509-670032875"/>
    <s v="1208354302"/>
    <m/>
    <s v="https://portal.dnb.de/opac.htm?method=simpleSearch&amp;cqlMode=true&amp;query=idn%3D1208354302"/>
    <s v="III 73, 12 (3. angebundenes Werk)"/>
    <m/>
    <m/>
    <m/>
    <x v="0"/>
    <m/>
    <m/>
    <m/>
    <m/>
    <m/>
    <m/>
    <m/>
    <m/>
    <m/>
    <m/>
    <m/>
    <m/>
    <m/>
    <m/>
    <m/>
    <x v="0"/>
    <m/>
    <m/>
    <m/>
    <m/>
    <m/>
    <m/>
    <m/>
    <m/>
    <m/>
    <m/>
    <m/>
    <m/>
    <m/>
    <m/>
    <m/>
    <m/>
    <m/>
    <m/>
    <m/>
    <m/>
    <m/>
    <m/>
    <m/>
    <m/>
    <m/>
    <m/>
    <m/>
    <n v="0"/>
    <m/>
    <m/>
    <m/>
    <m/>
    <m/>
    <m/>
    <m/>
    <m/>
    <m/>
    <m/>
    <m/>
    <m/>
    <m/>
    <m/>
    <m/>
    <m/>
    <m/>
    <m/>
    <m/>
    <m/>
    <m/>
    <m/>
    <m/>
    <m/>
    <m/>
    <m/>
    <m/>
    <m/>
    <m/>
    <m/>
    <m/>
    <m/>
    <m/>
    <m/>
    <m/>
    <m/>
    <m/>
    <m/>
    <m/>
    <m/>
    <m/>
    <m/>
    <m/>
    <m/>
  </r>
  <r>
    <b v="1"/>
    <n v="795"/>
    <s v="L-1531-163758182"/>
    <s v="997386355"/>
    <s v="Aal"/>
    <s v="https://portal.dnb.de/opac.htm?method=simpleSearch&amp;cqlMode=true&amp;query=idn%3D997386355"/>
    <s v="III 73, 12 b"/>
    <s v="III 73, 12 b"/>
    <m/>
    <s v="Ledereinband"/>
    <x v="1"/>
    <s v="80° bis 110°, einseitig digitalisierbar?"/>
    <s v="Schrift bis in den Falz, hohler Rücken"/>
    <m/>
    <s v="Schuber"/>
    <s v="Nein"/>
    <n v="0"/>
    <m/>
    <m/>
    <m/>
    <m/>
    <m/>
    <m/>
    <m/>
    <m/>
    <m/>
    <x v="0"/>
    <m/>
    <m/>
    <m/>
    <m/>
    <m/>
    <m/>
    <m/>
    <m/>
    <m/>
    <m/>
    <m/>
    <m/>
    <m/>
    <m/>
    <m/>
    <m/>
    <m/>
    <m/>
    <m/>
    <m/>
    <m/>
    <m/>
    <m/>
    <m/>
    <m/>
    <m/>
    <m/>
    <n v="0"/>
    <m/>
    <m/>
    <m/>
    <m/>
    <m/>
    <m/>
    <m/>
    <m/>
    <m/>
    <m/>
    <m/>
    <m/>
    <m/>
    <m/>
    <m/>
    <m/>
    <m/>
    <m/>
    <m/>
    <m/>
    <m/>
    <m/>
    <m/>
    <m/>
    <m/>
    <m/>
    <m/>
    <m/>
    <m/>
    <m/>
    <m/>
    <m/>
    <m/>
    <m/>
    <m/>
    <m/>
    <m/>
    <m/>
    <m/>
    <m/>
    <m/>
    <m/>
    <m/>
    <m/>
  </r>
  <r>
    <b v="0"/>
    <n v="743"/>
    <s v="L-1504-154135763"/>
    <s v="993993958"/>
    <m/>
    <s v="https://portal.dnb.de/opac.htm?method=simpleSearch&amp;cqlMode=true&amp;query=idn%3D993993958"/>
    <s v="III 73, 13"/>
    <m/>
    <m/>
    <m/>
    <x v="0"/>
    <m/>
    <m/>
    <m/>
    <m/>
    <m/>
    <m/>
    <m/>
    <m/>
    <m/>
    <m/>
    <m/>
    <m/>
    <m/>
    <m/>
    <m/>
    <x v="0"/>
    <m/>
    <m/>
    <m/>
    <m/>
    <m/>
    <m/>
    <m/>
    <m/>
    <m/>
    <m/>
    <m/>
    <m/>
    <m/>
    <m/>
    <m/>
    <m/>
    <m/>
    <m/>
    <m/>
    <m/>
    <m/>
    <m/>
    <m/>
    <m/>
    <m/>
    <m/>
    <m/>
    <n v="0"/>
    <m/>
    <m/>
    <m/>
    <m/>
    <m/>
    <m/>
    <m/>
    <m/>
    <m/>
    <m/>
    <m/>
    <m/>
    <m/>
    <m/>
    <m/>
    <m/>
    <m/>
    <m/>
    <m/>
    <m/>
    <m/>
    <m/>
    <m/>
    <m/>
    <m/>
    <m/>
    <m/>
    <m/>
    <m/>
    <m/>
    <m/>
    <m/>
    <m/>
    <m/>
    <m/>
    <m/>
    <m/>
    <m/>
    <m/>
    <m/>
    <m/>
    <m/>
    <m/>
    <m/>
  </r>
  <r>
    <b v="1"/>
    <n v="744"/>
    <s v="L-1505-315174781"/>
    <s v="1066752419"/>
    <s v="Aaf"/>
    <s v="https://portal.dnb.de/opac.htm?method=simpleSearch&amp;cqlMode=true&amp;query=idn%3D1066752419"/>
    <s v="III 73, 14"/>
    <s v="III 73, 14"/>
    <s v="X"/>
    <s v="Gewebeeinband, Schließen, erhabene Buchbeschläge"/>
    <x v="1"/>
    <s v="180°"/>
    <s v="hohler Rücken"/>
    <m/>
    <s v="Buchschuh"/>
    <s v="Nein, Signaturfahne austauschen"/>
    <n v="0"/>
    <m/>
    <s v="mit Blindmaterial"/>
    <m/>
    <m/>
    <m/>
    <m/>
    <m/>
    <m/>
    <m/>
    <x v="0"/>
    <m/>
    <m/>
    <m/>
    <m/>
    <m/>
    <m/>
    <m/>
    <m/>
    <m/>
    <m/>
    <m/>
    <m/>
    <m/>
    <m/>
    <m/>
    <m/>
    <m/>
    <m/>
    <m/>
    <m/>
    <m/>
    <m/>
    <m/>
    <m/>
    <m/>
    <m/>
    <m/>
    <n v="0"/>
    <m/>
    <m/>
    <m/>
    <m/>
    <m/>
    <m/>
    <m/>
    <m/>
    <m/>
    <m/>
    <m/>
    <m/>
    <m/>
    <m/>
    <m/>
    <m/>
    <m/>
    <m/>
    <m/>
    <m/>
    <m/>
    <m/>
    <m/>
    <m/>
    <m/>
    <m/>
    <m/>
    <m/>
    <m/>
    <m/>
    <m/>
    <m/>
    <m/>
    <m/>
    <m/>
    <m/>
    <m/>
    <m/>
    <m/>
    <m/>
    <m/>
    <m/>
    <m/>
    <m/>
  </r>
  <r>
    <b v="1"/>
    <n v="745"/>
    <s v="L-1506-315208791"/>
    <s v="1066787409"/>
    <s v="Aaf"/>
    <s v="https://portal.dnb.de/opac.htm?method=simpleSearch&amp;cqlMode=true&amp;query=idn%3D1066787409"/>
    <s v="III 73, 15"/>
    <s v="III 73, 15"/>
    <s v="X"/>
    <s v="Pergamentband"/>
    <x v="1"/>
    <s v="80° bis 110°, einseitig digitalisierbar?"/>
    <s v="hohler Rücken"/>
    <m/>
    <s v="Kassette"/>
    <s v="Nein"/>
    <n v="0"/>
    <m/>
    <m/>
    <m/>
    <m/>
    <m/>
    <m/>
    <m/>
    <m/>
    <m/>
    <x v="0"/>
    <m/>
    <m/>
    <m/>
    <m/>
    <m/>
    <m/>
    <m/>
    <m/>
    <m/>
    <m/>
    <m/>
    <m/>
    <m/>
    <m/>
    <m/>
    <m/>
    <m/>
    <m/>
    <m/>
    <m/>
    <m/>
    <m/>
    <m/>
    <m/>
    <m/>
    <m/>
    <m/>
    <n v="0"/>
    <m/>
    <m/>
    <m/>
    <m/>
    <m/>
    <m/>
    <m/>
    <m/>
    <m/>
    <m/>
    <m/>
    <m/>
    <m/>
    <m/>
    <m/>
    <m/>
    <m/>
    <m/>
    <m/>
    <m/>
    <m/>
    <m/>
    <m/>
    <m/>
    <m/>
    <m/>
    <m/>
    <m/>
    <m/>
    <m/>
    <m/>
    <m/>
    <m/>
    <m/>
    <m/>
    <m/>
    <m/>
    <m/>
    <m/>
    <m/>
    <m/>
    <m/>
    <m/>
    <m/>
  </r>
  <r>
    <b v="1"/>
    <n v="746"/>
    <s v="L-1507-315208481"/>
    <s v="1066787018"/>
    <s v="Aaf"/>
    <s v="https://portal.dnb.de/opac.htm?method=simpleSearch&amp;cqlMode=true&amp;query=idn%3D1066787018"/>
    <s v="III 73, 16"/>
    <s v="III 73, 16"/>
    <s v="X"/>
    <s v="Ledereinband, Schließen, erhabene Buchbeschläge"/>
    <x v="1"/>
    <s v="80° bis 110°, einseitig digitalisierbar?"/>
    <s v="hohler Rücken"/>
    <m/>
    <s v="Buchschuh"/>
    <s v="Nein, Signaturfahne austauschen"/>
    <n v="1"/>
    <m/>
    <s v="mit Blindmaterial"/>
    <m/>
    <m/>
    <m/>
    <m/>
    <m/>
    <m/>
    <m/>
    <x v="2"/>
    <s v="x"/>
    <m/>
    <s v="h/E"/>
    <m/>
    <m/>
    <m/>
    <m/>
    <m/>
    <s v="Pa"/>
    <m/>
    <m/>
    <m/>
    <m/>
    <m/>
    <m/>
    <m/>
    <m/>
    <m/>
    <m/>
    <m/>
    <m/>
    <m/>
    <s v="80"/>
    <m/>
    <m/>
    <m/>
    <s v="n"/>
    <n v="0"/>
    <m/>
    <m/>
    <m/>
    <s v="x"/>
    <m/>
    <m/>
    <m/>
    <m/>
    <m/>
    <m/>
    <m/>
    <m/>
    <m/>
    <m/>
    <m/>
    <m/>
    <m/>
    <m/>
    <m/>
    <m/>
    <m/>
    <m/>
    <m/>
    <m/>
    <m/>
    <m/>
    <m/>
    <m/>
    <m/>
    <m/>
    <m/>
    <m/>
    <m/>
    <m/>
    <m/>
    <m/>
    <m/>
    <m/>
    <m/>
    <m/>
    <m/>
    <m/>
    <m/>
    <m/>
  </r>
  <r>
    <b v="1"/>
    <n v="747"/>
    <s v="L-1514-315308478"/>
    <s v="1066849463"/>
    <s v="Aaf"/>
    <s v="https://portal.dnb.de/opac.htm?method=simpleSearch&amp;cqlMode=true&amp;query=idn%3D1066849463"/>
    <s v="III 73, 17"/>
    <s v="III 73, 17"/>
    <s v="X"/>
    <s v="Gewebeeinband, Schließen, erhabene Buchbeschläge"/>
    <x v="1"/>
    <s v="80° bis 110°, einseitig digitalisierbar?"/>
    <s v="hohler Rücken"/>
    <m/>
    <s v="Buchschuh"/>
    <s v="Nein, Signaturfahne austauschen"/>
    <n v="1"/>
    <m/>
    <m/>
    <m/>
    <m/>
    <m/>
    <m/>
    <m/>
    <m/>
    <m/>
    <x v="0"/>
    <m/>
    <m/>
    <m/>
    <m/>
    <m/>
    <m/>
    <m/>
    <m/>
    <m/>
    <m/>
    <m/>
    <m/>
    <m/>
    <m/>
    <m/>
    <m/>
    <m/>
    <m/>
    <m/>
    <m/>
    <m/>
    <m/>
    <m/>
    <m/>
    <m/>
    <m/>
    <m/>
    <n v="0"/>
    <m/>
    <m/>
    <m/>
    <m/>
    <m/>
    <m/>
    <m/>
    <m/>
    <m/>
    <m/>
    <m/>
    <m/>
    <m/>
    <m/>
    <m/>
    <m/>
    <m/>
    <m/>
    <m/>
    <m/>
    <m/>
    <m/>
    <m/>
    <m/>
    <m/>
    <m/>
    <m/>
    <m/>
    <m/>
    <m/>
    <m/>
    <m/>
    <m/>
    <m/>
    <m/>
    <m/>
    <m/>
    <m/>
    <m/>
    <m/>
    <m/>
    <m/>
    <m/>
    <m/>
  </r>
  <r>
    <b v="1"/>
    <n v="748"/>
    <s v="L-1513-315294841"/>
    <s v="1066834903"/>
    <s v="Aaf"/>
    <s v="https://portal.dnb.de/opac.htm?method=simpleSearch&amp;cqlMode=true&amp;query=idn%3D1066834903"/>
    <s v="III 73, 18"/>
    <s v="III 73, 18"/>
    <m/>
    <m/>
    <x v="2"/>
    <m/>
    <m/>
    <m/>
    <m/>
    <m/>
    <m/>
    <m/>
    <m/>
    <m/>
    <m/>
    <m/>
    <m/>
    <m/>
    <m/>
    <m/>
    <x v="7"/>
    <m/>
    <s v="x"/>
    <s v="h/E"/>
    <m/>
    <m/>
    <m/>
    <m/>
    <m/>
    <s v="Pa"/>
    <m/>
    <m/>
    <m/>
    <m/>
    <m/>
    <m/>
    <m/>
    <m/>
    <m/>
    <m/>
    <m/>
    <m/>
    <m/>
    <s v="max 110"/>
    <m/>
    <m/>
    <m/>
    <s v="n"/>
    <n v="0"/>
    <m/>
    <s v="Gewebe"/>
    <m/>
    <m/>
    <m/>
    <m/>
    <m/>
    <s v="Originaleinband liegt der Kassette bei"/>
    <s v="x max 110"/>
    <m/>
    <m/>
    <m/>
    <m/>
    <m/>
    <m/>
    <m/>
    <m/>
    <m/>
    <m/>
    <m/>
    <m/>
    <m/>
    <m/>
    <m/>
    <m/>
    <m/>
    <m/>
    <m/>
    <m/>
    <m/>
    <m/>
    <m/>
    <m/>
    <m/>
    <m/>
    <m/>
    <m/>
    <m/>
    <m/>
    <m/>
    <m/>
    <m/>
    <m/>
    <m/>
  </r>
  <r>
    <b v="1"/>
    <n v="749"/>
    <s v="L-1529-315318066"/>
    <s v="1066859361"/>
    <s v="Aaf"/>
    <s v="https://portal.dnb.de/opac.htm?method=simpleSearch&amp;cqlMode=true&amp;query=idn%3D1066859361"/>
    <s v="III 73, 19"/>
    <s v="III 73, 19"/>
    <s v="X"/>
    <s v="Ledereinband"/>
    <x v="1"/>
    <s v="80° bis 110°, einseitig digitalisierbar?"/>
    <s v="fester Rücken mit Schmuckprägung, Schrift bis in den Falz"/>
    <m/>
    <s v="Kassette"/>
    <s v="Nein"/>
    <n v="0"/>
    <m/>
    <m/>
    <m/>
    <m/>
    <m/>
    <m/>
    <m/>
    <m/>
    <m/>
    <x v="0"/>
    <m/>
    <m/>
    <m/>
    <m/>
    <m/>
    <m/>
    <m/>
    <m/>
    <m/>
    <m/>
    <m/>
    <m/>
    <m/>
    <m/>
    <m/>
    <m/>
    <m/>
    <m/>
    <m/>
    <m/>
    <m/>
    <m/>
    <m/>
    <m/>
    <m/>
    <m/>
    <m/>
    <n v="0"/>
    <m/>
    <m/>
    <m/>
    <m/>
    <m/>
    <m/>
    <m/>
    <m/>
    <m/>
    <m/>
    <m/>
    <m/>
    <m/>
    <m/>
    <m/>
    <m/>
    <m/>
    <m/>
    <m/>
    <m/>
    <m/>
    <m/>
    <m/>
    <m/>
    <m/>
    <m/>
    <m/>
    <m/>
    <m/>
    <m/>
    <m/>
    <m/>
    <m/>
    <m/>
    <m/>
    <m/>
    <m/>
    <m/>
    <m/>
    <m/>
    <m/>
    <m/>
    <m/>
    <m/>
  </r>
  <r>
    <b v="0"/>
    <n v="797"/>
    <s v="L-1544-159528925"/>
    <s v="995440786"/>
    <m/>
    <s v="https://portal.dnb.de/opac.htm?method=simpleSearch&amp;cqlMode=true&amp;query=idn%3D995440786"/>
    <s v="III 73, 19 a"/>
    <m/>
    <m/>
    <m/>
    <x v="2"/>
    <m/>
    <m/>
    <m/>
    <m/>
    <m/>
    <m/>
    <m/>
    <m/>
    <m/>
    <m/>
    <m/>
    <m/>
    <m/>
    <m/>
    <m/>
    <x v="2"/>
    <m/>
    <s v="x"/>
    <s v="f"/>
    <m/>
    <m/>
    <m/>
    <m/>
    <m/>
    <s v="Pa"/>
    <m/>
    <m/>
    <m/>
    <m/>
    <m/>
    <m/>
    <m/>
    <m/>
    <m/>
    <m/>
    <m/>
    <m/>
    <m/>
    <s v="60"/>
    <m/>
    <m/>
    <m/>
    <s v="n"/>
    <n v="0"/>
    <m/>
    <s v="Gewebe"/>
    <m/>
    <m/>
    <m/>
    <m/>
    <m/>
    <m/>
    <m/>
    <m/>
    <m/>
    <m/>
    <m/>
    <m/>
    <m/>
    <m/>
    <m/>
    <m/>
    <m/>
    <m/>
    <m/>
    <m/>
    <m/>
    <m/>
    <m/>
    <m/>
    <m/>
    <m/>
    <m/>
    <m/>
    <m/>
    <m/>
    <m/>
    <m/>
    <m/>
    <m/>
    <m/>
    <m/>
    <m/>
    <m/>
    <m/>
    <m/>
    <m/>
    <m/>
  </r>
  <r>
    <b v="1"/>
    <m/>
    <s v="L-1544-834172275"/>
    <s v="1268890332"/>
    <s v="Qd"/>
    <m/>
    <s v="III 73, 19 a"/>
    <s v="III 73, 19 a"/>
    <m/>
    <m/>
    <x v="0"/>
    <m/>
    <m/>
    <m/>
    <m/>
    <m/>
    <m/>
    <m/>
    <m/>
    <m/>
    <m/>
    <m/>
    <m/>
    <m/>
    <m/>
    <m/>
    <x v="0"/>
    <m/>
    <m/>
    <m/>
    <m/>
    <m/>
    <m/>
    <m/>
    <m/>
    <m/>
    <m/>
    <m/>
    <m/>
    <m/>
    <m/>
    <m/>
    <m/>
    <m/>
    <m/>
    <m/>
    <m/>
    <m/>
    <m/>
    <m/>
    <m/>
    <m/>
    <m/>
    <m/>
    <m/>
    <m/>
    <m/>
    <m/>
    <m/>
    <m/>
    <m/>
    <m/>
    <m/>
    <m/>
    <m/>
    <m/>
    <m/>
    <m/>
    <m/>
    <m/>
    <m/>
    <m/>
    <m/>
    <m/>
    <m/>
    <m/>
    <m/>
    <m/>
    <m/>
    <m/>
    <m/>
    <m/>
    <m/>
    <m/>
    <m/>
    <m/>
    <m/>
    <m/>
    <m/>
    <m/>
    <m/>
    <m/>
    <m/>
    <m/>
    <m/>
    <m/>
    <m/>
    <m/>
    <m/>
  </r>
  <r>
    <b v="0"/>
    <n v="796"/>
    <s v="L-1545-15952797X"/>
    <s v="995439907"/>
    <m/>
    <s v="https://portal.dnb.de/opac.htm?method=simpleSearch&amp;cqlMode=true&amp;query=idn%3D995439907"/>
    <s v="III 73, 19 a (angebunden)"/>
    <m/>
    <m/>
    <m/>
    <x v="0"/>
    <m/>
    <m/>
    <m/>
    <m/>
    <m/>
    <m/>
    <m/>
    <m/>
    <m/>
    <m/>
    <m/>
    <m/>
    <m/>
    <m/>
    <m/>
    <x v="0"/>
    <m/>
    <m/>
    <m/>
    <m/>
    <m/>
    <m/>
    <m/>
    <m/>
    <m/>
    <m/>
    <m/>
    <m/>
    <m/>
    <m/>
    <m/>
    <m/>
    <m/>
    <m/>
    <m/>
    <m/>
    <m/>
    <m/>
    <m/>
    <m/>
    <m/>
    <m/>
    <m/>
    <n v="0"/>
    <m/>
    <m/>
    <m/>
    <m/>
    <m/>
    <m/>
    <m/>
    <m/>
    <m/>
    <m/>
    <m/>
    <m/>
    <m/>
    <m/>
    <m/>
    <m/>
    <m/>
    <m/>
    <m/>
    <m/>
    <m/>
    <m/>
    <m/>
    <m/>
    <m/>
    <m/>
    <m/>
    <m/>
    <m/>
    <m/>
    <m/>
    <m/>
    <m/>
    <m/>
    <m/>
    <m/>
    <m/>
    <m/>
    <m/>
    <m/>
    <m/>
    <m/>
    <m/>
    <m/>
  </r>
  <r>
    <b v="1"/>
    <n v="798"/>
    <s v="L-1546-176987142"/>
    <s v="1002285739"/>
    <s v="Afl"/>
    <s v="https://portal.dnb.de/opac.htm?method=simpleSearch&amp;cqlMode=true&amp;query=idn%3D1002285739"/>
    <s v="III 73, 19 b"/>
    <s v="III 73, 19b"/>
    <s v="X"/>
    <s v="Ledereinband"/>
    <x v="1"/>
    <s v="80° bis 110°, einseitig digitalisierbar?"/>
    <s v="fester Rücken mit Schmuckprägung"/>
    <m/>
    <s v="Papierumschlag "/>
    <s v="Ja"/>
    <n v="0"/>
    <m/>
    <m/>
    <m/>
    <m/>
    <m/>
    <m/>
    <m/>
    <m/>
    <s v="x"/>
    <x v="2"/>
    <m/>
    <m/>
    <s v="f/V"/>
    <m/>
    <m/>
    <m/>
    <m/>
    <m/>
    <s v="Pa"/>
    <m/>
    <m/>
    <m/>
    <m/>
    <m/>
    <m/>
    <m/>
    <m/>
    <m/>
    <m/>
    <m/>
    <m/>
    <m/>
    <s v="60"/>
    <m/>
    <m/>
    <m/>
    <s v="ja vor"/>
    <n v="0.5"/>
    <m/>
    <m/>
    <m/>
    <m/>
    <m/>
    <s v="x sauer"/>
    <s v="x"/>
    <m/>
    <m/>
    <s v="Umschlag (bes. Einband)"/>
    <s v="x"/>
    <m/>
    <s v="x"/>
    <m/>
    <m/>
    <m/>
    <m/>
    <m/>
    <m/>
    <m/>
    <m/>
    <m/>
    <s v="x"/>
    <n v="0.5"/>
    <m/>
    <m/>
    <m/>
    <m/>
    <m/>
    <m/>
    <m/>
    <m/>
    <m/>
    <m/>
    <m/>
    <m/>
    <m/>
    <m/>
    <m/>
    <m/>
    <m/>
    <m/>
    <m/>
    <m/>
  </r>
  <r>
    <b v="1"/>
    <n v="750"/>
    <s v="L-1556-315309423"/>
    <s v="1066850437"/>
    <s v="Aaf"/>
    <s v="https://portal.dnb.de/opac.htm?method=simpleSearch&amp;cqlMode=true&amp;query=idn%3D1066850437"/>
    <s v="III 73, 20"/>
    <s v="III 73, 20"/>
    <m/>
    <m/>
    <x v="3"/>
    <m/>
    <m/>
    <m/>
    <m/>
    <m/>
    <m/>
    <m/>
    <m/>
    <m/>
    <m/>
    <m/>
    <m/>
    <m/>
    <m/>
    <m/>
    <x v="7"/>
    <s v="x"/>
    <m/>
    <s v="h"/>
    <m/>
    <m/>
    <m/>
    <m/>
    <m/>
    <s v="Pa"/>
    <m/>
    <m/>
    <m/>
    <m/>
    <m/>
    <m/>
    <m/>
    <m/>
    <m/>
    <m/>
    <m/>
    <m/>
    <m/>
    <s v="110"/>
    <m/>
    <m/>
    <m/>
    <s v="n"/>
    <n v="0"/>
    <m/>
    <m/>
    <m/>
    <m/>
    <m/>
    <m/>
    <m/>
    <m/>
    <m/>
    <m/>
    <m/>
    <m/>
    <m/>
    <m/>
    <m/>
    <m/>
    <m/>
    <m/>
    <m/>
    <m/>
    <m/>
    <m/>
    <m/>
    <m/>
    <m/>
    <m/>
    <m/>
    <m/>
    <m/>
    <m/>
    <m/>
    <m/>
    <m/>
    <m/>
    <m/>
    <m/>
    <m/>
    <m/>
    <m/>
    <m/>
    <m/>
    <m/>
    <m/>
    <m/>
  </r>
  <r>
    <b v="1"/>
    <n v="751"/>
    <s v="L-1507-315176296"/>
    <s v="1066753873"/>
    <s v="Aaf"/>
    <s v="https://portal.dnb.de/opac.htm?method=simpleSearch&amp;cqlMode=true&amp;query=idn%3D1066753873"/>
    <s v="III 73, 21"/>
    <s v="III 73, 21"/>
    <s v="X"/>
    <s v="Gewebeeinband, Schließen, erhabene Buchbeschläge"/>
    <x v="1"/>
    <s v="80° bis 110°, einseitig digitalisierbar?"/>
    <s v="hohler Rücken"/>
    <m/>
    <s v="Buchschuh"/>
    <s v="Nein, Signaturfahne austauschen"/>
    <n v="0"/>
    <m/>
    <s v="mit Blindmaterial"/>
    <m/>
    <m/>
    <m/>
    <m/>
    <m/>
    <m/>
    <m/>
    <x v="0"/>
    <m/>
    <m/>
    <m/>
    <m/>
    <m/>
    <m/>
    <m/>
    <m/>
    <m/>
    <m/>
    <m/>
    <m/>
    <m/>
    <m/>
    <m/>
    <m/>
    <m/>
    <m/>
    <m/>
    <m/>
    <m/>
    <m/>
    <m/>
    <m/>
    <m/>
    <m/>
    <m/>
    <n v="0"/>
    <m/>
    <m/>
    <m/>
    <m/>
    <m/>
    <m/>
    <m/>
    <m/>
    <m/>
    <m/>
    <m/>
    <m/>
    <m/>
    <m/>
    <m/>
    <m/>
    <m/>
    <m/>
    <m/>
    <m/>
    <m/>
    <m/>
    <m/>
    <m/>
    <m/>
    <m/>
    <m/>
    <m/>
    <m/>
    <m/>
    <m/>
    <m/>
    <m/>
    <m/>
    <m/>
    <m/>
    <m/>
    <m/>
    <m/>
    <m/>
    <m/>
    <m/>
    <m/>
    <m/>
  </r>
  <r>
    <b v="1"/>
    <n v="802"/>
    <s v="L-1536-156637766"/>
    <s v="994566468"/>
    <s v="Aal"/>
    <s v="https://portal.dnb.de/opac.htm?method=simpleSearch&amp;cqlMode=true&amp;query=idn%3D994566468"/>
    <s v="III 73, 21 a"/>
    <s v="III 73, 21a"/>
    <s v="X"/>
    <s v="Ledereinband"/>
    <x v="1"/>
    <s v="80° bis 110°, einseitig digitalisierbar?"/>
    <s v="Schrift bis in den Falz"/>
    <m/>
    <s v="Kassette"/>
    <s v="Nein, Signaturfahne austauschen"/>
    <n v="0"/>
    <m/>
    <s v="Fragmente beiliegend"/>
    <m/>
    <m/>
    <m/>
    <m/>
    <m/>
    <m/>
    <m/>
    <x v="0"/>
    <m/>
    <m/>
    <m/>
    <m/>
    <m/>
    <m/>
    <m/>
    <m/>
    <m/>
    <m/>
    <m/>
    <m/>
    <m/>
    <m/>
    <m/>
    <m/>
    <m/>
    <m/>
    <m/>
    <m/>
    <m/>
    <m/>
    <m/>
    <m/>
    <m/>
    <m/>
    <m/>
    <n v="0"/>
    <m/>
    <m/>
    <m/>
    <m/>
    <m/>
    <m/>
    <m/>
    <m/>
    <m/>
    <m/>
    <m/>
    <m/>
    <m/>
    <m/>
    <m/>
    <m/>
    <m/>
    <m/>
    <m/>
    <m/>
    <m/>
    <m/>
    <m/>
    <m/>
    <m/>
    <m/>
    <m/>
    <m/>
    <m/>
    <m/>
    <m/>
    <m/>
    <m/>
    <m/>
    <m/>
    <m/>
    <m/>
    <m/>
    <m/>
    <m/>
    <m/>
    <m/>
    <m/>
    <m/>
  </r>
  <r>
    <b v="1"/>
    <n v="752"/>
    <s v="L-1509-315199296"/>
    <s v="1066777330"/>
    <s v="Aaf"/>
    <s v="https://portal.dnb.de/opac.htm?method=simpleSearch&amp;cqlMode=true&amp;query=idn%3D1066777330"/>
    <s v="III 73, 22"/>
    <s v="III 73, 22"/>
    <s v="X"/>
    <s v="Halbgewebeband"/>
    <x v="1"/>
    <s v="80° bis 110°, einseitig digitalisierbar?"/>
    <s v="hohler Rücken"/>
    <m/>
    <m/>
    <s v="Signaturfahne austauschen"/>
    <n v="0"/>
    <m/>
    <s v="mit Blindmaterial"/>
    <m/>
    <m/>
    <m/>
    <m/>
    <m/>
    <m/>
    <m/>
    <x v="0"/>
    <m/>
    <m/>
    <m/>
    <m/>
    <m/>
    <m/>
    <m/>
    <m/>
    <m/>
    <m/>
    <m/>
    <m/>
    <m/>
    <m/>
    <m/>
    <m/>
    <m/>
    <m/>
    <m/>
    <m/>
    <m/>
    <m/>
    <m/>
    <m/>
    <m/>
    <m/>
    <m/>
    <n v="0"/>
    <m/>
    <m/>
    <m/>
    <m/>
    <m/>
    <m/>
    <m/>
    <m/>
    <m/>
    <m/>
    <m/>
    <m/>
    <m/>
    <m/>
    <m/>
    <m/>
    <m/>
    <m/>
    <m/>
    <m/>
    <m/>
    <m/>
    <m/>
    <m/>
    <m/>
    <m/>
    <m/>
    <m/>
    <m/>
    <m/>
    <m/>
    <m/>
    <m/>
    <m/>
    <m/>
    <m/>
    <m/>
    <m/>
    <m/>
    <m/>
    <m/>
    <m/>
    <m/>
    <m/>
  </r>
  <r>
    <b v="0"/>
    <n v="753"/>
    <s v="L-1512-315468505"/>
    <s v="1066940746"/>
    <m/>
    <s v="https://portal.dnb.de/opac.htm?method=simpleSearch&amp;cqlMode=true&amp;query=idn%3D1066940746"/>
    <s v="III 73, 23"/>
    <m/>
    <s v="X"/>
    <s v="Gewebeeinband, Schließen, erhabene Buchbeschläge"/>
    <x v="1"/>
    <s v="80° bis 110°, einseitig digitalisierbar?"/>
    <s v="hohler Rücken"/>
    <m/>
    <s v="Buchschuh"/>
    <s v="Nein, Signaturfahne austauschen"/>
    <n v="0"/>
    <m/>
    <m/>
    <m/>
    <m/>
    <m/>
    <m/>
    <m/>
    <m/>
    <m/>
    <x v="0"/>
    <m/>
    <m/>
    <m/>
    <m/>
    <m/>
    <m/>
    <m/>
    <m/>
    <m/>
    <m/>
    <m/>
    <m/>
    <m/>
    <m/>
    <m/>
    <m/>
    <m/>
    <m/>
    <m/>
    <m/>
    <m/>
    <m/>
    <m/>
    <m/>
    <m/>
    <m/>
    <m/>
    <n v="0"/>
    <m/>
    <m/>
    <m/>
    <m/>
    <m/>
    <m/>
    <m/>
    <m/>
    <m/>
    <m/>
    <m/>
    <m/>
    <m/>
    <m/>
    <m/>
    <m/>
    <m/>
    <m/>
    <m/>
    <m/>
    <m/>
    <m/>
    <m/>
    <m/>
    <m/>
    <m/>
    <m/>
    <m/>
    <m/>
    <m/>
    <m/>
    <m/>
    <m/>
    <m/>
    <m/>
    <m/>
    <m/>
    <m/>
    <m/>
    <m/>
    <m/>
    <m/>
    <m/>
    <m/>
  </r>
  <r>
    <b v="1"/>
    <m/>
    <s v="L-9999-413885623"/>
    <s v="1137732741"/>
    <s v="Qd"/>
    <m/>
    <s v="III 73, 23"/>
    <s v="III 73, 23"/>
    <m/>
    <m/>
    <x v="0"/>
    <m/>
    <m/>
    <m/>
    <m/>
    <m/>
    <m/>
    <m/>
    <m/>
    <m/>
    <m/>
    <m/>
    <m/>
    <m/>
    <m/>
    <m/>
    <x v="0"/>
    <m/>
    <m/>
    <m/>
    <m/>
    <m/>
    <m/>
    <m/>
    <m/>
    <m/>
    <m/>
    <m/>
    <m/>
    <m/>
    <m/>
    <m/>
    <m/>
    <m/>
    <m/>
    <m/>
    <m/>
    <m/>
    <m/>
    <m/>
    <m/>
    <m/>
    <m/>
    <m/>
    <m/>
    <m/>
    <m/>
    <m/>
    <m/>
    <m/>
    <m/>
    <m/>
    <m/>
    <m/>
    <m/>
    <m/>
    <m/>
    <m/>
    <m/>
    <m/>
    <m/>
    <m/>
    <m/>
    <m/>
    <m/>
    <m/>
    <m/>
    <m/>
    <m/>
    <m/>
    <m/>
    <m/>
    <m/>
    <m/>
    <m/>
    <m/>
    <m/>
    <m/>
    <m/>
    <m/>
    <m/>
    <m/>
    <m/>
    <m/>
    <m/>
    <m/>
    <m/>
    <m/>
    <m/>
  </r>
  <r>
    <b v="0"/>
    <n v="803"/>
    <s v="L-1512-66771572X"/>
    <s v="1207351512"/>
    <m/>
    <s v="https://portal.dnb.de/opac.htm?method=simpleSearch&amp;cqlMode=true&amp;query=idn%3D1207351512"/>
    <s v="III 73, 23 (angebunden)"/>
    <m/>
    <m/>
    <m/>
    <x v="0"/>
    <m/>
    <m/>
    <m/>
    <m/>
    <m/>
    <m/>
    <m/>
    <m/>
    <m/>
    <m/>
    <m/>
    <m/>
    <m/>
    <m/>
    <m/>
    <x v="0"/>
    <m/>
    <m/>
    <m/>
    <m/>
    <m/>
    <m/>
    <m/>
    <m/>
    <m/>
    <m/>
    <m/>
    <m/>
    <m/>
    <m/>
    <m/>
    <m/>
    <m/>
    <m/>
    <m/>
    <m/>
    <m/>
    <m/>
    <m/>
    <m/>
    <m/>
    <m/>
    <m/>
    <n v="0"/>
    <m/>
    <m/>
    <m/>
    <m/>
    <m/>
    <m/>
    <m/>
    <m/>
    <m/>
    <m/>
    <m/>
    <m/>
    <m/>
    <m/>
    <m/>
    <m/>
    <m/>
    <m/>
    <m/>
    <m/>
    <m/>
    <m/>
    <m/>
    <m/>
    <m/>
    <m/>
    <m/>
    <m/>
    <m/>
    <m/>
    <m/>
    <m/>
    <m/>
    <m/>
    <m/>
    <m/>
    <m/>
    <m/>
    <m/>
    <m/>
    <m/>
    <m/>
    <m/>
    <m/>
  </r>
  <r>
    <b v="1"/>
    <n v="804"/>
    <s v="L-1813-162058691"/>
    <s v="99637356X"/>
    <s v="Aal"/>
    <s v="https://portal.dnb.de/opac.htm?method=simpleSearch&amp;cqlMode=true&amp;query=idn%3D99637356X"/>
    <s v="III 73, 23 a"/>
    <s v="III 73, 23 a"/>
    <m/>
    <m/>
    <x v="3"/>
    <m/>
    <m/>
    <m/>
    <m/>
    <m/>
    <m/>
    <m/>
    <m/>
    <m/>
    <m/>
    <m/>
    <m/>
    <m/>
    <m/>
    <m/>
    <x v="3"/>
    <m/>
    <s v="x"/>
    <s v="f"/>
    <m/>
    <m/>
    <m/>
    <m/>
    <m/>
    <s v="Pa"/>
    <m/>
    <m/>
    <m/>
    <m/>
    <s v="x"/>
    <m/>
    <m/>
    <m/>
    <m/>
    <m/>
    <m/>
    <n v="0"/>
    <s v="x"/>
    <s v="max 110"/>
    <m/>
    <m/>
    <m/>
    <s v="n"/>
    <n v="0"/>
    <m/>
    <s v="Gewebe"/>
    <m/>
    <m/>
    <m/>
    <m/>
    <m/>
    <m/>
    <m/>
    <m/>
    <m/>
    <m/>
    <m/>
    <m/>
    <m/>
    <m/>
    <m/>
    <m/>
    <m/>
    <m/>
    <m/>
    <m/>
    <m/>
    <m/>
    <m/>
    <m/>
    <m/>
    <m/>
    <m/>
    <m/>
    <m/>
    <m/>
    <m/>
    <m/>
    <m/>
    <m/>
    <m/>
    <m/>
    <m/>
    <m/>
    <m/>
    <m/>
    <m/>
    <m/>
  </r>
  <r>
    <b v="1"/>
    <n v="805"/>
    <s v="L-1513-154629308"/>
    <s v="994151691"/>
    <s v="Aal"/>
    <s v="https://portal.dnb.de/opac.htm?method=simpleSearch&amp;cqlMode=true&amp;query=idn%3D994151691"/>
    <s v="III 73, 23 a"/>
    <s v="III 73, 23a"/>
    <m/>
    <m/>
    <x v="0"/>
    <m/>
    <m/>
    <m/>
    <m/>
    <m/>
    <m/>
    <m/>
    <m/>
    <m/>
    <m/>
    <m/>
    <m/>
    <m/>
    <m/>
    <m/>
    <x v="0"/>
    <m/>
    <m/>
    <m/>
    <m/>
    <m/>
    <m/>
    <m/>
    <m/>
    <m/>
    <m/>
    <m/>
    <m/>
    <m/>
    <m/>
    <m/>
    <m/>
    <m/>
    <m/>
    <m/>
    <m/>
    <m/>
    <m/>
    <m/>
    <m/>
    <m/>
    <m/>
    <m/>
    <n v="0"/>
    <m/>
    <m/>
    <m/>
    <m/>
    <m/>
    <m/>
    <m/>
    <m/>
    <m/>
    <m/>
    <m/>
    <m/>
    <m/>
    <m/>
    <m/>
    <m/>
    <m/>
    <m/>
    <m/>
    <m/>
    <m/>
    <m/>
    <m/>
    <m/>
    <m/>
    <m/>
    <m/>
    <m/>
    <m/>
    <m/>
    <m/>
    <m/>
    <m/>
    <m/>
    <m/>
    <m/>
    <m/>
    <m/>
    <m/>
    <m/>
    <m/>
    <m/>
    <m/>
    <m/>
  </r>
  <r>
    <b v="1"/>
    <n v="754"/>
    <s v="L-1510-315461829"/>
    <s v="1066933766"/>
    <s v="Aaf"/>
    <s v="https://portal.dnb.de/opac.htm?method=simpleSearch&amp;cqlMode=true&amp;query=idn%3D1066933766"/>
    <s v="III 73, 24"/>
    <s v="III 73, 24"/>
    <s v="X"/>
    <s v="Halbledereinband, Schließen, erhabene Buchbeschläge"/>
    <x v="2"/>
    <s v="180°"/>
    <s v="hohler Rücken"/>
    <m/>
    <s v="Buchschuh"/>
    <s v="Nein"/>
    <m/>
    <m/>
    <m/>
    <m/>
    <m/>
    <m/>
    <m/>
    <m/>
    <m/>
    <m/>
    <x v="6"/>
    <s v="x"/>
    <m/>
    <s v="h/E"/>
    <m/>
    <m/>
    <m/>
    <m/>
    <m/>
    <s v="Pa"/>
    <m/>
    <m/>
    <m/>
    <m/>
    <m/>
    <m/>
    <m/>
    <m/>
    <m/>
    <m/>
    <m/>
    <m/>
    <m/>
    <s v="60"/>
    <m/>
    <m/>
    <m/>
    <s v="n"/>
    <n v="0"/>
    <m/>
    <m/>
    <m/>
    <s v="x"/>
    <m/>
    <m/>
    <m/>
    <s v="Schaden stabil"/>
    <m/>
    <m/>
    <m/>
    <m/>
    <m/>
    <m/>
    <m/>
    <m/>
    <m/>
    <m/>
    <m/>
    <m/>
    <m/>
    <m/>
    <m/>
    <m/>
    <m/>
    <m/>
    <m/>
    <m/>
    <m/>
    <m/>
    <m/>
    <m/>
    <m/>
    <m/>
    <m/>
    <m/>
    <m/>
    <m/>
    <m/>
    <m/>
    <m/>
    <m/>
    <m/>
    <m/>
  </r>
  <r>
    <b v="1"/>
    <n v="755"/>
    <s v="L-1514-315333987"/>
    <s v="1066876231"/>
    <s v="Aaf"/>
    <s v="https://portal.dnb.de/opac.htm?method=simpleSearch&amp;cqlMode=true&amp;query=idn%3D1066876231"/>
    <s v="III 73, 25"/>
    <s v="III 73, 25"/>
    <m/>
    <s v="Ledereinband, Schließen, erhabene Buchbeschläge"/>
    <x v="2"/>
    <s v="180°"/>
    <s v="fester Rücken mit Schmuckprägung"/>
    <m/>
    <m/>
    <m/>
    <n v="2"/>
    <m/>
    <m/>
    <m/>
    <m/>
    <m/>
    <m/>
    <m/>
    <m/>
    <m/>
    <x v="2"/>
    <s v="x"/>
    <m/>
    <s v="f/V"/>
    <m/>
    <m/>
    <m/>
    <m/>
    <m/>
    <s v="Pa"/>
    <m/>
    <m/>
    <m/>
    <m/>
    <m/>
    <m/>
    <m/>
    <m/>
    <m/>
    <m/>
    <m/>
    <m/>
    <m/>
    <s v="0"/>
    <m/>
    <m/>
    <m/>
    <s v="n"/>
    <n v="0"/>
    <m/>
    <m/>
    <m/>
    <m/>
    <m/>
    <m/>
    <m/>
    <m/>
    <m/>
    <m/>
    <m/>
    <m/>
    <m/>
    <m/>
    <m/>
    <m/>
    <m/>
    <m/>
    <m/>
    <m/>
    <m/>
    <m/>
    <m/>
    <m/>
    <m/>
    <m/>
    <m/>
    <m/>
    <m/>
    <m/>
    <m/>
    <m/>
    <m/>
    <m/>
    <m/>
    <m/>
    <m/>
    <m/>
    <m/>
    <m/>
    <m/>
    <m/>
    <m/>
    <m/>
  </r>
  <r>
    <b v="1"/>
    <n v="756"/>
    <s v="L-1514-314736093"/>
    <s v="1066488770"/>
    <s v="Aaf"/>
    <s v="https://portal.dnb.de/opac.htm?method=simpleSearch&amp;cqlMode=true&amp;query=idn%3D1066488770"/>
    <s v="III 73, 26"/>
    <s v="III 73, 26"/>
    <s v="X"/>
    <s v="Ledereinband"/>
    <x v="1"/>
    <s v="80° bis 110°, einseitig digitalisierbar?"/>
    <s v="fester Rücken mit Schmuckprägung, Schrift bis in den Falz"/>
    <m/>
    <m/>
    <s v="Signaturfahne austauschen"/>
    <n v="0"/>
    <m/>
    <m/>
    <m/>
    <m/>
    <m/>
    <m/>
    <m/>
    <m/>
    <m/>
    <x v="0"/>
    <m/>
    <m/>
    <m/>
    <m/>
    <m/>
    <m/>
    <m/>
    <m/>
    <m/>
    <m/>
    <m/>
    <m/>
    <m/>
    <m/>
    <m/>
    <m/>
    <m/>
    <m/>
    <m/>
    <m/>
    <m/>
    <m/>
    <m/>
    <m/>
    <m/>
    <m/>
    <m/>
    <n v="0"/>
    <m/>
    <m/>
    <m/>
    <m/>
    <m/>
    <m/>
    <m/>
    <m/>
    <m/>
    <m/>
    <m/>
    <m/>
    <m/>
    <m/>
    <m/>
    <m/>
    <m/>
    <m/>
    <m/>
    <m/>
    <m/>
    <m/>
    <m/>
    <m/>
    <m/>
    <m/>
    <m/>
    <m/>
    <m/>
    <m/>
    <m/>
    <m/>
    <m/>
    <m/>
    <m/>
    <m/>
    <m/>
    <m/>
    <m/>
    <m/>
    <m/>
    <m/>
    <m/>
    <m/>
  </r>
  <r>
    <b v="1"/>
    <n v="757"/>
    <s v="L-1510-315465328"/>
    <s v="1066937478"/>
    <s v="Aaf"/>
    <s v="https://portal.dnb.de/opac.htm?method=simpleSearch&amp;cqlMode=true&amp;query=idn%3D1066937478"/>
    <s v="III 73, 27"/>
    <s v="III 73, 27"/>
    <s v="X"/>
    <s v="Pergamentband"/>
    <x v="1"/>
    <s v="80° bis 110°, einseitig digitalisierbar?"/>
    <s v="hohler Rücken"/>
    <m/>
    <m/>
    <m/>
    <n v="0"/>
    <m/>
    <m/>
    <m/>
    <m/>
    <m/>
    <m/>
    <m/>
    <m/>
    <m/>
    <x v="0"/>
    <m/>
    <m/>
    <m/>
    <m/>
    <m/>
    <m/>
    <m/>
    <m/>
    <m/>
    <m/>
    <m/>
    <m/>
    <m/>
    <m/>
    <m/>
    <m/>
    <m/>
    <m/>
    <m/>
    <m/>
    <m/>
    <m/>
    <m/>
    <m/>
    <m/>
    <m/>
    <m/>
    <n v="0"/>
    <m/>
    <m/>
    <m/>
    <m/>
    <m/>
    <m/>
    <m/>
    <m/>
    <m/>
    <m/>
    <m/>
    <m/>
    <m/>
    <m/>
    <m/>
    <m/>
    <m/>
    <m/>
    <m/>
    <m/>
    <m/>
    <m/>
    <m/>
    <m/>
    <m/>
    <m/>
    <m/>
    <m/>
    <m/>
    <m/>
    <m/>
    <m/>
    <m/>
    <m/>
    <m/>
    <m/>
    <m/>
    <m/>
    <m/>
    <m/>
    <m/>
    <m/>
    <m/>
    <m/>
  </r>
  <r>
    <b v="1"/>
    <n v="758"/>
    <s v="L-1512-314736255"/>
    <s v="1066488940"/>
    <s v="Aaf"/>
    <s v="https://portal.dnb.de/opac.htm?method=simpleSearch&amp;cqlMode=true&amp;query=idn%3D1066488940"/>
    <s v="III 73, 28"/>
    <s v="III 73, 28"/>
    <s v="X"/>
    <s v="Ledereinband, Schließen, erhabene Buchbeschläge"/>
    <x v="1"/>
    <s v="nur sehr geringer Öffnungswinkel"/>
    <s v="fester Rücken mit Schmuckprägung, Schrift bis in den Falz"/>
    <m/>
    <s v="Kassette"/>
    <s v="Nein"/>
    <n v="0"/>
    <m/>
    <m/>
    <m/>
    <m/>
    <m/>
    <m/>
    <m/>
    <m/>
    <m/>
    <x v="0"/>
    <m/>
    <m/>
    <m/>
    <m/>
    <m/>
    <m/>
    <m/>
    <m/>
    <m/>
    <m/>
    <m/>
    <m/>
    <m/>
    <m/>
    <m/>
    <m/>
    <m/>
    <m/>
    <m/>
    <m/>
    <m/>
    <m/>
    <m/>
    <m/>
    <m/>
    <m/>
    <m/>
    <n v="0"/>
    <m/>
    <m/>
    <m/>
    <m/>
    <m/>
    <m/>
    <m/>
    <m/>
    <m/>
    <m/>
    <m/>
    <m/>
    <m/>
    <m/>
    <m/>
    <m/>
    <m/>
    <m/>
    <m/>
    <m/>
    <m/>
    <m/>
    <m/>
    <m/>
    <m/>
    <m/>
    <m/>
    <m/>
    <m/>
    <m/>
    <m/>
    <m/>
    <m/>
    <m/>
    <m/>
    <m/>
    <m/>
    <m/>
    <m/>
    <m/>
    <m/>
    <m/>
    <m/>
    <m/>
  </r>
  <r>
    <b v="1"/>
    <n v="759"/>
    <s v="L-1514-31546304X"/>
    <s v="106693505X"/>
    <s v="Aaf"/>
    <s v="https://portal.dnb.de/opac.htm?method=simpleSearch&amp;cqlMode=true&amp;query=idn%3D106693505X"/>
    <s v="III 73, 29"/>
    <s v="III 73, 29"/>
    <s v="X"/>
    <s v="Ledereinband"/>
    <x v="1"/>
    <s v="nur sehr geringer Öffnungswinkel"/>
    <s v="hohler Rücken, Schrift bis in den Falz"/>
    <m/>
    <m/>
    <s v="Signaturfahne austauschen"/>
    <n v="0"/>
    <m/>
    <m/>
    <m/>
    <m/>
    <m/>
    <m/>
    <m/>
    <m/>
    <m/>
    <x v="0"/>
    <m/>
    <m/>
    <m/>
    <m/>
    <m/>
    <m/>
    <m/>
    <m/>
    <m/>
    <m/>
    <m/>
    <m/>
    <m/>
    <m/>
    <m/>
    <m/>
    <m/>
    <m/>
    <m/>
    <m/>
    <m/>
    <m/>
    <m/>
    <m/>
    <m/>
    <m/>
    <m/>
    <n v="0"/>
    <m/>
    <m/>
    <m/>
    <m/>
    <m/>
    <m/>
    <m/>
    <m/>
    <m/>
    <m/>
    <m/>
    <m/>
    <m/>
    <m/>
    <m/>
    <m/>
    <m/>
    <m/>
    <m/>
    <m/>
    <m/>
    <m/>
    <m/>
    <m/>
    <m/>
    <m/>
    <m/>
    <m/>
    <m/>
    <m/>
    <m/>
    <m/>
    <m/>
    <m/>
    <m/>
    <m/>
    <m/>
    <m/>
    <m/>
    <m/>
    <m/>
    <m/>
    <m/>
    <m/>
  </r>
  <r>
    <b v="1"/>
    <n v="760"/>
    <s v="L-1523-315469390"/>
    <s v="1066941742"/>
    <s v="AaB"/>
    <s v="https://portal.dnb.de/opac.htm?method=simpleSearch&amp;cqlMode=true&amp;query=idn%3D1066941742"/>
    <s v="III 73, 30"/>
    <s v="III 73, 30"/>
    <s v="X"/>
    <s v="Ledereinband, Schließen, erhabene Buchbeschläge"/>
    <x v="2"/>
    <s v="80° bis 110°, einseitig digitalisierbar?"/>
    <s v="fester Rücken mit Schmuckprägung"/>
    <m/>
    <s v="Buchschuh"/>
    <s v="Nein"/>
    <n v="2"/>
    <s v="lose Seiten befestigen"/>
    <m/>
    <m/>
    <m/>
    <m/>
    <m/>
    <m/>
    <m/>
    <m/>
    <x v="0"/>
    <m/>
    <m/>
    <m/>
    <m/>
    <m/>
    <m/>
    <m/>
    <m/>
    <m/>
    <m/>
    <m/>
    <m/>
    <m/>
    <m/>
    <m/>
    <m/>
    <m/>
    <m/>
    <m/>
    <m/>
    <m/>
    <m/>
    <m/>
    <m/>
    <m/>
    <m/>
    <m/>
    <n v="0"/>
    <m/>
    <m/>
    <m/>
    <m/>
    <m/>
    <m/>
    <m/>
    <m/>
    <m/>
    <m/>
    <m/>
    <m/>
    <m/>
    <m/>
    <m/>
    <m/>
    <m/>
    <m/>
    <m/>
    <m/>
    <m/>
    <m/>
    <m/>
    <m/>
    <m/>
    <m/>
    <m/>
    <m/>
    <m/>
    <m/>
    <m/>
    <m/>
    <m/>
    <m/>
    <m/>
    <m/>
    <m/>
    <m/>
    <m/>
    <m/>
    <m/>
    <m/>
    <m/>
    <m/>
  </r>
  <r>
    <b v="1"/>
    <n v="761"/>
    <s v="L-1514-315328649"/>
    <s v="1066870756"/>
    <s v="Aaf"/>
    <s v="https://portal.dnb.de/opac.htm?method=simpleSearch&amp;cqlMode=true&amp;query=idn%3D1066870756"/>
    <s v="III 73, 31"/>
    <s v="III 73, 31"/>
    <s v="X"/>
    <s v="Gewebeeinband"/>
    <x v="1"/>
    <s v="80° bis 110°, einseitig digitalisierbar?"/>
    <s v="hohler Rücken"/>
    <m/>
    <m/>
    <s v="Signaturfahne austauschen"/>
    <n v="0"/>
    <m/>
    <m/>
    <m/>
    <m/>
    <m/>
    <m/>
    <m/>
    <m/>
    <m/>
    <x v="0"/>
    <m/>
    <m/>
    <m/>
    <m/>
    <m/>
    <m/>
    <m/>
    <m/>
    <m/>
    <m/>
    <m/>
    <m/>
    <m/>
    <m/>
    <m/>
    <m/>
    <m/>
    <m/>
    <m/>
    <m/>
    <m/>
    <m/>
    <m/>
    <m/>
    <m/>
    <m/>
    <m/>
    <n v="0"/>
    <m/>
    <m/>
    <m/>
    <m/>
    <m/>
    <m/>
    <m/>
    <m/>
    <m/>
    <m/>
    <m/>
    <m/>
    <m/>
    <m/>
    <m/>
    <m/>
    <m/>
    <m/>
    <m/>
    <m/>
    <m/>
    <m/>
    <m/>
    <m/>
    <m/>
    <m/>
    <m/>
    <m/>
    <m/>
    <m/>
    <m/>
    <m/>
    <m/>
    <m/>
    <m/>
    <m/>
    <m/>
    <m/>
    <m/>
    <m/>
    <m/>
    <m/>
    <m/>
    <m/>
  </r>
  <r>
    <b v="1"/>
    <n v="806"/>
    <s v="L-1514-315470828"/>
    <s v="1066943184"/>
    <s v="Aaf"/>
    <s v="https://portal.dnb.de/opac.htm?method=simpleSearch&amp;cqlMode=true&amp;query=idn%3D1066943184"/>
    <s v="III 73, 31/a"/>
    <s v="III 73, 31/a"/>
    <s v="X"/>
    <s v="Papier- oder Pappeinband"/>
    <x v="1"/>
    <s v="180°"/>
    <s v="hohler Rücken"/>
    <m/>
    <m/>
    <s v="Signaturfahne austauschen"/>
    <n v="0"/>
    <m/>
    <m/>
    <m/>
    <m/>
    <m/>
    <m/>
    <m/>
    <m/>
    <m/>
    <x v="5"/>
    <m/>
    <m/>
    <s v="h/E"/>
    <m/>
    <m/>
    <m/>
    <m/>
    <m/>
    <s v="Pa"/>
    <m/>
    <m/>
    <m/>
    <m/>
    <m/>
    <m/>
    <m/>
    <m/>
    <m/>
    <m/>
    <m/>
    <m/>
    <m/>
    <s v="110"/>
    <m/>
    <m/>
    <m/>
    <s v="n"/>
    <n v="0"/>
    <m/>
    <m/>
    <m/>
    <m/>
    <m/>
    <m/>
    <m/>
    <s v="Schaden stabil"/>
    <m/>
    <m/>
    <m/>
    <m/>
    <m/>
    <m/>
    <m/>
    <m/>
    <m/>
    <m/>
    <m/>
    <m/>
    <m/>
    <m/>
    <m/>
    <m/>
    <m/>
    <m/>
    <m/>
    <m/>
    <m/>
    <m/>
    <m/>
    <m/>
    <m/>
    <m/>
    <m/>
    <m/>
    <m/>
    <m/>
    <m/>
    <m/>
    <m/>
    <m/>
    <m/>
    <m/>
  </r>
  <r>
    <b v="1"/>
    <n v="762"/>
    <s v="L-1514-31506286X"/>
    <s v="1066674361"/>
    <s v="Aaf"/>
    <s v="https://portal.dnb.de/opac.htm?method=simpleSearch&amp;cqlMode=true&amp;query=idn%3D1066674361"/>
    <s v="III 73, 32"/>
    <s v="III 73, 32"/>
    <m/>
    <s v="Pergamentband"/>
    <x v="2"/>
    <s v="180°"/>
    <s v="hohler Rücken"/>
    <m/>
    <s v="Kassette"/>
    <s v="Nein"/>
    <n v="0"/>
    <m/>
    <m/>
    <m/>
    <m/>
    <m/>
    <m/>
    <m/>
    <m/>
    <m/>
    <x v="0"/>
    <m/>
    <m/>
    <m/>
    <m/>
    <m/>
    <m/>
    <m/>
    <m/>
    <m/>
    <m/>
    <m/>
    <m/>
    <m/>
    <m/>
    <m/>
    <m/>
    <m/>
    <m/>
    <m/>
    <m/>
    <m/>
    <m/>
    <m/>
    <m/>
    <m/>
    <m/>
    <m/>
    <n v="0"/>
    <m/>
    <m/>
    <m/>
    <m/>
    <m/>
    <m/>
    <m/>
    <m/>
    <m/>
    <m/>
    <m/>
    <m/>
    <m/>
    <m/>
    <m/>
    <m/>
    <m/>
    <m/>
    <m/>
    <m/>
    <m/>
    <m/>
    <m/>
    <m/>
    <m/>
    <m/>
    <m/>
    <m/>
    <m/>
    <m/>
    <m/>
    <m/>
    <m/>
    <m/>
    <m/>
    <m/>
    <m/>
    <m/>
    <m/>
    <m/>
    <m/>
    <m/>
    <m/>
    <m/>
  </r>
  <r>
    <b v="1"/>
    <m/>
    <s v="L-1520-833772759"/>
    <s v="1268677469"/>
    <s v="Aa"/>
    <m/>
    <s v="III 73, 32"/>
    <s v="III 73, 36"/>
    <m/>
    <m/>
    <x v="0"/>
    <m/>
    <m/>
    <m/>
    <m/>
    <m/>
    <m/>
    <m/>
    <m/>
    <m/>
    <m/>
    <m/>
    <m/>
    <m/>
    <m/>
    <m/>
    <x v="0"/>
    <m/>
    <m/>
    <m/>
    <m/>
    <m/>
    <m/>
    <m/>
    <m/>
    <m/>
    <m/>
    <m/>
    <m/>
    <m/>
    <m/>
    <m/>
    <m/>
    <m/>
    <m/>
    <m/>
    <m/>
    <m/>
    <m/>
    <m/>
    <m/>
    <m/>
    <m/>
    <m/>
    <m/>
    <m/>
    <m/>
    <m/>
    <m/>
    <m/>
    <m/>
    <m/>
    <m/>
    <m/>
    <m/>
    <m/>
    <m/>
    <m/>
    <m/>
    <m/>
    <m/>
    <m/>
    <m/>
    <m/>
    <m/>
    <m/>
    <m/>
    <m/>
    <m/>
    <m/>
    <m/>
    <m/>
    <m/>
    <m/>
    <m/>
    <m/>
    <m/>
    <m/>
    <m/>
    <m/>
    <m/>
    <m/>
    <m/>
    <m/>
    <m/>
    <m/>
    <m/>
    <m/>
    <m/>
  </r>
  <r>
    <b v="0"/>
    <n v="809"/>
    <s v="L-1509-156069016"/>
    <s v="99451011X"/>
    <m/>
    <s v="https://portal.dnb.de/opac.htm?method=simpleSearch&amp;cqlMode=true&amp;query=idn%3D99451011X"/>
    <s v="III 73, 32 a"/>
    <m/>
    <s v="X"/>
    <s v="Halbledereinband, Schließen, erhabene Buchbeschläge"/>
    <x v="2"/>
    <s v="80° bis 110°, einseitig digitalisierbar?"/>
    <s v="fester Rücken mit Schmuckprägung, Schrift bis in den Falz"/>
    <m/>
    <s v="Buchschuh"/>
    <s v="Nein"/>
    <n v="1"/>
    <m/>
    <m/>
    <m/>
    <m/>
    <m/>
    <m/>
    <m/>
    <m/>
    <m/>
    <x v="0"/>
    <m/>
    <m/>
    <m/>
    <m/>
    <m/>
    <m/>
    <m/>
    <m/>
    <m/>
    <m/>
    <m/>
    <m/>
    <m/>
    <m/>
    <m/>
    <m/>
    <m/>
    <m/>
    <m/>
    <m/>
    <m/>
    <m/>
    <m/>
    <m/>
    <m/>
    <m/>
    <m/>
    <n v="0"/>
    <m/>
    <m/>
    <m/>
    <m/>
    <m/>
    <m/>
    <m/>
    <m/>
    <m/>
    <m/>
    <m/>
    <m/>
    <m/>
    <m/>
    <m/>
    <m/>
    <m/>
    <m/>
    <m/>
    <m/>
    <m/>
    <m/>
    <m/>
    <m/>
    <m/>
    <m/>
    <m/>
    <m/>
    <m/>
    <m/>
    <m/>
    <m/>
    <m/>
    <m/>
    <m/>
    <m/>
    <m/>
    <m/>
    <m/>
    <m/>
    <m/>
    <m/>
    <m/>
    <m/>
  </r>
  <r>
    <b v="0"/>
    <n v="808"/>
    <s v="L-1509-17930125X"/>
    <s v="1003230245"/>
    <m/>
    <s v="https://portal.dnb.de/opac.htm?method=simpleSearch&amp;cqlMode=true&amp;query=idn%3D1003230245"/>
    <s v="III 73, 32 a  (1. Angebundenes Werk)"/>
    <m/>
    <m/>
    <m/>
    <x v="0"/>
    <m/>
    <m/>
    <m/>
    <m/>
    <m/>
    <m/>
    <m/>
    <m/>
    <m/>
    <m/>
    <m/>
    <m/>
    <m/>
    <m/>
    <m/>
    <x v="0"/>
    <m/>
    <m/>
    <m/>
    <m/>
    <m/>
    <m/>
    <m/>
    <m/>
    <m/>
    <m/>
    <m/>
    <m/>
    <m/>
    <m/>
    <m/>
    <m/>
    <m/>
    <m/>
    <m/>
    <m/>
    <m/>
    <m/>
    <m/>
    <m/>
    <m/>
    <m/>
    <m/>
    <n v="0"/>
    <m/>
    <m/>
    <m/>
    <m/>
    <m/>
    <m/>
    <m/>
    <m/>
    <m/>
    <m/>
    <m/>
    <m/>
    <m/>
    <m/>
    <m/>
    <m/>
    <m/>
    <m/>
    <m/>
    <m/>
    <m/>
    <m/>
    <m/>
    <m/>
    <m/>
    <m/>
    <m/>
    <m/>
    <m/>
    <m/>
    <m/>
    <m/>
    <m/>
    <m/>
    <m/>
    <m/>
    <m/>
    <m/>
    <m/>
    <m/>
    <m/>
    <m/>
    <m/>
    <m/>
  </r>
  <r>
    <b v="0"/>
    <n v="807"/>
    <s v="L-1511-17930142X"/>
    <s v="1003230415"/>
    <m/>
    <s v="https://portal.dnb.de/opac.htm?method=simpleSearch&amp;cqlMode=true&amp;query=idn%3D1003230415"/>
    <s v="III 73, 32 a  (2. Angebundenes Werk)"/>
    <m/>
    <m/>
    <m/>
    <x v="0"/>
    <m/>
    <m/>
    <m/>
    <m/>
    <m/>
    <m/>
    <m/>
    <m/>
    <m/>
    <m/>
    <m/>
    <m/>
    <m/>
    <m/>
    <m/>
    <x v="0"/>
    <m/>
    <m/>
    <m/>
    <m/>
    <m/>
    <m/>
    <m/>
    <m/>
    <m/>
    <m/>
    <m/>
    <m/>
    <m/>
    <m/>
    <m/>
    <m/>
    <m/>
    <m/>
    <m/>
    <m/>
    <m/>
    <m/>
    <m/>
    <m/>
    <m/>
    <m/>
    <m/>
    <n v="0"/>
    <m/>
    <m/>
    <m/>
    <m/>
    <m/>
    <m/>
    <m/>
    <m/>
    <m/>
    <m/>
    <m/>
    <m/>
    <m/>
    <m/>
    <m/>
    <m/>
    <m/>
    <m/>
    <m/>
    <m/>
    <m/>
    <m/>
    <m/>
    <m/>
    <m/>
    <m/>
    <m/>
    <m/>
    <m/>
    <m/>
    <m/>
    <m/>
    <m/>
    <m/>
    <m/>
    <m/>
    <m/>
    <m/>
    <m/>
    <m/>
    <m/>
    <m/>
    <m/>
    <m/>
  </r>
  <r>
    <b v="1"/>
    <m/>
    <s v="L-1509-765660482"/>
    <s v="1253118221"/>
    <s v="Qd"/>
    <m/>
    <s v="III 73, 32a"/>
    <s v="III 73, 32a"/>
    <m/>
    <m/>
    <x v="0"/>
    <m/>
    <m/>
    <m/>
    <m/>
    <m/>
    <m/>
    <m/>
    <m/>
    <m/>
    <m/>
    <m/>
    <m/>
    <m/>
    <m/>
    <m/>
    <x v="0"/>
    <m/>
    <m/>
    <m/>
    <m/>
    <m/>
    <m/>
    <m/>
    <m/>
    <m/>
    <m/>
    <m/>
    <m/>
    <m/>
    <m/>
    <m/>
    <m/>
    <m/>
    <m/>
    <m/>
    <m/>
    <m/>
    <m/>
    <m/>
    <m/>
    <m/>
    <m/>
    <m/>
    <m/>
    <m/>
    <m/>
    <m/>
    <m/>
    <m/>
    <m/>
    <m/>
    <m/>
    <m/>
    <m/>
    <m/>
    <m/>
    <m/>
    <m/>
    <m/>
    <m/>
    <m/>
    <m/>
    <m/>
    <m/>
    <m/>
    <m/>
    <m/>
    <m/>
    <m/>
    <m/>
    <m/>
    <m/>
    <m/>
    <m/>
    <m/>
    <m/>
    <m/>
    <m/>
    <m/>
    <m/>
    <m/>
    <m/>
    <m/>
    <m/>
    <m/>
    <m/>
    <m/>
    <m/>
  </r>
  <r>
    <b v="1"/>
    <n v="763"/>
    <s v="L-1517-315331739"/>
    <s v="1066873933"/>
    <s v="Aaf"/>
    <s v="https://portal.dnb.de/opac.htm?method=simpleSearch&amp;cqlMode=true&amp;query=idn%3D1066873933"/>
    <s v="III 73, 33"/>
    <s v="III 73, 33"/>
    <s v="X"/>
    <s v="Papier- oder Pappeinband"/>
    <x v="1"/>
    <s v="80° bis 110°, einseitig digitalisierbar?"/>
    <s v="hohler Rücken, welliger Buchblock"/>
    <m/>
    <m/>
    <s v="Signaturfahne austauschen"/>
    <n v="0"/>
    <m/>
    <m/>
    <m/>
    <m/>
    <m/>
    <m/>
    <m/>
    <m/>
    <m/>
    <x v="0"/>
    <m/>
    <m/>
    <m/>
    <m/>
    <m/>
    <m/>
    <m/>
    <m/>
    <m/>
    <m/>
    <m/>
    <m/>
    <m/>
    <m/>
    <m/>
    <m/>
    <m/>
    <m/>
    <m/>
    <m/>
    <m/>
    <m/>
    <m/>
    <m/>
    <m/>
    <m/>
    <m/>
    <n v="0"/>
    <m/>
    <m/>
    <m/>
    <m/>
    <m/>
    <m/>
    <m/>
    <m/>
    <m/>
    <m/>
    <m/>
    <m/>
    <m/>
    <m/>
    <m/>
    <m/>
    <m/>
    <m/>
    <m/>
    <m/>
    <m/>
    <m/>
    <m/>
    <m/>
    <m/>
    <m/>
    <m/>
    <m/>
    <m/>
    <m/>
    <m/>
    <m/>
    <m/>
    <m/>
    <m/>
    <m/>
    <m/>
    <m/>
    <m/>
    <m/>
    <m/>
    <m/>
    <m/>
    <m/>
  </r>
  <r>
    <b v="1"/>
    <n v="810"/>
    <s v="L-1555-171141768"/>
    <s v="1000777227"/>
    <s v="Afl"/>
    <s v="https://portal.dnb.de/opac.htm?method=simpleSearch&amp;cqlMode=true&amp;query=idn%3D1000777227"/>
    <s v="III 73, 33 a"/>
    <s v="III 73, 33a"/>
    <s v="X"/>
    <s v="Ledereinband"/>
    <x v="1"/>
    <s v="80° bis 110°, einseitig digitalisierbar?"/>
    <s v="fester Rücken mit Schmuckprägung, Schrift bis in den Falz"/>
    <m/>
    <s v="Kassette"/>
    <s v="Nein"/>
    <n v="0"/>
    <m/>
    <m/>
    <m/>
    <m/>
    <m/>
    <m/>
    <m/>
    <m/>
    <m/>
    <x v="0"/>
    <m/>
    <m/>
    <m/>
    <m/>
    <m/>
    <m/>
    <m/>
    <m/>
    <m/>
    <m/>
    <m/>
    <m/>
    <m/>
    <m/>
    <m/>
    <m/>
    <m/>
    <m/>
    <m/>
    <m/>
    <m/>
    <m/>
    <m/>
    <m/>
    <m/>
    <m/>
    <m/>
    <n v="0"/>
    <m/>
    <m/>
    <m/>
    <m/>
    <m/>
    <m/>
    <m/>
    <m/>
    <m/>
    <m/>
    <m/>
    <m/>
    <m/>
    <m/>
    <m/>
    <m/>
    <m/>
    <m/>
    <m/>
    <m/>
    <m/>
    <m/>
    <m/>
    <m/>
    <m/>
    <m/>
    <m/>
    <m/>
    <m/>
    <m/>
    <m/>
    <m/>
    <m/>
    <m/>
    <m/>
    <m/>
    <m/>
    <m/>
    <m/>
    <m/>
    <m/>
    <m/>
    <m/>
    <m/>
  </r>
  <r>
    <b v="1"/>
    <n v="811"/>
    <s v="L-1557-171141873"/>
    <s v="1000777332"/>
    <s v="Afl"/>
    <s v="https://portal.dnb.de/opac.htm?method=simpleSearch&amp;cqlMode=true&amp;query=idn%3D1000777332"/>
    <s v="III 73, 33 a ( angebundenes Werk)"/>
    <s v="III 73, 33a"/>
    <m/>
    <m/>
    <x v="0"/>
    <m/>
    <m/>
    <m/>
    <m/>
    <m/>
    <m/>
    <m/>
    <m/>
    <m/>
    <m/>
    <m/>
    <m/>
    <m/>
    <m/>
    <m/>
    <x v="0"/>
    <m/>
    <m/>
    <m/>
    <m/>
    <m/>
    <m/>
    <m/>
    <m/>
    <m/>
    <m/>
    <m/>
    <m/>
    <m/>
    <m/>
    <m/>
    <m/>
    <m/>
    <m/>
    <m/>
    <m/>
    <m/>
    <m/>
    <m/>
    <m/>
    <m/>
    <m/>
    <m/>
    <n v="0"/>
    <m/>
    <m/>
    <m/>
    <m/>
    <m/>
    <m/>
    <m/>
    <m/>
    <m/>
    <m/>
    <m/>
    <m/>
    <m/>
    <m/>
    <m/>
    <m/>
    <m/>
    <m/>
    <m/>
    <m/>
    <m/>
    <m/>
    <m/>
    <m/>
    <m/>
    <m/>
    <m/>
    <m/>
    <m/>
    <m/>
    <m/>
    <m/>
    <m/>
    <m/>
    <m/>
    <m/>
    <m/>
    <m/>
    <m/>
    <m/>
    <m/>
    <m/>
    <m/>
    <m/>
  </r>
  <r>
    <b v="1"/>
    <n v="764"/>
    <s v="L-1517-315310413"/>
    <s v="1066851433"/>
    <s v="Aaf"/>
    <s v="https://portal.dnb.de/opac.htm?method=simpleSearch&amp;cqlMode=true&amp;query=idn%3D1066851433"/>
    <s v="III 73, 34"/>
    <s v="III 73, 34"/>
    <s v="X"/>
    <s v="Halbledereinband, Schließen, erhabene Buchbeschläge"/>
    <x v="2"/>
    <s v="180°"/>
    <s v="hohler Rücken"/>
    <m/>
    <s v="Buchschuh"/>
    <s v="Nein"/>
    <n v="2"/>
    <m/>
    <m/>
    <m/>
    <m/>
    <m/>
    <m/>
    <m/>
    <m/>
    <m/>
    <x v="6"/>
    <s v="x"/>
    <m/>
    <s v="h/E"/>
    <m/>
    <m/>
    <m/>
    <m/>
    <m/>
    <s v="Pa"/>
    <m/>
    <m/>
    <m/>
    <m/>
    <m/>
    <m/>
    <m/>
    <m/>
    <m/>
    <m/>
    <m/>
    <m/>
    <m/>
    <s v="110"/>
    <m/>
    <m/>
    <m/>
    <s v="n"/>
    <n v="0"/>
    <m/>
    <m/>
    <m/>
    <s v="x"/>
    <m/>
    <m/>
    <m/>
    <s v="Schaden stabil"/>
    <m/>
    <m/>
    <m/>
    <m/>
    <m/>
    <m/>
    <m/>
    <m/>
    <m/>
    <m/>
    <m/>
    <m/>
    <m/>
    <m/>
    <m/>
    <m/>
    <m/>
    <m/>
    <m/>
    <m/>
    <m/>
    <m/>
    <m/>
    <m/>
    <m/>
    <m/>
    <m/>
    <m/>
    <m/>
    <m/>
    <m/>
    <m/>
    <m/>
    <m/>
    <m/>
    <m/>
  </r>
  <r>
    <b v="1"/>
    <n v="765"/>
    <s v="L-1520-315457872"/>
    <s v="1066929327"/>
    <s v="Aaf"/>
    <s v="https://portal.dnb.de/opac.htm?method=simpleSearch&amp;cqlMode=true&amp;query=idn%3D1066929327"/>
    <s v="III 73, 35"/>
    <s v="III 73, 35"/>
    <s v="X"/>
    <s v="Gewebeeinband"/>
    <x v="1"/>
    <m/>
    <s v="hohler Rücken, welliger Buchblock"/>
    <m/>
    <m/>
    <m/>
    <n v="0"/>
    <m/>
    <m/>
    <m/>
    <m/>
    <m/>
    <m/>
    <m/>
    <m/>
    <m/>
    <x v="0"/>
    <m/>
    <m/>
    <m/>
    <m/>
    <m/>
    <m/>
    <m/>
    <m/>
    <m/>
    <m/>
    <m/>
    <m/>
    <m/>
    <m/>
    <m/>
    <m/>
    <m/>
    <m/>
    <m/>
    <m/>
    <m/>
    <m/>
    <m/>
    <m/>
    <m/>
    <m/>
    <m/>
    <n v="0"/>
    <m/>
    <m/>
    <m/>
    <m/>
    <m/>
    <m/>
    <m/>
    <m/>
    <m/>
    <m/>
    <m/>
    <m/>
    <m/>
    <m/>
    <m/>
    <m/>
    <m/>
    <m/>
    <m/>
    <m/>
    <m/>
    <m/>
    <m/>
    <m/>
    <m/>
    <m/>
    <m/>
    <m/>
    <m/>
    <m/>
    <m/>
    <m/>
    <m/>
    <m/>
    <m/>
    <m/>
    <m/>
    <m/>
    <m/>
    <m/>
    <m/>
    <m/>
    <m/>
    <m/>
  </r>
  <r>
    <b v="0"/>
    <m/>
    <m/>
    <m/>
    <m/>
    <m/>
    <s v="III 73, 36"/>
    <m/>
    <s v="X"/>
    <s v="Ledereinband"/>
    <x v="1"/>
    <s v="80° bis 110°, einseitig digitalisierbar?"/>
    <s v="hohler Rücken, Schrift bis in den Falz"/>
    <m/>
    <m/>
    <s v="Signaturfahne austauschen"/>
    <n v="0"/>
    <m/>
    <m/>
    <m/>
    <m/>
    <m/>
    <m/>
    <m/>
    <m/>
    <m/>
    <x v="0"/>
    <m/>
    <m/>
    <m/>
    <m/>
    <m/>
    <m/>
    <m/>
    <m/>
    <m/>
    <m/>
    <m/>
    <m/>
    <m/>
    <m/>
    <m/>
    <m/>
    <m/>
    <m/>
    <m/>
    <m/>
    <m/>
    <m/>
    <m/>
    <m/>
    <m/>
    <m/>
    <m/>
    <n v="0"/>
    <m/>
    <m/>
    <m/>
    <m/>
    <m/>
    <m/>
    <m/>
    <m/>
    <m/>
    <m/>
    <m/>
    <m/>
    <m/>
    <m/>
    <m/>
    <m/>
    <m/>
    <m/>
    <m/>
    <m/>
    <m/>
    <m/>
    <m/>
    <m/>
    <m/>
    <m/>
    <m/>
    <m/>
    <m/>
    <m/>
    <m/>
    <m/>
    <m/>
    <m/>
    <m/>
    <m/>
    <m/>
    <m/>
    <m/>
    <m/>
    <m/>
    <m/>
    <m/>
    <m/>
  </r>
  <r>
    <b v="1"/>
    <n v="766"/>
    <s v="L-1520-315335866"/>
    <s v="1066878196"/>
    <s v="Aaf"/>
    <s v="https://portal.dnb.de/opac.htm?method=simpleSearch&amp;cqlMode=true&amp;query=idn%3D1066878196"/>
    <s v="III 73, 37"/>
    <s v="III 73, 37"/>
    <s v="X"/>
    <s v="Halbledereinband, Schließen, erhabene Buchbeschläge"/>
    <x v="1"/>
    <s v="80° bis 110°, einseitig digitalisierbar?"/>
    <s v="hohler Rücken"/>
    <m/>
    <s v="Buchschuh"/>
    <s v="Nein, Signaturfahne austauschen"/>
    <n v="0"/>
    <m/>
    <m/>
    <m/>
    <m/>
    <m/>
    <m/>
    <m/>
    <m/>
    <m/>
    <x v="0"/>
    <m/>
    <m/>
    <m/>
    <m/>
    <m/>
    <m/>
    <m/>
    <m/>
    <m/>
    <m/>
    <m/>
    <m/>
    <m/>
    <m/>
    <m/>
    <m/>
    <m/>
    <m/>
    <m/>
    <m/>
    <m/>
    <m/>
    <m/>
    <m/>
    <m/>
    <m/>
    <m/>
    <n v="0"/>
    <m/>
    <m/>
    <m/>
    <m/>
    <m/>
    <m/>
    <m/>
    <m/>
    <m/>
    <m/>
    <m/>
    <m/>
    <m/>
    <m/>
    <m/>
    <m/>
    <m/>
    <m/>
    <m/>
    <m/>
    <m/>
    <m/>
    <m/>
    <m/>
    <m/>
    <m/>
    <m/>
    <m/>
    <m/>
    <m/>
    <m/>
    <m/>
    <m/>
    <m/>
    <m/>
    <m/>
    <m/>
    <m/>
    <m/>
    <m/>
    <m/>
    <m/>
    <m/>
    <m/>
  </r>
  <r>
    <b v="1"/>
    <n v="767"/>
    <s v="L-1520-315464259"/>
    <s v="1066936382"/>
    <s v="Aaf"/>
    <s v="https://portal.dnb.de/opac.htm?method=simpleSearch&amp;cqlMode=true&amp;query=idn%3D1066936382"/>
    <s v="III 73, 38"/>
    <s v="III 73, 38"/>
    <s v="X"/>
    <s v="Ledereinband"/>
    <x v="1"/>
    <s v="80° bis 110°, einseitig digitalisierbar?"/>
    <s v="hohler Rücken, erhabene Illuminationen"/>
    <s v="nicht auflegen"/>
    <s v="Kassette"/>
    <s v="Nein"/>
    <n v="0"/>
    <m/>
    <m/>
    <m/>
    <m/>
    <m/>
    <m/>
    <m/>
    <m/>
    <m/>
    <x v="0"/>
    <m/>
    <m/>
    <m/>
    <m/>
    <m/>
    <m/>
    <m/>
    <m/>
    <m/>
    <m/>
    <m/>
    <m/>
    <m/>
    <m/>
    <m/>
    <m/>
    <m/>
    <m/>
    <m/>
    <m/>
    <m/>
    <m/>
    <m/>
    <m/>
    <m/>
    <m/>
    <m/>
    <n v="0"/>
    <m/>
    <m/>
    <m/>
    <m/>
    <m/>
    <m/>
    <m/>
    <m/>
    <m/>
    <m/>
    <m/>
    <m/>
    <m/>
    <m/>
    <m/>
    <m/>
    <m/>
    <m/>
    <m/>
    <m/>
    <m/>
    <m/>
    <m/>
    <m/>
    <m/>
    <m/>
    <m/>
    <m/>
    <m/>
    <m/>
    <m/>
    <m/>
    <m/>
    <m/>
    <m/>
    <m/>
    <m/>
    <m/>
    <m/>
    <m/>
    <m/>
    <m/>
    <m/>
    <m/>
  </r>
  <r>
    <b v="1"/>
    <n v="768"/>
    <s v="L-1521-315300833"/>
    <s v="106684092X"/>
    <s v="Aaf"/>
    <s v="https://portal.dnb.de/opac.htm?method=simpleSearch&amp;cqlMode=true&amp;query=idn%3D106684092X"/>
    <s v="III 73, 39"/>
    <s v="III 73, 39"/>
    <s v="X"/>
    <s v="Pergamentband"/>
    <x v="2"/>
    <s v="180°"/>
    <s v="hohler Rücken, Einband mit Schutz- oder Stoßkanten"/>
    <m/>
    <m/>
    <m/>
    <n v="0"/>
    <m/>
    <m/>
    <m/>
    <m/>
    <m/>
    <m/>
    <m/>
    <m/>
    <m/>
    <x v="7"/>
    <m/>
    <s v="x"/>
    <s v="h/E"/>
    <s v="x"/>
    <m/>
    <m/>
    <m/>
    <m/>
    <s v="Pa"/>
    <m/>
    <m/>
    <m/>
    <m/>
    <m/>
    <m/>
    <m/>
    <m/>
    <m/>
    <m/>
    <m/>
    <m/>
    <m/>
    <s v="180"/>
    <m/>
    <m/>
    <m/>
    <s v="n"/>
    <n v="0"/>
    <m/>
    <m/>
    <m/>
    <m/>
    <m/>
    <m/>
    <m/>
    <s v="Rest des Klemmeinbandes steht bei GF (in Mappe) hätte aber bei NF von Höhe her Platz (Regalboden ist allerdings mehr als voll)"/>
    <m/>
    <m/>
    <m/>
    <m/>
    <m/>
    <m/>
    <m/>
    <m/>
    <m/>
    <m/>
    <m/>
    <m/>
    <m/>
    <m/>
    <m/>
    <m/>
    <m/>
    <m/>
    <m/>
    <m/>
    <m/>
    <m/>
    <m/>
    <m/>
    <m/>
    <m/>
    <m/>
    <m/>
    <m/>
    <m/>
    <m/>
    <m/>
    <m/>
    <m/>
    <m/>
    <m/>
  </r>
  <r>
    <b v="1"/>
    <n v="769"/>
    <s v="L-1531-315469765"/>
    <s v="1066942129"/>
    <s v="Aaf"/>
    <s v="https://portal.dnb.de/opac.htm?method=simpleSearch&amp;cqlMode=true&amp;query=idn%3D1066942129"/>
    <s v="III 73, 40"/>
    <s v="III 73, 40"/>
    <s v="X"/>
    <s v="Pergamentband, Schließen, erhabene Buchbeschläge"/>
    <x v="1"/>
    <s v="80° bis 110°, einseitig digitalisierbar?"/>
    <s v="hohler Rücken, Einband mit Schutz- oder Stoßkanten"/>
    <m/>
    <s v="Kassette im Schuber"/>
    <s v="Nein"/>
    <n v="0"/>
    <m/>
    <m/>
    <m/>
    <m/>
    <m/>
    <m/>
    <m/>
    <m/>
    <m/>
    <x v="0"/>
    <m/>
    <m/>
    <m/>
    <m/>
    <m/>
    <m/>
    <m/>
    <m/>
    <m/>
    <m/>
    <m/>
    <m/>
    <m/>
    <m/>
    <m/>
    <m/>
    <m/>
    <m/>
    <m/>
    <m/>
    <m/>
    <m/>
    <m/>
    <m/>
    <m/>
    <m/>
    <m/>
    <n v="0"/>
    <m/>
    <m/>
    <m/>
    <m/>
    <m/>
    <m/>
    <m/>
    <m/>
    <m/>
    <m/>
    <m/>
    <m/>
    <m/>
    <m/>
    <m/>
    <m/>
    <m/>
    <m/>
    <m/>
    <m/>
    <m/>
    <m/>
    <m/>
    <m/>
    <m/>
    <m/>
    <m/>
    <m/>
    <m/>
    <m/>
    <m/>
    <m/>
    <m/>
    <m/>
    <m/>
    <m/>
    <m/>
    <m/>
    <m/>
    <m/>
    <m/>
    <m/>
    <m/>
    <m/>
  </r>
  <r>
    <b v="1"/>
    <n v="812"/>
    <s v="L-1543-156070618"/>
    <s v="994511248"/>
    <s v="Aal"/>
    <s v="https://portal.dnb.de/opac.htm?method=simpleSearch&amp;cqlMode=true&amp;query=idn%3D994511248"/>
    <s v="III 73, 40 a"/>
    <s v="III 73, 40 a"/>
    <s v="X"/>
    <s v="Ledereinband"/>
    <x v="1"/>
    <s v="80° bis 110°, einseitig digitalisierbar?"/>
    <s v="fester Rücken mit Schmuckprägung, welliger Buchblock"/>
    <m/>
    <s v="Papierumschlag "/>
    <s v="Ja"/>
    <n v="0"/>
    <m/>
    <m/>
    <m/>
    <m/>
    <m/>
    <m/>
    <m/>
    <m/>
    <m/>
    <x v="0"/>
    <m/>
    <m/>
    <m/>
    <m/>
    <m/>
    <m/>
    <m/>
    <m/>
    <m/>
    <m/>
    <m/>
    <m/>
    <m/>
    <m/>
    <m/>
    <m/>
    <m/>
    <m/>
    <m/>
    <m/>
    <m/>
    <m/>
    <m/>
    <m/>
    <m/>
    <m/>
    <m/>
    <n v="0"/>
    <m/>
    <m/>
    <m/>
    <m/>
    <m/>
    <m/>
    <m/>
    <m/>
    <m/>
    <m/>
    <m/>
    <m/>
    <m/>
    <m/>
    <m/>
    <m/>
    <m/>
    <m/>
    <m/>
    <m/>
    <m/>
    <m/>
    <m/>
    <m/>
    <m/>
    <m/>
    <m/>
    <m/>
    <m/>
    <m/>
    <m/>
    <m/>
    <m/>
    <m/>
    <m/>
    <m/>
    <m/>
    <m/>
    <m/>
    <m/>
    <m/>
    <m/>
    <m/>
    <m/>
  </r>
  <r>
    <b v="0"/>
    <n v="814"/>
    <s v="L-1529-177064625"/>
    <s v="1002339278"/>
    <m/>
    <s v="https://portal.dnb.de/opac.htm?method=simpleSearch&amp;cqlMode=true&amp;query=idn%3D1002339278"/>
    <s v="III 73, 40 b"/>
    <m/>
    <m/>
    <s v="Ledereinband, Schließen, erhabene Buchbeschläge"/>
    <x v="1"/>
    <s v="nur sehr geringer Öffnungswinkel"/>
    <s v="fester Rücken mit Schmuckprägung, welliger Buchblock"/>
    <m/>
    <s v="Kassette"/>
    <s v="Nein"/>
    <n v="0"/>
    <m/>
    <m/>
    <m/>
    <m/>
    <m/>
    <m/>
    <m/>
    <m/>
    <m/>
    <x v="0"/>
    <m/>
    <m/>
    <m/>
    <m/>
    <m/>
    <m/>
    <m/>
    <m/>
    <m/>
    <m/>
    <m/>
    <m/>
    <m/>
    <m/>
    <m/>
    <m/>
    <m/>
    <m/>
    <m/>
    <m/>
    <m/>
    <m/>
    <m/>
    <m/>
    <m/>
    <m/>
    <m/>
    <n v="0"/>
    <m/>
    <m/>
    <m/>
    <m/>
    <m/>
    <m/>
    <m/>
    <m/>
    <m/>
    <m/>
    <m/>
    <m/>
    <m/>
    <m/>
    <m/>
    <m/>
    <m/>
    <m/>
    <m/>
    <m/>
    <m/>
    <m/>
    <m/>
    <m/>
    <m/>
    <m/>
    <m/>
    <m/>
    <m/>
    <m/>
    <m/>
    <m/>
    <m/>
    <m/>
    <m/>
    <m/>
    <m/>
    <m/>
    <m/>
    <m/>
    <m/>
    <m/>
    <m/>
    <m/>
  </r>
  <r>
    <b v="1"/>
    <m/>
    <s v="L-1524-786237503"/>
    <s v="1263572855"/>
    <s v="Qd"/>
    <m/>
    <s v="III 73, 40 b"/>
    <s v="III 73, 40 b"/>
    <m/>
    <m/>
    <x v="0"/>
    <m/>
    <m/>
    <m/>
    <m/>
    <m/>
    <m/>
    <m/>
    <m/>
    <m/>
    <m/>
    <m/>
    <m/>
    <m/>
    <m/>
    <m/>
    <x v="0"/>
    <m/>
    <m/>
    <m/>
    <m/>
    <m/>
    <m/>
    <m/>
    <m/>
    <m/>
    <m/>
    <m/>
    <m/>
    <m/>
    <m/>
    <m/>
    <m/>
    <m/>
    <m/>
    <m/>
    <m/>
    <m/>
    <m/>
    <m/>
    <m/>
    <m/>
    <m/>
    <m/>
    <m/>
    <m/>
    <m/>
    <m/>
    <m/>
    <m/>
    <m/>
    <m/>
    <m/>
    <m/>
    <m/>
    <m/>
    <m/>
    <m/>
    <m/>
    <m/>
    <m/>
    <m/>
    <m/>
    <m/>
    <m/>
    <m/>
    <m/>
    <m/>
    <m/>
    <m/>
    <m/>
    <m/>
    <m/>
    <m/>
    <m/>
    <m/>
    <m/>
    <m/>
    <m/>
    <m/>
    <m/>
    <m/>
    <m/>
    <m/>
    <m/>
    <m/>
    <m/>
    <m/>
    <m/>
  </r>
  <r>
    <b v="0"/>
    <n v="813"/>
    <s v="L-1524-154740756"/>
    <s v="994215738"/>
    <m/>
    <s v="https://portal.dnb.de/opac.htm?method=simpleSearch&amp;cqlMode=true&amp;query=idn%3D994215738"/>
    <s v="III 73, 40 b (angebundenes Werk)"/>
    <m/>
    <m/>
    <m/>
    <x v="0"/>
    <m/>
    <m/>
    <m/>
    <m/>
    <m/>
    <m/>
    <m/>
    <m/>
    <m/>
    <m/>
    <m/>
    <m/>
    <m/>
    <m/>
    <m/>
    <x v="0"/>
    <m/>
    <m/>
    <m/>
    <m/>
    <m/>
    <m/>
    <m/>
    <m/>
    <m/>
    <m/>
    <m/>
    <m/>
    <m/>
    <m/>
    <m/>
    <m/>
    <m/>
    <m/>
    <m/>
    <m/>
    <m/>
    <m/>
    <m/>
    <m/>
    <m/>
    <m/>
    <m/>
    <n v="0"/>
    <m/>
    <m/>
    <m/>
    <m/>
    <m/>
    <m/>
    <m/>
    <m/>
    <m/>
    <m/>
    <m/>
    <m/>
    <m/>
    <m/>
    <m/>
    <m/>
    <m/>
    <m/>
    <m/>
    <m/>
    <m/>
    <m/>
    <m/>
    <m/>
    <m/>
    <m/>
    <m/>
    <m/>
    <m/>
    <m/>
    <m/>
    <m/>
    <m/>
    <m/>
    <m/>
    <m/>
    <m/>
    <m/>
    <m/>
    <m/>
    <m/>
    <m/>
    <m/>
    <m/>
  </r>
  <r>
    <b v="1"/>
    <n v="770"/>
    <s v="L-1531-315463600"/>
    <s v="1066935661"/>
    <s v="Aaf"/>
    <s v="https://portal.dnb.de/opac.htm?method=simpleSearch&amp;cqlMode=true&amp;query=idn%3D1066935661"/>
    <s v="III 73, 41"/>
    <s v="III 73, 41"/>
    <s v="X"/>
    <s v="Ledereinband"/>
    <x v="1"/>
    <s v="180°"/>
    <s v="hohler Rücken"/>
    <m/>
    <m/>
    <s v="Signaturfahne austauschen"/>
    <n v="0"/>
    <m/>
    <m/>
    <m/>
    <m/>
    <m/>
    <m/>
    <m/>
    <m/>
    <m/>
    <x v="0"/>
    <m/>
    <m/>
    <m/>
    <m/>
    <m/>
    <m/>
    <m/>
    <m/>
    <m/>
    <m/>
    <m/>
    <m/>
    <m/>
    <m/>
    <m/>
    <m/>
    <m/>
    <m/>
    <m/>
    <m/>
    <m/>
    <m/>
    <m/>
    <m/>
    <m/>
    <m/>
    <m/>
    <n v="0"/>
    <m/>
    <m/>
    <m/>
    <m/>
    <m/>
    <m/>
    <m/>
    <m/>
    <m/>
    <m/>
    <m/>
    <m/>
    <m/>
    <m/>
    <m/>
    <m/>
    <m/>
    <m/>
    <m/>
    <m/>
    <m/>
    <m/>
    <m/>
    <m/>
    <m/>
    <m/>
    <m/>
    <m/>
    <m/>
    <m/>
    <m/>
    <m/>
    <m/>
    <m/>
    <m/>
    <m/>
    <m/>
    <m/>
    <m/>
    <m/>
    <m/>
    <m/>
    <m/>
    <m/>
  </r>
  <r>
    <b v="1"/>
    <n v="771"/>
    <s v="L-1536-315464526"/>
    <s v="1066936692"/>
    <s v="Aaf"/>
    <s v="https://portal.dnb.de/opac.htm?method=simpleSearch&amp;cqlMode=true&amp;query=idn%3D1066936692"/>
    <s v="III 73, 42"/>
    <s v="III 73, 42"/>
    <s v="X"/>
    <s v="Ledereinband"/>
    <x v="2"/>
    <s v="180°"/>
    <s v="fester Rücken mit Schmuckprägung"/>
    <m/>
    <s v="Papierumschlag "/>
    <s v="Ja"/>
    <n v="0"/>
    <m/>
    <m/>
    <m/>
    <m/>
    <m/>
    <m/>
    <m/>
    <m/>
    <m/>
    <x v="0"/>
    <m/>
    <m/>
    <m/>
    <m/>
    <m/>
    <m/>
    <m/>
    <m/>
    <m/>
    <m/>
    <m/>
    <m/>
    <m/>
    <m/>
    <m/>
    <m/>
    <m/>
    <m/>
    <m/>
    <m/>
    <m/>
    <m/>
    <m/>
    <m/>
    <m/>
    <m/>
    <m/>
    <n v="0"/>
    <m/>
    <m/>
    <m/>
    <m/>
    <m/>
    <m/>
    <m/>
    <m/>
    <m/>
    <m/>
    <m/>
    <m/>
    <m/>
    <m/>
    <m/>
    <m/>
    <m/>
    <m/>
    <m/>
    <m/>
    <m/>
    <m/>
    <m/>
    <m/>
    <m/>
    <m/>
    <m/>
    <m/>
    <m/>
    <m/>
    <m/>
    <m/>
    <m/>
    <m/>
    <m/>
    <m/>
    <m/>
    <m/>
    <m/>
    <m/>
    <m/>
    <m/>
    <m/>
    <m/>
  </r>
  <r>
    <b v="1"/>
    <n v="815"/>
    <s v="L-1535-158504658"/>
    <s v="995009910"/>
    <s v="Aal"/>
    <s v="https://portal.dnb.de/opac.htm?method=simpleSearch&amp;cqlMode=true&amp;query=idn%3D995009910"/>
    <s v="III 73, 42 a"/>
    <s v="III 73, 42 a"/>
    <s v="X"/>
    <s v="Ledereinband"/>
    <x v="2"/>
    <s v="180°"/>
    <s v="fester Rücken mit Schmuckprägung, gefaltete Blätter, welliger Buchblock"/>
    <m/>
    <s v="Papierumschlag "/>
    <s v="Ja"/>
    <n v="1"/>
    <m/>
    <m/>
    <m/>
    <m/>
    <m/>
    <m/>
    <m/>
    <m/>
    <m/>
    <x v="2"/>
    <m/>
    <m/>
    <s v="f/V"/>
    <m/>
    <m/>
    <m/>
    <m/>
    <m/>
    <s v="Pa"/>
    <m/>
    <m/>
    <m/>
    <m/>
    <m/>
    <m/>
    <s v="x"/>
    <s v="B: 22x33_x000a_F: 34x33"/>
    <m/>
    <m/>
    <m/>
    <m/>
    <m/>
    <s v="110"/>
    <m/>
    <m/>
    <s v="x"/>
    <s v="n"/>
    <n v="0"/>
    <m/>
    <m/>
    <m/>
    <m/>
    <m/>
    <s v="x sauer"/>
    <s v="x"/>
    <m/>
    <m/>
    <m/>
    <m/>
    <m/>
    <m/>
    <m/>
    <m/>
    <m/>
    <m/>
    <m/>
    <m/>
    <m/>
    <m/>
    <m/>
    <m/>
    <m/>
    <m/>
    <m/>
    <m/>
    <m/>
    <m/>
    <m/>
    <m/>
    <m/>
    <m/>
    <m/>
    <m/>
    <m/>
    <m/>
    <m/>
    <m/>
    <m/>
    <m/>
    <m/>
    <m/>
    <m/>
  </r>
  <r>
    <b v="1"/>
    <n v="816"/>
    <s v="L-1549-15411684X"/>
    <s v="993976174"/>
    <s v="Aal"/>
    <s v="https://portal.dnb.de/opac.htm?method=simpleSearch&amp;cqlMode=true&amp;query=idn%3D993976174"/>
    <s v="III 73, 42/b"/>
    <s v="III 73, 42/b"/>
    <s v="X"/>
    <s v="Gewebeeinband"/>
    <x v="1"/>
    <s v="180°"/>
    <s v="hohler Rücken, welliger Buchblock"/>
    <m/>
    <m/>
    <m/>
    <n v="2"/>
    <m/>
    <m/>
    <m/>
    <m/>
    <m/>
    <m/>
    <m/>
    <m/>
    <m/>
    <x v="4"/>
    <s v="x"/>
    <m/>
    <s v="h/E"/>
    <m/>
    <m/>
    <m/>
    <m/>
    <m/>
    <s v="Pa"/>
    <s v="x"/>
    <m/>
    <m/>
    <m/>
    <m/>
    <m/>
    <m/>
    <m/>
    <m/>
    <m/>
    <m/>
    <m/>
    <m/>
    <s v="110"/>
    <m/>
    <m/>
    <m/>
    <s v="n"/>
    <n v="0"/>
    <m/>
    <m/>
    <m/>
    <m/>
    <m/>
    <m/>
    <m/>
    <s v="Schaden stabil"/>
    <m/>
    <m/>
    <m/>
    <m/>
    <m/>
    <m/>
    <m/>
    <m/>
    <m/>
    <m/>
    <m/>
    <m/>
    <m/>
    <m/>
    <m/>
    <m/>
    <m/>
    <m/>
    <m/>
    <m/>
    <m/>
    <m/>
    <m/>
    <m/>
    <m/>
    <m/>
    <m/>
    <m/>
    <m/>
    <m/>
    <m/>
    <m/>
    <m/>
    <m/>
    <m/>
    <m/>
  </r>
  <r>
    <b v="1"/>
    <n v="772"/>
    <s v="L-1539-154002895"/>
    <s v="993914640"/>
    <s v="Aal"/>
    <s v="https://portal.dnb.de/opac.htm?method=simpleSearch&amp;cqlMode=true&amp;query=idn%3D993914640"/>
    <s v="III 73, 43"/>
    <s v="III 73, 43"/>
    <m/>
    <m/>
    <x v="3"/>
    <m/>
    <m/>
    <m/>
    <m/>
    <m/>
    <m/>
    <m/>
    <m/>
    <m/>
    <m/>
    <m/>
    <m/>
    <m/>
    <m/>
    <m/>
    <x v="3"/>
    <s v="x"/>
    <m/>
    <s v="f/V"/>
    <m/>
    <m/>
    <m/>
    <m/>
    <s v="x"/>
    <s v="Pa"/>
    <m/>
    <m/>
    <m/>
    <m/>
    <m/>
    <m/>
    <m/>
    <m/>
    <m/>
    <m/>
    <m/>
    <m/>
    <m/>
    <s v="80"/>
    <m/>
    <m/>
    <m/>
    <s v="n"/>
    <n v="0"/>
    <m/>
    <m/>
    <m/>
    <m/>
    <m/>
    <m/>
    <m/>
    <m/>
    <m/>
    <m/>
    <m/>
    <m/>
    <m/>
    <m/>
    <m/>
    <m/>
    <m/>
    <m/>
    <m/>
    <m/>
    <m/>
    <m/>
    <m/>
    <m/>
    <m/>
    <m/>
    <m/>
    <m/>
    <m/>
    <m/>
    <m/>
    <m/>
    <m/>
    <m/>
    <m/>
    <m/>
    <m/>
    <m/>
    <m/>
    <m/>
    <m/>
    <m/>
    <m/>
    <m/>
  </r>
  <r>
    <b v="1"/>
    <n v="773"/>
    <s v="L-1542-315456256"/>
    <s v="1066927502"/>
    <s v="Aaf"/>
    <s v="https://portal.dnb.de/opac.htm?method=simpleSearch&amp;cqlMode=true&amp;query=idn%3D1066927502"/>
    <s v="III 73, 44"/>
    <s v="III 73, 44"/>
    <s v="X"/>
    <s v="Gewebeeinband"/>
    <x v="1"/>
    <s v="80° bis 110°, einseitig digitalisierbar?"/>
    <s v="hohler Rücken, welliger Buchblock"/>
    <m/>
    <m/>
    <s v="Signaturfahne austauschen"/>
    <n v="0"/>
    <m/>
    <m/>
    <m/>
    <m/>
    <m/>
    <m/>
    <m/>
    <m/>
    <m/>
    <x v="0"/>
    <m/>
    <m/>
    <m/>
    <m/>
    <m/>
    <m/>
    <m/>
    <m/>
    <m/>
    <m/>
    <m/>
    <m/>
    <m/>
    <m/>
    <m/>
    <m/>
    <m/>
    <m/>
    <m/>
    <m/>
    <m/>
    <m/>
    <m/>
    <m/>
    <m/>
    <m/>
    <m/>
    <n v="0"/>
    <m/>
    <m/>
    <m/>
    <m/>
    <m/>
    <m/>
    <m/>
    <m/>
    <m/>
    <m/>
    <m/>
    <m/>
    <m/>
    <m/>
    <m/>
    <m/>
    <m/>
    <m/>
    <m/>
    <m/>
    <m/>
    <m/>
    <m/>
    <m/>
    <m/>
    <m/>
    <m/>
    <m/>
    <m/>
    <m/>
    <m/>
    <m/>
    <m/>
    <m/>
    <m/>
    <m/>
    <m/>
    <m/>
    <m/>
    <m/>
    <m/>
    <m/>
    <m/>
    <m/>
  </r>
  <r>
    <b v="0"/>
    <n v="774"/>
    <s v="L-1544-315208775"/>
    <s v="1066787379"/>
    <m/>
    <s v="https://portal.dnb.de/opac.htm?method=simpleSearch&amp;cqlMode=true&amp;query=idn%3D1066787379"/>
    <s v="III 73, 45"/>
    <m/>
    <s v="X"/>
    <s v="Ledereinband, Schließen, erhabene Buchbeschläge"/>
    <x v="1"/>
    <s v="80° bis 110°, einseitig digitalisierbar?"/>
    <s v="hohler Rücken, Schrift bis in den Falz"/>
    <m/>
    <m/>
    <s v="Signaturfahne austauschen"/>
    <n v="1"/>
    <m/>
    <m/>
    <m/>
    <m/>
    <m/>
    <m/>
    <m/>
    <m/>
    <s v="x"/>
    <x v="2"/>
    <m/>
    <m/>
    <s v="h/E"/>
    <m/>
    <m/>
    <m/>
    <m/>
    <m/>
    <s v="Pa"/>
    <m/>
    <m/>
    <m/>
    <m/>
    <m/>
    <m/>
    <m/>
    <m/>
    <m/>
    <m/>
    <m/>
    <m/>
    <m/>
    <s v="110"/>
    <m/>
    <m/>
    <m/>
    <s v="ja vor"/>
    <n v="0.5"/>
    <m/>
    <m/>
    <m/>
    <m/>
    <m/>
    <m/>
    <m/>
    <m/>
    <m/>
    <m/>
    <s v="x"/>
    <s v="x"/>
    <s v="x"/>
    <m/>
    <m/>
    <m/>
    <m/>
    <m/>
    <m/>
    <m/>
    <m/>
    <m/>
    <m/>
    <n v="0.5"/>
    <m/>
    <m/>
    <m/>
    <m/>
    <m/>
    <m/>
    <m/>
    <m/>
    <m/>
    <m/>
    <m/>
    <m/>
    <m/>
    <m/>
    <m/>
    <m/>
    <m/>
    <m/>
    <m/>
    <m/>
  </r>
  <r>
    <b v="1"/>
    <m/>
    <s v="L-9999-414172639"/>
    <s v="1137891300"/>
    <s v="Qd"/>
    <m/>
    <s v="III 73, 45"/>
    <s v="III 73, 45"/>
    <m/>
    <m/>
    <x v="0"/>
    <m/>
    <m/>
    <m/>
    <m/>
    <m/>
    <m/>
    <m/>
    <m/>
    <m/>
    <m/>
    <m/>
    <m/>
    <m/>
    <m/>
    <m/>
    <x v="0"/>
    <m/>
    <m/>
    <m/>
    <m/>
    <m/>
    <m/>
    <m/>
    <m/>
    <m/>
    <m/>
    <m/>
    <m/>
    <m/>
    <m/>
    <m/>
    <m/>
    <m/>
    <m/>
    <m/>
    <m/>
    <m/>
    <m/>
    <m/>
    <m/>
    <m/>
    <m/>
    <m/>
    <m/>
    <m/>
    <m/>
    <m/>
    <m/>
    <m/>
    <m/>
    <m/>
    <m/>
    <m/>
    <m/>
    <m/>
    <m/>
    <m/>
    <m/>
    <m/>
    <m/>
    <m/>
    <m/>
    <m/>
    <m/>
    <m/>
    <m/>
    <m/>
    <m/>
    <m/>
    <m/>
    <m/>
    <m/>
    <m/>
    <m/>
    <m/>
    <m/>
    <m/>
    <m/>
    <m/>
    <m/>
    <m/>
    <m/>
    <m/>
    <m/>
    <m/>
    <m/>
    <m/>
    <m/>
  </r>
  <r>
    <b v="0"/>
    <n v="817"/>
    <s v="L-1545-670022586"/>
    <s v="1208350919"/>
    <m/>
    <s v="https://portal.dnb.de/opac.htm?method=simpleSearch&amp;cqlMode=true&amp;query=idn%3D1208350919"/>
    <s v="III 73, 45 (1. angebundenes Werk)"/>
    <m/>
    <m/>
    <m/>
    <x v="0"/>
    <m/>
    <m/>
    <m/>
    <m/>
    <m/>
    <m/>
    <m/>
    <m/>
    <m/>
    <m/>
    <m/>
    <m/>
    <m/>
    <m/>
    <m/>
    <x v="0"/>
    <m/>
    <m/>
    <m/>
    <m/>
    <m/>
    <m/>
    <m/>
    <m/>
    <m/>
    <m/>
    <m/>
    <m/>
    <m/>
    <m/>
    <m/>
    <m/>
    <m/>
    <m/>
    <m/>
    <m/>
    <m/>
    <m/>
    <m/>
    <m/>
    <m/>
    <m/>
    <m/>
    <n v="0"/>
    <m/>
    <m/>
    <m/>
    <m/>
    <m/>
    <m/>
    <m/>
    <m/>
    <m/>
    <m/>
    <m/>
    <m/>
    <m/>
    <m/>
    <m/>
    <m/>
    <m/>
    <m/>
    <m/>
    <m/>
    <m/>
    <m/>
    <m/>
    <m/>
    <m/>
    <m/>
    <m/>
    <m/>
    <m/>
    <m/>
    <m/>
    <m/>
    <m/>
    <m/>
    <m/>
    <m/>
    <m/>
    <m/>
    <m/>
    <m/>
    <m/>
    <m/>
    <m/>
    <m/>
  </r>
  <r>
    <b v="1"/>
    <n v="775"/>
    <s v="L-1545-315209046"/>
    <s v="1066787719"/>
    <s v="Aaf"/>
    <s v="https://portal.dnb.de/opac.htm?method=simpleSearch&amp;cqlMode=true&amp;query=idn%3D1066787719"/>
    <s v="III 73, 46"/>
    <s v="III 73, 46"/>
    <s v="X"/>
    <s v="Gewebeeinband"/>
    <x v="1"/>
    <s v="180°"/>
    <s v="hohler Rücken"/>
    <m/>
    <m/>
    <s v="Signaturfahne austauschen"/>
    <m/>
    <m/>
    <m/>
    <m/>
    <m/>
    <m/>
    <m/>
    <m/>
    <m/>
    <m/>
    <x v="0"/>
    <m/>
    <m/>
    <m/>
    <m/>
    <m/>
    <m/>
    <m/>
    <m/>
    <m/>
    <m/>
    <m/>
    <m/>
    <m/>
    <m/>
    <m/>
    <m/>
    <m/>
    <m/>
    <m/>
    <m/>
    <m/>
    <m/>
    <m/>
    <m/>
    <m/>
    <m/>
    <m/>
    <n v="0"/>
    <m/>
    <m/>
    <m/>
    <m/>
    <m/>
    <m/>
    <m/>
    <m/>
    <m/>
    <m/>
    <m/>
    <m/>
    <m/>
    <m/>
    <m/>
    <m/>
    <m/>
    <m/>
    <m/>
    <m/>
    <m/>
    <m/>
    <m/>
    <m/>
    <m/>
    <m/>
    <m/>
    <m/>
    <m/>
    <m/>
    <m/>
    <m/>
    <m/>
    <m/>
    <m/>
    <m/>
    <m/>
    <m/>
    <m/>
    <m/>
    <m/>
    <m/>
    <m/>
    <m/>
  </r>
  <r>
    <b v="1"/>
    <n v="776"/>
    <s v="L-1546-315465875"/>
    <s v="1066938083"/>
    <s v="Aaf"/>
    <s v="https://portal.dnb.de/opac.htm?method=simpleSearch&amp;cqlMode=true&amp;query=idn%3D1066938083"/>
    <s v="III 73, 47"/>
    <s v="III 73, 47"/>
    <s v="X"/>
    <s v="Ledereinband, Schließen, erhabene Buchbeschläge"/>
    <x v="1"/>
    <s v="80° bis 110°, einseitig digitalisierbar?"/>
    <s v="fester Rücken mit Schmuckprägung"/>
    <m/>
    <s v="Buchschuh"/>
    <s v="Nein"/>
    <n v="1"/>
    <m/>
    <m/>
    <m/>
    <m/>
    <m/>
    <m/>
    <m/>
    <m/>
    <m/>
    <x v="0"/>
    <m/>
    <m/>
    <m/>
    <m/>
    <m/>
    <m/>
    <m/>
    <m/>
    <m/>
    <m/>
    <m/>
    <m/>
    <m/>
    <m/>
    <m/>
    <m/>
    <m/>
    <m/>
    <m/>
    <m/>
    <m/>
    <m/>
    <m/>
    <m/>
    <m/>
    <m/>
    <m/>
    <n v="0"/>
    <m/>
    <m/>
    <m/>
    <m/>
    <m/>
    <m/>
    <m/>
    <m/>
    <m/>
    <m/>
    <m/>
    <m/>
    <m/>
    <m/>
    <m/>
    <m/>
    <m/>
    <m/>
    <m/>
    <m/>
    <m/>
    <m/>
    <m/>
    <m/>
    <m/>
    <m/>
    <m/>
    <m/>
    <m/>
    <m/>
    <m/>
    <m/>
    <m/>
    <m/>
    <m/>
    <m/>
    <m/>
    <m/>
    <m/>
    <m/>
    <m/>
    <m/>
    <m/>
    <m/>
  </r>
  <r>
    <b v="1"/>
    <n v="777"/>
    <s v="L-1550-315463007"/>
    <s v="1066935017"/>
    <s v="Aaf"/>
    <s v="https://portal.dnb.de/opac.htm?method=simpleSearch&amp;cqlMode=true&amp;query=idn%3D1066935017"/>
    <s v="III 73, 48"/>
    <s v="III 73, 48"/>
    <s v="X"/>
    <s v="Gewebeeinband"/>
    <x v="2"/>
    <m/>
    <s v="hohler Rücken"/>
    <m/>
    <m/>
    <m/>
    <n v="2"/>
    <m/>
    <m/>
    <m/>
    <m/>
    <m/>
    <m/>
    <m/>
    <m/>
    <m/>
    <x v="6"/>
    <s v="x"/>
    <m/>
    <s v="h/E"/>
    <m/>
    <m/>
    <m/>
    <m/>
    <m/>
    <s v="Pa"/>
    <m/>
    <m/>
    <m/>
    <m/>
    <m/>
    <m/>
    <m/>
    <m/>
    <m/>
    <m/>
    <m/>
    <m/>
    <m/>
    <s v="110"/>
    <m/>
    <m/>
    <m/>
    <s v="n"/>
    <n v="0"/>
    <m/>
    <m/>
    <m/>
    <m/>
    <m/>
    <m/>
    <m/>
    <s v="Schaden stabil"/>
    <m/>
    <m/>
    <m/>
    <m/>
    <m/>
    <m/>
    <m/>
    <m/>
    <m/>
    <m/>
    <m/>
    <m/>
    <m/>
    <m/>
    <m/>
    <m/>
    <m/>
    <m/>
    <m/>
    <m/>
    <m/>
    <m/>
    <m/>
    <m/>
    <m/>
    <m/>
    <m/>
    <m/>
    <m/>
    <m/>
    <m/>
    <m/>
    <m/>
    <m/>
    <m/>
    <m/>
  </r>
  <r>
    <b v="1"/>
    <n v="778"/>
    <s v="L-1552-155412345"/>
    <s v="994340877"/>
    <s v="Aal"/>
    <s v="https://portal.dnb.de/opac.htm?method=simpleSearch&amp;cqlMode=true&amp;query=idn%3D994340877"/>
    <s v="III 73, 49"/>
    <s v="III 73, 49"/>
    <s v="X"/>
    <s v="Halbledereinband"/>
    <x v="1"/>
    <s v="180°"/>
    <s v="hohler Rücken"/>
    <m/>
    <m/>
    <m/>
    <n v="1"/>
    <m/>
    <m/>
    <m/>
    <m/>
    <m/>
    <m/>
    <m/>
    <m/>
    <m/>
    <x v="0"/>
    <m/>
    <m/>
    <m/>
    <m/>
    <m/>
    <m/>
    <m/>
    <m/>
    <m/>
    <m/>
    <m/>
    <m/>
    <m/>
    <m/>
    <m/>
    <m/>
    <m/>
    <m/>
    <m/>
    <m/>
    <m/>
    <m/>
    <m/>
    <m/>
    <m/>
    <m/>
    <m/>
    <n v="0"/>
    <m/>
    <m/>
    <m/>
    <m/>
    <m/>
    <m/>
    <m/>
    <m/>
    <m/>
    <m/>
    <m/>
    <m/>
    <m/>
    <m/>
    <m/>
    <m/>
    <m/>
    <m/>
    <m/>
    <m/>
    <m/>
    <m/>
    <m/>
    <m/>
    <m/>
    <m/>
    <m/>
    <m/>
    <m/>
    <m/>
    <m/>
    <m/>
    <m/>
    <m/>
    <m/>
    <m/>
    <m/>
    <m/>
    <m/>
    <m/>
    <m/>
    <m/>
    <m/>
    <m/>
  </r>
  <r>
    <b v="0"/>
    <n v="779"/>
    <s v="L-1553-315332344"/>
    <s v="1066874573"/>
    <m/>
    <s v="https://portal.dnb.de/opac.htm?method=simpleSearch&amp;cqlMode=true&amp;query=idn%3D1066874573"/>
    <s v="III 73, 50"/>
    <m/>
    <s v="X"/>
    <s v="Ledereinband"/>
    <x v="1"/>
    <s v="80° bis 110°, einseitig digitalisierbar?"/>
    <s v="fester Rücken mit Schmuckprägung"/>
    <m/>
    <m/>
    <m/>
    <n v="0"/>
    <m/>
    <m/>
    <m/>
    <m/>
    <m/>
    <m/>
    <m/>
    <m/>
    <m/>
    <x v="0"/>
    <m/>
    <m/>
    <m/>
    <m/>
    <m/>
    <m/>
    <m/>
    <m/>
    <m/>
    <m/>
    <m/>
    <m/>
    <m/>
    <m/>
    <m/>
    <m/>
    <m/>
    <m/>
    <m/>
    <m/>
    <m/>
    <m/>
    <m/>
    <m/>
    <m/>
    <m/>
    <m/>
    <n v="0"/>
    <m/>
    <m/>
    <m/>
    <m/>
    <m/>
    <m/>
    <m/>
    <m/>
    <m/>
    <m/>
    <m/>
    <m/>
    <m/>
    <m/>
    <m/>
    <m/>
    <m/>
    <m/>
    <m/>
    <m/>
    <m/>
    <m/>
    <m/>
    <m/>
    <m/>
    <m/>
    <m/>
    <m/>
    <m/>
    <m/>
    <m/>
    <m/>
    <m/>
    <m/>
    <m/>
    <m/>
    <m/>
    <m/>
    <m/>
    <m/>
    <m/>
    <m/>
    <m/>
    <m/>
  </r>
  <r>
    <b v="1"/>
    <m/>
    <s v="L-9999-414375564"/>
    <s v="1138056731"/>
    <s v="Qd"/>
    <m/>
    <s v="III 73, 50"/>
    <s v="III 73, 50"/>
    <m/>
    <m/>
    <x v="0"/>
    <m/>
    <m/>
    <m/>
    <m/>
    <m/>
    <m/>
    <m/>
    <m/>
    <m/>
    <m/>
    <m/>
    <m/>
    <m/>
    <m/>
    <m/>
    <x v="0"/>
    <m/>
    <m/>
    <m/>
    <m/>
    <m/>
    <m/>
    <m/>
    <m/>
    <m/>
    <m/>
    <m/>
    <m/>
    <m/>
    <m/>
    <m/>
    <m/>
    <m/>
    <m/>
    <m/>
    <m/>
    <m/>
    <m/>
    <m/>
    <m/>
    <m/>
    <m/>
    <m/>
    <m/>
    <m/>
    <m/>
    <m/>
    <m/>
    <m/>
    <m/>
    <m/>
    <m/>
    <m/>
    <m/>
    <m/>
    <m/>
    <m/>
    <m/>
    <m/>
    <m/>
    <m/>
    <m/>
    <m/>
    <m/>
    <m/>
    <m/>
    <m/>
    <m/>
    <m/>
    <m/>
    <m/>
    <m/>
    <m/>
    <m/>
    <m/>
    <m/>
    <m/>
    <m/>
    <m/>
    <m/>
    <m/>
    <m/>
    <m/>
    <m/>
    <m/>
    <m/>
    <m/>
    <m/>
  </r>
  <r>
    <b v="0"/>
    <n v="818"/>
    <s v="L-1553-674668146"/>
    <s v="1209576090"/>
    <m/>
    <s v="https://portal.dnb.de/opac.htm?method=simpleSearch&amp;cqlMode=true&amp;query=idn%3D1209576090"/>
    <s v="III 73, 50 (1. angebundenes Werk)"/>
    <m/>
    <m/>
    <m/>
    <x v="0"/>
    <m/>
    <m/>
    <m/>
    <m/>
    <m/>
    <m/>
    <m/>
    <m/>
    <m/>
    <m/>
    <m/>
    <m/>
    <m/>
    <m/>
    <m/>
    <x v="0"/>
    <m/>
    <m/>
    <m/>
    <m/>
    <m/>
    <m/>
    <m/>
    <m/>
    <m/>
    <m/>
    <m/>
    <m/>
    <m/>
    <m/>
    <m/>
    <m/>
    <m/>
    <m/>
    <m/>
    <m/>
    <m/>
    <m/>
    <m/>
    <m/>
    <m/>
    <m/>
    <m/>
    <n v="0"/>
    <m/>
    <m/>
    <m/>
    <m/>
    <m/>
    <m/>
    <m/>
    <m/>
    <m/>
    <m/>
    <m/>
    <m/>
    <m/>
    <m/>
    <m/>
    <m/>
    <m/>
    <m/>
    <m/>
    <m/>
    <m/>
    <m/>
    <m/>
    <m/>
    <m/>
    <m/>
    <m/>
    <m/>
    <m/>
    <m/>
    <m/>
    <m/>
    <m/>
    <m/>
    <m/>
    <m/>
    <m/>
    <m/>
    <m/>
    <m/>
    <m/>
    <m/>
    <m/>
    <m/>
  </r>
  <r>
    <b v="0"/>
    <m/>
    <m/>
    <m/>
    <m/>
    <m/>
    <s v="III 73, 51"/>
    <m/>
    <s v="X"/>
    <s v="Pergamentband"/>
    <x v="1"/>
    <s v="80° bis 110°, einseitig digitalisierbar?"/>
    <s v="hohler Rücken, Einband mit Schutz- oder Stoßkanten"/>
    <m/>
    <s v="Kassette im Schuber"/>
    <s v="Nein"/>
    <n v="0"/>
    <m/>
    <m/>
    <m/>
    <m/>
    <m/>
    <m/>
    <m/>
    <m/>
    <m/>
    <x v="0"/>
    <m/>
    <m/>
    <m/>
    <m/>
    <m/>
    <m/>
    <m/>
    <m/>
    <m/>
    <m/>
    <m/>
    <m/>
    <m/>
    <m/>
    <m/>
    <m/>
    <m/>
    <m/>
    <m/>
    <m/>
    <m/>
    <m/>
    <m/>
    <m/>
    <m/>
    <m/>
    <m/>
    <n v="0"/>
    <m/>
    <m/>
    <m/>
    <m/>
    <m/>
    <m/>
    <m/>
    <m/>
    <m/>
    <m/>
    <m/>
    <m/>
    <m/>
    <m/>
    <m/>
    <m/>
    <m/>
    <m/>
    <m/>
    <m/>
    <m/>
    <m/>
    <m/>
    <m/>
    <m/>
    <m/>
    <m/>
    <m/>
    <m/>
    <m/>
    <m/>
    <m/>
    <m/>
    <m/>
    <m/>
    <m/>
    <m/>
    <m/>
    <m/>
    <m/>
    <m/>
    <m/>
    <m/>
    <m/>
  </r>
  <r>
    <b v="1"/>
    <n v="780"/>
    <s v="L-1556-315175923"/>
    <s v="1066753563"/>
    <s v="Aaf"/>
    <s v="https://portal.dnb.de/opac.htm?method=simpleSearch&amp;cqlMode=true&amp;query=idn%3D1066753563"/>
    <s v="III 73, 52"/>
    <s v="III 73, 52"/>
    <s v="X"/>
    <s v="Gewebeeinband"/>
    <x v="1"/>
    <s v="180°"/>
    <s v="hohler Rücken"/>
    <m/>
    <m/>
    <s v="Signaturfahne austauschen"/>
    <n v="0"/>
    <m/>
    <m/>
    <m/>
    <m/>
    <m/>
    <m/>
    <m/>
    <m/>
    <m/>
    <x v="0"/>
    <m/>
    <m/>
    <m/>
    <m/>
    <m/>
    <m/>
    <m/>
    <m/>
    <m/>
    <m/>
    <m/>
    <m/>
    <m/>
    <m/>
    <m/>
    <m/>
    <m/>
    <m/>
    <m/>
    <m/>
    <m/>
    <m/>
    <m/>
    <m/>
    <m/>
    <m/>
    <m/>
    <n v="0"/>
    <m/>
    <m/>
    <m/>
    <m/>
    <m/>
    <m/>
    <m/>
    <m/>
    <m/>
    <m/>
    <m/>
    <m/>
    <m/>
    <m/>
    <m/>
    <m/>
    <m/>
    <m/>
    <m/>
    <m/>
    <m/>
    <m/>
    <m/>
    <m/>
    <m/>
    <m/>
    <m/>
    <m/>
    <m/>
    <m/>
    <m/>
    <m/>
    <m/>
    <m/>
    <m/>
    <m/>
    <m/>
    <m/>
    <m/>
    <m/>
    <m/>
    <m/>
    <m/>
    <m/>
  </r>
  <r>
    <b v="1"/>
    <n v="781"/>
    <s v="L-1556-315468548"/>
    <s v="1066940789"/>
    <s v="Aaf"/>
    <s v="https://portal.dnb.de/opac.htm?method=simpleSearch&amp;cqlMode=true&amp;query=idn%3D1066940789"/>
    <s v="III 73, 53"/>
    <s v="III 73, 53"/>
    <s v="X"/>
    <s v="Schließen, erhabene Buchbeschläge"/>
    <x v="1"/>
    <s v="180°"/>
    <s v="fester Rücken mit Schmuckprägung"/>
    <m/>
    <s v="Buchschuh"/>
    <s v="Nein"/>
    <n v="2"/>
    <m/>
    <m/>
    <m/>
    <m/>
    <m/>
    <m/>
    <m/>
    <m/>
    <m/>
    <x v="2"/>
    <s v="x"/>
    <m/>
    <s v="f/V"/>
    <m/>
    <m/>
    <m/>
    <m/>
    <m/>
    <s v="Pa"/>
    <m/>
    <m/>
    <m/>
    <m/>
    <m/>
    <m/>
    <m/>
    <m/>
    <m/>
    <m/>
    <m/>
    <m/>
    <m/>
    <s v="60"/>
    <m/>
    <m/>
    <m/>
    <s v="ja vor"/>
    <n v="2"/>
    <m/>
    <m/>
    <m/>
    <s v="x"/>
    <m/>
    <m/>
    <m/>
    <m/>
    <m/>
    <m/>
    <s v="x"/>
    <s v="x"/>
    <s v="x"/>
    <m/>
    <s v="v"/>
    <m/>
    <m/>
    <m/>
    <m/>
    <m/>
    <m/>
    <m/>
    <m/>
    <n v="2"/>
    <s v="Gelenk ggf. mit JP unterlegen"/>
    <m/>
    <m/>
    <m/>
    <m/>
    <m/>
    <m/>
    <m/>
    <m/>
    <m/>
    <m/>
    <m/>
    <m/>
    <m/>
    <m/>
    <m/>
    <m/>
    <m/>
    <m/>
    <m/>
  </r>
  <r>
    <b v="1"/>
    <n v="782"/>
    <s v="L-1557-315202866"/>
    <s v="106678132X"/>
    <s v="Aaf"/>
    <s v="https://portal.dnb.de/opac.htm?method=simpleSearch&amp;cqlMode=true&amp;query=idn%3D106678132X"/>
    <s v="III 73, 54"/>
    <s v="III 73, 54"/>
    <s v="X"/>
    <s v="Gewebeeinband"/>
    <x v="1"/>
    <s v="180°"/>
    <s v="hohler Rücken"/>
    <m/>
    <m/>
    <s v="Signaturfahne austauschen"/>
    <n v="0"/>
    <m/>
    <s v="mit Blindmaterial "/>
    <m/>
    <m/>
    <m/>
    <m/>
    <m/>
    <m/>
    <m/>
    <x v="0"/>
    <m/>
    <m/>
    <m/>
    <m/>
    <m/>
    <m/>
    <m/>
    <m/>
    <m/>
    <m/>
    <m/>
    <m/>
    <m/>
    <m/>
    <m/>
    <m/>
    <m/>
    <m/>
    <m/>
    <m/>
    <m/>
    <m/>
    <m/>
    <m/>
    <m/>
    <m/>
    <m/>
    <n v="0"/>
    <m/>
    <m/>
    <m/>
    <m/>
    <m/>
    <m/>
    <m/>
    <m/>
    <m/>
    <m/>
    <m/>
    <m/>
    <m/>
    <m/>
    <m/>
    <m/>
    <m/>
    <m/>
    <m/>
    <m/>
    <m/>
    <m/>
    <m/>
    <m/>
    <m/>
    <m/>
    <m/>
    <m/>
    <m/>
    <m/>
    <m/>
    <m/>
    <m/>
    <m/>
    <m/>
    <m/>
    <m/>
    <m/>
    <m/>
    <m/>
    <m/>
    <m/>
    <m/>
    <m/>
  </r>
  <r>
    <b v="1"/>
    <n v="783"/>
    <s v="L-1556-315297743"/>
    <s v="1066837643"/>
    <s v="Aaf"/>
    <s v="https://portal.dnb.de/opac.htm?method=simpleSearch&amp;cqlMode=true&amp;query=idn%3D1066837643"/>
    <s v="III 73, 55"/>
    <s v="III 73, 55"/>
    <m/>
    <m/>
    <x v="2"/>
    <m/>
    <m/>
    <m/>
    <m/>
    <m/>
    <m/>
    <m/>
    <m/>
    <m/>
    <m/>
    <m/>
    <m/>
    <m/>
    <m/>
    <m/>
    <x v="2"/>
    <s v="x"/>
    <m/>
    <s v="f/V"/>
    <m/>
    <m/>
    <m/>
    <m/>
    <m/>
    <s v="Pa"/>
    <m/>
    <m/>
    <m/>
    <m/>
    <m/>
    <m/>
    <m/>
    <m/>
    <m/>
    <m/>
    <m/>
    <m/>
    <m/>
    <s v="60"/>
    <m/>
    <m/>
    <m/>
    <s v="ja vor"/>
    <n v="2"/>
    <m/>
    <m/>
    <m/>
    <m/>
    <m/>
    <m/>
    <m/>
    <m/>
    <m/>
    <s v="Buchschuh (wg. Schließen)"/>
    <m/>
    <s v="x"/>
    <s v="x"/>
    <m/>
    <m/>
    <m/>
    <m/>
    <m/>
    <m/>
    <m/>
    <m/>
    <m/>
    <s v="o/u"/>
    <n v="2"/>
    <m/>
    <m/>
    <m/>
    <m/>
    <m/>
    <m/>
    <m/>
    <m/>
    <m/>
    <m/>
    <m/>
    <m/>
    <m/>
    <m/>
    <m/>
    <m/>
    <m/>
    <m/>
    <m/>
    <m/>
  </r>
  <r>
    <b v="1"/>
    <n v="784"/>
    <s v="L-1559-315463422"/>
    <s v="1066935440"/>
    <s v="Aaf"/>
    <s v="https://portal.dnb.de/opac.htm?method=simpleSearch&amp;cqlMode=true&amp;query=idn%3D1066935440"/>
    <s v="III 73, 56"/>
    <s v="III 73, 56"/>
    <m/>
    <m/>
    <x v="2"/>
    <m/>
    <m/>
    <m/>
    <m/>
    <m/>
    <m/>
    <m/>
    <m/>
    <m/>
    <m/>
    <m/>
    <m/>
    <m/>
    <m/>
    <m/>
    <x v="2"/>
    <m/>
    <m/>
    <s v="f/V"/>
    <m/>
    <m/>
    <m/>
    <m/>
    <m/>
    <s v="Pa"/>
    <m/>
    <m/>
    <m/>
    <m/>
    <m/>
    <m/>
    <m/>
    <m/>
    <m/>
    <m/>
    <m/>
    <m/>
    <m/>
    <s v="nur 110"/>
    <m/>
    <m/>
    <m/>
    <s v="n"/>
    <n v="0"/>
    <m/>
    <m/>
    <m/>
    <m/>
    <m/>
    <m/>
    <m/>
    <m/>
    <m/>
    <m/>
    <m/>
    <m/>
    <m/>
    <m/>
    <m/>
    <m/>
    <m/>
    <m/>
    <m/>
    <m/>
    <m/>
    <m/>
    <m/>
    <m/>
    <m/>
    <m/>
    <m/>
    <m/>
    <m/>
    <m/>
    <m/>
    <m/>
    <m/>
    <m/>
    <m/>
    <m/>
    <m/>
    <m/>
    <m/>
    <m/>
    <m/>
    <m/>
    <m/>
    <m/>
  </r>
  <r>
    <b v="1"/>
    <n v="785"/>
    <s v="L-1558-315297123"/>
    <s v="1066837066"/>
    <s v="Aaf"/>
    <s v="https://portal.dnb.de/opac.htm?method=simpleSearch&amp;cqlMode=true&amp;query=idn%3D1066837066"/>
    <s v="III 73, 57"/>
    <s v="III 73, 57"/>
    <s v="X"/>
    <s v="Gewebeeinband"/>
    <x v="1"/>
    <s v="180°"/>
    <s v="hohler Rücken"/>
    <m/>
    <m/>
    <s v="Signaturfahne austauschen"/>
    <n v="0"/>
    <m/>
    <s v="mit Blindmaterial"/>
    <m/>
    <m/>
    <m/>
    <m/>
    <m/>
    <m/>
    <m/>
    <x v="0"/>
    <m/>
    <m/>
    <m/>
    <m/>
    <m/>
    <m/>
    <m/>
    <m/>
    <m/>
    <m/>
    <m/>
    <m/>
    <m/>
    <m/>
    <m/>
    <m/>
    <m/>
    <m/>
    <m/>
    <m/>
    <m/>
    <m/>
    <m/>
    <m/>
    <m/>
    <m/>
    <m/>
    <n v="0"/>
    <m/>
    <m/>
    <m/>
    <m/>
    <m/>
    <m/>
    <m/>
    <m/>
    <m/>
    <m/>
    <m/>
    <m/>
    <m/>
    <m/>
    <m/>
    <m/>
    <m/>
    <m/>
    <m/>
    <m/>
    <m/>
    <m/>
    <m/>
    <m/>
    <m/>
    <m/>
    <m/>
    <m/>
    <m/>
    <m/>
    <m/>
    <m/>
    <m/>
    <m/>
    <m/>
    <m/>
    <m/>
    <m/>
    <m/>
    <m/>
    <m/>
    <m/>
    <m/>
    <m/>
  </r>
  <r>
    <b v="1"/>
    <n v="786"/>
    <s v="L-1560-315207531"/>
    <s v="1066785902"/>
    <s v="Aaf"/>
    <s v="https://portal.dnb.de/opac.htm?method=simpleSearch&amp;cqlMode=true&amp;query=idn%3D1066785902"/>
    <s v="III 73, 58"/>
    <s v="III 73, 58"/>
    <s v="X"/>
    <s v="Halbledereinband, Schließen, erhabene Buchbeschläge"/>
    <x v="1"/>
    <s v="nur sehr geringer Öffnungswinkel"/>
    <s v="fester Rücken mit Schmuckprägung"/>
    <m/>
    <m/>
    <s v="Signaturfahne austauschen"/>
    <n v="2"/>
    <m/>
    <m/>
    <m/>
    <m/>
    <m/>
    <m/>
    <m/>
    <m/>
    <m/>
    <x v="6"/>
    <s v="x"/>
    <m/>
    <s v="f/V"/>
    <m/>
    <m/>
    <m/>
    <m/>
    <m/>
    <s v="Pa"/>
    <m/>
    <m/>
    <m/>
    <m/>
    <m/>
    <m/>
    <m/>
    <m/>
    <m/>
    <m/>
    <m/>
    <m/>
    <m/>
    <s v="45"/>
    <m/>
    <m/>
    <m/>
    <s v="ja vor"/>
    <n v="2"/>
    <m/>
    <m/>
    <m/>
    <m/>
    <m/>
    <m/>
    <m/>
    <m/>
    <m/>
    <m/>
    <s v="x"/>
    <s v="x"/>
    <s v="x"/>
    <m/>
    <s v="v/h"/>
    <m/>
    <m/>
    <m/>
    <m/>
    <m/>
    <m/>
    <m/>
    <m/>
    <n v="2"/>
    <s v="Leder fixieren, Einschlag stabilisieren, Gelenke mit JP überfangen"/>
    <m/>
    <m/>
    <m/>
    <m/>
    <m/>
    <m/>
    <m/>
    <m/>
    <m/>
    <m/>
    <m/>
    <m/>
    <m/>
    <m/>
    <m/>
    <m/>
    <m/>
    <m/>
    <m/>
  </r>
  <r>
    <b v="1"/>
    <n v="787"/>
    <s v="L-1560-175715408"/>
    <s v="1001857976"/>
    <s v="Aal"/>
    <s v="https://portal.dnb.de/opac.htm?method=simpleSearch&amp;cqlMode=true&amp;query=idn%3D1001857976"/>
    <s v="III 73, 59"/>
    <s v="III 73, 59"/>
    <m/>
    <s v="Halbledereinband"/>
    <x v="1"/>
    <s v="180°"/>
    <m/>
    <m/>
    <m/>
    <m/>
    <n v="0"/>
    <m/>
    <m/>
    <m/>
    <m/>
    <m/>
    <m/>
    <m/>
    <m/>
    <m/>
    <x v="0"/>
    <m/>
    <m/>
    <m/>
    <m/>
    <m/>
    <m/>
    <m/>
    <m/>
    <m/>
    <m/>
    <m/>
    <m/>
    <m/>
    <m/>
    <m/>
    <m/>
    <m/>
    <m/>
    <m/>
    <m/>
    <m/>
    <m/>
    <m/>
    <m/>
    <m/>
    <m/>
    <m/>
    <n v="0"/>
    <m/>
    <m/>
    <m/>
    <m/>
    <m/>
    <m/>
    <m/>
    <m/>
    <m/>
    <m/>
    <m/>
    <m/>
    <m/>
    <m/>
    <m/>
    <m/>
    <m/>
    <m/>
    <m/>
    <m/>
    <m/>
    <m/>
    <m/>
    <m/>
    <m/>
    <m/>
    <m/>
    <m/>
    <m/>
    <m/>
    <m/>
    <m/>
    <m/>
    <m/>
    <m/>
    <m/>
    <m/>
    <m/>
    <m/>
    <m/>
    <m/>
    <m/>
    <m/>
    <m/>
  </r>
  <r>
    <b v="1"/>
    <n v="788"/>
    <s v="L-1534-163758778"/>
    <s v="997386932"/>
    <s v="Aal"/>
    <s v="https://portal.dnb.de/opac.htm?method=simpleSearch&amp;cqlMode=true&amp;query=idn%3D997386932"/>
    <s v="III 73, 60"/>
    <s v="III 73, 60"/>
    <s v="X"/>
    <s v="Ledereinband, Buchblock aus Pergament"/>
    <x v="1"/>
    <s v="80° bis 110°, einseitig digitalisierbar?"/>
    <s v="fester Rücken mit Schmuckprägung"/>
    <s v="nicht verwenden"/>
    <s v="Kassette"/>
    <m/>
    <n v="0"/>
    <m/>
    <m/>
    <m/>
    <m/>
    <m/>
    <m/>
    <m/>
    <m/>
    <m/>
    <x v="0"/>
    <m/>
    <m/>
    <m/>
    <m/>
    <m/>
    <m/>
    <m/>
    <m/>
    <m/>
    <m/>
    <m/>
    <m/>
    <m/>
    <m/>
    <m/>
    <m/>
    <m/>
    <m/>
    <m/>
    <m/>
    <m/>
    <m/>
    <m/>
    <m/>
    <m/>
    <m/>
    <m/>
    <n v="0"/>
    <m/>
    <m/>
    <m/>
    <m/>
    <m/>
    <m/>
    <m/>
    <m/>
    <m/>
    <m/>
    <m/>
    <m/>
    <m/>
    <m/>
    <m/>
    <m/>
    <m/>
    <m/>
    <m/>
    <m/>
    <m/>
    <m/>
    <m/>
    <m/>
    <m/>
    <m/>
    <m/>
    <m/>
    <m/>
    <m/>
    <m/>
    <m/>
    <m/>
    <m/>
    <m/>
    <m/>
    <m/>
    <m/>
    <m/>
    <m/>
    <m/>
    <m/>
    <m/>
    <m/>
  </r>
  <r>
    <b v="0"/>
    <n v="789"/>
    <s v="L-2012-313164"/>
    <s v="1023794314"/>
    <m/>
    <s v="https://portal.dnb.de/opac.htm?method=simpleSearch&amp;cqlMode=true&amp;query=idn%3D1023794314"/>
    <s v="III 73, 61"/>
    <m/>
    <m/>
    <s v="Pergamentband"/>
    <x v="1"/>
    <s v="180°"/>
    <s v="fester Rücken mit Schmuckprägung"/>
    <m/>
    <s v="Papierumschlag "/>
    <s v="Nein"/>
    <n v="1"/>
    <m/>
    <m/>
    <m/>
    <m/>
    <m/>
    <m/>
    <m/>
    <m/>
    <m/>
    <x v="8"/>
    <m/>
    <m/>
    <s v="h"/>
    <m/>
    <m/>
    <m/>
    <m/>
    <m/>
    <s v="Pa"/>
    <m/>
    <m/>
    <m/>
    <m/>
    <m/>
    <m/>
    <m/>
    <m/>
    <m/>
    <m/>
    <m/>
    <m/>
    <m/>
    <s v="110"/>
    <m/>
    <m/>
    <m/>
    <s v="ja vor"/>
    <n v="2"/>
    <m/>
    <m/>
    <m/>
    <m/>
    <m/>
    <s v="x sauer"/>
    <m/>
    <m/>
    <m/>
    <m/>
    <s v="x"/>
    <m/>
    <s v="x"/>
    <m/>
    <s v="v"/>
    <m/>
    <m/>
    <m/>
    <m/>
    <m/>
    <m/>
    <m/>
    <m/>
    <n v="2"/>
    <s v="mit JP unterlegen und überfangen"/>
    <m/>
    <m/>
    <m/>
    <m/>
    <m/>
    <m/>
    <m/>
    <m/>
    <m/>
    <m/>
    <m/>
    <m/>
    <m/>
    <m/>
    <m/>
    <m/>
    <m/>
    <m/>
    <m/>
  </r>
  <r>
    <b v="1"/>
    <m/>
    <s v="L-1503-818824093"/>
    <s v="1268059498"/>
    <s v="Qd"/>
    <m/>
    <s v="III 73, 61"/>
    <s v="III 73, 61"/>
    <m/>
    <m/>
    <x v="0"/>
    <m/>
    <m/>
    <m/>
    <m/>
    <m/>
    <m/>
    <m/>
    <m/>
    <m/>
    <m/>
    <m/>
    <m/>
    <m/>
    <m/>
    <m/>
    <x v="0"/>
    <m/>
    <m/>
    <m/>
    <m/>
    <m/>
    <m/>
    <m/>
    <m/>
    <m/>
    <m/>
    <m/>
    <m/>
    <m/>
    <m/>
    <m/>
    <m/>
    <m/>
    <m/>
    <m/>
    <m/>
    <m/>
    <m/>
    <m/>
    <m/>
    <m/>
    <m/>
    <m/>
    <m/>
    <m/>
    <m/>
    <m/>
    <m/>
    <m/>
    <m/>
    <m/>
    <m/>
    <m/>
    <m/>
    <m/>
    <m/>
    <m/>
    <m/>
    <m/>
    <m/>
    <m/>
    <m/>
    <m/>
    <m/>
    <m/>
    <m/>
    <m/>
    <m/>
    <m/>
    <m/>
    <m/>
    <m/>
    <m/>
    <m/>
    <m/>
    <m/>
    <m/>
    <m/>
    <m/>
    <m/>
    <m/>
    <m/>
    <m/>
    <m/>
    <m/>
    <m/>
    <m/>
    <m/>
  </r>
  <r>
    <b v="0"/>
    <n v="790"/>
    <s v="L-9999-239120728"/>
    <s v="1023794667"/>
    <m/>
    <s v="https://portal.dnb.de/opac.htm?method=simpleSearch&amp;cqlMode=true&amp;query=idn%3D1023794667"/>
    <s v="III 73, 61 (angebunden)"/>
    <m/>
    <m/>
    <m/>
    <x v="0"/>
    <m/>
    <m/>
    <m/>
    <m/>
    <m/>
    <m/>
    <m/>
    <m/>
    <m/>
    <m/>
    <m/>
    <m/>
    <m/>
    <m/>
    <m/>
    <x v="0"/>
    <m/>
    <m/>
    <m/>
    <m/>
    <m/>
    <m/>
    <m/>
    <m/>
    <m/>
    <m/>
    <m/>
    <m/>
    <m/>
    <m/>
    <m/>
    <m/>
    <m/>
    <m/>
    <m/>
    <m/>
    <m/>
    <m/>
    <m/>
    <m/>
    <m/>
    <m/>
    <m/>
    <n v="0"/>
    <m/>
    <m/>
    <m/>
    <m/>
    <m/>
    <m/>
    <m/>
    <m/>
    <m/>
    <m/>
    <m/>
    <m/>
    <m/>
    <m/>
    <m/>
    <m/>
    <m/>
    <m/>
    <m/>
    <m/>
    <m/>
    <m/>
    <m/>
    <m/>
    <m/>
    <m/>
    <m/>
    <m/>
    <m/>
    <m/>
    <m/>
    <m/>
    <m/>
    <m/>
    <m/>
    <m/>
    <m/>
    <m/>
    <m/>
    <m/>
    <m/>
    <m/>
    <m/>
    <m/>
  </r>
  <r>
    <b v="1"/>
    <n v="1206"/>
    <s v="L-1510-15538287X"/>
    <s v="99431339X"/>
    <s v="Aal"/>
    <s v="https://portal.dnb.de/opac.htm?method=simpleSearch&amp;cqlMode=true&amp;query=idn%3D99431339X"/>
    <s v="III 74 A, 1"/>
    <s v="III 74 A, 1"/>
    <m/>
    <s v="Ledereinband"/>
    <x v="1"/>
    <s v="180°"/>
    <s v="Einband mit Schutz- oder Stoßkanten, hohler Rücken"/>
    <m/>
    <m/>
    <s v="Signaturfahne austauschen"/>
    <n v="0"/>
    <m/>
    <m/>
    <m/>
    <m/>
    <m/>
    <m/>
    <m/>
    <m/>
    <m/>
    <x v="0"/>
    <m/>
    <m/>
    <m/>
    <m/>
    <m/>
    <m/>
    <m/>
    <m/>
    <m/>
    <m/>
    <m/>
    <m/>
    <m/>
    <m/>
    <m/>
    <m/>
    <m/>
    <m/>
    <m/>
    <m/>
    <m/>
    <m/>
    <m/>
    <m/>
    <m/>
    <m/>
    <m/>
    <n v="0"/>
    <m/>
    <m/>
    <m/>
    <m/>
    <m/>
    <m/>
    <m/>
    <m/>
    <m/>
    <m/>
    <m/>
    <m/>
    <m/>
    <m/>
    <m/>
    <m/>
    <m/>
    <m/>
    <m/>
    <m/>
    <m/>
    <m/>
    <m/>
    <m/>
    <m/>
    <m/>
    <m/>
    <m/>
    <m/>
    <m/>
    <m/>
    <m/>
    <m/>
    <m/>
    <m/>
    <m/>
    <m/>
    <m/>
    <m/>
    <m/>
    <m/>
    <m/>
    <m/>
    <m/>
  </r>
  <r>
    <b v="1"/>
    <n v="823"/>
    <s v="L-1519-315324341"/>
    <s v="1066866074"/>
    <s v="Aaf"/>
    <s v="https://portal.dnb.de/opac.htm?method=simpleSearch&amp;cqlMode=true&amp;query=idn%3D1066866074"/>
    <s v="III 74, 1"/>
    <s v="III 74, 1"/>
    <s v="X"/>
    <s v="Ledereinband, Schließen, erhabene Buchbeschläge"/>
    <x v="2"/>
    <s v="180°"/>
    <s v="hohler Rücken"/>
    <m/>
    <s v="Buchschuh"/>
    <s v="Nein"/>
    <n v="2"/>
    <m/>
    <m/>
    <m/>
    <m/>
    <m/>
    <m/>
    <m/>
    <m/>
    <m/>
    <x v="3"/>
    <s v="x"/>
    <m/>
    <s v="f/V"/>
    <m/>
    <m/>
    <m/>
    <m/>
    <m/>
    <s v="Pa"/>
    <m/>
    <m/>
    <m/>
    <m/>
    <m/>
    <m/>
    <m/>
    <m/>
    <m/>
    <m/>
    <m/>
    <m/>
    <m/>
    <s v="60"/>
    <m/>
    <m/>
    <m/>
    <s v="ja vor"/>
    <n v="0.5"/>
    <m/>
    <m/>
    <m/>
    <s v="x"/>
    <m/>
    <m/>
    <m/>
    <m/>
    <s v="x 45"/>
    <m/>
    <s v="x"/>
    <s v="x"/>
    <s v="x"/>
    <m/>
    <m/>
    <m/>
    <m/>
    <m/>
    <m/>
    <m/>
    <m/>
    <m/>
    <m/>
    <n v="0.5"/>
    <m/>
    <m/>
    <m/>
    <m/>
    <m/>
    <m/>
    <m/>
    <m/>
    <m/>
    <m/>
    <m/>
    <m/>
    <m/>
    <m/>
    <m/>
    <m/>
    <m/>
    <m/>
    <m/>
    <m/>
  </r>
  <r>
    <b v="1"/>
    <n v="824"/>
    <s v="L-1503-306836378"/>
    <s v="1003970656"/>
    <s v="Aal"/>
    <s v="https://portal.dnb.de/opac.htm?method=simpleSearch&amp;cqlMode=true&amp;query=idn%3D1003970656"/>
    <s v="III 75, 1"/>
    <s v="III 75, 1"/>
    <s v="X"/>
    <s v="Halbledereinband"/>
    <x v="2"/>
    <s v="80° bis 110°, einseitig digitalisierbar?"/>
    <s v="hohler Rücken"/>
    <m/>
    <m/>
    <m/>
    <n v="0"/>
    <m/>
    <m/>
    <m/>
    <m/>
    <m/>
    <m/>
    <m/>
    <m/>
    <m/>
    <x v="0"/>
    <m/>
    <m/>
    <m/>
    <m/>
    <m/>
    <m/>
    <m/>
    <m/>
    <m/>
    <m/>
    <m/>
    <m/>
    <m/>
    <m/>
    <m/>
    <m/>
    <m/>
    <m/>
    <m/>
    <m/>
    <m/>
    <m/>
    <m/>
    <m/>
    <m/>
    <m/>
    <m/>
    <n v="0"/>
    <m/>
    <m/>
    <m/>
    <m/>
    <m/>
    <m/>
    <m/>
    <m/>
    <m/>
    <m/>
    <m/>
    <m/>
    <m/>
    <m/>
    <m/>
    <m/>
    <m/>
    <m/>
    <m/>
    <m/>
    <m/>
    <m/>
    <m/>
    <m/>
    <m/>
    <m/>
    <m/>
    <m/>
    <m/>
    <m/>
    <m/>
    <m/>
    <m/>
    <m/>
    <m/>
    <m/>
    <m/>
    <m/>
    <m/>
    <m/>
    <m/>
    <m/>
    <m/>
    <m/>
  </r>
  <r>
    <b v="1"/>
    <n v="825"/>
    <s v="L-1504-315491787"/>
    <s v="1066961379"/>
    <s v="Aaf"/>
    <s v="https://portal.dnb.de/opac.htm?method=simpleSearch&amp;cqlMode=true&amp;query=idn%3D1066961379"/>
    <s v="III 75, 2"/>
    <s v="III 75, 2"/>
    <s v="X"/>
    <s v="Gewebeeinband, Schließen, erhabene Buchbeschläge"/>
    <x v="1"/>
    <s v="80° bis 110°, einseitig digitalisierbar?"/>
    <s v="hohler Rücken"/>
    <m/>
    <s v="Buchschuh"/>
    <s v="Nein"/>
    <n v="0"/>
    <m/>
    <m/>
    <m/>
    <m/>
    <m/>
    <m/>
    <m/>
    <m/>
    <m/>
    <x v="0"/>
    <m/>
    <m/>
    <m/>
    <m/>
    <m/>
    <m/>
    <m/>
    <m/>
    <m/>
    <m/>
    <m/>
    <m/>
    <m/>
    <m/>
    <m/>
    <m/>
    <m/>
    <m/>
    <m/>
    <m/>
    <m/>
    <m/>
    <m/>
    <m/>
    <m/>
    <m/>
    <m/>
    <n v="0"/>
    <m/>
    <m/>
    <m/>
    <m/>
    <m/>
    <m/>
    <m/>
    <m/>
    <m/>
    <m/>
    <m/>
    <m/>
    <m/>
    <m/>
    <m/>
    <m/>
    <m/>
    <m/>
    <m/>
    <m/>
    <m/>
    <m/>
    <m/>
    <m/>
    <m/>
    <m/>
    <m/>
    <m/>
    <m/>
    <m/>
    <m/>
    <m/>
    <m/>
    <m/>
    <m/>
    <m/>
    <m/>
    <m/>
    <m/>
    <m/>
    <m/>
    <m/>
    <m/>
    <m/>
  </r>
  <r>
    <b v="1"/>
    <n v="826"/>
    <s v="L-1505-31549185X"/>
    <s v="1066961468"/>
    <s v="AaB"/>
    <s v="https://portal.dnb.de/opac.htm?method=simpleSearch&amp;cqlMode=true&amp;query=idn%3D1066961468"/>
    <s v="III 75, 3"/>
    <s v="III 75, 3"/>
    <s v="X"/>
    <s v="Pergamentband"/>
    <x v="1"/>
    <s v="180°"/>
    <s v="hohler Rücken"/>
    <m/>
    <m/>
    <m/>
    <n v="0"/>
    <m/>
    <m/>
    <m/>
    <m/>
    <m/>
    <m/>
    <m/>
    <m/>
    <m/>
    <x v="0"/>
    <m/>
    <m/>
    <m/>
    <m/>
    <m/>
    <m/>
    <m/>
    <m/>
    <m/>
    <m/>
    <m/>
    <m/>
    <m/>
    <m/>
    <m/>
    <m/>
    <m/>
    <m/>
    <m/>
    <m/>
    <m/>
    <m/>
    <m/>
    <m/>
    <m/>
    <m/>
    <m/>
    <n v="0"/>
    <m/>
    <m/>
    <m/>
    <m/>
    <m/>
    <m/>
    <m/>
    <m/>
    <m/>
    <m/>
    <m/>
    <m/>
    <m/>
    <m/>
    <m/>
    <m/>
    <m/>
    <m/>
    <m/>
    <m/>
    <m/>
    <m/>
    <m/>
    <m/>
    <m/>
    <m/>
    <m/>
    <m/>
    <m/>
    <m/>
    <m/>
    <m/>
    <m/>
    <m/>
    <m/>
    <m/>
    <m/>
    <m/>
    <m/>
    <m/>
    <m/>
    <m/>
    <m/>
    <m/>
  </r>
  <r>
    <b v="1"/>
    <n v="827"/>
    <s v="L-1507-154135283"/>
    <s v="993993621"/>
    <s v="Aal"/>
    <s v="https://portal.dnb.de/opac.htm?method=simpleSearch&amp;cqlMode=true&amp;query=idn%3D993993621"/>
    <s v="III 75, 4"/>
    <s v="III 75, 4"/>
    <s v="X"/>
    <s v="Ledereinband, Schließen, erhabene Buchbeschläge"/>
    <x v="1"/>
    <s v="180°"/>
    <m/>
    <m/>
    <m/>
    <m/>
    <m/>
    <m/>
    <m/>
    <m/>
    <m/>
    <m/>
    <m/>
    <m/>
    <m/>
    <m/>
    <x v="2"/>
    <s v="x"/>
    <s v="x"/>
    <s v="h/E"/>
    <m/>
    <m/>
    <m/>
    <s v="x"/>
    <m/>
    <s v="Pa"/>
    <m/>
    <m/>
    <m/>
    <m/>
    <m/>
    <m/>
    <m/>
    <m/>
    <m/>
    <s v="K"/>
    <s v="x"/>
    <m/>
    <m/>
    <s v="110"/>
    <m/>
    <m/>
    <m/>
    <s v="n"/>
    <n v="0"/>
    <m/>
    <m/>
    <m/>
    <s v="x"/>
    <m/>
    <m/>
    <m/>
    <s v="Schaden stabil"/>
    <m/>
    <m/>
    <m/>
    <m/>
    <m/>
    <m/>
    <m/>
    <m/>
    <m/>
    <m/>
    <m/>
    <m/>
    <m/>
    <m/>
    <m/>
    <m/>
    <m/>
    <m/>
    <m/>
    <m/>
    <m/>
    <m/>
    <m/>
    <m/>
    <m/>
    <m/>
    <m/>
    <m/>
    <m/>
    <m/>
    <m/>
    <m/>
    <m/>
    <m/>
    <m/>
    <m/>
  </r>
  <r>
    <b v="1"/>
    <n v="828"/>
    <s v="L-1506-170682692"/>
    <s v="1000466167"/>
    <s v="Aal"/>
    <s v="https://portal.dnb.de/opac.htm?method=simpleSearch&amp;cqlMode=true&amp;query=idn%3D1000466167"/>
    <s v="III 75, 5"/>
    <s v="III 75, 5"/>
    <m/>
    <s v="Ledereinband, Schließen, erhabene Buchbeschläge"/>
    <x v="2"/>
    <s v="80° bis 110°, einseitig digitalisierbar?"/>
    <m/>
    <m/>
    <s v="Kassette"/>
    <s v="Nein"/>
    <n v="0"/>
    <m/>
    <m/>
    <m/>
    <m/>
    <m/>
    <m/>
    <m/>
    <m/>
    <m/>
    <x v="0"/>
    <m/>
    <m/>
    <m/>
    <m/>
    <m/>
    <m/>
    <m/>
    <m/>
    <m/>
    <m/>
    <m/>
    <m/>
    <m/>
    <m/>
    <m/>
    <m/>
    <m/>
    <m/>
    <m/>
    <m/>
    <m/>
    <m/>
    <m/>
    <m/>
    <m/>
    <m/>
    <m/>
    <n v="0"/>
    <m/>
    <m/>
    <m/>
    <m/>
    <m/>
    <m/>
    <m/>
    <m/>
    <m/>
    <m/>
    <m/>
    <m/>
    <m/>
    <m/>
    <m/>
    <m/>
    <m/>
    <m/>
    <m/>
    <m/>
    <m/>
    <m/>
    <m/>
    <m/>
    <m/>
    <m/>
    <m/>
    <m/>
    <m/>
    <m/>
    <m/>
    <m/>
    <m/>
    <m/>
    <m/>
    <m/>
    <m/>
    <m/>
    <m/>
    <m/>
    <m/>
    <m/>
    <m/>
    <m/>
  </r>
  <r>
    <b v="1"/>
    <n v="829"/>
    <s v="L-1541-315201436"/>
    <s v="1066779627"/>
    <s v="AaB"/>
    <s v="https://portal.dnb.de/opac.htm?method=simpleSearch&amp;cqlMode=true&amp;query=idn%3D1066779627"/>
    <s v="III 76, 1"/>
    <s v="III 76, 1"/>
    <s v="X"/>
    <s v="Ledereinband, Schließen, erhabene Buchbeschläge"/>
    <x v="2"/>
    <s v="80° bis 110°, einseitig digitalisierbar?"/>
    <s v="fester Rücken mit Schmuckprägung"/>
    <m/>
    <s v="Buchschuh"/>
    <s v="Nein"/>
    <n v="0"/>
    <m/>
    <m/>
    <m/>
    <m/>
    <m/>
    <m/>
    <m/>
    <m/>
    <m/>
    <x v="0"/>
    <m/>
    <m/>
    <m/>
    <m/>
    <m/>
    <m/>
    <m/>
    <m/>
    <m/>
    <m/>
    <m/>
    <m/>
    <m/>
    <m/>
    <m/>
    <m/>
    <m/>
    <m/>
    <m/>
    <m/>
    <m/>
    <m/>
    <m/>
    <m/>
    <m/>
    <m/>
    <m/>
    <n v="0"/>
    <m/>
    <m/>
    <m/>
    <m/>
    <m/>
    <m/>
    <m/>
    <m/>
    <m/>
    <m/>
    <m/>
    <m/>
    <m/>
    <m/>
    <m/>
    <m/>
    <m/>
    <m/>
    <m/>
    <m/>
    <m/>
    <m/>
    <m/>
    <m/>
    <m/>
    <m/>
    <m/>
    <m/>
    <m/>
    <m/>
    <m/>
    <m/>
    <m/>
    <m/>
    <m/>
    <m/>
    <m/>
    <m/>
    <m/>
    <m/>
    <m/>
    <m/>
    <m/>
    <m/>
  </r>
  <r>
    <b v="1"/>
    <n v="830"/>
    <s v="L-1558-315189622"/>
    <s v="1066767114"/>
    <s v="Aaf"/>
    <s v="https://portal.dnb.de/opac.htm?method=simpleSearch&amp;cqlMode=true&amp;query=idn%3D1066767114"/>
    <s v="III 76, 2"/>
    <s v="III 76, 2"/>
    <s v="X"/>
    <s v="Papier- oder Pappeinband"/>
    <x v="1"/>
    <s v="180°"/>
    <s v="fester Rücken mit Schmuckprägung"/>
    <m/>
    <m/>
    <m/>
    <n v="3"/>
    <m/>
    <m/>
    <m/>
    <m/>
    <m/>
    <m/>
    <m/>
    <m/>
    <m/>
    <x v="5"/>
    <m/>
    <m/>
    <s v="f"/>
    <m/>
    <m/>
    <m/>
    <m/>
    <m/>
    <s v="Pa"/>
    <m/>
    <m/>
    <m/>
    <m/>
    <m/>
    <m/>
    <m/>
    <m/>
    <m/>
    <m/>
    <m/>
    <m/>
    <m/>
    <s v="80"/>
    <m/>
    <m/>
    <m/>
    <s v="ja vor"/>
    <n v="1.5"/>
    <m/>
    <m/>
    <m/>
    <m/>
    <m/>
    <m/>
    <m/>
    <m/>
    <m/>
    <m/>
    <s v="x"/>
    <m/>
    <s v="x"/>
    <m/>
    <m/>
    <m/>
    <s v="x"/>
    <m/>
    <m/>
    <m/>
    <m/>
    <m/>
    <m/>
    <n v="1.5"/>
    <s v="evtl. kleine Hülse, Fragment inneliegend, ggf. Rücken mit JP überfangen"/>
    <m/>
    <m/>
    <m/>
    <m/>
    <m/>
    <m/>
    <m/>
    <m/>
    <m/>
    <m/>
    <m/>
    <m/>
    <m/>
    <m/>
    <m/>
    <m/>
    <m/>
    <m/>
    <m/>
  </r>
  <r>
    <b v="0"/>
    <m/>
    <m/>
    <m/>
    <m/>
    <m/>
    <s v="III 77, 1"/>
    <m/>
    <s v="X"/>
    <s v="Pergamentband"/>
    <x v="2"/>
    <s v="nur sehr geringer Öffnungswinkel"/>
    <s v="hohler Rücken"/>
    <m/>
    <s v="Kassette"/>
    <s v="Nein"/>
    <n v="2"/>
    <m/>
    <m/>
    <m/>
    <m/>
    <m/>
    <m/>
    <m/>
    <m/>
    <m/>
    <x v="7"/>
    <m/>
    <m/>
    <s v="h"/>
    <m/>
    <m/>
    <m/>
    <m/>
    <m/>
    <s v="Pa"/>
    <m/>
    <m/>
    <m/>
    <m/>
    <m/>
    <m/>
    <m/>
    <m/>
    <m/>
    <m/>
    <m/>
    <m/>
    <m/>
    <s v="45"/>
    <s v="x"/>
    <m/>
    <m/>
    <s v="ja vor"/>
    <n v="2"/>
    <m/>
    <s v="Gewebe"/>
    <m/>
    <m/>
    <m/>
    <m/>
    <m/>
    <m/>
    <s v="x 45"/>
    <m/>
    <s v="x"/>
    <m/>
    <m/>
    <m/>
    <m/>
    <m/>
    <m/>
    <m/>
    <m/>
    <m/>
    <m/>
    <m/>
    <m/>
    <m/>
    <m/>
    <m/>
    <m/>
    <m/>
    <m/>
    <m/>
    <m/>
    <m/>
    <m/>
    <m/>
    <s v="x"/>
    <m/>
    <m/>
    <m/>
    <m/>
    <m/>
    <m/>
    <m/>
    <n v="2"/>
    <s v="v.a. Risse im Titelblatt , ggf auch letztes Blatt, Lage hinten belassen"/>
  </r>
  <r>
    <b v="1"/>
    <m/>
    <s v="L-1552-822821869"/>
    <s v="1268123862"/>
    <s v="Aa"/>
    <m/>
    <s v="III 77, 1"/>
    <s v="III 77, 1"/>
    <m/>
    <m/>
    <x v="0"/>
    <m/>
    <m/>
    <m/>
    <m/>
    <m/>
    <m/>
    <m/>
    <m/>
    <m/>
    <m/>
    <m/>
    <m/>
    <m/>
    <m/>
    <m/>
    <x v="0"/>
    <m/>
    <m/>
    <m/>
    <m/>
    <m/>
    <m/>
    <m/>
    <m/>
    <m/>
    <m/>
    <m/>
    <m/>
    <m/>
    <m/>
    <m/>
    <m/>
    <m/>
    <m/>
    <m/>
    <m/>
    <m/>
    <m/>
    <m/>
    <m/>
    <m/>
    <m/>
    <m/>
    <m/>
    <m/>
    <m/>
    <m/>
    <m/>
    <m/>
    <m/>
    <m/>
    <m/>
    <m/>
    <m/>
    <m/>
    <m/>
    <m/>
    <m/>
    <m/>
    <m/>
    <m/>
    <m/>
    <m/>
    <m/>
    <m/>
    <m/>
    <m/>
    <m/>
    <m/>
    <m/>
    <m/>
    <m/>
    <m/>
    <m/>
    <m/>
    <m/>
    <m/>
    <m/>
    <m/>
    <m/>
    <m/>
    <m/>
    <m/>
    <m/>
    <m/>
    <m/>
    <m/>
    <m/>
  </r>
  <r>
    <b v="1"/>
    <n v="831"/>
    <s v="L-1554-315464313"/>
    <s v="1066936455"/>
    <s v="Aaf"/>
    <s v="https://portal.dnb.de/opac.htm?method=simpleSearch&amp;cqlMode=true&amp;query=idn%3D1066936455"/>
    <s v="III 78, 1"/>
    <s v="III 78, 1"/>
    <s v="X"/>
    <s v="Ledereinband, Schließen, erhabene Buchbeschläge"/>
    <x v="1"/>
    <s v="80° bis 110°, einseitig digitalisierbar?"/>
    <s v="fester Rücken mit Schmuckprägung"/>
    <m/>
    <s v="Buchschuh"/>
    <s v="Nein"/>
    <n v="1"/>
    <m/>
    <m/>
    <m/>
    <m/>
    <m/>
    <m/>
    <m/>
    <m/>
    <m/>
    <x v="3"/>
    <m/>
    <m/>
    <s v="f"/>
    <m/>
    <m/>
    <m/>
    <m/>
    <m/>
    <s v="Pa"/>
    <m/>
    <m/>
    <m/>
    <m/>
    <m/>
    <m/>
    <m/>
    <m/>
    <m/>
    <m/>
    <m/>
    <m/>
    <m/>
    <s v="60"/>
    <m/>
    <m/>
    <m/>
    <s v="n"/>
    <n v="0"/>
    <m/>
    <m/>
    <m/>
    <s v="x"/>
    <m/>
    <m/>
    <m/>
    <s v="Schaden stabil"/>
    <m/>
    <m/>
    <m/>
    <m/>
    <m/>
    <m/>
    <m/>
    <m/>
    <m/>
    <m/>
    <m/>
    <m/>
    <m/>
    <m/>
    <m/>
    <m/>
    <m/>
    <m/>
    <m/>
    <m/>
    <m/>
    <m/>
    <m/>
    <m/>
    <m/>
    <m/>
    <m/>
    <m/>
    <m/>
    <m/>
    <m/>
    <m/>
    <m/>
    <m/>
    <m/>
    <m/>
  </r>
  <r>
    <b v="1"/>
    <n v="832"/>
    <s v="L-1560-161002250"/>
    <s v="995843651"/>
    <s v="Aal"/>
    <s v="https://portal.dnb.de/opac.htm?method=simpleSearch&amp;cqlMode=true&amp;query=idn%3D995843651"/>
    <s v="III 78, 2"/>
    <s v="III 78, 2"/>
    <m/>
    <m/>
    <x v="1"/>
    <m/>
    <m/>
    <m/>
    <m/>
    <m/>
    <m/>
    <m/>
    <m/>
    <m/>
    <m/>
    <m/>
    <m/>
    <m/>
    <m/>
    <m/>
    <x v="7"/>
    <m/>
    <m/>
    <s v="h"/>
    <m/>
    <m/>
    <m/>
    <m/>
    <m/>
    <s v="Pa"/>
    <m/>
    <m/>
    <m/>
    <m/>
    <m/>
    <m/>
    <m/>
    <m/>
    <m/>
    <m/>
    <m/>
    <m/>
    <m/>
    <s v="180"/>
    <m/>
    <m/>
    <m/>
    <s v="n"/>
    <n v="0"/>
    <m/>
    <m/>
    <m/>
    <m/>
    <m/>
    <m/>
    <m/>
    <m/>
    <m/>
    <m/>
    <m/>
    <m/>
    <m/>
    <m/>
    <m/>
    <m/>
    <m/>
    <m/>
    <m/>
    <m/>
    <m/>
    <m/>
    <m/>
    <m/>
    <m/>
    <m/>
    <m/>
    <m/>
    <m/>
    <m/>
    <m/>
    <m/>
    <m/>
    <m/>
    <m/>
    <m/>
    <m/>
    <m/>
    <m/>
    <m/>
    <m/>
    <m/>
    <m/>
    <m/>
  </r>
  <r>
    <b v="1"/>
    <n v="833"/>
    <s v="L-1501-315326328"/>
    <s v="106686814X"/>
    <s v="Aaf"/>
    <s v="https://portal.dnb.de/opac.htm?method=simpleSearch&amp;cqlMode=true&amp;query=idn%3D106686814X"/>
    <s v="III 79, 1"/>
    <s v="III 79, 1"/>
    <m/>
    <m/>
    <x v="1"/>
    <m/>
    <m/>
    <m/>
    <m/>
    <m/>
    <m/>
    <m/>
    <m/>
    <m/>
    <m/>
    <m/>
    <m/>
    <m/>
    <m/>
    <m/>
    <x v="9"/>
    <m/>
    <m/>
    <s v="h"/>
    <m/>
    <m/>
    <m/>
    <m/>
    <m/>
    <s v="Pa"/>
    <m/>
    <m/>
    <m/>
    <m/>
    <m/>
    <m/>
    <m/>
    <m/>
    <m/>
    <m/>
    <m/>
    <m/>
    <m/>
    <s v="110"/>
    <m/>
    <m/>
    <m/>
    <s v="n"/>
    <n v="0"/>
    <m/>
    <m/>
    <m/>
    <m/>
    <m/>
    <m/>
    <m/>
    <m/>
    <m/>
    <m/>
    <m/>
    <m/>
    <m/>
    <m/>
    <m/>
    <m/>
    <m/>
    <m/>
    <m/>
    <m/>
    <m/>
    <m/>
    <m/>
    <m/>
    <m/>
    <m/>
    <m/>
    <m/>
    <m/>
    <m/>
    <m/>
    <m/>
    <m/>
    <m/>
    <m/>
    <m/>
    <m/>
    <m/>
    <m/>
    <m/>
    <m/>
    <m/>
    <m/>
    <m/>
  </r>
  <r>
    <b v="1"/>
    <n v="834"/>
    <s v="L-1517-315487054"/>
    <s v="1066956375"/>
    <s v="Aaf"/>
    <s v="https://portal.dnb.de/opac.htm?method=simpleSearch&amp;cqlMode=true&amp;query=idn%3D1066956375"/>
    <s v="III 80, 1"/>
    <s v="III 80, 1"/>
    <m/>
    <m/>
    <x v="1"/>
    <m/>
    <m/>
    <m/>
    <m/>
    <m/>
    <m/>
    <m/>
    <m/>
    <m/>
    <m/>
    <m/>
    <m/>
    <m/>
    <m/>
    <m/>
    <x v="6"/>
    <s v="x"/>
    <m/>
    <s v="h/E"/>
    <m/>
    <m/>
    <m/>
    <m/>
    <m/>
    <s v="Pa"/>
    <s v="x"/>
    <m/>
    <m/>
    <m/>
    <m/>
    <m/>
    <m/>
    <m/>
    <m/>
    <m/>
    <m/>
    <m/>
    <m/>
    <s v="110"/>
    <m/>
    <m/>
    <m/>
    <s v="n"/>
    <n v="0"/>
    <m/>
    <m/>
    <m/>
    <s v="x"/>
    <m/>
    <m/>
    <m/>
    <m/>
    <m/>
    <m/>
    <m/>
    <m/>
    <m/>
    <m/>
    <m/>
    <m/>
    <m/>
    <m/>
    <m/>
    <m/>
    <m/>
    <m/>
    <m/>
    <m/>
    <m/>
    <m/>
    <m/>
    <m/>
    <m/>
    <m/>
    <m/>
    <m/>
    <m/>
    <m/>
    <m/>
    <m/>
    <m/>
    <m/>
    <m/>
    <m/>
    <m/>
    <m/>
    <m/>
    <m/>
  </r>
  <r>
    <b v="1"/>
    <n v="835"/>
    <s v="L-1504-315220163"/>
    <s v="1066800278"/>
    <s v="Aaf"/>
    <s v="https://portal.dnb.de/opac.htm?method=simpleSearch&amp;cqlMode=true&amp;query=idn%3D1066800278"/>
    <s v="III 81, 1"/>
    <s v="III 81, 1"/>
    <m/>
    <m/>
    <x v="1"/>
    <m/>
    <m/>
    <m/>
    <m/>
    <m/>
    <m/>
    <m/>
    <m/>
    <m/>
    <m/>
    <m/>
    <m/>
    <m/>
    <m/>
    <m/>
    <x v="3"/>
    <s v="x"/>
    <m/>
    <s v="f"/>
    <m/>
    <m/>
    <m/>
    <m/>
    <m/>
    <s v="Pa"/>
    <m/>
    <m/>
    <m/>
    <m/>
    <m/>
    <m/>
    <m/>
    <m/>
    <m/>
    <s v="I/R"/>
    <s v="x"/>
    <m/>
    <m/>
    <s v="80"/>
    <m/>
    <m/>
    <m/>
    <s v="n"/>
    <n v="0"/>
    <m/>
    <m/>
    <m/>
    <s v="x"/>
    <m/>
    <m/>
    <m/>
    <m/>
    <m/>
    <m/>
    <m/>
    <m/>
    <m/>
    <m/>
    <m/>
    <m/>
    <m/>
    <m/>
    <m/>
    <m/>
    <m/>
    <m/>
    <m/>
    <m/>
    <m/>
    <m/>
    <m/>
    <m/>
    <m/>
    <m/>
    <m/>
    <m/>
    <m/>
    <m/>
    <m/>
    <m/>
    <m/>
    <m/>
    <m/>
    <m/>
    <m/>
    <m/>
    <m/>
    <m/>
  </r>
  <r>
    <b v="1"/>
    <n v="836"/>
    <s v="L-1504-315220155"/>
    <s v="1066800278"/>
    <s v="Aaf"/>
    <s v="https://portal.dnb.de/opac.htm?method=simpleSearch&amp;cqlMode=true&amp;query=idn%3D1066800278"/>
    <s v="III 81, 1"/>
    <s v="III 81, 1"/>
    <m/>
    <m/>
    <x v="0"/>
    <m/>
    <m/>
    <m/>
    <m/>
    <m/>
    <m/>
    <m/>
    <m/>
    <m/>
    <m/>
    <m/>
    <m/>
    <m/>
    <m/>
    <m/>
    <x v="0"/>
    <m/>
    <m/>
    <m/>
    <m/>
    <m/>
    <m/>
    <m/>
    <m/>
    <m/>
    <m/>
    <m/>
    <m/>
    <m/>
    <m/>
    <m/>
    <m/>
    <m/>
    <m/>
    <m/>
    <m/>
    <m/>
    <m/>
    <m/>
    <m/>
    <m/>
    <m/>
    <m/>
    <n v="0"/>
    <m/>
    <m/>
    <m/>
    <m/>
    <m/>
    <m/>
    <m/>
    <m/>
    <m/>
    <m/>
    <m/>
    <m/>
    <m/>
    <m/>
    <m/>
    <m/>
    <m/>
    <m/>
    <m/>
    <m/>
    <m/>
    <m/>
    <m/>
    <m/>
    <m/>
    <m/>
    <m/>
    <m/>
    <m/>
    <m/>
    <m/>
    <m/>
    <m/>
    <m/>
    <m/>
    <m/>
    <m/>
    <m/>
    <m/>
    <m/>
    <m/>
    <m/>
    <m/>
    <m/>
  </r>
  <r>
    <b v="1"/>
    <n v="837"/>
    <s v="L-1521-315218711"/>
    <s v="1066798540"/>
    <s v="Aaf"/>
    <s v="https://portal.dnb.de/opac.htm?method=simpleSearch&amp;cqlMode=true&amp;query=idn%3D1066798540"/>
    <s v="III 82, 1"/>
    <s v="III 82, 1"/>
    <m/>
    <m/>
    <x v="2"/>
    <m/>
    <m/>
    <m/>
    <m/>
    <m/>
    <m/>
    <m/>
    <m/>
    <m/>
    <m/>
    <m/>
    <m/>
    <m/>
    <m/>
    <m/>
    <x v="6"/>
    <s v="x"/>
    <m/>
    <s v="h/E"/>
    <m/>
    <m/>
    <m/>
    <m/>
    <m/>
    <s v="Pa"/>
    <m/>
    <m/>
    <m/>
    <m/>
    <m/>
    <m/>
    <m/>
    <m/>
    <m/>
    <m/>
    <m/>
    <m/>
    <m/>
    <s v="110"/>
    <m/>
    <m/>
    <m/>
    <s v="n"/>
    <n v="0"/>
    <m/>
    <m/>
    <m/>
    <s v="x"/>
    <m/>
    <m/>
    <m/>
    <m/>
    <m/>
    <m/>
    <m/>
    <m/>
    <m/>
    <m/>
    <m/>
    <m/>
    <m/>
    <m/>
    <m/>
    <m/>
    <m/>
    <m/>
    <m/>
    <m/>
    <m/>
    <m/>
    <m/>
    <m/>
    <m/>
    <m/>
    <m/>
    <m/>
    <m/>
    <m/>
    <m/>
    <m/>
    <m/>
    <m/>
    <m/>
    <m/>
    <m/>
    <m/>
    <m/>
    <m/>
  </r>
  <r>
    <b v="0"/>
    <n v="838"/>
    <s v="L-1520-315294493"/>
    <s v="1066834555"/>
    <m/>
    <s v="https://portal.dnb.de/opac.htm?method=simpleSearch&amp;cqlMode=true&amp;query=idn%3D1066834555"/>
    <s v="III 83, 1"/>
    <m/>
    <m/>
    <m/>
    <x v="1"/>
    <m/>
    <m/>
    <m/>
    <m/>
    <m/>
    <m/>
    <m/>
    <m/>
    <m/>
    <m/>
    <s v="DA"/>
    <m/>
    <m/>
    <m/>
    <m/>
    <x v="0"/>
    <m/>
    <m/>
    <m/>
    <m/>
    <m/>
    <m/>
    <m/>
    <m/>
    <m/>
    <m/>
    <m/>
    <m/>
    <m/>
    <m/>
    <m/>
    <m/>
    <m/>
    <m/>
    <m/>
    <m/>
    <m/>
    <m/>
    <m/>
    <m/>
    <m/>
    <m/>
    <m/>
    <n v="0"/>
    <m/>
    <m/>
    <m/>
    <m/>
    <s v="x"/>
    <m/>
    <m/>
    <s v="nur Einband (Papierband) am Standort (Inhalt offenbar heraus gelöst)"/>
    <m/>
    <m/>
    <m/>
    <m/>
    <m/>
    <m/>
    <m/>
    <m/>
    <m/>
    <m/>
    <m/>
    <m/>
    <m/>
    <m/>
    <m/>
    <m/>
    <m/>
    <m/>
    <m/>
    <m/>
    <m/>
    <m/>
    <m/>
    <m/>
    <m/>
    <m/>
    <m/>
    <m/>
    <m/>
    <m/>
    <m/>
    <m/>
    <m/>
    <m/>
    <m/>
    <m/>
  </r>
  <r>
    <b v="1"/>
    <n v="839"/>
    <s v="L-1522-170280322"/>
    <s v="1000270947"/>
    <s v="Aal"/>
    <s v="https://portal.dnb.de/opac.htm?method=simpleSearch&amp;cqlMode=true&amp;query=idn%3D1000270947"/>
    <s v="III 83, 3"/>
    <s v="III 83, 3"/>
    <m/>
    <m/>
    <x v="1"/>
    <m/>
    <m/>
    <m/>
    <m/>
    <m/>
    <m/>
    <m/>
    <m/>
    <m/>
    <m/>
    <m/>
    <m/>
    <m/>
    <m/>
    <m/>
    <x v="9"/>
    <m/>
    <m/>
    <s v="h/E"/>
    <m/>
    <m/>
    <m/>
    <m/>
    <m/>
    <s v="Pa"/>
    <m/>
    <m/>
    <m/>
    <m/>
    <m/>
    <m/>
    <m/>
    <m/>
    <m/>
    <m/>
    <m/>
    <m/>
    <m/>
    <s v="110"/>
    <m/>
    <m/>
    <m/>
    <s v="n"/>
    <n v="0"/>
    <m/>
    <m/>
    <m/>
    <m/>
    <m/>
    <m/>
    <m/>
    <m/>
    <m/>
    <m/>
    <m/>
    <m/>
    <m/>
    <m/>
    <m/>
    <m/>
    <m/>
    <m/>
    <m/>
    <m/>
    <m/>
    <m/>
    <m/>
    <m/>
    <m/>
    <m/>
    <m/>
    <m/>
    <m/>
    <m/>
    <m/>
    <m/>
    <m/>
    <m/>
    <m/>
    <m/>
    <m/>
    <m/>
    <m/>
    <m/>
    <m/>
    <m/>
    <m/>
    <m/>
  </r>
  <r>
    <b v="0"/>
    <n v="840"/>
    <s v="L-1545-154870943"/>
    <s v="994251505"/>
    <m/>
    <s v="https://portal.dnb.de/opac.htm?method=simpleSearch&amp;cqlMode=true&amp;query=idn%3D994251505"/>
    <s v="III 83, 4"/>
    <m/>
    <m/>
    <m/>
    <x v="1"/>
    <m/>
    <m/>
    <m/>
    <m/>
    <m/>
    <m/>
    <m/>
    <m/>
    <m/>
    <m/>
    <m/>
    <m/>
    <m/>
    <m/>
    <m/>
    <x v="2"/>
    <m/>
    <m/>
    <s v="f"/>
    <m/>
    <m/>
    <m/>
    <m/>
    <m/>
    <s v="Pa"/>
    <m/>
    <m/>
    <m/>
    <m/>
    <m/>
    <m/>
    <m/>
    <m/>
    <m/>
    <m/>
    <m/>
    <m/>
    <m/>
    <s v="max 110"/>
    <m/>
    <m/>
    <m/>
    <s v="n"/>
    <n v="0"/>
    <m/>
    <s v="Gewebe"/>
    <m/>
    <m/>
    <m/>
    <m/>
    <m/>
    <m/>
    <m/>
    <m/>
    <m/>
    <m/>
    <m/>
    <m/>
    <m/>
    <m/>
    <m/>
    <m/>
    <m/>
    <m/>
    <m/>
    <m/>
    <m/>
    <m/>
    <m/>
    <m/>
    <m/>
    <m/>
    <m/>
    <m/>
    <m/>
    <m/>
    <m/>
    <m/>
    <m/>
    <m/>
    <m/>
    <m/>
    <m/>
    <m/>
    <m/>
    <m/>
    <m/>
    <m/>
  </r>
  <r>
    <b v="0"/>
    <n v="841"/>
    <s v="L-1533-157862151"/>
    <s v="994801394"/>
    <m/>
    <s v="https://portal.dnb.de/opac.htm?method=simpleSearch&amp;cqlMode=true&amp;query=idn%3D994801394"/>
    <s v="III 83, 4"/>
    <m/>
    <m/>
    <m/>
    <x v="0"/>
    <m/>
    <m/>
    <m/>
    <m/>
    <m/>
    <m/>
    <m/>
    <m/>
    <m/>
    <m/>
    <m/>
    <m/>
    <m/>
    <m/>
    <m/>
    <x v="0"/>
    <m/>
    <m/>
    <m/>
    <m/>
    <m/>
    <m/>
    <m/>
    <m/>
    <m/>
    <m/>
    <m/>
    <m/>
    <m/>
    <m/>
    <m/>
    <m/>
    <m/>
    <m/>
    <m/>
    <m/>
    <m/>
    <m/>
    <m/>
    <m/>
    <m/>
    <m/>
    <m/>
    <n v="0"/>
    <m/>
    <m/>
    <m/>
    <m/>
    <m/>
    <m/>
    <m/>
    <m/>
    <m/>
    <m/>
    <m/>
    <m/>
    <m/>
    <m/>
    <m/>
    <m/>
    <m/>
    <m/>
    <m/>
    <m/>
    <m/>
    <m/>
    <m/>
    <m/>
    <m/>
    <m/>
    <m/>
    <m/>
    <m/>
    <m/>
    <m/>
    <m/>
    <m/>
    <m/>
    <m/>
    <m/>
    <m/>
    <m/>
    <m/>
    <m/>
    <m/>
    <m/>
    <m/>
    <m/>
  </r>
  <r>
    <b v="1"/>
    <m/>
    <s v="L-1533-769693059"/>
    <s v="1255208783"/>
    <s v="Qd"/>
    <m/>
    <s v="III 83, 4"/>
    <s v="III 83, 4"/>
    <m/>
    <m/>
    <x v="0"/>
    <m/>
    <m/>
    <m/>
    <m/>
    <m/>
    <m/>
    <m/>
    <m/>
    <m/>
    <m/>
    <m/>
    <m/>
    <m/>
    <m/>
    <m/>
    <x v="0"/>
    <m/>
    <m/>
    <m/>
    <m/>
    <m/>
    <m/>
    <m/>
    <m/>
    <m/>
    <m/>
    <m/>
    <m/>
    <m/>
    <m/>
    <m/>
    <m/>
    <m/>
    <m/>
    <m/>
    <m/>
    <m/>
    <m/>
    <m/>
    <m/>
    <m/>
    <m/>
    <m/>
    <m/>
    <m/>
    <m/>
    <m/>
    <m/>
    <m/>
    <m/>
    <m/>
    <m/>
    <m/>
    <m/>
    <m/>
    <m/>
    <m/>
    <m/>
    <m/>
    <m/>
    <m/>
    <m/>
    <m/>
    <m/>
    <m/>
    <m/>
    <m/>
    <m/>
    <m/>
    <m/>
    <m/>
    <m/>
    <m/>
    <m/>
    <m/>
    <m/>
    <m/>
    <m/>
    <m/>
    <m/>
    <m/>
    <m/>
    <m/>
    <m/>
    <m/>
    <m/>
    <m/>
    <m/>
  </r>
  <r>
    <b v="1"/>
    <n v="842"/>
    <s v="L-1529-315490942"/>
    <s v="1066960453"/>
    <s v="Aaf"/>
    <s v="https://portal.dnb.de/opac.htm?method=simpleSearch&amp;cqlMode=true&amp;query=idn%3D1066960453"/>
    <s v="III 84, 1"/>
    <s v="III 84, 1"/>
    <m/>
    <m/>
    <x v="1"/>
    <m/>
    <m/>
    <m/>
    <m/>
    <m/>
    <m/>
    <m/>
    <m/>
    <m/>
    <m/>
    <m/>
    <m/>
    <m/>
    <m/>
    <s v="x"/>
    <x v="6"/>
    <s v="x"/>
    <m/>
    <s v="h/E"/>
    <m/>
    <m/>
    <m/>
    <m/>
    <m/>
    <s v="Pa"/>
    <s v="x"/>
    <m/>
    <m/>
    <m/>
    <m/>
    <m/>
    <m/>
    <m/>
    <m/>
    <m/>
    <m/>
    <m/>
    <m/>
    <s v="110"/>
    <m/>
    <m/>
    <m/>
    <s v="n"/>
    <n v="0"/>
    <m/>
    <m/>
    <m/>
    <s v="x"/>
    <m/>
    <m/>
    <m/>
    <m/>
    <m/>
    <m/>
    <m/>
    <m/>
    <m/>
    <m/>
    <m/>
    <m/>
    <m/>
    <m/>
    <m/>
    <m/>
    <m/>
    <m/>
    <m/>
    <m/>
    <m/>
    <m/>
    <m/>
    <m/>
    <m/>
    <m/>
    <m/>
    <m/>
    <m/>
    <m/>
    <m/>
    <m/>
    <m/>
    <m/>
    <m/>
    <m/>
    <m/>
    <m/>
    <m/>
    <m/>
  </r>
  <r>
    <b v="1"/>
    <n v="843"/>
    <s v="L-1557-315490489"/>
    <s v="1066959978"/>
    <s v="Aaf"/>
    <s v="https://portal.dnb.de/opac.htm?method=simpleSearch&amp;cqlMode=true&amp;query=idn%3D1066959978"/>
    <s v="III 84, 2"/>
    <s v="III 84, 2"/>
    <m/>
    <m/>
    <x v="1"/>
    <m/>
    <m/>
    <m/>
    <m/>
    <m/>
    <m/>
    <m/>
    <m/>
    <m/>
    <m/>
    <m/>
    <m/>
    <m/>
    <m/>
    <m/>
    <x v="9"/>
    <m/>
    <m/>
    <s v="h/E"/>
    <m/>
    <m/>
    <m/>
    <m/>
    <m/>
    <s v="Pa"/>
    <m/>
    <m/>
    <m/>
    <m/>
    <m/>
    <m/>
    <m/>
    <m/>
    <m/>
    <m/>
    <m/>
    <m/>
    <m/>
    <s v="110"/>
    <m/>
    <m/>
    <m/>
    <s v="n"/>
    <n v="0"/>
    <m/>
    <m/>
    <m/>
    <m/>
    <m/>
    <m/>
    <m/>
    <m/>
    <m/>
    <m/>
    <m/>
    <m/>
    <m/>
    <m/>
    <m/>
    <m/>
    <m/>
    <m/>
    <m/>
    <m/>
    <m/>
    <m/>
    <m/>
    <m/>
    <m/>
    <m/>
    <m/>
    <m/>
    <m/>
    <m/>
    <m/>
    <m/>
    <m/>
    <m/>
    <m/>
    <m/>
    <m/>
    <m/>
    <m/>
    <m/>
    <m/>
    <m/>
    <m/>
    <m/>
  </r>
  <r>
    <b v="1"/>
    <n v="844"/>
    <s v="L-1544-315201215"/>
    <s v="106677935X"/>
    <s v="Aaf"/>
    <s v="https://portal.dnb.de/opac.htm?method=simpleSearch&amp;cqlMode=true&amp;query=idn%3D106677935X"/>
    <s v="III 85, 1"/>
    <s v="III 85, 1"/>
    <m/>
    <m/>
    <x v="2"/>
    <m/>
    <m/>
    <m/>
    <m/>
    <m/>
    <m/>
    <m/>
    <m/>
    <m/>
    <m/>
    <m/>
    <m/>
    <m/>
    <m/>
    <m/>
    <x v="7"/>
    <m/>
    <m/>
    <s v="h"/>
    <m/>
    <m/>
    <s v="x"/>
    <m/>
    <m/>
    <s v="Pa"/>
    <m/>
    <m/>
    <m/>
    <m/>
    <m/>
    <m/>
    <m/>
    <m/>
    <m/>
    <m/>
    <m/>
    <m/>
    <m/>
    <s v="110"/>
    <m/>
    <m/>
    <m/>
    <s v="n"/>
    <n v="0"/>
    <m/>
    <m/>
    <m/>
    <m/>
    <m/>
    <m/>
    <m/>
    <m/>
    <m/>
    <s v="Box (wegen Deckeln)"/>
    <m/>
    <m/>
    <m/>
    <m/>
    <m/>
    <m/>
    <m/>
    <m/>
    <m/>
    <m/>
    <m/>
    <m/>
    <m/>
    <m/>
    <m/>
    <m/>
    <m/>
    <m/>
    <m/>
    <m/>
    <m/>
    <m/>
    <m/>
    <m/>
    <m/>
    <m/>
    <m/>
    <m/>
    <m/>
    <m/>
    <m/>
    <m/>
    <m/>
    <m/>
  </r>
  <r>
    <b v="0"/>
    <n v="845"/>
    <s v="L-1552-315186844"/>
    <s v="1066764115"/>
    <m/>
    <s v="https://portal.dnb.de/opac.htm?method=simpleSearch&amp;cqlMode=true&amp;query=idn%3D1066764115"/>
    <s v="III 86, 1"/>
    <m/>
    <m/>
    <m/>
    <x v="1"/>
    <m/>
    <m/>
    <m/>
    <m/>
    <m/>
    <m/>
    <m/>
    <m/>
    <m/>
    <m/>
    <m/>
    <m/>
    <m/>
    <m/>
    <m/>
    <x v="6"/>
    <s v="x"/>
    <m/>
    <s v="h/E"/>
    <m/>
    <m/>
    <m/>
    <m/>
    <m/>
    <s v="Pa"/>
    <m/>
    <m/>
    <m/>
    <m/>
    <m/>
    <m/>
    <m/>
    <m/>
    <m/>
    <m/>
    <m/>
    <m/>
    <m/>
    <s v="110"/>
    <m/>
    <m/>
    <m/>
    <s v="n"/>
    <n v="0"/>
    <m/>
    <m/>
    <m/>
    <s v="x"/>
    <m/>
    <m/>
    <m/>
    <m/>
    <m/>
    <m/>
    <m/>
    <m/>
    <m/>
    <m/>
    <m/>
    <m/>
    <m/>
    <m/>
    <m/>
    <m/>
    <m/>
    <m/>
    <m/>
    <m/>
    <m/>
    <m/>
    <m/>
    <m/>
    <m/>
    <m/>
    <m/>
    <m/>
    <m/>
    <m/>
    <m/>
    <m/>
    <m/>
    <m/>
    <m/>
    <m/>
    <m/>
    <m/>
    <m/>
    <m/>
  </r>
  <r>
    <b v="1"/>
    <m/>
    <s v="L-9999-414746198"/>
    <s v="1138240702"/>
    <s v="Qd"/>
    <m/>
    <s v="III 86, 1"/>
    <s v="III 86, 1"/>
    <m/>
    <m/>
    <x v="0"/>
    <m/>
    <m/>
    <m/>
    <m/>
    <m/>
    <m/>
    <m/>
    <m/>
    <m/>
    <m/>
    <m/>
    <m/>
    <m/>
    <m/>
    <m/>
    <x v="0"/>
    <m/>
    <m/>
    <m/>
    <m/>
    <m/>
    <m/>
    <m/>
    <m/>
    <m/>
    <m/>
    <m/>
    <m/>
    <m/>
    <m/>
    <m/>
    <m/>
    <m/>
    <m/>
    <m/>
    <m/>
    <m/>
    <m/>
    <m/>
    <m/>
    <m/>
    <m/>
    <m/>
    <m/>
    <m/>
    <m/>
    <m/>
    <m/>
    <m/>
    <m/>
    <m/>
    <m/>
    <m/>
    <m/>
    <m/>
    <m/>
    <m/>
    <m/>
    <m/>
    <m/>
    <m/>
    <m/>
    <m/>
    <m/>
    <m/>
    <m/>
    <m/>
    <m/>
    <m/>
    <m/>
    <m/>
    <m/>
    <m/>
    <m/>
    <m/>
    <m/>
    <m/>
    <m/>
    <m/>
    <m/>
    <m/>
    <m/>
    <m/>
    <m/>
    <m/>
    <m/>
    <m/>
    <m/>
  </r>
  <r>
    <b v="0"/>
    <n v="846"/>
    <s v="L-1880-671059777"/>
    <s v="1208798723"/>
    <m/>
    <s v="https://portal.dnb.de/opac.htm?method=simpleSearch&amp;cqlMode=true&amp;query=idn%3D1208798723"/>
    <s v="III 86, 1 (1. angebundenes Werk)"/>
    <m/>
    <m/>
    <m/>
    <x v="0"/>
    <m/>
    <m/>
    <m/>
    <m/>
    <m/>
    <m/>
    <m/>
    <m/>
    <m/>
    <m/>
    <m/>
    <m/>
    <m/>
    <m/>
    <m/>
    <x v="0"/>
    <m/>
    <m/>
    <m/>
    <m/>
    <m/>
    <m/>
    <m/>
    <m/>
    <m/>
    <m/>
    <m/>
    <m/>
    <m/>
    <m/>
    <m/>
    <m/>
    <m/>
    <m/>
    <m/>
    <m/>
    <m/>
    <m/>
    <m/>
    <m/>
    <m/>
    <m/>
    <m/>
    <n v="0"/>
    <m/>
    <m/>
    <m/>
    <m/>
    <m/>
    <m/>
    <m/>
    <m/>
    <m/>
    <m/>
    <m/>
    <m/>
    <m/>
    <m/>
    <m/>
    <m/>
    <m/>
    <m/>
    <m/>
    <m/>
    <m/>
    <m/>
    <m/>
    <m/>
    <m/>
    <m/>
    <m/>
    <m/>
    <m/>
    <m/>
    <m/>
    <m/>
    <m/>
    <m/>
    <m/>
    <m/>
    <m/>
    <m/>
    <m/>
    <m/>
    <m/>
    <m/>
    <m/>
    <m/>
  </r>
  <r>
    <b v="0"/>
    <n v="847"/>
    <s v="L-1879-679671137"/>
    <s v="1211494845"/>
    <m/>
    <s v="https://portal.dnb.de/opac.htm?method=simpleSearch&amp;cqlMode=true&amp;query=idn%3D1211494845"/>
    <s v="III 86, 1 (2. angebundenes Werk)"/>
    <m/>
    <m/>
    <m/>
    <x v="0"/>
    <m/>
    <m/>
    <m/>
    <m/>
    <m/>
    <m/>
    <m/>
    <m/>
    <m/>
    <m/>
    <m/>
    <m/>
    <m/>
    <m/>
    <m/>
    <x v="0"/>
    <m/>
    <m/>
    <m/>
    <m/>
    <m/>
    <m/>
    <m/>
    <m/>
    <m/>
    <m/>
    <m/>
    <m/>
    <m/>
    <m/>
    <m/>
    <m/>
    <m/>
    <m/>
    <m/>
    <m/>
    <m/>
    <m/>
    <m/>
    <m/>
    <m/>
    <m/>
    <m/>
    <n v="0"/>
    <m/>
    <m/>
    <m/>
    <m/>
    <m/>
    <m/>
    <m/>
    <m/>
    <m/>
    <m/>
    <m/>
    <m/>
    <m/>
    <m/>
    <m/>
    <m/>
    <m/>
    <m/>
    <m/>
    <m/>
    <m/>
    <m/>
    <m/>
    <m/>
    <m/>
    <m/>
    <m/>
    <m/>
    <m/>
    <m/>
    <m/>
    <m/>
    <m/>
    <m/>
    <m/>
    <m/>
    <m/>
    <m/>
    <m/>
    <m/>
    <m/>
    <m/>
    <m/>
    <m/>
  </r>
  <r>
    <b v="0"/>
    <n v="848"/>
    <s v="L-1878-671060147"/>
    <s v="1208935402"/>
    <m/>
    <s v="https://portal.dnb.de/opac.htm?method=simpleSearch&amp;cqlMode=true&amp;query=idn%3D1208935402"/>
    <s v="III 86, 1 (3. angebundenes Werk)"/>
    <m/>
    <m/>
    <m/>
    <x v="0"/>
    <m/>
    <m/>
    <m/>
    <m/>
    <m/>
    <m/>
    <m/>
    <m/>
    <m/>
    <m/>
    <m/>
    <m/>
    <m/>
    <m/>
    <m/>
    <x v="0"/>
    <m/>
    <m/>
    <m/>
    <m/>
    <m/>
    <m/>
    <m/>
    <m/>
    <m/>
    <m/>
    <m/>
    <m/>
    <m/>
    <m/>
    <m/>
    <m/>
    <m/>
    <m/>
    <m/>
    <m/>
    <m/>
    <m/>
    <m/>
    <m/>
    <m/>
    <m/>
    <m/>
    <n v="0"/>
    <m/>
    <m/>
    <m/>
    <m/>
    <m/>
    <m/>
    <m/>
    <m/>
    <m/>
    <m/>
    <m/>
    <m/>
    <m/>
    <m/>
    <m/>
    <m/>
    <m/>
    <m/>
    <m/>
    <m/>
    <m/>
    <m/>
    <m/>
    <m/>
    <m/>
    <m/>
    <m/>
    <m/>
    <m/>
    <m/>
    <m/>
    <m/>
    <m/>
    <m/>
    <m/>
    <m/>
    <m/>
    <m/>
    <m/>
    <m/>
    <m/>
    <m/>
    <m/>
    <m/>
  </r>
  <r>
    <b v="1"/>
    <n v="849"/>
    <s v="L-1555-315465506"/>
    <s v="1066937672"/>
    <s v="Aaf"/>
    <s v="https://portal.dnb.de/opac.htm?method=simpleSearch&amp;cqlMode=true&amp;query=idn%3D1066937672"/>
    <s v="III 87, 1"/>
    <s v="III 87, 1"/>
    <m/>
    <m/>
    <x v="1"/>
    <m/>
    <m/>
    <m/>
    <m/>
    <m/>
    <m/>
    <m/>
    <m/>
    <m/>
    <m/>
    <m/>
    <m/>
    <m/>
    <m/>
    <m/>
    <x v="4"/>
    <s v="x"/>
    <m/>
    <s v="h/E"/>
    <m/>
    <m/>
    <m/>
    <m/>
    <m/>
    <s v="Pa"/>
    <s v="x"/>
    <m/>
    <m/>
    <m/>
    <m/>
    <m/>
    <m/>
    <m/>
    <m/>
    <m/>
    <m/>
    <m/>
    <m/>
    <s v="110"/>
    <m/>
    <m/>
    <m/>
    <s v="ja vor"/>
    <n v="1.5"/>
    <m/>
    <m/>
    <m/>
    <s v="x"/>
    <m/>
    <m/>
    <m/>
    <m/>
    <m/>
    <m/>
    <m/>
    <m/>
    <s v="x"/>
    <m/>
    <s v="v"/>
    <m/>
    <m/>
    <m/>
    <m/>
    <m/>
    <m/>
    <m/>
    <m/>
    <n v="1.5"/>
    <s v="JP+Gewebe unterlegen"/>
    <m/>
    <m/>
    <m/>
    <m/>
    <m/>
    <m/>
    <m/>
    <m/>
    <m/>
    <m/>
    <m/>
    <m/>
    <m/>
    <m/>
    <m/>
    <m/>
    <m/>
    <m/>
    <m/>
  </r>
  <r>
    <b v="1"/>
    <n v="850"/>
    <s v="L-1519-315494727"/>
    <s v="1066964491"/>
    <s v="Aaf"/>
    <s v="https://portal.dnb.de/opac.htm?method=simpleSearch&amp;cqlMode=true&amp;query=idn%3D1066964491"/>
    <s v="III 88, 1"/>
    <s v="III 88, 1"/>
    <m/>
    <m/>
    <x v="1"/>
    <m/>
    <m/>
    <m/>
    <m/>
    <m/>
    <m/>
    <m/>
    <m/>
    <m/>
    <m/>
    <m/>
    <m/>
    <m/>
    <m/>
    <m/>
    <x v="10"/>
    <m/>
    <m/>
    <s v="f"/>
    <m/>
    <m/>
    <m/>
    <m/>
    <m/>
    <s v="Pa"/>
    <m/>
    <m/>
    <m/>
    <m/>
    <m/>
    <m/>
    <m/>
    <m/>
    <m/>
    <m/>
    <m/>
    <m/>
    <m/>
    <s v="180"/>
    <m/>
    <m/>
    <m/>
    <s v="n"/>
    <n v="0"/>
    <m/>
    <m/>
    <m/>
    <m/>
    <m/>
    <m/>
    <m/>
    <m/>
    <m/>
    <m/>
    <m/>
    <m/>
    <m/>
    <m/>
    <m/>
    <m/>
    <m/>
    <m/>
    <m/>
    <m/>
    <m/>
    <m/>
    <m/>
    <m/>
    <m/>
    <m/>
    <m/>
    <m/>
    <m/>
    <m/>
    <m/>
    <m/>
    <m/>
    <m/>
    <m/>
    <m/>
    <m/>
    <m/>
    <m/>
    <m/>
    <m/>
    <m/>
    <m/>
    <m/>
  </r>
  <r>
    <b v="1"/>
    <n v="851"/>
    <s v="L-1520-315492600"/>
    <s v="1066962200"/>
    <s v="Aaf"/>
    <s v="https://portal.dnb.de/opac.htm?method=simpleSearch&amp;cqlMode=true&amp;query=idn%3D1066962200"/>
    <s v="III 88, 2"/>
    <s v="III 88, 2"/>
    <m/>
    <m/>
    <x v="1"/>
    <m/>
    <m/>
    <m/>
    <m/>
    <m/>
    <m/>
    <m/>
    <m/>
    <m/>
    <m/>
    <m/>
    <m/>
    <m/>
    <m/>
    <m/>
    <x v="10"/>
    <m/>
    <m/>
    <s v="f"/>
    <m/>
    <m/>
    <m/>
    <m/>
    <m/>
    <s v="Pa"/>
    <m/>
    <m/>
    <m/>
    <m/>
    <m/>
    <m/>
    <m/>
    <m/>
    <m/>
    <m/>
    <m/>
    <m/>
    <m/>
    <s v="180"/>
    <m/>
    <m/>
    <m/>
    <s v="n"/>
    <n v="0"/>
    <m/>
    <m/>
    <m/>
    <m/>
    <m/>
    <m/>
    <m/>
    <m/>
    <m/>
    <m/>
    <m/>
    <m/>
    <m/>
    <m/>
    <m/>
    <m/>
    <m/>
    <m/>
    <m/>
    <m/>
    <m/>
    <m/>
    <m/>
    <m/>
    <m/>
    <m/>
    <m/>
    <m/>
    <m/>
    <m/>
    <m/>
    <m/>
    <m/>
    <m/>
    <m/>
    <m/>
    <m/>
    <m/>
    <m/>
    <m/>
    <m/>
    <m/>
    <m/>
    <m/>
  </r>
  <r>
    <b v="1"/>
    <n v="852"/>
    <s v="L-1520-315493070"/>
    <s v="106696274X"/>
    <s v="Aaf"/>
    <s v="https://portal.dnb.de/opac.htm?method=simpleSearch&amp;cqlMode=true&amp;query=idn%3D106696274X"/>
    <s v="III 88, 3"/>
    <s v="III 88, 3"/>
    <m/>
    <m/>
    <x v="1"/>
    <m/>
    <m/>
    <m/>
    <m/>
    <m/>
    <m/>
    <m/>
    <m/>
    <m/>
    <m/>
    <m/>
    <m/>
    <m/>
    <m/>
    <m/>
    <x v="4"/>
    <s v="x"/>
    <m/>
    <s v="h/E"/>
    <m/>
    <m/>
    <m/>
    <m/>
    <m/>
    <s v="Pa"/>
    <s v="x"/>
    <m/>
    <m/>
    <m/>
    <m/>
    <m/>
    <m/>
    <m/>
    <m/>
    <m/>
    <m/>
    <m/>
    <m/>
    <s v="110"/>
    <m/>
    <m/>
    <m/>
    <s v="n"/>
    <n v="0"/>
    <m/>
    <m/>
    <m/>
    <m/>
    <m/>
    <m/>
    <m/>
    <m/>
    <m/>
    <m/>
    <m/>
    <m/>
    <m/>
    <m/>
    <m/>
    <m/>
    <m/>
    <m/>
    <m/>
    <m/>
    <m/>
    <m/>
    <m/>
    <m/>
    <m/>
    <m/>
    <m/>
    <m/>
    <m/>
    <m/>
    <m/>
    <m/>
    <m/>
    <m/>
    <m/>
    <m/>
    <m/>
    <m/>
    <m/>
    <m/>
    <m/>
    <m/>
    <m/>
    <m/>
  </r>
  <r>
    <b v="1"/>
    <n v="853"/>
    <s v="L-1520-315493380"/>
    <s v="106696310X"/>
    <s v="Aaf"/>
    <s v="https://portal.dnb.de/opac.htm?method=simpleSearch&amp;cqlMode=true&amp;query=idn%3D106696310X"/>
    <s v="III 88, 4"/>
    <s v="III 88, 4"/>
    <m/>
    <m/>
    <x v="1"/>
    <m/>
    <m/>
    <m/>
    <m/>
    <m/>
    <m/>
    <m/>
    <m/>
    <m/>
    <m/>
    <m/>
    <m/>
    <m/>
    <m/>
    <m/>
    <x v="7"/>
    <m/>
    <m/>
    <s v="h/E"/>
    <m/>
    <m/>
    <m/>
    <m/>
    <m/>
    <s v="Pa"/>
    <m/>
    <m/>
    <m/>
    <m/>
    <m/>
    <m/>
    <m/>
    <m/>
    <m/>
    <m/>
    <m/>
    <m/>
    <m/>
    <s v="110"/>
    <m/>
    <m/>
    <m/>
    <s v="n"/>
    <n v="0"/>
    <m/>
    <m/>
    <m/>
    <m/>
    <m/>
    <m/>
    <m/>
    <m/>
    <m/>
    <m/>
    <m/>
    <m/>
    <m/>
    <m/>
    <m/>
    <m/>
    <m/>
    <m/>
    <m/>
    <m/>
    <m/>
    <m/>
    <m/>
    <m/>
    <m/>
    <m/>
    <m/>
    <m/>
    <m/>
    <m/>
    <m/>
    <m/>
    <m/>
    <m/>
    <m/>
    <m/>
    <m/>
    <m/>
    <m/>
    <m/>
    <m/>
    <m/>
    <m/>
    <m/>
  </r>
  <r>
    <b v="1"/>
    <n v="854"/>
    <s v="L-1501-315463732"/>
    <s v="1066935823"/>
    <s v="Aaf"/>
    <s v="https://portal.dnb.de/opac.htm?method=simpleSearch&amp;cqlMode=true&amp;query=idn%3D1066935823"/>
    <s v="III 89, 1"/>
    <s v="III 89, 1"/>
    <m/>
    <m/>
    <x v="1"/>
    <m/>
    <m/>
    <m/>
    <m/>
    <m/>
    <m/>
    <m/>
    <m/>
    <m/>
    <m/>
    <m/>
    <m/>
    <m/>
    <m/>
    <m/>
    <x v="6"/>
    <s v="x"/>
    <m/>
    <s v="h/E"/>
    <m/>
    <m/>
    <m/>
    <m/>
    <m/>
    <s v="Pa"/>
    <s v="x"/>
    <m/>
    <m/>
    <m/>
    <m/>
    <m/>
    <m/>
    <m/>
    <m/>
    <m/>
    <m/>
    <m/>
    <m/>
    <s v="110"/>
    <m/>
    <m/>
    <m/>
    <s v="n"/>
    <n v="0"/>
    <m/>
    <m/>
    <m/>
    <m/>
    <m/>
    <m/>
    <m/>
    <m/>
    <m/>
    <m/>
    <m/>
    <m/>
    <m/>
    <m/>
    <m/>
    <m/>
    <m/>
    <m/>
    <m/>
    <m/>
    <m/>
    <m/>
    <m/>
    <m/>
    <m/>
    <m/>
    <m/>
    <m/>
    <m/>
    <m/>
    <m/>
    <m/>
    <m/>
    <m/>
    <m/>
    <m/>
    <m/>
    <m/>
    <m/>
    <m/>
    <m/>
    <m/>
    <m/>
    <m/>
  </r>
  <r>
    <b v="1"/>
    <n v="855"/>
    <s v="L-1538-315493712"/>
    <s v="1066963479"/>
    <s v="Aaf"/>
    <s v="https://portal.dnb.de/opac.htm?method=simpleSearch&amp;cqlMode=true&amp;query=idn%3D1066963479"/>
    <s v="III 90, 1"/>
    <s v="III 90, 1"/>
    <m/>
    <m/>
    <x v="1"/>
    <m/>
    <m/>
    <m/>
    <m/>
    <m/>
    <m/>
    <m/>
    <m/>
    <m/>
    <m/>
    <m/>
    <m/>
    <m/>
    <m/>
    <s v="x"/>
    <x v="4"/>
    <s v="x"/>
    <m/>
    <s v="h/E"/>
    <m/>
    <m/>
    <m/>
    <m/>
    <m/>
    <s v="Pa"/>
    <m/>
    <m/>
    <m/>
    <m/>
    <m/>
    <m/>
    <m/>
    <m/>
    <m/>
    <m/>
    <m/>
    <m/>
    <m/>
    <s v="110"/>
    <m/>
    <m/>
    <m/>
    <s v="n"/>
    <n v="0"/>
    <m/>
    <m/>
    <m/>
    <m/>
    <m/>
    <m/>
    <m/>
    <m/>
    <m/>
    <m/>
    <m/>
    <m/>
    <m/>
    <m/>
    <m/>
    <m/>
    <m/>
    <m/>
    <m/>
    <m/>
    <m/>
    <m/>
    <m/>
    <m/>
    <m/>
    <m/>
    <m/>
    <m/>
    <m/>
    <m/>
    <m/>
    <m/>
    <m/>
    <m/>
    <m/>
    <m/>
    <m/>
    <m/>
    <m/>
    <m/>
    <m/>
    <m/>
    <m/>
    <m/>
  </r>
  <r>
    <b v="1"/>
    <n v="856"/>
    <s v="L-1538-315208074"/>
    <s v="1066786534"/>
    <s v="Aaf"/>
    <s v="https://portal.dnb.de/opac.htm?method=simpleSearch&amp;cqlMode=true&amp;query=idn%3D1066786534"/>
    <s v="III 90, 2"/>
    <s v="III 90, 2"/>
    <m/>
    <m/>
    <x v="1"/>
    <m/>
    <m/>
    <m/>
    <m/>
    <m/>
    <m/>
    <m/>
    <m/>
    <m/>
    <m/>
    <m/>
    <m/>
    <m/>
    <m/>
    <m/>
    <x v="3"/>
    <m/>
    <m/>
    <s v="f"/>
    <m/>
    <m/>
    <m/>
    <m/>
    <m/>
    <s v="Pa"/>
    <m/>
    <m/>
    <m/>
    <m/>
    <m/>
    <m/>
    <m/>
    <m/>
    <m/>
    <m/>
    <m/>
    <m/>
    <m/>
    <s v="45"/>
    <m/>
    <m/>
    <m/>
    <s v="n"/>
    <n v="0"/>
    <m/>
    <m/>
    <m/>
    <s v="x"/>
    <m/>
    <m/>
    <m/>
    <m/>
    <m/>
    <m/>
    <m/>
    <m/>
    <m/>
    <m/>
    <m/>
    <m/>
    <m/>
    <m/>
    <m/>
    <m/>
    <m/>
    <m/>
    <m/>
    <m/>
    <m/>
    <m/>
    <m/>
    <m/>
    <m/>
    <m/>
    <m/>
    <m/>
    <m/>
    <m/>
    <m/>
    <m/>
    <m/>
    <m/>
    <m/>
    <m/>
    <m/>
    <m/>
    <m/>
    <m/>
  </r>
  <r>
    <b v="0"/>
    <n v="857"/>
    <s v="L-1516-154007579"/>
    <s v="99391909X"/>
    <m/>
    <s v="https://portal.dnb.de/opac.htm?method=simpleSearch&amp;cqlMode=true&amp;query=idn%3D99391909X"/>
    <s v="III 91, 1"/>
    <m/>
    <m/>
    <m/>
    <x v="1"/>
    <m/>
    <m/>
    <m/>
    <m/>
    <m/>
    <m/>
    <m/>
    <m/>
    <m/>
    <m/>
    <m/>
    <m/>
    <m/>
    <m/>
    <m/>
    <x v="2"/>
    <m/>
    <s v="x"/>
    <s v="f"/>
    <m/>
    <m/>
    <m/>
    <m/>
    <m/>
    <s v="Pa"/>
    <m/>
    <m/>
    <m/>
    <m/>
    <m/>
    <m/>
    <m/>
    <m/>
    <m/>
    <m/>
    <m/>
    <n v="2"/>
    <m/>
    <s v="110"/>
    <m/>
    <m/>
    <m/>
    <s v="n"/>
    <n v="0"/>
    <m/>
    <s v="Gewebe"/>
    <m/>
    <m/>
    <m/>
    <m/>
    <m/>
    <m/>
    <m/>
    <m/>
    <m/>
    <m/>
    <m/>
    <m/>
    <m/>
    <m/>
    <m/>
    <m/>
    <m/>
    <m/>
    <m/>
    <m/>
    <m/>
    <m/>
    <m/>
    <m/>
    <m/>
    <m/>
    <m/>
    <m/>
    <m/>
    <m/>
    <m/>
    <m/>
    <m/>
    <m/>
    <m/>
    <m/>
    <m/>
    <m/>
    <m/>
    <m/>
    <m/>
    <m/>
  </r>
  <r>
    <b v="0"/>
    <n v="858"/>
    <s v="L-1516-154006947"/>
    <s v="993918549"/>
    <m/>
    <s v="https://portal.dnb.de/opac.htm?method=simpleSearch&amp;cqlMode=true&amp;query=idn%3D993918549"/>
    <s v="III 91, 1"/>
    <m/>
    <m/>
    <m/>
    <x v="0"/>
    <m/>
    <m/>
    <m/>
    <m/>
    <m/>
    <m/>
    <m/>
    <m/>
    <m/>
    <m/>
    <m/>
    <m/>
    <m/>
    <m/>
    <m/>
    <x v="0"/>
    <m/>
    <m/>
    <m/>
    <m/>
    <m/>
    <m/>
    <m/>
    <m/>
    <m/>
    <m/>
    <m/>
    <m/>
    <m/>
    <m/>
    <m/>
    <m/>
    <m/>
    <m/>
    <m/>
    <m/>
    <m/>
    <m/>
    <m/>
    <m/>
    <m/>
    <m/>
    <m/>
    <n v="0"/>
    <m/>
    <m/>
    <m/>
    <m/>
    <m/>
    <m/>
    <m/>
    <m/>
    <m/>
    <m/>
    <m/>
    <m/>
    <m/>
    <m/>
    <m/>
    <m/>
    <m/>
    <m/>
    <m/>
    <m/>
    <m/>
    <m/>
    <m/>
    <m/>
    <m/>
    <m/>
    <m/>
    <m/>
    <m/>
    <m/>
    <m/>
    <m/>
    <m/>
    <m/>
    <m/>
    <m/>
    <m/>
    <m/>
    <m/>
    <m/>
    <m/>
    <m/>
    <m/>
    <m/>
  </r>
  <r>
    <b v="1"/>
    <m/>
    <s v="L-1516-78518192X"/>
    <s v="1263056237"/>
    <s v="Qd"/>
    <m/>
    <s v="III 91, 1"/>
    <s v="III 91, 1"/>
    <m/>
    <m/>
    <x v="0"/>
    <m/>
    <m/>
    <m/>
    <m/>
    <m/>
    <m/>
    <m/>
    <m/>
    <m/>
    <m/>
    <m/>
    <m/>
    <m/>
    <m/>
    <m/>
    <x v="0"/>
    <m/>
    <m/>
    <m/>
    <m/>
    <m/>
    <m/>
    <m/>
    <m/>
    <m/>
    <m/>
    <m/>
    <m/>
    <m/>
    <m/>
    <m/>
    <m/>
    <m/>
    <m/>
    <m/>
    <m/>
    <m/>
    <m/>
    <m/>
    <m/>
    <m/>
    <m/>
    <m/>
    <m/>
    <m/>
    <m/>
    <m/>
    <m/>
    <m/>
    <m/>
    <m/>
    <m/>
    <m/>
    <m/>
    <m/>
    <m/>
    <m/>
    <m/>
    <m/>
    <m/>
    <m/>
    <m/>
    <m/>
    <m/>
    <m/>
    <m/>
    <m/>
    <m/>
    <m/>
    <m/>
    <m/>
    <m/>
    <m/>
    <m/>
    <m/>
    <m/>
    <m/>
    <m/>
    <m/>
    <m/>
    <m/>
    <m/>
    <m/>
    <m/>
    <m/>
    <m/>
    <m/>
    <m/>
  </r>
  <r>
    <b v="1"/>
    <n v="859"/>
    <s v="L-1530-315492384"/>
    <s v="1066961980"/>
    <s v="AaB"/>
    <s v="https://portal.dnb.de/opac.htm?method=simpleSearch&amp;cqlMode=true&amp;query=idn%3D1066961980"/>
    <s v="III 92, 1"/>
    <s v="III 92, 1"/>
    <m/>
    <m/>
    <x v="2"/>
    <m/>
    <m/>
    <m/>
    <m/>
    <m/>
    <m/>
    <m/>
    <m/>
    <m/>
    <m/>
    <m/>
    <m/>
    <m/>
    <m/>
    <m/>
    <x v="3"/>
    <s v="x"/>
    <m/>
    <s v="h/E"/>
    <m/>
    <m/>
    <m/>
    <m/>
    <m/>
    <s v="Pa"/>
    <m/>
    <m/>
    <m/>
    <m/>
    <m/>
    <m/>
    <m/>
    <m/>
    <m/>
    <m/>
    <m/>
    <m/>
    <m/>
    <s v="60"/>
    <m/>
    <m/>
    <m/>
    <s v="n"/>
    <n v="0"/>
    <m/>
    <m/>
    <m/>
    <s v="x"/>
    <m/>
    <m/>
    <m/>
    <m/>
    <m/>
    <m/>
    <m/>
    <m/>
    <m/>
    <m/>
    <m/>
    <m/>
    <m/>
    <m/>
    <m/>
    <m/>
    <m/>
    <m/>
    <m/>
    <m/>
    <m/>
    <m/>
    <m/>
    <m/>
    <m/>
    <m/>
    <m/>
    <m/>
    <m/>
    <m/>
    <m/>
    <m/>
    <m/>
    <m/>
    <m/>
    <m/>
    <m/>
    <m/>
    <m/>
    <m/>
  </r>
  <r>
    <b v="1"/>
    <n v="860"/>
    <s v="L-1532-315488522"/>
    <s v="1066957894"/>
    <s v="Aaf"/>
    <s v="https://portal.dnb.de/opac.htm?method=simpleSearch&amp;cqlMode=true&amp;query=idn%3D1066957894"/>
    <s v="III 92, 2"/>
    <s v="III 92, 2"/>
    <m/>
    <m/>
    <x v="2"/>
    <m/>
    <m/>
    <m/>
    <m/>
    <m/>
    <m/>
    <m/>
    <m/>
    <m/>
    <m/>
    <m/>
    <m/>
    <m/>
    <m/>
    <m/>
    <x v="3"/>
    <s v="x"/>
    <m/>
    <s v="f/V"/>
    <m/>
    <m/>
    <m/>
    <m/>
    <m/>
    <s v="Pa"/>
    <m/>
    <m/>
    <m/>
    <m/>
    <m/>
    <m/>
    <m/>
    <m/>
    <m/>
    <s v="K"/>
    <s v="x"/>
    <n v="0"/>
    <s v="x"/>
    <s v="110"/>
    <m/>
    <m/>
    <m/>
    <s v="ja vor"/>
    <n v="3.5"/>
    <m/>
    <m/>
    <m/>
    <s v="x"/>
    <m/>
    <m/>
    <m/>
    <m/>
    <m/>
    <m/>
    <m/>
    <s v="x"/>
    <s v="x"/>
    <m/>
    <s v="v/h"/>
    <m/>
    <m/>
    <m/>
    <m/>
    <m/>
    <m/>
    <m/>
    <m/>
    <n v="3.5"/>
    <s v="JP+Gewebe unterlegen"/>
    <m/>
    <m/>
    <m/>
    <m/>
    <m/>
    <m/>
    <m/>
    <m/>
    <m/>
    <m/>
    <m/>
    <m/>
    <m/>
    <m/>
    <m/>
    <m/>
    <m/>
    <m/>
    <m/>
  </r>
  <r>
    <b v="1"/>
    <n v="861"/>
    <s v="L-1532-315488530"/>
    <s v="1066957894"/>
    <s v="Aaf"/>
    <s v="https://portal.dnb.de/opac.htm?method=simpleSearch&amp;cqlMode=true&amp;query=idn%3D1066957894"/>
    <s v="III 92, 3"/>
    <s v="III 92, 3"/>
    <m/>
    <m/>
    <x v="2"/>
    <m/>
    <m/>
    <m/>
    <m/>
    <m/>
    <m/>
    <m/>
    <m/>
    <m/>
    <m/>
    <m/>
    <m/>
    <m/>
    <m/>
    <m/>
    <x v="11"/>
    <m/>
    <m/>
    <s v="h/E"/>
    <m/>
    <m/>
    <m/>
    <m/>
    <m/>
    <s v="Pa"/>
    <m/>
    <m/>
    <m/>
    <m/>
    <m/>
    <m/>
    <m/>
    <m/>
    <m/>
    <m/>
    <m/>
    <m/>
    <m/>
    <s v="110"/>
    <m/>
    <m/>
    <m/>
    <s v="n"/>
    <n v="0"/>
    <m/>
    <m/>
    <m/>
    <m/>
    <m/>
    <m/>
    <m/>
    <m/>
    <m/>
    <m/>
    <m/>
    <m/>
    <m/>
    <m/>
    <m/>
    <m/>
    <m/>
    <m/>
    <m/>
    <m/>
    <m/>
    <m/>
    <m/>
    <m/>
    <m/>
    <m/>
    <m/>
    <m/>
    <m/>
    <m/>
    <m/>
    <m/>
    <m/>
    <m/>
    <m/>
    <m/>
    <m/>
    <m/>
    <m/>
    <m/>
    <m/>
    <m/>
    <m/>
    <m/>
  </r>
  <r>
    <b v="1"/>
    <n v="862"/>
    <s v="L-1538-315490985"/>
    <s v="1066960496"/>
    <s v="Aaf"/>
    <s v="https://portal.dnb.de/opac.htm?method=simpleSearch&amp;cqlMode=true&amp;query=idn%3D1066960496"/>
    <s v="III 93, 1"/>
    <s v="III 93, 1"/>
    <m/>
    <m/>
    <x v="1"/>
    <m/>
    <m/>
    <m/>
    <m/>
    <m/>
    <m/>
    <m/>
    <m/>
    <m/>
    <m/>
    <m/>
    <m/>
    <m/>
    <m/>
    <m/>
    <x v="5"/>
    <m/>
    <m/>
    <s v="h/E"/>
    <m/>
    <m/>
    <m/>
    <m/>
    <m/>
    <s v="Pa"/>
    <m/>
    <m/>
    <m/>
    <m/>
    <m/>
    <m/>
    <m/>
    <m/>
    <m/>
    <m/>
    <m/>
    <m/>
    <m/>
    <s v="110"/>
    <m/>
    <m/>
    <m/>
    <s v="n"/>
    <n v="0"/>
    <m/>
    <m/>
    <m/>
    <s v="x"/>
    <m/>
    <m/>
    <m/>
    <m/>
    <m/>
    <m/>
    <m/>
    <m/>
    <m/>
    <m/>
    <m/>
    <m/>
    <m/>
    <m/>
    <m/>
    <m/>
    <m/>
    <m/>
    <m/>
    <m/>
    <m/>
    <m/>
    <m/>
    <m/>
    <m/>
    <m/>
    <m/>
    <m/>
    <m/>
    <m/>
    <m/>
    <m/>
    <m/>
    <m/>
    <m/>
    <m/>
    <m/>
    <m/>
    <m/>
    <m/>
  </r>
  <r>
    <b v="1"/>
    <n v="863"/>
    <s v="L-1539-315466340"/>
    <s v="106693858X"/>
    <s v="Aaf"/>
    <s v="https://portal.dnb.de/opac.htm?method=simpleSearch&amp;cqlMode=true&amp;query=idn%3D106693858X"/>
    <s v="III 93, 2"/>
    <s v="III 93, 2"/>
    <m/>
    <m/>
    <x v="2"/>
    <m/>
    <m/>
    <m/>
    <m/>
    <m/>
    <m/>
    <m/>
    <m/>
    <m/>
    <m/>
    <m/>
    <m/>
    <m/>
    <m/>
    <m/>
    <x v="6"/>
    <s v="x"/>
    <m/>
    <s v="h/E"/>
    <m/>
    <m/>
    <m/>
    <m/>
    <m/>
    <s v="Pa"/>
    <m/>
    <m/>
    <m/>
    <m/>
    <m/>
    <m/>
    <m/>
    <m/>
    <m/>
    <m/>
    <m/>
    <m/>
    <m/>
    <s v="60"/>
    <m/>
    <m/>
    <m/>
    <s v="n"/>
    <n v="0"/>
    <m/>
    <m/>
    <m/>
    <m/>
    <m/>
    <m/>
    <m/>
    <m/>
    <m/>
    <m/>
    <m/>
    <m/>
    <m/>
    <m/>
    <m/>
    <m/>
    <m/>
    <m/>
    <m/>
    <m/>
    <m/>
    <m/>
    <m/>
    <m/>
    <m/>
    <m/>
    <m/>
    <m/>
    <m/>
    <m/>
    <m/>
    <m/>
    <m/>
    <m/>
    <m/>
    <m/>
    <m/>
    <m/>
    <m/>
    <m/>
    <m/>
    <m/>
    <m/>
    <m/>
  </r>
  <r>
    <b v="1"/>
    <n v="864"/>
    <s v="L-1540-315470054"/>
    <s v="1066942420"/>
    <s v="Aaf"/>
    <s v="https://portal.dnb.de/opac.htm?method=simpleSearch&amp;cqlMode=true&amp;query=idn%3D1066942420"/>
    <s v="III 93, 3"/>
    <s v="III 93, 3"/>
    <m/>
    <m/>
    <x v="1"/>
    <m/>
    <m/>
    <m/>
    <m/>
    <m/>
    <m/>
    <m/>
    <m/>
    <m/>
    <m/>
    <m/>
    <m/>
    <m/>
    <m/>
    <s v="x"/>
    <x v="4"/>
    <s v="x"/>
    <m/>
    <s v="h/E"/>
    <m/>
    <m/>
    <m/>
    <m/>
    <m/>
    <s v="Pa"/>
    <m/>
    <m/>
    <m/>
    <m/>
    <m/>
    <m/>
    <m/>
    <m/>
    <m/>
    <m/>
    <m/>
    <m/>
    <m/>
    <s v="110"/>
    <m/>
    <m/>
    <m/>
    <s v="n"/>
    <n v="0"/>
    <m/>
    <m/>
    <m/>
    <m/>
    <m/>
    <m/>
    <m/>
    <m/>
    <m/>
    <m/>
    <m/>
    <m/>
    <m/>
    <m/>
    <m/>
    <m/>
    <m/>
    <m/>
    <m/>
    <m/>
    <m/>
    <m/>
    <m/>
    <m/>
    <m/>
    <m/>
    <m/>
    <m/>
    <m/>
    <m/>
    <m/>
    <m/>
    <m/>
    <m/>
    <m/>
    <m/>
    <m/>
    <m/>
    <m/>
    <m/>
    <m/>
    <m/>
    <m/>
    <m/>
  </r>
  <r>
    <b v="0"/>
    <n v="865"/>
    <s v="L-1527-315490160"/>
    <s v="1066959633"/>
    <m/>
    <s v="https://portal.dnb.de/opac.htm?method=simpleSearch&amp;cqlMode=true&amp;query=idn%3D1066959633"/>
    <s v="III 94, 1"/>
    <m/>
    <m/>
    <m/>
    <x v="2"/>
    <m/>
    <m/>
    <m/>
    <m/>
    <m/>
    <m/>
    <m/>
    <m/>
    <m/>
    <m/>
    <m/>
    <m/>
    <m/>
    <m/>
    <m/>
    <x v="7"/>
    <m/>
    <s v="x"/>
    <s v="h/E"/>
    <s v="x"/>
    <m/>
    <m/>
    <m/>
    <m/>
    <s v="Pa"/>
    <m/>
    <m/>
    <m/>
    <m/>
    <m/>
    <m/>
    <m/>
    <m/>
    <m/>
    <m/>
    <m/>
    <m/>
    <m/>
    <s v="110"/>
    <m/>
    <m/>
    <m/>
    <s v="n"/>
    <n v="0"/>
    <m/>
    <s v="Gewebe"/>
    <m/>
    <m/>
    <m/>
    <m/>
    <m/>
    <m/>
    <s v="x 110"/>
    <m/>
    <m/>
    <m/>
    <m/>
    <m/>
    <m/>
    <m/>
    <m/>
    <m/>
    <m/>
    <m/>
    <m/>
    <m/>
    <m/>
    <m/>
    <m/>
    <m/>
    <m/>
    <m/>
    <m/>
    <m/>
    <m/>
    <m/>
    <m/>
    <m/>
    <m/>
    <m/>
    <m/>
    <m/>
    <m/>
    <m/>
    <m/>
    <m/>
    <m/>
    <m/>
  </r>
  <r>
    <b v="1"/>
    <m/>
    <s v="L-9999-414747461"/>
    <s v="113824290X"/>
    <s v="Qd"/>
    <m/>
    <s v="III 94, 1"/>
    <s v="III 94, 1"/>
    <m/>
    <m/>
    <x v="0"/>
    <m/>
    <m/>
    <m/>
    <m/>
    <m/>
    <m/>
    <m/>
    <m/>
    <m/>
    <m/>
    <m/>
    <m/>
    <m/>
    <m/>
    <m/>
    <x v="0"/>
    <m/>
    <m/>
    <m/>
    <m/>
    <m/>
    <m/>
    <m/>
    <m/>
    <m/>
    <m/>
    <m/>
    <m/>
    <m/>
    <m/>
    <m/>
    <m/>
    <m/>
    <m/>
    <m/>
    <m/>
    <m/>
    <m/>
    <m/>
    <m/>
    <m/>
    <m/>
    <m/>
    <m/>
    <m/>
    <m/>
    <m/>
    <m/>
    <m/>
    <m/>
    <m/>
    <m/>
    <m/>
    <m/>
    <m/>
    <m/>
    <m/>
    <m/>
    <m/>
    <m/>
    <m/>
    <m/>
    <m/>
    <m/>
    <m/>
    <m/>
    <m/>
    <m/>
    <m/>
    <m/>
    <m/>
    <m/>
    <m/>
    <m/>
    <m/>
    <m/>
    <m/>
    <m/>
    <m/>
    <m/>
    <m/>
    <m/>
    <m/>
    <m/>
    <m/>
    <m/>
    <m/>
    <m/>
  </r>
  <r>
    <b v="0"/>
    <n v="866"/>
    <s v="L-1523-67293793X"/>
    <s v="1209235811"/>
    <m/>
    <s v="https://portal.dnb.de/opac.htm?method=simpleSearch&amp;cqlMode=true&amp;query=idn%3D1209235811"/>
    <s v="III 94, 1 (1. angebundenesWerk)"/>
    <m/>
    <m/>
    <m/>
    <x v="0"/>
    <m/>
    <m/>
    <m/>
    <m/>
    <m/>
    <m/>
    <m/>
    <m/>
    <m/>
    <m/>
    <m/>
    <m/>
    <m/>
    <m/>
    <m/>
    <x v="0"/>
    <m/>
    <m/>
    <m/>
    <m/>
    <m/>
    <m/>
    <m/>
    <m/>
    <m/>
    <m/>
    <m/>
    <m/>
    <m/>
    <m/>
    <m/>
    <m/>
    <m/>
    <m/>
    <m/>
    <m/>
    <m/>
    <m/>
    <m/>
    <m/>
    <m/>
    <m/>
    <m/>
    <n v="0"/>
    <m/>
    <m/>
    <m/>
    <m/>
    <m/>
    <m/>
    <m/>
    <m/>
    <m/>
    <m/>
    <m/>
    <m/>
    <m/>
    <m/>
    <m/>
    <m/>
    <m/>
    <m/>
    <m/>
    <m/>
    <m/>
    <m/>
    <m/>
    <m/>
    <m/>
    <m/>
    <m/>
    <m/>
    <m/>
    <m/>
    <m/>
    <m/>
    <m/>
    <m/>
    <m/>
    <m/>
    <m/>
    <m/>
    <m/>
    <m/>
    <m/>
    <m/>
    <m/>
    <m/>
  </r>
  <r>
    <b v="1"/>
    <n v="867"/>
    <s v="L-1501-315492236"/>
    <s v="1066961832"/>
    <s v="Aaf"/>
    <s v="https://portal.dnb.de/opac.htm?method=simpleSearch&amp;cqlMode=true&amp;query=idn%3D1066961832"/>
    <s v="III 95, 1"/>
    <s v="III 95, 1"/>
    <m/>
    <m/>
    <x v="2"/>
    <m/>
    <m/>
    <m/>
    <m/>
    <m/>
    <m/>
    <m/>
    <m/>
    <m/>
    <m/>
    <m/>
    <m/>
    <m/>
    <m/>
    <m/>
    <x v="3"/>
    <s v="x"/>
    <m/>
    <s v="f/V"/>
    <m/>
    <m/>
    <m/>
    <m/>
    <m/>
    <s v="Pa"/>
    <m/>
    <m/>
    <m/>
    <m/>
    <m/>
    <m/>
    <m/>
    <m/>
    <m/>
    <m/>
    <m/>
    <m/>
    <m/>
    <s v="60"/>
    <m/>
    <m/>
    <m/>
    <s v="ja vor"/>
    <n v="0.5"/>
    <m/>
    <m/>
    <m/>
    <s v="x"/>
    <m/>
    <m/>
    <m/>
    <m/>
    <m/>
    <m/>
    <m/>
    <s v="x"/>
    <s v="x"/>
    <m/>
    <m/>
    <m/>
    <m/>
    <m/>
    <m/>
    <m/>
    <m/>
    <m/>
    <m/>
    <n v="0.5"/>
    <m/>
    <m/>
    <m/>
    <m/>
    <m/>
    <m/>
    <m/>
    <m/>
    <m/>
    <m/>
    <m/>
    <m/>
    <m/>
    <m/>
    <m/>
    <m/>
    <m/>
    <m/>
    <m/>
    <m/>
  </r>
  <r>
    <b v="1"/>
    <n v="868"/>
    <s v="L-1502-315469005"/>
    <s v="1066941297"/>
    <s v="AaB"/>
    <s v="https://portal.dnb.de/opac.htm?method=simpleSearch&amp;cqlMode=true&amp;query=idn%3D1066941297"/>
    <s v="III 95, 2"/>
    <s v="III 95, 2"/>
    <m/>
    <m/>
    <x v="2"/>
    <m/>
    <m/>
    <m/>
    <m/>
    <m/>
    <m/>
    <m/>
    <m/>
    <m/>
    <m/>
    <m/>
    <m/>
    <m/>
    <m/>
    <m/>
    <x v="4"/>
    <s v="x"/>
    <m/>
    <s v="h/E"/>
    <m/>
    <m/>
    <m/>
    <m/>
    <m/>
    <s v="Pa"/>
    <m/>
    <m/>
    <m/>
    <m/>
    <m/>
    <m/>
    <m/>
    <m/>
    <m/>
    <m/>
    <m/>
    <m/>
    <m/>
    <s v="110"/>
    <m/>
    <m/>
    <m/>
    <s v="n"/>
    <n v="0"/>
    <m/>
    <m/>
    <m/>
    <s v="x"/>
    <m/>
    <m/>
    <m/>
    <s v="Schaden ist stabil"/>
    <m/>
    <m/>
    <m/>
    <m/>
    <m/>
    <m/>
    <m/>
    <m/>
    <m/>
    <m/>
    <m/>
    <m/>
    <m/>
    <m/>
    <m/>
    <m/>
    <m/>
    <m/>
    <m/>
    <m/>
    <m/>
    <m/>
    <m/>
    <m/>
    <m/>
    <m/>
    <m/>
    <m/>
    <m/>
    <m/>
    <m/>
    <m/>
    <m/>
    <m/>
    <m/>
    <m/>
  </r>
  <r>
    <b v="1"/>
    <n v="869"/>
    <s v="L-1503-315331259"/>
    <s v="1066873445"/>
    <s v="Aaf"/>
    <s v="https://portal.dnb.de/opac.htm?method=simpleSearch&amp;cqlMode=true&amp;query=idn%3D1066873445"/>
    <s v="III 95, 3"/>
    <s v="III 95, 3"/>
    <m/>
    <m/>
    <x v="1"/>
    <m/>
    <m/>
    <m/>
    <m/>
    <m/>
    <m/>
    <m/>
    <m/>
    <m/>
    <m/>
    <m/>
    <m/>
    <m/>
    <m/>
    <m/>
    <x v="3"/>
    <m/>
    <s v="x"/>
    <s v="f"/>
    <m/>
    <m/>
    <m/>
    <m/>
    <m/>
    <s v="Pa"/>
    <m/>
    <m/>
    <m/>
    <m/>
    <s v="x"/>
    <m/>
    <m/>
    <m/>
    <m/>
    <m/>
    <m/>
    <m/>
    <m/>
    <s v="110"/>
    <m/>
    <m/>
    <m/>
    <s v="n"/>
    <n v="0"/>
    <m/>
    <s v="Gewebe"/>
    <m/>
    <m/>
    <m/>
    <m/>
    <m/>
    <m/>
    <m/>
    <m/>
    <m/>
    <m/>
    <m/>
    <m/>
    <m/>
    <m/>
    <m/>
    <m/>
    <m/>
    <m/>
    <m/>
    <m/>
    <m/>
    <m/>
    <m/>
    <m/>
    <m/>
    <m/>
    <m/>
    <m/>
    <m/>
    <m/>
    <m/>
    <m/>
    <m/>
    <m/>
    <m/>
    <m/>
    <m/>
    <m/>
    <m/>
    <m/>
    <m/>
    <m/>
  </r>
  <r>
    <b v="1"/>
    <n v="934"/>
    <s v="L-1503-177481706"/>
    <s v="1002498287"/>
    <s v="Aal"/>
    <s v="https://portal.dnb.de/opac.htm?method=simpleSearch&amp;cqlMode=true&amp;query=idn%3D1002498287"/>
    <s v="III 95, 3 a"/>
    <s v="III 95, 3a"/>
    <m/>
    <m/>
    <x v="1"/>
    <m/>
    <m/>
    <m/>
    <m/>
    <m/>
    <m/>
    <m/>
    <m/>
    <m/>
    <m/>
    <m/>
    <m/>
    <m/>
    <m/>
    <m/>
    <x v="9"/>
    <m/>
    <m/>
    <s v="h/E"/>
    <m/>
    <m/>
    <m/>
    <m/>
    <m/>
    <s v="Pa"/>
    <m/>
    <m/>
    <m/>
    <m/>
    <m/>
    <m/>
    <m/>
    <m/>
    <m/>
    <m/>
    <m/>
    <m/>
    <m/>
    <s v="110"/>
    <m/>
    <m/>
    <m/>
    <s v="n"/>
    <n v="0"/>
    <m/>
    <m/>
    <m/>
    <m/>
    <m/>
    <m/>
    <m/>
    <m/>
    <m/>
    <m/>
    <m/>
    <m/>
    <m/>
    <m/>
    <m/>
    <m/>
    <m/>
    <m/>
    <m/>
    <m/>
    <m/>
    <m/>
    <m/>
    <m/>
    <m/>
    <m/>
    <m/>
    <m/>
    <m/>
    <m/>
    <m/>
    <m/>
    <m/>
    <m/>
    <m/>
    <m/>
    <m/>
    <m/>
    <m/>
    <m/>
    <m/>
    <m/>
    <m/>
    <m/>
  </r>
  <r>
    <b v="1"/>
    <n v="870"/>
    <s v="L-1507-315492724"/>
    <s v="1066962324"/>
    <s v="AaB"/>
    <s v="https://portal.dnb.de/opac.htm?method=simpleSearch&amp;cqlMode=true&amp;query=idn%3D1066962324"/>
    <s v="III 95, 4"/>
    <s v="III 95, 4"/>
    <m/>
    <m/>
    <x v="1"/>
    <m/>
    <m/>
    <m/>
    <m/>
    <m/>
    <m/>
    <m/>
    <m/>
    <m/>
    <m/>
    <m/>
    <m/>
    <m/>
    <m/>
    <m/>
    <x v="2"/>
    <m/>
    <s v="x"/>
    <s v="f"/>
    <m/>
    <m/>
    <m/>
    <m/>
    <m/>
    <s v="Pa"/>
    <m/>
    <m/>
    <m/>
    <m/>
    <m/>
    <m/>
    <m/>
    <m/>
    <m/>
    <m/>
    <m/>
    <m/>
    <m/>
    <s v="110"/>
    <m/>
    <m/>
    <m/>
    <s v="n"/>
    <n v="0"/>
    <m/>
    <s v="Gewebe"/>
    <m/>
    <m/>
    <m/>
    <m/>
    <m/>
    <m/>
    <m/>
    <m/>
    <m/>
    <m/>
    <m/>
    <m/>
    <m/>
    <m/>
    <m/>
    <m/>
    <m/>
    <m/>
    <m/>
    <m/>
    <m/>
    <m/>
    <m/>
    <m/>
    <m/>
    <m/>
    <m/>
    <m/>
    <m/>
    <m/>
    <m/>
    <m/>
    <m/>
    <m/>
    <m/>
    <m/>
    <m/>
    <m/>
    <m/>
    <m/>
    <m/>
    <m/>
  </r>
  <r>
    <b v="1"/>
    <n v="871"/>
    <s v="L-1510-31549350X"/>
    <s v="1066963231"/>
    <s v="Aaf"/>
    <s v="https://portal.dnb.de/opac.htm?method=simpleSearch&amp;cqlMode=true&amp;query=idn%3D1066963231"/>
    <s v="III 95, 5"/>
    <s v="III 95, 5"/>
    <m/>
    <m/>
    <x v="2"/>
    <m/>
    <m/>
    <m/>
    <m/>
    <m/>
    <m/>
    <m/>
    <m/>
    <m/>
    <m/>
    <m/>
    <m/>
    <m/>
    <m/>
    <m/>
    <x v="6"/>
    <s v="x"/>
    <s v="x"/>
    <s v="f"/>
    <m/>
    <m/>
    <m/>
    <m/>
    <m/>
    <s v="Pa"/>
    <m/>
    <m/>
    <m/>
    <m/>
    <m/>
    <m/>
    <m/>
    <m/>
    <m/>
    <m/>
    <m/>
    <m/>
    <m/>
    <s v="80"/>
    <m/>
    <m/>
    <m/>
    <s v="n"/>
    <n v="0"/>
    <m/>
    <m/>
    <m/>
    <s v="x"/>
    <m/>
    <m/>
    <m/>
    <m/>
    <m/>
    <m/>
    <m/>
    <m/>
    <m/>
    <m/>
    <m/>
    <m/>
    <m/>
    <m/>
    <m/>
    <m/>
    <m/>
    <m/>
    <m/>
    <m/>
    <m/>
    <m/>
    <m/>
    <m/>
    <m/>
    <m/>
    <m/>
    <m/>
    <m/>
    <m/>
    <m/>
    <m/>
    <m/>
    <m/>
    <m/>
    <m/>
    <m/>
    <m/>
    <m/>
    <m/>
  </r>
  <r>
    <b v="1"/>
    <n v="872"/>
    <s v="L-1512-315494379"/>
    <s v="1066964157"/>
    <s v="Aaf"/>
    <s v="https://portal.dnb.de/opac.htm?method=simpleSearch&amp;cqlMode=true&amp;query=idn%3D1066964157"/>
    <s v="III 95, 6"/>
    <s v="III 95, 6"/>
    <m/>
    <m/>
    <x v="1"/>
    <m/>
    <m/>
    <m/>
    <m/>
    <m/>
    <m/>
    <m/>
    <m/>
    <m/>
    <m/>
    <m/>
    <m/>
    <m/>
    <m/>
    <m/>
    <x v="4"/>
    <s v="x"/>
    <m/>
    <s v="h/E"/>
    <m/>
    <m/>
    <m/>
    <m/>
    <m/>
    <s v="Pa"/>
    <m/>
    <m/>
    <m/>
    <m/>
    <m/>
    <m/>
    <m/>
    <m/>
    <m/>
    <m/>
    <m/>
    <m/>
    <m/>
    <s v="110"/>
    <m/>
    <m/>
    <m/>
    <s v="n"/>
    <n v="0"/>
    <m/>
    <m/>
    <m/>
    <s v="x"/>
    <m/>
    <m/>
    <m/>
    <m/>
    <m/>
    <m/>
    <m/>
    <m/>
    <m/>
    <m/>
    <m/>
    <m/>
    <m/>
    <m/>
    <m/>
    <m/>
    <m/>
    <m/>
    <m/>
    <m/>
    <m/>
    <m/>
    <m/>
    <m/>
    <m/>
    <m/>
    <m/>
    <m/>
    <m/>
    <m/>
    <m/>
    <m/>
    <m/>
    <m/>
    <m/>
    <m/>
    <m/>
    <m/>
    <m/>
    <m/>
  </r>
  <r>
    <b v="1"/>
    <n v="873"/>
    <s v="L-1502-315493100"/>
    <s v="1066962804"/>
    <s v="Aaf"/>
    <s v="https://portal.dnb.de/opac.htm?method=simpleSearch&amp;cqlMode=true&amp;query=idn%3D1066962804"/>
    <s v="III 95, 7"/>
    <s v="III 95, 7"/>
    <m/>
    <m/>
    <x v="2"/>
    <m/>
    <m/>
    <m/>
    <m/>
    <m/>
    <m/>
    <m/>
    <m/>
    <m/>
    <m/>
    <m/>
    <m/>
    <m/>
    <m/>
    <m/>
    <x v="3"/>
    <m/>
    <s v="x"/>
    <s v="f"/>
    <m/>
    <m/>
    <m/>
    <m/>
    <m/>
    <s v="Pa"/>
    <m/>
    <m/>
    <m/>
    <m/>
    <m/>
    <m/>
    <m/>
    <m/>
    <m/>
    <m/>
    <m/>
    <m/>
    <m/>
    <s v="110"/>
    <m/>
    <m/>
    <m/>
    <s v="n"/>
    <n v="0"/>
    <m/>
    <s v="Gewebe"/>
    <m/>
    <m/>
    <m/>
    <m/>
    <m/>
    <m/>
    <m/>
    <m/>
    <m/>
    <m/>
    <m/>
    <m/>
    <m/>
    <m/>
    <m/>
    <m/>
    <m/>
    <m/>
    <m/>
    <m/>
    <m/>
    <m/>
    <m/>
    <m/>
    <m/>
    <m/>
    <m/>
    <m/>
    <m/>
    <m/>
    <m/>
    <m/>
    <m/>
    <m/>
    <m/>
    <m/>
    <m/>
    <m/>
    <m/>
    <m/>
    <m/>
    <m/>
  </r>
  <r>
    <b v="1"/>
    <n v="876"/>
    <s v="L-1503-406964815"/>
    <s v="1132647207"/>
    <s v="Af"/>
    <s v="https://portal.dnb.de/opac.htm?method=simpleSearch&amp;cqlMode=true&amp;query=idn%3D1132647207"/>
    <s v="III 95, 8"/>
    <s v="III 95, 8"/>
    <m/>
    <m/>
    <x v="2"/>
    <m/>
    <m/>
    <m/>
    <m/>
    <m/>
    <m/>
    <m/>
    <m/>
    <m/>
    <m/>
    <m/>
    <m/>
    <m/>
    <m/>
    <m/>
    <x v="2"/>
    <s v="x"/>
    <m/>
    <s v="h/E"/>
    <m/>
    <m/>
    <m/>
    <m/>
    <m/>
    <s v="Pa"/>
    <m/>
    <m/>
    <m/>
    <m/>
    <m/>
    <m/>
    <m/>
    <m/>
    <m/>
    <s v="I/R"/>
    <s v="x"/>
    <m/>
    <m/>
    <s v="45"/>
    <m/>
    <m/>
    <m/>
    <s v="n"/>
    <n v="0"/>
    <m/>
    <m/>
    <m/>
    <s v="x"/>
    <m/>
    <m/>
    <m/>
    <m/>
    <m/>
    <m/>
    <m/>
    <m/>
    <m/>
    <m/>
    <m/>
    <m/>
    <m/>
    <m/>
    <m/>
    <m/>
    <m/>
    <m/>
    <m/>
    <m/>
    <m/>
    <m/>
    <m/>
    <m/>
    <m/>
    <m/>
    <m/>
    <m/>
    <m/>
    <m/>
    <m/>
    <m/>
    <m/>
    <m/>
    <m/>
    <m/>
    <m/>
    <m/>
    <m/>
    <m/>
  </r>
  <r>
    <b v="1"/>
    <n v="874"/>
    <s v="L-1502-406964831"/>
    <s v="1132647223"/>
    <s v="Af"/>
    <s v="https://portal.dnb.de/opac.htm?method=simpleSearch&amp;cqlMode=true&amp;query=idn%3D1132647223"/>
    <s v="III 95, 8 (angebunden)"/>
    <s v="III 95, 8"/>
    <m/>
    <m/>
    <x v="0"/>
    <m/>
    <m/>
    <m/>
    <m/>
    <m/>
    <m/>
    <m/>
    <m/>
    <m/>
    <m/>
    <m/>
    <m/>
    <m/>
    <m/>
    <m/>
    <x v="0"/>
    <m/>
    <m/>
    <m/>
    <m/>
    <m/>
    <m/>
    <m/>
    <m/>
    <m/>
    <m/>
    <m/>
    <m/>
    <m/>
    <m/>
    <m/>
    <m/>
    <m/>
    <m/>
    <m/>
    <m/>
    <m/>
    <m/>
    <m/>
    <m/>
    <m/>
    <m/>
    <m/>
    <n v="0"/>
    <m/>
    <m/>
    <m/>
    <m/>
    <m/>
    <m/>
    <m/>
    <m/>
    <m/>
    <m/>
    <m/>
    <m/>
    <m/>
    <m/>
    <m/>
    <m/>
    <m/>
    <m/>
    <m/>
    <m/>
    <m/>
    <m/>
    <m/>
    <m/>
    <m/>
    <m/>
    <m/>
    <m/>
    <m/>
    <m/>
    <m/>
    <m/>
    <m/>
    <m/>
    <m/>
    <m/>
    <m/>
    <m/>
    <m/>
    <m/>
    <m/>
    <m/>
    <m/>
    <m/>
  </r>
  <r>
    <b v="1"/>
    <n v="875"/>
    <s v="L-1502-406964823"/>
    <s v="1132647215"/>
    <s v="Afl"/>
    <s v="https://portal.dnb.de/opac.htm?method=simpleSearch&amp;cqlMode=true&amp;query=idn%3D1132647215"/>
    <s v="III 95, 8 (angebunden)"/>
    <s v="III 95, 8"/>
    <m/>
    <m/>
    <x v="0"/>
    <m/>
    <m/>
    <m/>
    <m/>
    <m/>
    <m/>
    <m/>
    <m/>
    <m/>
    <m/>
    <m/>
    <m/>
    <m/>
    <m/>
    <m/>
    <x v="0"/>
    <m/>
    <m/>
    <m/>
    <m/>
    <m/>
    <m/>
    <m/>
    <m/>
    <m/>
    <m/>
    <m/>
    <m/>
    <m/>
    <m/>
    <m/>
    <m/>
    <m/>
    <m/>
    <m/>
    <m/>
    <m/>
    <m/>
    <m/>
    <m/>
    <m/>
    <m/>
    <m/>
    <n v="0"/>
    <m/>
    <m/>
    <m/>
    <m/>
    <m/>
    <m/>
    <m/>
    <m/>
    <m/>
    <m/>
    <m/>
    <m/>
    <m/>
    <m/>
    <m/>
    <m/>
    <m/>
    <m/>
    <m/>
    <m/>
    <m/>
    <m/>
    <m/>
    <m/>
    <m/>
    <m/>
    <m/>
    <m/>
    <m/>
    <m/>
    <m/>
    <m/>
    <m/>
    <m/>
    <m/>
    <m/>
    <m/>
    <m/>
    <m/>
    <m/>
    <m/>
    <m/>
    <m/>
    <m/>
  </r>
  <r>
    <b v="1"/>
    <n v="877"/>
    <s v="L-1516-315488557"/>
    <s v="1066957916"/>
    <s v="Aaf"/>
    <s v="https://portal.dnb.de/opac.htm?method=simpleSearch&amp;cqlMode=true&amp;query=idn%3D1066957916"/>
    <s v="III 95, 9"/>
    <s v="III 95, 9"/>
    <m/>
    <m/>
    <x v="2"/>
    <m/>
    <m/>
    <m/>
    <m/>
    <m/>
    <m/>
    <m/>
    <m/>
    <m/>
    <m/>
    <m/>
    <m/>
    <m/>
    <m/>
    <m/>
    <x v="3"/>
    <m/>
    <s v="x"/>
    <s v="f"/>
    <m/>
    <m/>
    <m/>
    <m/>
    <m/>
    <s v="Pa"/>
    <m/>
    <m/>
    <m/>
    <m/>
    <m/>
    <m/>
    <m/>
    <m/>
    <m/>
    <m/>
    <m/>
    <m/>
    <m/>
    <s v="110"/>
    <m/>
    <m/>
    <m/>
    <s v="n"/>
    <n v="0"/>
    <m/>
    <s v="Gewebe"/>
    <m/>
    <m/>
    <m/>
    <m/>
    <m/>
    <m/>
    <m/>
    <m/>
    <m/>
    <m/>
    <m/>
    <m/>
    <m/>
    <m/>
    <m/>
    <m/>
    <m/>
    <m/>
    <m/>
    <m/>
    <m/>
    <m/>
    <m/>
    <m/>
    <m/>
    <m/>
    <m/>
    <m/>
    <m/>
    <m/>
    <m/>
    <m/>
    <m/>
    <m/>
    <m/>
    <m/>
    <m/>
    <m/>
    <m/>
    <m/>
    <m/>
    <m/>
  </r>
  <r>
    <b v="1"/>
    <n v="878"/>
    <s v="L-1518-315488549"/>
    <s v="1066957908"/>
    <s v="Aaf"/>
    <s v="https://portal.dnb.de/opac.htm?method=simpleSearch&amp;cqlMode=true&amp;query=idn%3D1066957908"/>
    <s v="III 95, 10"/>
    <s v="III 95, 10"/>
    <m/>
    <m/>
    <x v="2"/>
    <m/>
    <m/>
    <m/>
    <m/>
    <m/>
    <m/>
    <m/>
    <m/>
    <m/>
    <m/>
    <m/>
    <m/>
    <m/>
    <m/>
    <m/>
    <x v="6"/>
    <s v="x"/>
    <m/>
    <s v="h/E"/>
    <m/>
    <m/>
    <m/>
    <m/>
    <m/>
    <s v="Pa"/>
    <m/>
    <m/>
    <m/>
    <m/>
    <m/>
    <m/>
    <m/>
    <m/>
    <m/>
    <m/>
    <m/>
    <m/>
    <m/>
    <s v="110"/>
    <m/>
    <m/>
    <m/>
    <s v="n"/>
    <n v="0"/>
    <m/>
    <m/>
    <m/>
    <s v="x"/>
    <m/>
    <m/>
    <m/>
    <m/>
    <m/>
    <m/>
    <m/>
    <m/>
    <m/>
    <m/>
    <m/>
    <m/>
    <m/>
    <m/>
    <m/>
    <m/>
    <m/>
    <m/>
    <m/>
    <m/>
    <m/>
    <m/>
    <m/>
    <m/>
    <m/>
    <m/>
    <m/>
    <m/>
    <m/>
    <m/>
    <m/>
    <m/>
    <m/>
    <m/>
    <m/>
    <m/>
    <m/>
    <m/>
    <m/>
    <m/>
  </r>
  <r>
    <b v="1"/>
    <n v="914"/>
    <s v="L-1518-161495788"/>
    <s v="995969922"/>
    <s v="Aal"/>
    <s v="https://portal.dnb.de/opac.htm?method=simpleSearch&amp;cqlMode=true&amp;query=idn%3D995969922"/>
    <s v="III 95, 10 a"/>
    <s v="III 95, 10 a"/>
    <m/>
    <m/>
    <x v="2"/>
    <m/>
    <m/>
    <m/>
    <m/>
    <m/>
    <m/>
    <m/>
    <m/>
    <m/>
    <m/>
    <m/>
    <m/>
    <m/>
    <m/>
    <m/>
    <x v="2"/>
    <m/>
    <s v="x"/>
    <s v="f"/>
    <m/>
    <m/>
    <m/>
    <m/>
    <m/>
    <s v="Pa"/>
    <m/>
    <m/>
    <m/>
    <m/>
    <m/>
    <m/>
    <m/>
    <m/>
    <m/>
    <m/>
    <m/>
    <m/>
    <m/>
    <s v="110"/>
    <m/>
    <s v="x"/>
    <m/>
    <s v="n"/>
    <n v="0"/>
    <m/>
    <s v="Gewebe"/>
    <m/>
    <m/>
    <m/>
    <m/>
    <m/>
    <m/>
    <m/>
    <m/>
    <m/>
    <m/>
    <m/>
    <m/>
    <m/>
    <m/>
    <m/>
    <m/>
    <m/>
    <m/>
    <m/>
    <m/>
    <m/>
    <m/>
    <m/>
    <m/>
    <m/>
    <m/>
    <m/>
    <m/>
    <m/>
    <m/>
    <m/>
    <m/>
    <m/>
    <m/>
    <m/>
    <m/>
    <m/>
    <m/>
    <m/>
    <m/>
    <m/>
    <m/>
  </r>
  <r>
    <b v="1"/>
    <n v="915"/>
    <s v="L-2007-325491"/>
    <s v="986509019"/>
    <s v="Aa"/>
    <s v="https://portal.dnb.de/opac.htm?method=simpleSearch&amp;cqlMode=true&amp;query=idn%3D986509019"/>
    <s v="III 95, 10 b"/>
    <s v="III 95, 10 b"/>
    <m/>
    <m/>
    <x v="2"/>
    <m/>
    <m/>
    <m/>
    <m/>
    <m/>
    <m/>
    <m/>
    <m/>
    <m/>
    <m/>
    <m/>
    <m/>
    <m/>
    <m/>
    <m/>
    <x v="7"/>
    <m/>
    <s v="x"/>
    <s v="h"/>
    <m/>
    <m/>
    <m/>
    <m/>
    <m/>
    <s v="Pa"/>
    <m/>
    <m/>
    <m/>
    <m/>
    <m/>
    <m/>
    <m/>
    <m/>
    <m/>
    <m/>
    <m/>
    <m/>
    <m/>
    <s v="110"/>
    <m/>
    <m/>
    <m/>
    <s v="n"/>
    <n v="0"/>
    <m/>
    <m/>
    <m/>
    <m/>
    <s v="x"/>
    <m/>
    <m/>
    <m/>
    <m/>
    <m/>
    <m/>
    <m/>
    <m/>
    <m/>
    <m/>
    <m/>
    <m/>
    <m/>
    <m/>
    <m/>
    <m/>
    <m/>
    <m/>
    <m/>
    <m/>
    <m/>
    <m/>
    <m/>
    <m/>
    <m/>
    <m/>
    <m/>
    <m/>
    <m/>
    <m/>
    <m/>
    <m/>
    <m/>
    <m/>
    <m/>
    <m/>
    <m/>
    <m/>
    <m/>
  </r>
  <r>
    <b v="1"/>
    <n v="879"/>
    <s v="L-1505-315493402"/>
    <s v="1066963126"/>
    <s v="Aaf"/>
    <s v="https://portal.dnb.de/opac.htm?method=simpleSearch&amp;cqlMode=true&amp;query=idn%3D1066963126"/>
    <s v="III 95, 11"/>
    <s v="III 95, 11"/>
    <m/>
    <m/>
    <x v="1"/>
    <m/>
    <m/>
    <m/>
    <m/>
    <m/>
    <m/>
    <m/>
    <m/>
    <m/>
    <m/>
    <m/>
    <m/>
    <m/>
    <m/>
    <m/>
    <x v="4"/>
    <s v="x"/>
    <m/>
    <s v="h/E"/>
    <m/>
    <m/>
    <m/>
    <m/>
    <m/>
    <s v="Pa"/>
    <m/>
    <m/>
    <m/>
    <m/>
    <m/>
    <m/>
    <m/>
    <m/>
    <m/>
    <m/>
    <m/>
    <m/>
    <m/>
    <s v="110"/>
    <m/>
    <m/>
    <m/>
    <s v="n"/>
    <n v="0"/>
    <m/>
    <m/>
    <m/>
    <m/>
    <m/>
    <m/>
    <m/>
    <m/>
    <m/>
    <m/>
    <m/>
    <m/>
    <m/>
    <m/>
    <m/>
    <m/>
    <m/>
    <m/>
    <m/>
    <m/>
    <m/>
    <m/>
    <m/>
    <m/>
    <m/>
    <m/>
    <m/>
    <m/>
    <m/>
    <m/>
    <m/>
    <m/>
    <m/>
    <m/>
    <m/>
    <m/>
    <m/>
    <m/>
    <m/>
    <m/>
    <m/>
    <m/>
    <m/>
    <m/>
  </r>
  <r>
    <b v="1"/>
    <n v="916"/>
    <s v="L-1507-169623483"/>
    <s v="999891499"/>
    <s v="Aal"/>
    <s v="https://portal.dnb.de/opac.htm?method=simpleSearch&amp;cqlMode=true&amp;query=idn%3D999891499"/>
    <s v="III 95, 11 a"/>
    <s v="III 95, 11a"/>
    <m/>
    <m/>
    <x v="2"/>
    <m/>
    <m/>
    <m/>
    <m/>
    <m/>
    <m/>
    <m/>
    <m/>
    <m/>
    <m/>
    <m/>
    <m/>
    <m/>
    <m/>
    <m/>
    <x v="7"/>
    <m/>
    <s v="x"/>
    <s v="h"/>
    <m/>
    <m/>
    <m/>
    <m/>
    <m/>
    <s v="Pa"/>
    <m/>
    <m/>
    <m/>
    <m/>
    <m/>
    <m/>
    <m/>
    <m/>
    <m/>
    <m/>
    <m/>
    <m/>
    <m/>
    <s v="110"/>
    <m/>
    <s v="x"/>
    <m/>
    <s v="n"/>
    <n v="0"/>
    <m/>
    <m/>
    <s v="x sauer"/>
    <m/>
    <m/>
    <m/>
    <s v="x"/>
    <m/>
    <m/>
    <s v="Box (sperrt)"/>
    <m/>
    <m/>
    <m/>
    <m/>
    <m/>
    <m/>
    <m/>
    <m/>
    <m/>
    <m/>
    <m/>
    <m/>
    <m/>
    <m/>
    <m/>
    <m/>
    <m/>
    <m/>
    <m/>
    <m/>
    <m/>
    <m/>
    <m/>
    <m/>
    <m/>
    <m/>
    <m/>
    <m/>
    <m/>
    <m/>
    <m/>
    <m/>
    <m/>
    <m/>
  </r>
  <r>
    <b v="1"/>
    <n v="917"/>
    <s v="L-1503-169616517"/>
    <s v="999884867"/>
    <s v="Aal"/>
    <s v="https://portal.dnb.de/opac.htm?method=simpleSearch&amp;cqlMode=true&amp;query=idn%3D999884867"/>
    <s v="III 95, 11 b"/>
    <s v="III 95, 11b"/>
    <m/>
    <m/>
    <x v="1"/>
    <m/>
    <m/>
    <m/>
    <m/>
    <m/>
    <m/>
    <m/>
    <m/>
    <m/>
    <m/>
    <m/>
    <m/>
    <m/>
    <m/>
    <m/>
    <x v="3"/>
    <m/>
    <s v="x"/>
    <s v="f"/>
    <m/>
    <m/>
    <m/>
    <m/>
    <m/>
    <s v="Pa"/>
    <m/>
    <m/>
    <m/>
    <m/>
    <m/>
    <m/>
    <m/>
    <m/>
    <m/>
    <m/>
    <m/>
    <m/>
    <m/>
    <s v="110"/>
    <m/>
    <m/>
    <m/>
    <s v="n"/>
    <n v="0"/>
    <m/>
    <s v="Gewebe"/>
    <m/>
    <m/>
    <m/>
    <m/>
    <m/>
    <m/>
    <m/>
    <m/>
    <m/>
    <m/>
    <m/>
    <m/>
    <m/>
    <m/>
    <m/>
    <m/>
    <m/>
    <m/>
    <m/>
    <m/>
    <m/>
    <m/>
    <m/>
    <m/>
    <m/>
    <m/>
    <m/>
    <m/>
    <m/>
    <m/>
    <m/>
    <m/>
    <m/>
    <m/>
    <m/>
    <m/>
    <m/>
    <m/>
    <m/>
    <m/>
    <m/>
    <m/>
  </r>
  <r>
    <b v="1"/>
    <n v="880"/>
    <s v="L-1511-315467916"/>
    <s v="1066940134"/>
    <s v="Aaf"/>
    <s v="https://portal.dnb.de/opac.htm?method=simpleSearch&amp;cqlMode=true&amp;query=idn%3D1066940134"/>
    <s v="III 95, 12"/>
    <s v="III 95, 12"/>
    <m/>
    <m/>
    <x v="2"/>
    <m/>
    <m/>
    <m/>
    <m/>
    <m/>
    <m/>
    <m/>
    <m/>
    <m/>
    <m/>
    <m/>
    <m/>
    <m/>
    <m/>
    <m/>
    <x v="7"/>
    <m/>
    <s v="x"/>
    <s v="h/E"/>
    <m/>
    <m/>
    <m/>
    <m/>
    <m/>
    <s v="Pa"/>
    <m/>
    <m/>
    <m/>
    <m/>
    <m/>
    <m/>
    <m/>
    <m/>
    <m/>
    <m/>
    <m/>
    <m/>
    <m/>
    <s v="110"/>
    <m/>
    <m/>
    <m/>
    <s v="n"/>
    <n v="0"/>
    <m/>
    <s v="Gewebe"/>
    <m/>
    <m/>
    <m/>
    <m/>
    <m/>
    <m/>
    <m/>
    <m/>
    <m/>
    <m/>
    <m/>
    <m/>
    <m/>
    <m/>
    <m/>
    <m/>
    <m/>
    <m/>
    <m/>
    <m/>
    <m/>
    <m/>
    <m/>
    <m/>
    <m/>
    <m/>
    <m/>
    <m/>
    <m/>
    <m/>
    <m/>
    <m/>
    <m/>
    <m/>
    <m/>
    <m/>
    <m/>
    <m/>
    <m/>
    <m/>
    <m/>
    <m/>
  </r>
  <r>
    <b v="1"/>
    <n v="881"/>
    <s v="L-1513-161493610"/>
    <s v="995967695"/>
    <s v="Aal"/>
    <s v="https://portal.dnb.de/opac.htm?method=simpleSearch&amp;cqlMode=true&amp;query=idn%3D995967695"/>
    <s v="III 95, 13"/>
    <s v="III 95, 13"/>
    <m/>
    <m/>
    <x v="1"/>
    <m/>
    <m/>
    <m/>
    <m/>
    <m/>
    <m/>
    <m/>
    <m/>
    <m/>
    <m/>
    <m/>
    <m/>
    <m/>
    <m/>
    <m/>
    <x v="4"/>
    <m/>
    <m/>
    <s v="h/E"/>
    <m/>
    <m/>
    <m/>
    <m/>
    <m/>
    <s v="Pa"/>
    <m/>
    <m/>
    <m/>
    <m/>
    <m/>
    <m/>
    <m/>
    <m/>
    <m/>
    <m/>
    <m/>
    <m/>
    <m/>
    <s v="110"/>
    <m/>
    <m/>
    <m/>
    <s v="n"/>
    <n v="0"/>
    <m/>
    <m/>
    <m/>
    <m/>
    <m/>
    <m/>
    <m/>
    <m/>
    <m/>
    <m/>
    <m/>
    <m/>
    <m/>
    <m/>
    <m/>
    <m/>
    <m/>
    <m/>
    <m/>
    <m/>
    <m/>
    <m/>
    <m/>
    <m/>
    <m/>
    <m/>
    <m/>
    <m/>
    <m/>
    <m/>
    <m/>
    <m/>
    <m/>
    <m/>
    <m/>
    <m/>
    <m/>
    <m/>
    <m/>
    <m/>
    <m/>
    <m/>
    <m/>
    <m/>
  </r>
  <r>
    <b v="1"/>
    <n v="882"/>
    <s v="L-1513-170717194"/>
    <s v="1000489035"/>
    <s v="Aal"/>
    <s v="https://portal.dnb.de/opac.htm?method=simpleSearch&amp;cqlMode=true&amp;query=idn%3D1000489035"/>
    <s v="III 95, 13 (angebunden)"/>
    <s v="III 95, 13"/>
    <m/>
    <m/>
    <x v="0"/>
    <m/>
    <m/>
    <m/>
    <m/>
    <m/>
    <m/>
    <m/>
    <m/>
    <m/>
    <m/>
    <m/>
    <m/>
    <m/>
    <m/>
    <m/>
    <x v="0"/>
    <m/>
    <m/>
    <m/>
    <m/>
    <m/>
    <m/>
    <m/>
    <m/>
    <m/>
    <m/>
    <m/>
    <m/>
    <m/>
    <m/>
    <m/>
    <m/>
    <m/>
    <m/>
    <m/>
    <m/>
    <m/>
    <m/>
    <m/>
    <m/>
    <m/>
    <m/>
    <m/>
    <n v="0"/>
    <m/>
    <m/>
    <m/>
    <m/>
    <m/>
    <m/>
    <m/>
    <m/>
    <m/>
    <m/>
    <m/>
    <m/>
    <m/>
    <m/>
    <m/>
    <m/>
    <m/>
    <m/>
    <m/>
    <m/>
    <m/>
    <m/>
    <m/>
    <m/>
    <m/>
    <m/>
    <m/>
    <m/>
    <m/>
    <m/>
    <m/>
    <m/>
    <m/>
    <m/>
    <m/>
    <m/>
    <m/>
    <m/>
    <m/>
    <m/>
    <m/>
    <m/>
    <m/>
    <m/>
  </r>
  <r>
    <b v="1"/>
    <n v="918"/>
    <s v="L-1513-16149370X"/>
    <s v="995967695"/>
    <s v="Aal"/>
    <s v="https://portal.dnb.de/opac.htm?method=simpleSearch&amp;cqlMode=true&amp;query=idn%3D995967695"/>
    <s v="III 95, 13/a"/>
    <s v="III 95, 13/a"/>
    <m/>
    <m/>
    <x v="1"/>
    <m/>
    <m/>
    <m/>
    <m/>
    <m/>
    <m/>
    <m/>
    <m/>
    <m/>
    <m/>
    <m/>
    <m/>
    <m/>
    <m/>
    <m/>
    <x v="3"/>
    <m/>
    <s v="x"/>
    <s v="f"/>
    <m/>
    <m/>
    <m/>
    <m/>
    <m/>
    <s v="Pa"/>
    <m/>
    <m/>
    <m/>
    <m/>
    <m/>
    <m/>
    <m/>
    <m/>
    <m/>
    <m/>
    <m/>
    <m/>
    <m/>
    <s v="110"/>
    <m/>
    <m/>
    <m/>
    <s v="n"/>
    <n v="0"/>
    <m/>
    <s v="Gewebe"/>
    <m/>
    <m/>
    <m/>
    <m/>
    <m/>
    <m/>
    <m/>
    <m/>
    <m/>
    <m/>
    <m/>
    <m/>
    <m/>
    <m/>
    <m/>
    <m/>
    <m/>
    <m/>
    <m/>
    <m/>
    <m/>
    <m/>
    <m/>
    <m/>
    <m/>
    <m/>
    <m/>
    <m/>
    <m/>
    <m/>
    <m/>
    <m/>
    <m/>
    <m/>
    <m/>
    <m/>
    <m/>
    <m/>
    <m/>
    <m/>
    <m/>
    <m/>
  </r>
  <r>
    <b v="0"/>
    <n v="883"/>
    <s v="L-1516-315465034"/>
    <s v="1066937214"/>
    <m/>
    <s v="https://portal.dnb.de/opac.htm?method=simpleSearch&amp;cqlMode=true&amp;query=idn%3D1066937214"/>
    <s v="III 95, 14"/>
    <m/>
    <m/>
    <m/>
    <x v="2"/>
    <m/>
    <m/>
    <m/>
    <m/>
    <m/>
    <m/>
    <m/>
    <m/>
    <m/>
    <m/>
    <m/>
    <m/>
    <m/>
    <m/>
    <m/>
    <x v="3"/>
    <s v="x"/>
    <m/>
    <s v="f"/>
    <m/>
    <m/>
    <m/>
    <m/>
    <m/>
    <s v="Pa"/>
    <m/>
    <m/>
    <m/>
    <m/>
    <m/>
    <m/>
    <m/>
    <m/>
    <m/>
    <m/>
    <m/>
    <m/>
    <m/>
    <s v="110"/>
    <m/>
    <m/>
    <m/>
    <s v="n"/>
    <n v="0"/>
    <m/>
    <m/>
    <m/>
    <s v="x"/>
    <m/>
    <m/>
    <m/>
    <m/>
    <m/>
    <m/>
    <m/>
    <m/>
    <m/>
    <m/>
    <m/>
    <m/>
    <m/>
    <m/>
    <m/>
    <m/>
    <m/>
    <m/>
    <m/>
    <m/>
    <m/>
    <m/>
    <m/>
    <m/>
    <m/>
    <m/>
    <m/>
    <m/>
    <m/>
    <m/>
    <m/>
    <m/>
    <m/>
    <m/>
    <m/>
    <m/>
    <m/>
    <m/>
    <m/>
    <m/>
  </r>
  <r>
    <b v="1"/>
    <n v="919"/>
    <s v="L-1517-165577657"/>
    <s v="99810082X"/>
    <s v="Aal"/>
    <s v="https://portal.dnb.de/opac.htm?method=simpleSearch&amp;cqlMode=true&amp;query=idn%3D99810082X"/>
    <s v="III 95, 14 a"/>
    <s v="III 95, 14 a"/>
    <m/>
    <m/>
    <x v="1"/>
    <m/>
    <m/>
    <m/>
    <m/>
    <m/>
    <m/>
    <m/>
    <m/>
    <m/>
    <m/>
    <m/>
    <m/>
    <m/>
    <m/>
    <m/>
    <x v="9"/>
    <m/>
    <m/>
    <s v="h/E"/>
    <m/>
    <m/>
    <m/>
    <m/>
    <m/>
    <s v="Pa"/>
    <m/>
    <m/>
    <m/>
    <m/>
    <m/>
    <m/>
    <m/>
    <m/>
    <m/>
    <m/>
    <m/>
    <m/>
    <m/>
    <s v="110"/>
    <m/>
    <m/>
    <m/>
    <s v="n"/>
    <n v="0"/>
    <m/>
    <m/>
    <m/>
    <m/>
    <m/>
    <m/>
    <m/>
    <m/>
    <m/>
    <m/>
    <m/>
    <m/>
    <m/>
    <m/>
    <m/>
    <m/>
    <m/>
    <m/>
    <m/>
    <m/>
    <m/>
    <m/>
    <m/>
    <m/>
    <m/>
    <m/>
    <m/>
    <m/>
    <m/>
    <m/>
    <m/>
    <m/>
    <m/>
    <m/>
    <m/>
    <m/>
    <m/>
    <m/>
    <m/>
    <m/>
    <m/>
    <m/>
    <m/>
    <m/>
  </r>
  <r>
    <b v="1"/>
    <n v="920"/>
    <s v="L-1516-155603256"/>
    <s v="994401965"/>
    <s v="Aal"/>
    <s v="https://portal.dnb.de/opac.htm?method=simpleSearch&amp;cqlMode=true&amp;query=idn%3D994401965"/>
    <s v="III 95, 14/b"/>
    <s v="III 95, 14/b"/>
    <m/>
    <m/>
    <x v="1"/>
    <m/>
    <m/>
    <m/>
    <m/>
    <m/>
    <m/>
    <m/>
    <m/>
    <m/>
    <m/>
    <m/>
    <m/>
    <m/>
    <m/>
    <m/>
    <x v="3"/>
    <m/>
    <s v="x"/>
    <s v="f"/>
    <m/>
    <m/>
    <m/>
    <m/>
    <m/>
    <s v="Pa"/>
    <m/>
    <m/>
    <m/>
    <m/>
    <s v="x"/>
    <m/>
    <m/>
    <m/>
    <m/>
    <m/>
    <m/>
    <m/>
    <m/>
    <s v="110"/>
    <m/>
    <m/>
    <m/>
    <s v="n"/>
    <n v="0"/>
    <m/>
    <s v="Gewebe"/>
    <m/>
    <m/>
    <m/>
    <m/>
    <m/>
    <m/>
    <m/>
    <m/>
    <m/>
    <m/>
    <m/>
    <m/>
    <m/>
    <m/>
    <m/>
    <m/>
    <m/>
    <m/>
    <m/>
    <m/>
    <m/>
    <m/>
    <m/>
    <m/>
    <m/>
    <m/>
    <m/>
    <m/>
    <m/>
    <m/>
    <m/>
    <m/>
    <m/>
    <m/>
    <m/>
    <m/>
    <m/>
    <m/>
    <m/>
    <m/>
    <m/>
    <m/>
  </r>
  <r>
    <b v="1"/>
    <n v="884"/>
    <s v="L-1519-315219564"/>
    <s v="1066799520"/>
    <s v="Aaf"/>
    <s v="https://portal.dnb.de/opac.htm?method=simpleSearch&amp;cqlMode=true&amp;query=idn%3D1066799520"/>
    <s v="III 95, 15"/>
    <s v="III 95, 15"/>
    <m/>
    <m/>
    <x v="1"/>
    <m/>
    <m/>
    <m/>
    <m/>
    <m/>
    <m/>
    <m/>
    <m/>
    <m/>
    <m/>
    <m/>
    <m/>
    <m/>
    <m/>
    <m/>
    <x v="4"/>
    <m/>
    <m/>
    <s v="h/E"/>
    <m/>
    <m/>
    <m/>
    <m/>
    <m/>
    <s v="Pa"/>
    <s v="x"/>
    <m/>
    <m/>
    <m/>
    <m/>
    <m/>
    <m/>
    <m/>
    <m/>
    <m/>
    <m/>
    <m/>
    <m/>
    <s v="110"/>
    <m/>
    <m/>
    <m/>
    <s v="n"/>
    <n v="0"/>
    <m/>
    <m/>
    <m/>
    <s v="x"/>
    <m/>
    <m/>
    <m/>
    <m/>
    <m/>
    <m/>
    <m/>
    <m/>
    <m/>
    <m/>
    <m/>
    <m/>
    <m/>
    <m/>
    <m/>
    <m/>
    <m/>
    <m/>
    <m/>
    <m/>
    <m/>
    <m/>
    <m/>
    <m/>
    <m/>
    <m/>
    <m/>
    <m/>
    <m/>
    <m/>
    <m/>
    <m/>
    <m/>
    <m/>
    <m/>
    <m/>
    <m/>
    <m/>
    <m/>
    <m/>
  </r>
  <r>
    <b v="1"/>
    <n v="885"/>
    <s v="L-1519-315493003"/>
    <s v="1066962650"/>
    <s v="Aaf"/>
    <s v="https://portal.dnb.de/opac.htm?method=simpleSearch&amp;cqlMode=true&amp;query=idn%3D1066962650"/>
    <s v="III 95, 16"/>
    <s v="III 95, 16"/>
    <m/>
    <m/>
    <x v="1"/>
    <m/>
    <m/>
    <m/>
    <m/>
    <m/>
    <m/>
    <m/>
    <m/>
    <m/>
    <m/>
    <m/>
    <m/>
    <m/>
    <m/>
    <m/>
    <x v="4"/>
    <m/>
    <m/>
    <s v="h/E"/>
    <m/>
    <m/>
    <m/>
    <m/>
    <m/>
    <s v="Pa"/>
    <m/>
    <m/>
    <m/>
    <m/>
    <m/>
    <m/>
    <m/>
    <m/>
    <m/>
    <m/>
    <m/>
    <m/>
    <m/>
    <s v="110"/>
    <m/>
    <m/>
    <m/>
    <s v="ja vor"/>
    <n v="1"/>
    <m/>
    <m/>
    <m/>
    <m/>
    <m/>
    <m/>
    <m/>
    <m/>
    <m/>
    <m/>
    <m/>
    <m/>
    <s v="x"/>
    <m/>
    <m/>
    <m/>
    <m/>
    <m/>
    <m/>
    <m/>
    <m/>
    <m/>
    <m/>
    <n v="1"/>
    <m/>
    <m/>
    <m/>
    <m/>
    <m/>
    <m/>
    <m/>
    <m/>
    <m/>
    <m/>
    <m/>
    <m/>
    <m/>
    <m/>
    <m/>
    <m/>
    <m/>
    <m/>
    <m/>
    <m/>
  </r>
  <r>
    <b v="1"/>
    <n v="886"/>
    <s v="L-1521-315469374"/>
    <s v="1066941718"/>
    <s v="Aaf"/>
    <s v="https://portal.dnb.de/opac.htm?method=simpleSearch&amp;cqlMode=true&amp;query=idn%3D1066941718"/>
    <s v="III 95, 17"/>
    <s v="III 95, 17"/>
    <m/>
    <m/>
    <x v="1"/>
    <m/>
    <m/>
    <m/>
    <m/>
    <m/>
    <m/>
    <m/>
    <m/>
    <m/>
    <m/>
    <m/>
    <m/>
    <m/>
    <m/>
    <m/>
    <x v="3"/>
    <m/>
    <s v="x"/>
    <s v="f"/>
    <m/>
    <m/>
    <m/>
    <m/>
    <m/>
    <s v="Pa"/>
    <m/>
    <m/>
    <m/>
    <m/>
    <s v="x"/>
    <m/>
    <m/>
    <m/>
    <m/>
    <m/>
    <m/>
    <m/>
    <m/>
    <s v="80"/>
    <m/>
    <m/>
    <m/>
    <s v="n"/>
    <n v="0"/>
    <m/>
    <m/>
    <s v="x"/>
    <m/>
    <m/>
    <m/>
    <m/>
    <m/>
    <m/>
    <m/>
    <m/>
    <m/>
    <m/>
    <m/>
    <m/>
    <m/>
    <m/>
    <m/>
    <m/>
    <m/>
    <m/>
    <m/>
    <m/>
    <m/>
    <m/>
    <m/>
    <m/>
    <m/>
    <m/>
    <m/>
    <m/>
    <m/>
    <m/>
    <m/>
    <m/>
    <m/>
    <m/>
    <m/>
    <m/>
    <m/>
    <m/>
    <m/>
    <m/>
    <m/>
  </r>
  <r>
    <b v="1"/>
    <n v="921"/>
    <s v="L-1521-177021292"/>
    <s v="1002318963"/>
    <s v="Aal"/>
    <s v="https://portal.dnb.de/opac.htm?method=simpleSearch&amp;cqlMode=true&amp;query=idn%3D1002318963"/>
    <s v="III 95, 17 a"/>
    <s v="III 95, 17a"/>
    <m/>
    <m/>
    <x v="1"/>
    <m/>
    <m/>
    <m/>
    <m/>
    <m/>
    <m/>
    <m/>
    <m/>
    <m/>
    <m/>
    <m/>
    <m/>
    <m/>
    <m/>
    <m/>
    <x v="5"/>
    <m/>
    <m/>
    <s v="h/E"/>
    <m/>
    <m/>
    <m/>
    <m/>
    <m/>
    <s v="Pa"/>
    <m/>
    <m/>
    <m/>
    <m/>
    <m/>
    <m/>
    <m/>
    <m/>
    <m/>
    <m/>
    <m/>
    <m/>
    <m/>
    <s v="110"/>
    <m/>
    <m/>
    <m/>
    <s v="n"/>
    <n v="0"/>
    <m/>
    <m/>
    <m/>
    <m/>
    <m/>
    <m/>
    <m/>
    <m/>
    <m/>
    <m/>
    <m/>
    <m/>
    <m/>
    <m/>
    <m/>
    <m/>
    <m/>
    <m/>
    <m/>
    <m/>
    <m/>
    <m/>
    <m/>
    <m/>
    <m/>
    <m/>
    <m/>
    <m/>
    <m/>
    <m/>
    <m/>
    <m/>
    <m/>
    <m/>
    <m/>
    <m/>
    <m/>
    <m/>
    <m/>
    <m/>
    <m/>
    <m/>
    <m/>
    <m/>
  </r>
  <r>
    <b v="1"/>
    <n v="922"/>
    <s v="L-1521-177021284"/>
    <s v="1002318963"/>
    <s v="Aal"/>
    <s v="https://portal.dnb.de/opac.htm?method=simpleSearch&amp;cqlMode=true&amp;query=idn%3D1002318963"/>
    <s v="III 95, 17 a"/>
    <s v="III 95, 17a"/>
    <m/>
    <m/>
    <x v="0"/>
    <m/>
    <m/>
    <m/>
    <m/>
    <m/>
    <m/>
    <m/>
    <m/>
    <m/>
    <m/>
    <m/>
    <m/>
    <m/>
    <m/>
    <m/>
    <x v="0"/>
    <m/>
    <m/>
    <m/>
    <m/>
    <m/>
    <m/>
    <m/>
    <m/>
    <m/>
    <m/>
    <m/>
    <m/>
    <m/>
    <m/>
    <m/>
    <m/>
    <m/>
    <m/>
    <m/>
    <m/>
    <m/>
    <m/>
    <m/>
    <m/>
    <m/>
    <m/>
    <m/>
    <n v="0"/>
    <m/>
    <m/>
    <m/>
    <m/>
    <m/>
    <m/>
    <m/>
    <m/>
    <m/>
    <m/>
    <m/>
    <m/>
    <m/>
    <m/>
    <m/>
    <m/>
    <m/>
    <m/>
    <m/>
    <m/>
    <m/>
    <m/>
    <m/>
    <m/>
    <m/>
    <m/>
    <m/>
    <m/>
    <m/>
    <m/>
    <m/>
    <m/>
    <m/>
    <m/>
    <m/>
    <m/>
    <m/>
    <m/>
    <m/>
    <m/>
    <m/>
    <m/>
    <m/>
    <m/>
  </r>
  <r>
    <b v="0"/>
    <m/>
    <m/>
    <m/>
    <m/>
    <m/>
    <s v="III 95, 17 b"/>
    <m/>
    <m/>
    <m/>
    <x v="1"/>
    <m/>
    <m/>
    <m/>
    <m/>
    <m/>
    <m/>
    <m/>
    <m/>
    <m/>
    <m/>
    <m/>
    <m/>
    <m/>
    <m/>
    <m/>
    <x v="9"/>
    <m/>
    <m/>
    <s v="h/E"/>
    <m/>
    <m/>
    <m/>
    <m/>
    <m/>
    <s v="Pa"/>
    <m/>
    <m/>
    <m/>
    <m/>
    <m/>
    <m/>
    <m/>
    <m/>
    <m/>
    <m/>
    <m/>
    <m/>
    <m/>
    <s v="110"/>
    <m/>
    <m/>
    <m/>
    <s v="n"/>
    <n v="0"/>
    <m/>
    <m/>
    <m/>
    <m/>
    <m/>
    <m/>
    <m/>
    <m/>
    <m/>
    <m/>
    <m/>
    <m/>
    <m/>
    <m/>
    <m/>
    <m/>
    <m/>
    <m/>
    <m/>
    <m/>
    <m/>
    <m/>
    <m/>
    <m/>
    <m/>
    <m/>
    <m/>
    <m/>
    <m/>
    <m/>
    <m/>
    <m/>
    <m/>
    <m/>
    <m/>
    <m/>
    <m/>
    <m/>
    <m/>
    <m/>
    <m/>
    <m/>
    <m/>
    <m/>
  </r>
  <r>
    <b v="1"/>
    <n v="887"/>
    <s v="L-1504-31549252X"/>
    <s v="106696212X"/>
    <s v="Aaf"/>
    <s v="https://portal.dnb.de/opac.htm?method=simpleSearch&amp;cqlMode=true&amp;query=idn%3D106696212X"/>
    <s v="III 95, 18"/>
    <s v="III 95, 18"/>
    <m/>
    <m/>
    <x v="1"/>
    <m/>
    <m/>
    <m/>
    <m/>
    <m/>
    <m/>
    <m/>
    <m/>
    <m/>
    <m/>
    <m/>
    <m/>
    <m/>
    <m/>
    <m/>
    <x v="7"/>
    <m/>
    <m/>
    <s v="h"/>
    <m/>
    <m/>
    <m/>
    <m/>
    <m/>
    <s v="Pa"/>
    <m/>
    <m/>
    <m/>
    <m/>
    <m/>
    <m/>
    <m/>
    <m/>
    <m/>
    <m/>
    <m/>
    <m/>
    <m/>
    <s v="180"/>
    <m/>
    <m/>
    <m/>
    <s v="n"/>
    <n v="0"/>
    <m/>
    <m/>
    <m/>
    <m/>
    <m/>
    <m/>
    <m/>
    <m/>
    <m/>
    <m/>
    <m/>
    <m/>
    <m/>
    <m/>
    <m/>
    <m/>
    <m/>
    <m/>
    <m/>
    <m/>
    <m/>
    <m/>
    <m/>
    <m/>
    <m/>
    <m/>
    <m/>
    <m/>
    <m/>
    <m/>
    <m/>
    <m/>
    <m/>
    <m/>
    <m/>
    <m/>
    <m/>
    <m/>
    <m/>
    <m/>
    <m/>
    <m/>
    <m/>
    <m/>
  </r>
  <r>
    <b v="1"/>
    <n v="888"/>
    <s v="L-1505-315332115"/>
    <s v="1066874301"/>
    <s v="Aaf"/>
    <s v="https://portal.dnb.de/opac.htm?method=simpleSearch&amp;cqlMode=true&amp;query=idn%3D1066874301"/>
    <s v="III 95, 19"/>
    <s v="III 95, 19"/>
    <m/>
    <m/>
    <x v="2"/>
    <m/>
    <m/>
    <m/>
    <m/>
    <m/>
    <m/>
    <m/>
    <m/>
    <m/>
    <m/>
    <m/>
    <m/>
    <m/>
    <m/>
    <m/>
    <x v="6"/>
    <s v="x"/>
    <m/>
    <s v="h/E"/>
    <m/>
    <s v="x"/>
    <m/>
    <m/>
    <m/>
    <s v="Pa"/>
    <m/>
    <m/>
    <m/>
    <m/>
    <m/>
    <m/>
    <m/>
    <m/>
    <m/>
    <m/>
    <m/>
    <m/>
    <m/>
    <s v="110"/>
    <m/>
    <m/>
    <m/>
    <s v="n"/>
    <n v="0"/>
    <m/>
    <m/>
    <m/>
    <m/>
    <m/>
    <m/>
    <m/>
    <m/>
    <m/>
    <s v="Umschlag (Leder pudert)"/>
    <m/>
    <m/>
    <m/>
    <m/>
    <m/>
    <m/>
    <m/>
    <m/>
    <m/>
    <m/>
    <m/>
    <m/>
    <m/>
    <m/>
    <m/>
    <m/>
    <m/>
    <m/>
    <m/>
    <m/>
    <m/>
    <m/>
    <m/>
    <m/>
    <m/>
    <m/>
    <m/>
    <m/>
    <m/>
    <m/>
    <m/>
    <m/>
    <m/>
    <m/>
  </r>
  <r>
    <b v="1"/>
    <n v="889"/>
    <s v="L-1513-315317884"/>
    <s v="1066859175"/>
    <s v="Aaf"/>
    <s v="https://portal.dnb.de/opac.htm?method=simpleSearch&amp;cqlMode=true&amp;query=idn%3D1066859175"/>
    <s v="III 95, 20"/>
    <s v="III 95, 20"/>
    <m/>
    <m/>
    <x v="2"/>
    <m/>
    <m/>
    <m/>
    <m/>
    <m/>
    <m/>
    <m/>
    <m/>
    <m/>
    <m/>
    <m/>
    <m/>
    <m/>
    <m/>
    <m/>
    <x v="7"/>
    <m/>
    <s v="x"/>
    <s v="h/E"/>
    <m/>
    <m/>
    <m/>
    <m/>
    <m/>
    <s v="Pa"/>
    <m/>
    <m/>
    <m/>
    <m/>
    <m/>
    <m/>
    <m/>
    <m/>
    <m/>
    <m/>
    <m/>
    <m/>
    <m/>
    <s v="110"/>
    <m/>
    <m/>
    <m/>
    <s v="n"/>
    <n v="0"/>
    <m/>
    <s v="Gewebe"/>
    <m/>
    <m/>
    <m/>
    <m/>
    <m/>
    <m/>
    <m/>
    <m/>
    <m/>
    <m/>
    <m/>
    <m/>
    <m/>
    <m/>
    <m/>
    <m/>
    <m/>
    <m/>
    <m/>
    <m/>
    <m/>
    <m/>
    <m/>
    <m/>
    <m/>
    <m/>
    <m/>
    <m/>
    <m/>
    <m/>
    <m/>
    <m/>
    <m/>
    <m/>
    <m/>
    <m/>
    <m/>
    <m/>
    <m/>
    <m/>
    <m/>
    <m/>
  </r>
  <r>
    <b v="1"/>
    <n v="890"/>
    <s v="L-1513-153914203"/>
    <s v="993860303"/>
    <s v="Aal"/>
    <s v="https://portal.dnb.de/opac.htm?method=simpleSearch&amp;cqlMode=true&amp;query=idn%3D993860303"/>
    <s v="III 95, 21"/>
    <s v="III 95, 21"/>
    <m/>
    <m/>
    <x v="2"/>
    <m/>
    <m/>
    <m/>
    <m/>
    <m/>
    <m/>
    <m/>
    <m/>
    <m/>
    <m/>
    <m/>
    <m/>
    <m/>
    <m/>
    <m/>
    <x v="3"/>
    <m/>
    <m/>
    <s v="f"/>
    <m/>
    <m/>
    <m/>
    <m/>
    <m/>
    <s v="Pa"/>
    <m/>
    <m/>
    <m/>
    <m/>
    <m/>
    <m/>
    <m/>
    <m/>
    <m/>
    <m/>
    <m/>
    <m/>
    <m/>
    <s v="110"/>
    <m/>
    <m/>
    <m/>
    <s v="n"/>
    <n v="0"/>
    <m/>
    <m/>
    <m/>
    <s v="x"/>
    <m/>
    <m/>
    <m/>
    <m/>
    <m/>
    <m/>
    <m/>
    <m/>
    <m/>
    <m/>
    <m/>
    <m/>
    <m/>
    <m/>
    <m/>
    <m/>
    <m/>
    <m/>
    <m/>
    <m/>
    <m/>
    <m/>
    <m/>
    <m/>
    <m/>
    <m/>
    <m/>
    <m/>
    <m/>
    <m/>
    <m/>
    <m/>
    <m/>
    <m/>
    <m/>
    <m/>
    <m/>
    <m/>
    <m/>
    <m/>
  </r>
  <r>
    <b v="1"/>
    <n v="891"/>
    <s v="L-1510-31546884X"/>
    <s v="1066941114"/>
    <s v="Aaf"/>
    <s v="https://portal.dnb.de/opac.htm?method=simpleSearch&amp;cqlMode=true&amp;query=idn%3D1066941114"/>
    <s v="III 95, 22"/>
    <s v="III 95, 22"/>
    <m/>
    <m/>
    <x v="1"/>
    <m/>
    <m/>
    <m/>
    <m/>
    <m/>
    <m/>
    <m/>
    <m/>
    <m/>
    <m/>
    <m/>
    <m/>
    <m/>
    <m/>
    <m/>
    <x v="4"/>
    <m/>
    <m/>
    <s v="h/E"/>
    <m/>
    <m/>
    <m/>
    <m/>
    <m/>
    <s v="Pa"/>
    <m/>
    <m/>
    <m/>
    <m/>
    <m/>
    <m/>
    <m/>
    <m/>
    <m/>
    <m/>
    <m/>
    <m/>
    <m/>
    <s v="110"/>
    <m/>
    <m/>
    <m/>
    <s v="n"/>
    <n v="0"/>
    <m/>
    <m/>
    <m/>
    <s v="x"/>
    <m/>
    <m/>
    <m/>
    <m/>
    <m/>
    <m/>
    <m/>
    <m/>
    <m/>
    <m/>
    <m/>
    <m/>
    <m/>
    <m/>
    <m/>
    <m/>
    <m/>
    <m/>
    <m/>
    <m/>
    <m/>
    <m/>
    <m/>
    <m/>
    <m/>
    <m/>
    <m/>
    <m/>
    <m/>
    <m/>
    <m/>
    <m/>
    <m/>
    <m/>
    <m/>
    <m/>
    <m/>
    <m/>
    <m/>
    <m/>
  </r>
  <r>
    <b v="1"/>
    <n v="923"/>
    <s v="L-1508-16618859X"/>
    <s v="998425532"/>
    <s v="Aal"/>
    <s v="https://portal.dnb.de/opac.htm?method=simpleSearch&amp;cqlMode=true&amp;query=idn%3D998425532"/>
    <s v="III 95, 22 a"/>
    <s v="III 95, 22a"/>
    <m/>
    <m/>
    <x v="2"/>
    <m/>
    <m/>
    <m/>
    <m/>
    <m/>
    <m/>
    <m/>
    <m/>
    <m/>
    <m/>
    <m/>
    <m/>
    <m/>
    <m/>
    <m/>
    <x v="2"/>
    <m/>
    <s v="x"/>
    <s v="f"/>
    <m/>
    <m/>
    <m/>
    <m/>
    <m/>
    <s v="Pa"/>
    <m/>
    <m/>
    <m/>
    <m/>
    <m/>
    <m/>
    <m/>
    <m/>
    <m/>
    <m/>
    <m/>
    <m/>
    <m/>
    <s v="110"/>
    <m/>
    <m/>
    <m/>
    <s v="n"/>
    <n v="0"/>
    <m/>
    <s v="Gewebe"/>
    <m/>
    <m/>
    <m/>
    <m/>
    <m/>
    <m/>
    <m/>
    <m/>
    <m/>
    <m/>
    <m/>
    <m/>
    <m/>
    <m/>
    <m/>
    <m/>
    <m/>
    <m/>
    <m/>
    <m/>
    <m/>
    <m/>
    <m/>
    <m/>
    <m/>
    <m/>
    <m/>
    <m/>
    <m/>
    <m/>
    <m/>
    <m/>
    <m/>
    <m/>
    <m/>
    <m/>
    <m/>
    <m/>
    <m/>
    <m/>
    <m/>
    <m/>
  </r>
  <r>
    <b v="1"/>
    <n v="892"/>
    <s v="L-1511-315492260"/>
    <s v="1066961867"/>
    <s v="Aaf"/>
    <s v="https://portal.dnb.de/opac.htm?method=simpleSearch&amp;cqlMode=true&amp;query=idn%3D1066961867"/>
    <s v="III 95, 23"/>
    <s v="III 95, 23"/>
    <m/>
    <m/>
    <x v="1"/>
    <m/>
    <m/>
    <m/>
    <m/>
    <m/>
    <m/>
    <m/>
    <m/>
    <m/>
    <m/>
    <m/>
    <m/>
    <m/>
    <m/>
    <m/>
    <x v="4"/>
    <m/>
    <m/>
    <s v="h/E"/>
    <m/>
    <m/>
    <m/>
    <m/>
    <m/>
    <s v="Pa"/>
    <m/>
    <m/>
    <m/>
    <m/>
    <m/>
    <m/>
    <m/>
    <m/>
    <m/>
    <m/>
    <m/>
    <m/>
    <m/>
    <s v="110"/>
    <m/>
    <m/>
    <m/>
    <s v="ja vor"/>
    <n v="1"/>
    <m/>
    <m/>
    <m/>
    <m/>
    <m/>
    <m/>
    <m/>
    <m/>
    <m/>
    <m/>
    <m/>
    <m/>
    <s v="x"/>
    <m/>
    <s v="h"/>
    <m/>
    <m/>
    <m/>
    <m/>
    <m/>
    <m/>
    <m/>
    <m/>
    <n v="1"/>
    <m/>
    <m/>
    <m/>
    <m/>
    <m/>
    <m/>
    <m/>
    <m/>
    <m/>
    <m/>
    <m/>
    <m/>
    <m/>
    <m/>
    <m/>
    <m/>
    <m/>
    <m/>
    <m/>
    <m/>
  </r>
  <r>
    <b v="1"/>
    <n v="893"/>
    <s v="L-1512-342900307"/>
    <s v="1079300384"/>
    <s v="Aaf"/>
    <s v="https://portal.dnb.de/opac.htm?method=simpleSearch&amp;cqlMode=true&amp;query=idn%3D1079300384"/>
    <s v="III 95, 24"/>
    <s v="III 95, 24"/>
    <m/>
    <m/>
    <x v="1"/>
    <m/>
    <m/>
    <m/>
    <m/>
    <m/>
    <m/>
    <m/>
    <m/>
    <m/>
    <m/>
    <m/>
    <m/>
    <m/>
    <m/>
    <m/>
    <x v="4"/>
    <m/>
    <m/>
    <s v="h/E"/>
    <m/>
    <m/>
    <m/>
    <m/>
    <m/>
    <s v="Pa"/>
    <m/>
    <m/>
    <m/>
    <m/>
    <m/>
    <m/>
    <m/>
    <m/>
    <m/>
    <m/>
    <m/>
    <m/>
    <m/>
    <s v="110"/>
    <m/>
    <m/>
    <m/>
    <s v="n"/>
    <n v="0"/>
    <m/>
    <m/>
    <m/>
    <m/>
    <m/>
    <m/>
    <m/>
    <m/>
    <m/>
    <m/>
    <m/>
    <m/>
    <m/>
    <m/>
    <m/>
    <m/>
    <m/>
    <m/>
    <m/>
    <m/>
    <m/>
    <m/>
    <m/>
    <m/>
    <m/>
    <m/>
    <m/>
    <m/>
    <m/>
    <m/>
    <m/>
    <m/>
    <m/>
    <m/>
    <m/>
    <m/>
    <m/>
    <m/>
    <m/>
    <m/>
    <m/>
    <m/>
    <m/>
    <m/>
  </r>
  <r>
    <b v="1"/>
    <n v="924"/>
    <s v="L-1521-31533049X"/>
    <s v="1066872740"/>
    <s v="Aaf"/>
    <s v="https://portal.dnb.de/opac.htm?method=simpleSearch&amp;cqlMode=true&amp;query=idn%3D1066872740"/>
    <s v="III 95, 24 a"/>
    <s v="III 95, 24 a"/>
    <m/>
    <m/>
    <x v="1"/>
    <m/>
    <m/>
    <m/>
    <m/>
    <m/>
    <m/>
    <m/>
    <m/>
    <m/>
    <m/>
    <m/>
    <m/>
    <m/>
    <m/>
    <m/>
    <x v="5"/>
    <m/>
    <m/>
    <s v="h/E"/>
    <m/>
    <m/>
    <m/>
    <m/>
    <m/>
    <s v="Pa"/>
    <m/>
    <m/>
    <m/>
    <m/>
    <m/>
    <m/>
    <m/>
    <m/>
    <m/>
    <m/>
    <m/>
    <m/>
    <m/>
    <s v="110"/>
    <m/>
    <m/>
    <m/>
    <s v="n"/>
    <n v="0"/>
    <m/>
    <m/>
    <m/>
    <m/>
    <m/>
    <m/>
    <m/>
    <m/>
    <m/>
    <m/>
    <m/>
    <m/>
    <m/>
    <m/>
    <m/>
    <m/>
    <m/>
    <m/>
    <m/>
    <m/>
    <m/>
    <m/>
    <m/>
    <m/>
    <m/>
    <m/>
    <m/>
    <m/>
    <m/>
    <m/>
    <m/>
    <m/>
    <m/>
    <m/>
    <m/>
    <m/>
    <m/>
    <m/>
    <m/>
    <m/>
    <m/>
    <m/>
    <m/>
    <m/>
  </r>
  <r>
    <b v="1"/>
    <n v="925"/>
    <s v="L-1521-170885348"/>
    <s v="1000635376"/>
    <s v="Aal"/>
    <s v="https://portal.dnb.de/opac.htm?method=simpleSearch&amp;cqlMode=true&amp;query=idn%3D1000635376"/>
    <s v="III 95, 24 b"/>
    <s v="III 95, 24b"/>
    <m/>
    <m/>
    <x v="1"/>
    <m/>
    <m/>
    <m/>
    <m/>
    <m/>
    <m/>
    <m/>
    <m/>
    <m/>
    <m/>
    <m/>
    <m/>
    <m/>
    <m/>
    <m/>
    <x v="9"/>
    <m/>
    <m/>
    <s v="h/E"/>
    <m/>
    <m/>
    <m/>
    <m/>
    <m/>
    <s v="Pa"/>
    <m/>
    <m/>
    <m/>
    <m/>
    <m/>
    <m/>
    <m/>
    <m/>
    <m/>
    <m/>
    <m/>
    <m/>
    <m/>
    <s v="110"/>
    <m/>
    <m/>
    <m/>
    <s v="n"/>
    <n v="0"/>
    <m/>
    <m/>
    <m/>
    <m/>
    <m/>
    <m/>
    <m/>
    <m/>
    <m/>
    <m/>
    <m/>
    <m/>
    <m/>
    <m/>
    <m/>
    <m/>
    <m/>
    <m/>
    <m/>
    <m/>
    <m/>
    <m/>
    <m/>
    <m/>
    <m/>
    <m/>
    <m/>
    <m/>
    <m/>
    <m/>
    <m/>
    <m/>
    <m/>
    <m/>
    <m/>
    <m/>
    <m/>
    <m/>
    <m/>
    <m/>
    <m/>
    <m/>
    <m/>
    <m/>
  </r>
  <r>
    <b v="0"/>
    <n v="927"/>
    <s v="L-1516-156068133"/>
    <s v="994509499"/>
    <m/>
    <s v="https://portal.dnb.de/opac.htm?method=simpleSearch&amp;cqlMode=true&amp;query=idn%3D994509499"/>
    <s v="III 95, 24 c"/>
    <m/>
    <m/>
    <m/>
    <x v="1"/>
    <m/>
    <m/>
    <m/>
    <m/>
    <m/>
    <m/>
    <m/>
    <m/>
    <m/>
    <m/>
    <m/>
    <m/>
    <m/>
    <m/>
    <m/>
    <x v="2"/>
    <m/>
    <m/>
    <s v="f"/>
    <m/>
    <m/>
    <m/>
    <m/>
    <m/>
    <s v="Pa"/>
    <m/>
    <m/>
    <m/>
    <m/>
    <m/>
    <m/>
    <m/>
    <m/>
    <m/>
    <m/>
    <m/>
    <m/>
    <m/>
    <s v="max 110"/>
    <m/>
    <m/>
    <m/>
    <s v="n"/>
    <n v="0"/>
    <m/>
    <m/>
    <m/>
    <m/>
    <m/>
    <s v="x sauer"/>
    <s v="x"/>
    <m/>
    <m/>
    <s v="Box (sperrt)"/>
    <m/>
    <m/>
    <m/>
    <m/>
    <m/>
    <m/>
    <m/>
    <m/>
    <m/>
    <m/>
    <m/>
    <m/>
    <m/>
    <m/>
    <m/>
    <m/>
    <m/>
    <m/>
    <m/>
    <m/>
    <m/>
    <m/>
    <m/>
    <m/>
    <m/>
    <m/>
    <m/>
    <m/>
    <m/>
    <m/>
    <m/>
    <m/>
    <m/>
    <m/>
  </r>
  <r>
    <b v="0"/>
    <n v="926"/>
    <s v="L-1515-156064022"/>
    <s v="994506554"/>
    <m/>
    <s v="https://portal.dnb.de/opac.htm?method=simpleSearch&amp;cqlMode=true&amp;query=idn%3D994506554"/>
    <s v="III 95, 24 c (angebunden)"/>
    <m/>
    <m/>
    <m/>
    <x v="0"/>
    <m/>
    <m/>
    <m/>
    <m/>
    <m/>
    <m/>
    <m/>
    <m/>
    <m/>
    <m/>
    <m/>
    <m/>
    <m/>
    <m/>
    <m/>
    <x v="0"/>
    <m/>
    <m/>
    <m/>
    <m/>
    <m/>
    <m/>
    <m/>
    <m/>
    <m/>
    <m/>
    <m/>
    <m/>
    <m/>
    <m/>
    <m/>
    <m/>
    <m/>
    <m/>
    <m/>
    <m/>
    <m/>
    <m/>
    <m/>
    <m/>
    <m/>
    <m/>
    <m/>
    <n v="0"/>
    <m/>
    <m/>
    <m/>
    <m/>
    <m/>
    <m/>
    <m/>
    <m/>
    <m/>
    <m/>
    <m/>
    <m/>
    <m/>
    <m/>
    <m/>
    <m/>
    <m/>
    <m/>
    <m/>
    <m/>
    <m/>
    <m/>
    <m/>
    <m/>
    <m/>
    <m/>
    <m/>
    <m/>
    <m/>
    <m/>
    <m/>
    <m/>
    <m/>
    <m/>
    <m/>
    <m/>
    <m/>
    <m/>
    <m/>
    <m/>
    <m/>
    <m/>
    <m/>
    <m/>
  </r>
  <r>
    <b v="1"/>
    <m/>
    <s v="L-1515-785181075"/>
    <s v="1263055281"/>
    <s v="Qd"/>
    <m/>
    <s v="III 95, 24c"/>
    <s v="III 95, 24c"/>
    <m/>
    <m/>
    <x v="0"/>
    <m/>
    <m/>
    <m/>
    <m/>
    <m/>
    <m/>
    <m/>
    <m/>
    <m/>
    <m/>
    <m/>
    <m/>
    <m/>
    <m/>
    <m/>
    <x v="0"/>
    <m/>
    <m/>
    <m/>
    <m/>
    <m/>
    <m/>
    <m/>
    <m/>
    <m/>
    <m/>
    <m/>
    <m/>
    <m/>
    <m/>
    <m/>
    <m/>
    <m/>
    <m/>
    <m/>
    <m/>
    <m/>
    <m/>
    <m/>
    <m/>
    <m/>
    <m/>
    <m/>
    <m/>
    <m/>
    <m/>
    <m/>
    <m/>
    <m/>
    <m/>
    <m/>
    <m/>
    <m/>
    <m/>
    <m/>
    <m/>
    <m/>
    <m/>
    <m/>
    <m/>
    <m/>
    <m/>
    <m/>
    <m/>
    <m/>
    <m/>
    <m/>
    <m/>
    <m/>
    <m/>
    <m/>
    <m/>
    <m/>
    <m/>
    <m/>
    <m/>
    <m/>
    <m/>
    <m/>
    <m/>
    <m/>
    <m/>
    <m/>
    <m/>
    <m/>
    <m/>
    <m/>
    <m/>
  </r>
  <r>
    <b v="1"/>
    <n v="894"/>
    <s v="L-1522-315468971"/>
    <s v="1066941262"/>
    <s v="Aaf"/>
    <s v="https://portal.dnb.de/opac.htm?method=simpleSearch&amp;cqlMode=true&amp;query=idn%3D1066941262"/>
    <s v="III 95, 25"/>
    <s v="III 95, 25"/>
    <m/>
    <m/>
    <x v="2"/>
    <m/>
    <m/>
    <m/>
    <m/>
    <m/>
    <m/>
    <m/>
    <m/>
    <m/>
    <m/>
    <m/>
    <m/>
    <m/>
    <m/>
    <m/>
    <x v="3"/>
    <m/>
    <m/>
    <s v="f"/>
    <m/>
    <m/>
    <m/>
    <m/>
    <m/>
    <s v="Pa"/>
    <m/>
    <m/>
    <m/>
    <m/>
    <m/>
    <m/>
    <m/>
    <m/>
    <m/>
    <m/>
    <m/>
    <m/>
    <m/>
    <s v="110"/>
    <m/>
    <m/>
    <m/>
    <s v="ja vor"/>
    <n v="1"/>
    <m/>
    <m/>
    <m/>
    <s v="x"/>
    <m/>
    <m/>
    <m/>
    <m/>
    <m/>
    <m/>
    <m/>
    <m/>
    <s v="x"/>
    <m/>
    <m/>
    <m/>
    <m/>
    <m/>
    <m/>
    <m/>
    <m/>
    <m/>
    <m/>
    <n v="0.5"/>
    <m/>
    <m/>
    <m/>
    <m/>
    <m/>
    <m/>
    <s v="x"/>
    <m/>
    <m/>
    <m/>
    <m/>
    <m/>
    <m/>
    <m/>
    <m/>
    <m/>
    <m/>
    <m/>
    <n v="0.5"/>
    <m/>
  </r>
  <r>
    <b v="1"/>
    <n v="928"/>
    <s v="L-1521-315487038"/>
    <s v="1066956359"/>
    <s v="Aaf"/>
    <s v="https://portal.dnb.de/opac.htm?method=simpleSearch&amp;cqlMode=true&amp;query=idn%3D1066956359"/>
    <s v="III 95, 25 a"/>
    <s v="III 95, 25 a"/>
    <m/>
    <m/>
    <x v="1"/>
    <m/>
    <m/>
    <m/>
    <m/>
    <m/>
    <m/>
    <m/>
    <m/>
    <m/>
    <m/>
    <m/>
    <m/>
    <m/>
    <m/>
    <m/>
    <x v="7"/>
    <s v="x"/>
    <m/>
    <s v="h/E"/>
    <m/>
    <m/>
    <m/>
    <m/>
    <m/>
    <s v="Pa"/>
    <m/>
    <m/>
    <m/>
    <m/>
    <m/>
    <m/>
    <m/>
    <m/>
    <m/>
    <m/>
    <m/>
    <m/>
    <m/>
    <s v="110"/>
    <m/>
    <m/>
    <m/>
    <s v="n"/>
    <n v="0"/>
    <m/>
    <m/>
    <m/>
    <m/>
    <m/>
    <m/>
    <m/>
    <m/>
    <m/>
    <m/>
    <m/>
    <m/>
    <m/>
    <m/>
    <m/>
    <m/>
    <m/>
    <m/>
    <m/>
    <m/>
    <m/>
    <m/>
    <m/>
    <m/>
    <m/>
    <m/>
    <m/>
    <m/>
    <m/>
    <m/>
    <m/>
    <m/>
    <m/>
    <m/>
    <m/>
    <m/>
    <m/>
    <m/>
    <m/>
    <m/>
    <m/>
    <m/>
    <m/>
    <m/>
  </r>
  <r>
    <b v="1"/>
    <n v="929"/>
    <s v="L-1520-31529941X"/>
    <s v="1066839409"/>
    <s v="AaB"/>
    <s v="https://portal.dnb.de/opac.htm?method=simpleSearch&amp;cqlMode=true&amp;query=idn%3D1066839409"/>
    <s v="III 95, 25 b"/>
    <s v="III 95, 25 b"/>
    <m/>
    <m/>
    <x v="1"/>
    <m/>
    <m/>
    <m/>
    <m/>
    <m/>
    <m/>
    <m/>
    <m/>
    <m/>
    <m/>
    <m/>
    <m/>
    <m/>
    <m/>
    <m/>
    <x v="6"/>
    <s v="x"/>
    <s v="x"/>
    <s v="h/E"/>
    <m/>
    <m/>
    <m/>
    <m/>
    <m/>
    <s v="Pa"/>
    <s v="x"/>
    <m/>
    <m/>
    <m/>
    <m/>
    <m/>
    <m/>
    <m/>
    <m/>
    <m/>
    <m/>
    <m/>
    <m/>
    <s v="110"/>
    <m/>
    <m/>
    <m/>
    <s v="n"/>
    <n v="0"/>
    <m/>
    <m/>
    <m/>
    <s v="x"/>
    <m/>
    <m/>
    <m/>
    <m/>
    <s v="x 110"/>
    <m/>
    <m/>
    <m/>
    <m/>
    <m/>
    <m/>
    <m/>
    <m/>
    <m/>
    <m/>
    <m/>
    <m/>
    <m/>
    <m/>
    <m/>
    <m/>
    <m/>
    <m/>
    <m/>
    <m/>
    <m/>
    <m/>
    <m/>
    <m/>
    <m/>
    <m/>
    <m/>
    <m/>
    <m/>
    <m/>
    <m/>
    <m/>
    <m/>
    <m/>
    <m/>
  </r>
  <r>
    <b v="1"/>
    <n v="930"/>
    <s v="L-1520-315487232"/>
    <s v="1066956561"/>
    <s v="Aaf"/>
    <s v="https://portal.dnb.de/opac.htm?method=simpleSearch&amp;cqlMode=true&amp;query=idn%3D1066956561"/>
    <s v="III 95, 25 c"/>
    <s v="III 95, 25 c"/>
    <m/>
    <m/>
    <x v="1"/>
    <m/>
    <m/>
    <m/>
    <m/>
    <m/>
    <m/>
    <m/>
    <m/>
    <m/>
    <m/>
    <m/>
    <m/>
    <m/>
    <m/>
    <m/>
    <x v="4"/>
    <s v="x"/>
    <m/>
    <s v="h/E"/>
    <m/>
    <m/>
    <m/>
    <m/>
    <m/>
    <s v="Pa"/>
    <s v="x"/>
    <m/>
    <m/>
    <m/>
    <m/>
    <m/>
    <m/>
    <m/>
    <m/>
    <m/>
    <m/>
    <m/>
    <m/>
    <s v="110"/>
    <m/>
    <m/>
    <m/>
    <s v="n"/>
    <n v="0"/>
    <m/>
    <m/>
    <m/>
    <m/>
    <m/>
    <m/>
    <m/>
    <m/>
    <m/>
    <m/>
    <m/>
    <m/>
    <m/>
    <m/>
    <m/>
    <m/>
    <m/>
    <m/>
    <m/>
    <m/>
    <m/>
    <m/>
    <m/>
    <m/>
    <m/>
    <m/>
    <m/>
    <m/>
    <m/>
    <m/>
    <m/>
    <m/>
    <m/>
    <m/>
    <m/>
    <m/>
    <m/>
    <m/>
    <m/>
    <m/>
    <m/>
    <m/>
    <m/>
    <m/>
  </r>
  <r>
    <b v="1"/>
    <n v="931"/>
    <s v="L-1523-315488700"/>
    <s v="1066958076"/>
    <s v="Aaf"/>
    <s v="https://portal.dnb.de/opac.htm?method=simpleSearch&amp;cqlMode=true&amp;query=idn%3D1066958076"/>
    <s v="III 95, 25 d"/>
    <s v="III 95, 25 d"/>
    <m/>
    <m/>
    <x v="1"/>
    <m/>
    <m/>
    <m/>
    <m/>
    <m/>
    <m/>
    <m/>
    <m/>
    <m/>
    <m/>
    <m/>
    <m/>
    <m/>
    <m/>
    <m/>
    <x v="5"/>
    <m/>
    <m/>
    <s v="h/E"/>
    <m/>
    <m/>
    <m/>
    <m/>
    <m/>
    <s v="Pa"/>
    <m/>
    <m/>
    <m/>
    <m/>
    <m/>
    <m/>
    <m/>
    <m/>
    <m/>
    <m/>
    <m/>
    <m/>
    <m/>
    <s v="110"/>
    <m/>
    <m/>
    <m/>
    <s v="n"/>
    <n v="0"/>
    <m/>
    <m/>
    <m/>
    <m/>
    <m/>
    <m/>
    <m/>
    <m/>
    <m/>
    <m/>
    <m/>
    <m/>
    <m/>
    <m/>
    <m/>
    <m/>
    <m/>
    <m/>
    <m/>
    <m/>
    <m/>
    <m/>
    <m/>
    <m/>
    <m/>
    <m/>
    <m/>
    <m/>
    <m/>
    <m/>
    <m/>
    <m/>
    <m/>
    <m/>
    <m/>
    <m/>
    <m/>
    <m/>
    <m/>
    <m/>
    <m/>
    <m/>
    <m/>
    <m/>
  </r>
  <r>
    <b v="1"/>
    <n v="932"/>
    <s v="L-1511-167077805"/>
    <s v="998855499"/>
    <s v="Aal"/>
    <s v="https://portal.dnb.de/opac.htm?method=simpleSearch&amp;cqlMode=true&amp;query=idn%3D998855499"/>
    <s v="III 95, 25 e"/>
    <s v="III 95, 25 e"/>
    <m/>
    <m/>
    <x v="1"/>
    <m/>
    <m/>
    <m/>
    <m/>
    <m/>
    <m/>
    <m/>
    <m/>
    <m/>
    <m/>
    <m/>
    <m/>
    <m/>
    <m/>
    <m/>
    <x v="6"/>
    <m/>
    <s v="x"/>
    <s v="f"/>
    <m/>
    <m/>
    <m/>
    <m/>
    <m/>
    <s v="Pa"/>
    <m/>
    <m/>
    <m/>
    <m/>
    <m/>
    <m/>
    <m/>
    <m/>
    <m/>
    <m/>
    <m/>
    <m/>
    <m/>
    <s v="110"/>
    <m/>
    <m/>
    <m/>
    <s v="n"/>
    <n v="0"/>
    <m/>
    <m/>
    <m/>
    <m/>
    <m/>
    <m/>
    <m/>
    <m/>
    <m/>
    <m/>
    <m/>
    <m/>
    <m/>
    <m/>
    <m/>
    <m/>
    <m/>
    <m/>
    <m/>
    <m/>
    <m/>
    <m/>
    <m/>
    <m/>
    <m/>
    <m/>
    <m/>
    <m/>
    <m/>
    <m/>
    <m/>
    <m/>
    <m/>
    <m/>
    <m/>
    <m/>
    <m/>
    <m/>
    <m/>
    <m/>
    <m/>
    <m/>
    <m/>
    <m/>
  </r>
  <r>
    <b v="1"/>
    <n v="895"/>
    <s v="L-1522-315488735"/>
    <s v="1066958092"/>
    <s v="Aaf"/>
    <s v="https://portal.dnb.de/opac.htm?method=simpleSearch&amp;cqlMode=true&amp;query=idn%3D1066958092"/>
    <s v="III 95, 26"/>
    <s v="III 95, 26"/>
    <m/>
    <m/>
    <x v="1"/>
    <m/>
    <m/>
    <m/>
    <m/>
    <m/>
    <m/>
    <m/>
    <m/>
    <m/>
    <m/>
    <m/>
    <m/>
    <m/>
    <m/>
    <m/>
    <x v="9"/>
    <m/>
    <m/>
    <s v="h"/>
    <m/>
    <m/>
    <m/>
    <m/>
    <m/>
    <s v="Pa"/>
    <m/>
    <m/>
    <m/>
    <m/>
    <m/>
    <m/>
    <m/>
    <m/>
    <m/>
    <m/>
    <m/>
    <m/>
    <m/>
    <s v="110"/>
    <m/>
    <m/>
    <m/>
    <s v="n"/>
    <n v="0"/>
    <m/>
    <m/>
    <m/>
    <m/>
    <m/>
    <m/>
    <m/>
    <m/>
    <m/>
    <m/>
    <m/>
    <m/>
    <m/>
    <m/>
    <m/>
    <m/>
    <m/>
    <m/>
    <m/>
    <m/>
    <m/>
    <m/>
    <m/>
    <m/>
    <m/>
    <m/>
    <m/>
    <m/>
    <m/>
    <m/>
    <m/>
    <m/>
    <m/>
    <m/>
    <m/>
    <m/>
    <m/>
    <m/>
    <m/>
    <m/>
    <m/>
    <m/>
    <m/>
    <m/>
  </r>
  <r>
    <b v="1"/>
    <n v="896"/>
    <s v="L-1524-315488654"/>
    <s v="1066958025"/>
    <s v="Aaf"/>
    <s v="https://portal.dnb.de/opac.htm?method=simpleSearch&amp;cqlMode=true&amp;query=idn%3D1066958025"/>
    <s v="III 95, 27"/>
    <s v="III 95, 27"/>
    <m/>
    <m/>
    <x v="1"/>
    <m/>
    <m/>
    <m/>
    <m/>
    <m/>
    <m/>
    <m/>
    <m/>
    <m/>
    <m/>
    <m/>
    <m/>
    <m/>
    <m/>
    <m/>
    <x v="7"/>
    <s v="x"/>
    <m/>
    <s v="h"/>
    <m/>
    <m/>
    <m/>
    <m/>
    <m/>
    <s v="Pa"/>
    <m/>
    <m/>
    <m/>
    <m/>
    <m/>
    <m/>
    <m/>
    <m/>
    <m/>
    <m/>
    <m/>
    <m/>
    <m/>
    <s v="110"/>
    <m/>
    <m/>
    <m/>
    <s v="n"/>
    <n v="0"/>
    <m/>
    <m/>
    <m/>
    <m/>
    <m/>
    <m/>
    <m/>
    <m/>
    <m/>
    <m/>
    <m/>
    <m/>
    <m/>
    <m/>
    <m/>
    <m/>
    <m/>
    <m/>
    <m/>
    <m/>
    <m/>
    <m/>
    <m/>
    <m/>
    <m/>
    <m/>
    <m/>
    <m/>
    <m/>
    <m/>
    <m/>
    <m/>
    <m/>
    <m/>
    <m/>
    <m/>
    <m/>
    <m/>
    <m/>
    <m/>
    <m/>
    <m/>
    <m/>
    <m/>
  </r>
  <r>
    <b v="1"/>
    <n v="897"/>
    <s v="L-1525-315487143"/>
    <s v="1066956472"/>
    <s v="Aaf"/>
    <s v="https://portal.dnb.de/opac.htm?method=simpleSearch&amp;cqlMode=true&amp;query=idn%3D1066956472"/>
    <s v="III 95, 28"/>
    <s v="III 95, 28"/>
    <m/>
    <m/>
    <x v="1"/>
    <m/>
    <m/>
    <m/>
    <m/>
    <m/>
    <m/>
    <m/>
    <m/>
    <m/>
    <m/>
    <m/>
    <m/>
    <m/>
    <m/>
    <m/>
    <x v="4"/>
    <s v="x"/>
    <m/>
    <s v="h/E"/>
    <m/>
    <m/>
    <m/>
    <m/>
    <m/>
    <s v="Pa"/>
    <m/>
    <m/>
    <m/>
    <m/>
    <m/>
    <m/>
    <m/>
    <m/>
    <m/>
    <m/>
    <m/>
    <m/>
    <m/>
    <s v="110"/>
    <m/>
    <m/>
    <m/>
    <s v="n"/>
    <n v="0"/>
    <m/>
    <m/>
    <m/>
    <m/>
    <m/>
    <m/>
    <m/>
    <m/>
    <m/>
    <m/>
    <m/>
    <m/>
    <m/>
    <m/>
    <m/>
    <m/>
    <m/>
    <m/>
    <m/>
    <m/>
    <m/>
    <m/>
    <m/>
    <m/>
    <m/>
    <m/>
    <m/>
    <m/>
    <m/>
    <m/>
    <m/>
    <m/>
    <m/>
    <m/>
    <m/>
    <m/>
    <m/>
    <m/>
    <m/>
    <m/>
    <m/>
    <m/>
    <m/>
    <m/>
  </r>
  <r>
    <b v="1"/>
    <n v="933"/>
    <s v="L-1525-163627339"/>
    <s v="997310707"/>
    <s v="Afl"/>
    <s v="https://portal.dnb.de/opac.htm?method=simpleSearch&amp;cqlMode=true&amp;query=idn%3D997310707"/>
    <s v="III 95, 28 a"/>
    <s v="III 95, 28 a"/>
    <m/>
    <m/>
    <x v="1"/>
    <m/>
    <m/>
    <m/>
    <m/>
    <m/>
    <m/>
    <m/>
    <m/>
    <m/>
    <m/>
    <m/>
    <m/>
    <m/>
    <m/>
    <m/>
    <x v="9"/>
    <m/>
    <m/>
    <s v="h/E"/>
    <m/>
    <m/>
    <m/>
    <m/>
    <m/>
    <s v="Pa"/>
    <m/>
    <m/>
    <m/>
    <m/>
    <m/>
    <m/>
    <m/>
    <m/>
    <m/>
    <m/>
    <m/>
    <m/>
    <m/>
    <s v="110"/>
    <m/>
    <m/>
    <m/>
    <s v="n"/>
    <n v="0"/>
    <m/>
    <m/>
    <m/>
    <m/>
    <m/>
    <m/>
    <m/>
    <m/>
    <m/>
    <m/>
    <m/>
    <m/>
    <m/>
    <m/>
    <m/>
    <m/>
    <m/>
    <m/>
    <m/>
    <m/>
    <m/>
    <m/>
    <m/>
    <m/>
    <m/>
    <m/>
    <m/>
    <m/>
    <m/>
    <m/>
    <m/>
    <m/>
    <m/>
    <m/>
    <m/>
    <m/>
    <m/>
    <m/>
    <m/>
    <m/>
    <m/>
    <m/>
    <m/>
    <m/>
  </r>
  <r>
    <b v="1"/>
    <n v="898"/>
    <s v="L-1524-315490535"/>
    <s v="1066960003"/>
    <s v="Aaf"/>
    <s v="https://portal.dnb.de/opac.htm?method=simpleSearch&amp;cqlMode=true&amp;query=idn%3D1066960003"/>
    <s v="III 95, 29"/>
    <s v="III 95, 29"/>
    <m/>
    <m/>
    <x v="1"/>
    <m/>
    <m/>
    <m/>
    <m/>
    <m/>
    <m/>
    <m/>
    <m/>
    <m/>
    <m/>
    <m/>
    <m/>
    <m/>
    <m/>
    <m/>
    <x v="4"/>
    <s v="x"/>
    <m/>
    <s v="h/E"/>
    <m/>
    <m/>
    <m/>
    <m/>
    <m/>
    <s v="Pa"/>
    <m/>
    <m/>
    <m/>
    <m/>
    <m/>
    <m/>
    <m/>
    <m/>
    <m/>
    <m/>
    <m/>
    <m/>
    <m/>
    <s v="110"/>
    <m/>
    <m/>
    <m/>
    <s v="n"/>
    <n v="0"/>
    <m/>
    <m/>
    <m/>
    <s v="x"/>
    <m/>
    <m/>
    <m/>
    <m/>
    <m/>
    <m/>
    <m/>
    <m/>
    <m/>
    <m/>
    <m/>
    <m/>
    <m/>
    <m/>
    <m/>
    <m/>
    <m/>
    <m/>
    <m/>
    <m/>
    <m/>
    <m/>
    <m/>
    <m/>
    <m/>
    <m/>
    <m/>
    <m/>
    <m/>
    <m/>
    <m/>
    <m/>
    <m/>
    <m/>
    <m/>
    <m/>
    <m/>
    <m/>
    <m/>
    <m/>
  </r>
  <r>
    <b v="1"/>
    <n v="899"/>
    <s v="L-1524-315493518"/>
    <s v="106696324X"/>
    <s v="Aaf"/>
    <s v="https://portal.dnb.de/opac.htm?method=simpleSearch&amp;cqlMode=true&amp;query=idn%3D106696324X"/>
    <s v="III 95, 30"/>
    <s v="III 95, 30"/>
    <m/>
    <m/>
    <x v="1"/>
    <m/>
    <m/>
    <m/>
    <m/>
    <m/>
    <m/>
    <m/>
    <m/>
    <m/>
    <m/>
    <m/>
    <m/>
    <m/>
    <m/>
    <m/>
    <x v="4"/>
    <s v="x"/>
    <m/>
    <s v="h/E"/>
    <m/>
    <m/>
    <m/>
    <m/>
    <m/>
    <s v="Pa"/>
    <s v="x"/>
    <m/>
    <m/>
    <m/>
    <m/>
    <m/>
    <m/>
    <m/>
    <m/>
    <m/>
    <m/>
    <m/>
    <m/>
    <s v="110"/>
    <m/>
    <m/>
    <m/>
    <s v="ja vor"/>
    <n v="1"/>
    <m/>
    <m/>
    <m/>
    <m/>
    <m/>
    <m/>
    <m/>
    <m/>
    <m/>
    <m/>
    <m/>
    <m/>
    <m/>
    <m/>
    <s v="v"/>
    <m/>
    <m/>
    <m/>
    <m/>
    <m/>
    <m/>
    <m/>
    <m/>
    <n v="1"/>
    <m/>
    <m/>
    <m/>
    <m/>
    <m/>
    <m/>
    <m/>
    <m/>
    <m/>
    <m/>
    <m/>
    <m/>
    <m/>
    <m/>
    <m/>
    <m/>
    <m/>
    <m/>
    <m/>
    <m/>
  </r>
  <r>
    <b v="1"/>
    <n v="900"/>
    <s v="L-1530-31530765X"/>
    <s v="1066848556"/>
    <s v="Aaf"/>
    <s v="https://portal.dnb.de/opac.htm?method=simpleSearch&amp;cqlMode=true&amp;query=idn%3D1066848556"/>
    <s v="III 95, 31"/>
    <s v="III 95, 31"/>
    <m/>
    <m/>
    <x v="1"/>
    <m/>
    <m/>
    <m/>
    <m/>
    <m/>
    <m/>
    <m/>
    <m/>
    <m/>
    <m/>
    <m/>
    <m/>
    <m/>
    <m/>
    <m/>
    <x v="6"/>
    <s v="x"/>
    <m/>
    <s v="h/E"/>
    <m/>
    <m/>
    <m/>
    <m/>
    <m/>
    <s v="Pa"/>
    <s v="x"/>
    <m/>
    <m/>
    <m/>
    <m/>
    <m/>
    <m/>
    <m/>
    <m/>
    <m/>
    <m/>
    <m/>
    <m/>
    <s v="110"/>
    <m/>
    <m/>
    <m/>
    <s v="ja vor"/>
    <n v="0.5"/>
    <m/>
    <m/>
    <m/>
    <s v="x"/>
    <m/>
    <m/>
    <m/>
    <m/>
    <m/>
    <m/>
    <m/>
    <s v="x"/>
    <s v="x"/>
    <m/>
    <m/>
    <m/>
    <m/>
    <m/>
    <m/>
    <m/>
    <m/>
    <m/>
    <m/>
    <n v="0.5"/>
    <m/>
    <m/>
    <m/>
    <m/>
    <m/>
    <m/>
    <m/>
    <m/>
    <m/>
    <m/>
    <m/>
    <m/>
    <m/>
    <m/>
    <m/>
    <m/>
    <m/>
    <m/>
    <m/>
    <m/>
  </r>
  <r>
    <b v="1"/>
    <n v="901"/>
    <s v="L-1531-315331909"/>
    <s v="1066874107"/>
    <s v="Aaf"/>
    <s v="https://portal.dnb.de/opac.htm?method=simpleSearch&amp;cqlMode=true&amp;query=idn%3D1066874107"/>
    <s v="III 95, 32"/>
    <s v="III 95, 32"/>
    <m/>
    <m/>
    <x v="2"/>
    <m/>
    <m/>
    <m/>
    <m/>
    <m/>
    <m/>
    <m/>
    <m/>
    <m/>
    <m/>
    <m/>
    <m/>
    <m/>
    <m/>
    <m/>
    <x v="6"/>
    <m/>
    <m/>
    <s v="h/E"/>
    <m/>
    <m/>
    <m/>
    <m/>
    <m/>
    <s v="Pa"/>
    <m/>
    <m/>
    <m/>
    <m/>
    <m/>
    <m/>
    <m/>
    <m/>
    <m/>
    <m/>
    <m/>
    <m/>
    <m/>
    <s v="45"/>
    <m/>
    <m/>
    <m/>
    <s v="ja vor"/>
    <n v="2"/>
    <m/>
    <m/>
    <m/>
    <m/>
    <m/>
    <m/>
    <m/>
    <m/>
    <m/>
    <m/>
    <m/>
    <s v="x"/>
    <s v="x"/>
    <m/>
    <s v="v/h"/>
    <m/>
    <m/>
    <m/>
    <m/>
    <m/>
    <m/>
    <m/>
    <m/>
    <n v="2"/>
    <m/>
    <m/>
    <m/>
    <m/>
    <m/>
    <m/>
    <m/>
    <m/>
    <m/>
    <m/>
    <m/>
    <m/>
    <m/>
    <m/>
    <m/>
    <m/>
    <m/>
    <m/>
    <m/>
    <m/>
  </r>
  <r>
    <b v="1"/>
    <n v="902"/>
    <s v="L-1535-315487003"/>
    <s v="1066956308"/>
    <s v="Aaf"/>
    <s v="https://portal.dnb.de/opac.htm?method=simpleSearch&amp;cqlMode=true&amp;query=idn%3D1066956308"/>
    <s v="III 95, 33"/>
    <s v="III 95, 33"/>
    <m/>
    <m/>
    <x v="2"/>
    <m/>
    <m/>
    <m/>
    <m/>
    <m/>
    <m/>
    <m/>
    <m/>
    <m/>
    <m/>
    <m/>
    <m/>
    <m/>
    <m/>
    <m/>
    <x v="4"/>
    <m/>
    <m/>
    <s v="h/E"/>
    <m/>
    <m/>
    <m/>
    <m/>
    <m/>
    <s v="Pa"/>
    <m/>
    <m/>
    <m/>
    <m/>
    <m/>
    <m/>
    <m/>
    <m/>
    <m/>
    <m/>
    <m/>
    <m/>
    <m/>
    <s v="110"/>
    <m/>
    <m/>
    <m/>
    <s v="n"/>
    <n v="0"/>
    <m/>
    <m/>
    <m/>
    <m/>
    <m/>
    <m/>
    <m/>
    <m/>
    <m/>
    <m/>
    <m/>
    <m/>
    <m/>
    <m/>
    <m/>
    <m/>
    <m/>
    <m/>
    <m/>
    <m/>
    <m/>
    <m/>
    <m/>
    <m/>
    <m/>
    <m/>
    <m/>
    <m/>
    <m/>
    <m/>
    <m/>
    <m/>
    <m/>
    <m/>
    <m/>
    <m/>
    <m/>
    <m/>
    <m/>
    <m/>
    <m/>
    <m/>
    <m/>
    <m/>
  </r>
  <r>
    <b v="1"/>
    <n v="903"/>
    <s v="L-1536-315487097"/>
    <s v="1066956413"/>
    <s v="Aaf"/>
    <s v="https://portal.dnb.de/opac.htm?method=simpleSearch&amp;cqlMode=true&amp;query=idn%3D1066956413"/>
    <s v="III 95, 34"/>
    <s v="III 95, 34"/>
    <m/>
    <m/>
    <x v="2"/>
    <m/>
    <m/>
    <m/>
    <m/>
    <m/>
    <m/>
    <m/>
    <m/>
    <m/>
    <m/>
    <m/>
    <m/>
    <m/>
    <m/>
    <m/>
    <x v="9"/>
    <s v="x"/>
    <m/>
    <s v="h/E"/>
    <m/>
    <m/>
    <m/>
    <m/>
    <m/>
    <s v="Pa"/>
    <m/>
    <m/>
    <m/>
    <m/>
    <m/>
    <m/>
    <m/>
    <m/>
    <m/>
    <m/>
    <m/>
    <m/>
    <m/>
    <s v="110"/>
    <m/>
    <m/>
    <m/>
    <s v="ja vor"/>
    <n v="0.5"/>
    <m/>
    <m/>
    <m/>
    <m/>
    <m/>
    <m/>
    <m/>
    <m/>
    <m/>
    <m/>
    <m/>
    <m/>
    <s v="x"/>
    <m/>
    <m/>
    <m/>
    <m/>
    <m/>
    <m/>
    <m/>
    <m/>
    <m/>
    <m/>
    <n v="0.5"/>
    <m/>
    <m/>
    <m/>
    <m/>
    <m/>
    <m/>
    <m/>
    <m/>
    <m/>
    <m/>
    <m/>
    <m/>
    <m/>
    <m/>
    <m/>
    <m/>
    <m/>
    <m/>
    <m/>
    <m/>
  </r>
  <r>
    <b v="0"/>
    <n v="904"/>
    <s v="L-1538-315306270"/>
    <s v="1066847002"/>
    <m/>
    <s v="https://portal.dnb.de/opac.htm?method=simpleSearch&amp;cqlMode=true&amp;query=idn%3D1066847002"/>
    <s v="III 95, 35"/>
    <m/>
    <m/>
    <m/>
    <x v="2"/>
    <m/>
    <m/>
    <m/>
    <m/>
    <m/>
    <m/>
    <m/>
    <m/>
    <m/>
    <m/>
    <m/>
    <m/>
    <m/>
    <m/>
    <m/>
    <x v="3"/>
    <s v="x"/>
    <m/>
    <s v="f/V"/>
    <m/>
    <m/>
    <m/>
    <m/>
    <m/>
    <s v="Pa"/>
    <m/>
    <m/>
    <m/>
    <m/>
    <m/>
    <m/>
    <m/>
    <m/>
    <m/>
    <m/>
    <m/>
    <m/>
    <m/>
    <s v="60"/>
    <m/>
    <m/>
    <m/>
    <s v="ja vor"/>
    <n v="0.5"/>
    <m/>
    <m/>
    <m/>
    <s v="x"/>
    <m/>
    <m/>
    <m/>
    <m/>
    <m/>
    <m/>
    <m/>
    <s v="x"/>
    <s v="x"/>
    <m/>
    <m/>
    <m/>
    <m/>
    <m/>
    <m/>
    <m/>
    <m/>
    <m/>
    <m/>
    <n v="0.5"/>
    <m/>
    <m/>
    <m/>
    <m/>
    <m/>
    <m/>
    <m/>
    <m/>
    <m/>
    <m/>
    <m/>
    <m/>
    <m/>
    <m/>
    <m/>
    <m/>
    <m/>
    <m/>
    <m/>
    <m/>
  </r>
  <r>
    <b v="1"/>
    <m/>
    <s v="L-9999-414174798"/>
    <s v="1137895888"/>
    <s v="Qd"/>
    <m/>
    <s v="III 95, 35"/>
    <s v="III 95, 35"/>
    <m/>
    <m/>
    <x v="0"/>
    <m/>
    <m/>
    <m/>
    <m/>
    <m/>
    <m/>
    <m/>
    <m/>
    <m/>
    <m/>
    <m/>
    <m/>
    <m/>
    <m/>
    <m/>
    <x v="0"/>
    <m/>
    <m/>
    <m/>
    <m/>
    <m/>
    <m/>
    <m/>
    <m/>
    <m/>
    <m/>
    <m/>
    <m/>
    <m/>
    <m/>
    <m/>
    <m/>
    <m/>
    <m/>
    <m/>
    <m/>
    <m/>
    <m/>
    <m/>
    <m/>
    <m/>
    <m/>
    <m/>
    <m/>
    <m/>
    <m/>
    <m/>
    <m/>
    <m/>
    <m/>
    <m/>
    <m/>
    <m/>
    <m/>
    <m/>
    <m/>
    <m/>
    <m/>
    <m/>
    <m/>
    <m/>
    <m/>
    <m/>
    <m/>
    <m/>
    <m/>
    <m/>
    <m/>
    <m/>
    <m/>
    <m/>
    <m/>
    <m/>
    <m/>
    <m/>
    <m/>
    <m/>
    <m/>
    <m/>
    <m/>
    <m/>
    <m/>
    <m/>
    <m/>
    <m/>
    <m/>
    <m/>
    <m/>
  </r>
  <r>
    <b v="0"/>
    <n v="935"/>
    <s v="L-1561-669847550"/>
    <s v="1208242806"/>
    <m/>
    <s v="https://portal.dnb.de/opac.htm?method=simpleSearch&amp;cqlMode=true&amp;query=idn%3D1208242806"/>
    <s v="III 95, 35 (Angebundenes Werk)"/>
    <m/>
    <m/>
    <m/>
    <x v="0"/>
    <m/>
    <m/>
    <m/>
    <m/>
    <m/>
    <m/>
    <m/>
    <m/>
    <m/>
    <m/>
    <m/>
    <m/>
    <m/>
    <m/>
    <m/>
    <x v="0"/>
    <m/>
    <m/>
    <m/>
    <m/>
    <m/>
    <m/>
    <m/>
    <m/>
    <m/>
    <m/>
    <m/>
    <m/>
    <m/>
    <m/>
    <m/>
    <m/>
    <m/>
    <m/>
    <m/>
    <m/>
    <m/>
    <m/>
    <m/>
    <m/>
    <m/>
    <m/>
    <m/>
    <n v="0"/>
    <m/>
    <m/>
    <m/>
    <m/>
    <m/>
    <m/>
    <m/>
    <m/>
    <m/>
    <m/>
    <m/>
    <m/>
    <m/>
    <m/>
    <m/>
    <m/>
    <m/>
    <m/>
    <m/>
    <m/>
    <m/>
    <m/>
    <m/>
    <m/>
    <m/>
    <m/>
    <m/>
    <m/>
    <m/>
    <m/>
    <m/>
    <m/>
    <m/>
    <m/>
    <m/>
    <m/>
    <m/>
    <m/>
    <m/>
    <m/>
    <m/>
    <m/>
    <m/>
    <m/>
  </r>
  <r>
    <b v="1"/>
    <n v="936"/>
    <s v="L-1541-156066491"/>
    <s v="994508492"/>
    <s v="Aal"/>
    <s v="https://portal.dnb.de/opac.htm?method=simpleSearch&amp;cqlMode=true&amp;query=idn%3D994508492"/>
    <s v="III 95, 35 a"/>
    <s v="III 95, 35 a"/>
    <m/>
    <m/>
    <x v="1"/>
    <m/>
    <m/>
    <m/>
    <m/>
    <m/>
    <m/>
    <m/>
    <m/>
    <m/>
    <m/>
    <m/>
    <m/>
    <m/>
    <m/>
    <m/>
    <x v="3"/>
    <m/>
    <m/>
    <s v="f"/>
    <m/>
    <m/>
    <m/>
    <m/>
    <m/>
    <s v="Pa"/>
    <m/>
    <m/>
    <m/>
    <m/>
    <m/>
    <m/>
    <m/>
    <m/>
    <m/>
    <m/>
    <m/>
    <m/>
    <m/>
    <s v="60"/>
    <m/>
    <m/>
    <m/>
    <s v="n"/>
    <n v="0"/>
    <m/>
    <s v="Halbgewebe mit Papier"/>
    <m/>
    <m/>
    <m/>
    <m/>
    <m/>
    <m/>
    <m/>
    <m/>
    <m/>
    <m/>
    <m/>
    <m/>
    <m/>
    <m/>
    <m/>
    <m/>
    <m/>
    <m/>
    <m/>
    <m/>
    <m/>
    <m/>
    <m/>
    <m/>
    <m/>
    <m/>
    <m/>
    <m/>
    <m/>
    <m/>
    <m/>
    <m/>
    <m/>
    <m/>
    <m/>
    <m/>
    <m/>
    <m/>
    <m/>
    <m/>
    <m/>
    <m/>
  </r>
  <r>
    <b v="1"/>
    <n v="905"/>
    <s v="L-1549-315487682"/>
    <s v="1066957061"/>
    <s v="Aaf"/>
    <s v="https://portal.dnb.de/opac.htm?method=simpleSearch&amp;cqlMode=true&amp;query=idn%3D1066957061"/>
    <s v="III 95, 36"/>
    <s v="III 95, 36"/>
    <m/>
    <m/>
    <x v="1"/>
    <m/>
    <m/>
    <m/>
    <m/>
    <m/>
    <m/>
    <m/>
    <m/>
    <m/>
    <m/>
    <m/>
    <m/>
    <m/>
    <m/>
    <m/>
    <x v="11"/>
    <s v="x"/>
    <m/>
    <s v="h/E"/>
    <m/>
    <m/>
    <m/>
    <m/>
    <m/>
    <s v="Pa"/>
    <s v="x"/>
    <m/>
    <m/>
    <m/>
    <m/>
    <m/>
    <m/>
    <m/>
    <m/>
    <m/>
    <m/>
    <m/>
    <m/>
    <s v="110"/>
    <m/>
    <m/>
    <m/>
    <s v="n"/>
    <n v="0"/>
    <m/>
    <m/>
    <m/>
    <s v="x"/>
    <m/>
    <m/>
    <m/>
    <m/>
    <s v="x 110"/>
    <m/>
    <m/>
    <m/>
    <m/>
    <m/>
    <m/>
    <m/>
    <m/>
    <m/>
    <m/>
    <m/>
    <m/>
    <m/>
    <m/>
    <m/>
    <m/>
    <m/>
    <m/>
    <m/>
    <m/>
    <m/>
    <m/>
    <m/>
    <m/>
    <m/>
    <m/>
    <m/>
    <m/>
    <m/>
    <m/>
    <m/>
    <m/>
    <m/>
    <m/>
    <m/>
  </r>
  <r>
    <b v="1"/>
    <n v="937"/>
    <s v="L-1559-175394415"/>
    <s v="1001684656"/>
    <s v="Aal"/>
    <s v="https://portal.dnb.de/opac.htm?method=simpleSearch&amp;cqlMode=true&amp;query=idn%3D1001684656"/>
    <s v="III 95, 36 a"/>
    <s v="III 95, 36a"/>
    <m/>
    <m/>
    <x v="1"/>
    <m/>
    <m/>
    <m/>
    <m/>
    <m/>
    <m/>
    <m/>
    <m/>
    <m/>
    <m/>
    <m/>
    <m/>
    <m/>
    <m/>
    <m/>
    <x v="2"/>
    <m/>
    <m/>
    <s v="f"/>
    <m/>
    <m/>
    <m/>
    <m/>
    <m/>
    <s v="Pa"/>
    <m/>
    <m/>
    <m/>
    <m/>
    <m/>
    <m/>
    <m/>
    <m/>
    <m/>
    <m/>
    <m/>
    <m/>
    <m/>
    <s v="60"/>
    <m/>
    <m/>
    <m/>
    <s v="n"/>
    <n v="0"/>
    <m/>
    <s v="Gewebe"/>
    <m/>
    <m/>
    <m/>
    <m/>
    <m/>
    <m/>
    <m/>
    <m/>
    <m/>
    <m/>
    <m/>
    <m/>
    <m/>
    <m/>
    <m/>
    <m/>
    <m/>
    <m/>
    <m/>
    <m/>
    <m/>
    <m/>
    <m/>
    <m/>
    <m/>
    <m/>
    <m/>
    <m/>
    <m/>
    <m/>
    <m/>
    <m/>
    <m/>
    <m/>
    <m/>
    <m/>
    <m/>
    <m/>
    <m/>
    <m/>
    <m/>
    <m/>
  </r>
  <r>
    <b v="1"/>
    <n v="906"/>
    <s v="L-1538-315301953"/>
    <s v="1066842213"/>
    <s v="Aaf"/>
    <s v="https://portal.dnb.de/opac.htm?method=simpleSearch&amp;cqlMode=true&amp;query=idn%3D1066842213"/>
    <s v="III 95, 37"/>
    <s v="III 95, 37"/>
    <m/>
    <m/>
    <x v="2"/>
    <m/>
    <m/>
    <m/>
    <m/>
    <m/>
    <m/>
    <m/>
    <m/>
    <m/>
    <m/>
    <m/>
    <m/>
    <m/>
    <m/>
    <m/>
    <x v="7"/>
    <s v="x"/>
    <m/>
    <s v="h/E"/>
    <m/>
    <m/>
    <m/>
    <m/>
    <m/>
    <s v="Pa"/>
    <m/>
    <m/>
    <m/>
    <m/>
    <m/>
    <m/>
    <m/>
    <m/>
    <m/>
    <m/>
    <m/>
    <m/>
    <m/>
    <s v="110"/>
    <m/>
    <m/>
    <m/>
    <s v="ja vor"/>
    <n v="1"/>
    <m/>
    <m/>
    <m/>
    <s v="x"/>
    <m/>
    <m/>
    <m/>
    <m/>
    <m/>
    <m/>
    <m/>
    <m/>
    <m/>
    <m/>
    <s v="v"/>
    <m/>
    <m/>
    <m/>
    <m/>
    <m/>
    <m/>
    <m/>
    <m/>
    <n v="1"/>
    <s v="mit JP+Gewebe unterlegen"/>
    <m/>
    <m/>
    <m/>
    <m/>
    <m/>
    <m/>
    <m/>
    <m/>
    <m/>
    <m/>
    <m/>
    <m/>
    <m/>
    <m/>
    <m/>
    <m/>
    <m/>
    <m/>
    <m/>
  </r>
  <r>
    <b v="0"/>
    <n v="907"/>
    <s v="L-1539-31549056X"/>
    <s v="1066960038"/>
    <m/>
    <s v="https://portal.dnb.de/opac.htm?method=simpleSearch&amp;cqlMode=true&amp;query=idn%3D1066960038"/>
    <s v="III 95, 38"/>
    <m/>
    <m/>
    <m/>
    <x v="1"/>
    <m/>
    <m/>
    <m/>
    <m/>
    <m/>
    <m/>
    <m/>
    <m/>
    <m/>
    <m/>
    <m/>
    <m/>
    <m/>
    <m/>
    <m/>
    <x v="3"/>
    <s v="x"/>
    <m/>
    <s v="h"/>
    <m/>
    <m/>
    <m/>
    <m/>
    <m/>
    <s v="Pa"/>
    <m/>
    <m/>
    <m/>
    <m/>
    <m/>
    <m/>
    <m/>
    <m/>
    <m/>
    <m/>
    <m/>
    <m/>
    <m/>
    <s v="80"/>
    <m/>
    <m/>
    <m/>
    <s v="n"/>
    <n v="0"/>
    <m/>
    <m/>
    <m/>
    <s v="x"/>
    <m/>
    <m/>
    <m/>
    <m/>
    <m/>
    <m/>
    <m/>
    <m/>
    <m/>
    <m/>
    <m/>
    <m/>
    <m/>
    <m/>
    <m/>
    <m/>
    <m/>
    <m/>
    <m/>
    <m/>
    <m/>
    <m/>
    <m/>
    <m/>
    <m/>
    <m/>
    <m/>
    <m/>
    <m/>
    <m/>
    <m/>
    <m/>
    <m/>
    <m/>
    <m/>
    <m/>
    <m/>
    <m/>
    <m/>
    <m/>
  </r>
  <r>
    <b v="1"/>
    <m/>
    <s v="L-9999-414748298"/>
    <s v="1138244139"/>
    <s v="Qd"/>
    <m/>
    <s v="III 95, 38"/>
    <s v="III 95, 38"/>
    <m/>
    <m/>
    <x v="0"/>
    <m/>
    <m/>
    <m/>
    <m/>
    <m/>
    <m/>
    <m/>
    <m/>
    <m/>
    <m/>
    <m/>
    <m/>
    <m/>
    <m/>
    <m/>
    <x v="0"/>
    <m/>
    <m/>
    <m/>
    <m/>
    <m/>
    <m/>
    <m/>
    <m/>
    <m/>
    <m/>
    <m/>
    <m/>
    <m/>
    <m/>
    <m/>
    <m/>
    <m/>
    <m/>
    <m/>
    <m/>
    <m/>
    <m/>
    <m/>
    <m/>
    <m/>
    <m/>
    <m/>
    <m/>
    <m/>
    <m/>
    <m/>
    <m/>
    <m/>
    <m/>
    <m/>
    <m/>
    <m/>
    <m/>
    <m/>
    <m/>
    <m/>
    <m/>
    <m/>
    <m/>
    <m/>
    <m/>
    <m/>
    <m/>
    <m/>
    <m/>
    <m/>
    <m/>
    <m/>
    <m/>
    <m/>
    <m/>
    <m/>
    <m/>
    <m/>
    <m/>
    <m/>
    <m/>
    <m/>
    <m/>
    <m/>
    <m/>
    <m/>
    <m/>
    <m/>
    <m/>
    <m/>
    <m/>
  </r>
  <r>
    <b v="0"/>
    <n v="938"/>
    <s v="L-1540-674669541"/>
    <s v="1209577798"/>
    <m/>
    <s v="https://portal.dnb.de/opac.htm?method=simpleSearch&amp;cqlMode=true&amp;query=idn%3D1209577798"/>
    <s v="III 95, 38 (1. angebundenes Werk)"/>
    <m/>
    <m/>
    <m/>
    <x v="0"/>
    <m/>
    <m/>
    <m/>
    <m/>
    <m/>
    <m/>
    <m/>
    <m/>
    <m/>
    <m/>
    <m/>
    <m/>
    <m/>
    <m/>
    <m/>
    <x v="0"/>
    <m/>
    <m/>
    <m/>
    <m/>
    <m/>
    <m/>
    <m/>
    <m/>
    <m/>
    <m/>
    <m/>
    <m/>
    <m/>
    <m/>
    <m/>
    <m/>
    <m/>
    <m/>
    <m/>
    <m/>
    <m/>
    <m/>
    <m/>
    <m/>
    <m/>
    <m/>
    <m/>
    <n v="0"/>
    <m/>
    <m/>
    <m/>
    <m/>
    <m/>
    <m/>
    <m/>
    <m/>
    <m/>
    <m/>
    <m/>
    <m/>
    <m/>
    <m/>
    <m/>
    <m/>
    <m/>
    <m/>
    <m/>
    <m/>
    <m/>
    <m/>
    <m/>
    <m/>
    <m/>
    <m/>
    <m/>
    <m/>
    <m/>
    <m/>
    <m/>
    <m/>
    <m/>
    <m/>
    <m/>
    <m/>
    <m/>
    <m/>
    <m/>
    <m/>
    <m/>
    <m/>
    <m/>
    <m/>
  </r>
  <r>
    <b v="1"/>
    <n v="908"/>
    <s v="L-1541-315493178"/>
    <s v="1066962901"/>
    <s v="Aaf"/>
    <s v="https://portal.dnb.de/opac.htm?method=simpleSearch&amp;cqlMode=true&amp;query=idn%3D1066962901"/>
    <s v="III 95, 39"/>
    <s v="III 95, 39"/>
    <m/>
    <m/>
    <x v="2"/>
    <m/>
    <m/>
    <m/>
    <m/>
    <m/>
    <m/>
    <m/>
    <m/>
    <m/>
    <m/>
    <m/>
    <m/>
    <m/>
    <m/>
    <m/>
    <x v="4"/>
    <s v="x"/>
    <m/>
    <s v="h/E"/>
    <m/>
    <m/>
    <m/>
    <m/>
    <m/>
    <s v="Pa"/>
    <m/>
    <m/>
    <m/>
    <m/>
    <m/>
    <m/>
    <m/>
    <m/>
    <m/>
    <m/>
    <m/>
    <m/>
    <m/>
    <s v="110"/>
    <m/>
    <m/>
    <m/>
    <s v="n"/>
    <n v="0"/>
    <m/>
    <m/>
    <m/>
    <s v="x"/>
    <m/>
    <m/>
    <m/>
    <m/>
    <m/>
    <m/>
    <m/>
    <m/>
    <m/>
    <m/>
    <m/>
    <m/>
    <m/>
    <m/>
    <m/>
    <m/>
    <m/>
    <m/>
    <m/>
    <m/>
    <m/>
    <m/>
    <m/>
    <m/>
    <m/>
    <m/>
    <m/>
    <m/>
    <m/>
    <m/>
    <m/>
    <m/>
    <m/>
    <m/>
    <m/>
    <m/>
    <m/>
    <m/>
    <m/>
    <m/>
  </r>
  <r>
    <b v="1"/>
    <n v="909"/>
    <s v="L-1538-315494328"/>
    <s v="1066964106"/>
    <s v="Aaf"/>
    <s v="https://portal.dnb.de/opac.htm?method=simpleSearch&amp;cqlMode=true&amp;query=idn%3D1066964106"/>
    <s v="III 95, 40"/>
    <s v="III 95, 40"/>
    <m/>
    <m/>
    <x v="1"/>
    <m/>
    <m/>
    <m/>
    <m/>
    <m/>
    <m/>
    <m/>
    <m/>
    <m/>
    <m/>
    <m/>
    <m/>
    <m/>
    <m/>
    <m/>
    <x v="4"/>
    <s v="x"/>
    <m/>
    <s v="h/E"/>
    <m/>
    <m/>
    <m/>
    <m/>
    <m/>
    <s v="Pa"/>
    <s v="x"/>
    <m/>
    <m/>
    <m/>
    <m/>
    <m/>
    <m/>
    <m/>
    <m/>
    <m/>
    <m/>
    <m/>
    <m/>
    <s v="110"/>
    <m/>
    <m/>
    <m/>
    <s v="n"/>
    <n v="0"/>
    <m/>
    <m/>
    <m/>
    <m/>
    <m/>
    <m/>
    <m/>
    <m/>
    <m/>
    <m/>
    <m/>
    <m/>
    <m/>
    <m/>
    <m/>
    <m/>
    <m/>
    <m/>
    <m/>
    <m/>
    <m/>
    <m/>
    <m/>
    <m/>
    <m/>
    <m/>
    <m/>
    <m/>
    <m/>
    <m/>
    <m/>
    <m/>
    <m/>
    <m/>
    <m/>
    <m/>
    <m/>
    <m/>
    <m/>
    <m/>
    <m/>
    <m/>
    <m/>
    <m/>
  </r>
  <r>
    <b v="1"/>
    <n v="910"/>
    <s v="L-1540-31549073X"/>
    <s v="1066960224"/>
    <s v="Aaf"/>
    <s v="https://portal.dnb.de/opac.htm?method=simpleSearch&amp;cqlMode=true&amp;query=idn%3D1066960224"/>
    <s v="III 95, 41"/>
    <s v="III 95, 41"/>
    <m/>
    <m/>
    <x v="1"/>
    <m/>
    <m/>
    <m/>
    <m/>
    <m/>
    <m/>
    <m/>
    <m/>
    <m/>
    <m/>
    <m/>
    <m/>
    <m/>
    <m/>
    <m/>
    <x v="2"/>
    <s v="x"/>
    <m/>
    <s v="h/E"/>
    <m/>
    <m/>
    <m/>
    <m/>
    <m/>
    <s v="Pa"/>
    <s v="x"/>
    <m/>
    <m/>
    <m/>
    <m/>
    <m/>
    <m/>
    <m/>
    <m/>
    <m/>
    <m/>
    <m/>
    <m/>
    <s v="110"/>
    <m/>
    <m/>
    <m/>
    <s v="n"/>
    <n v="0"/>
    <m/>
    <m/>
    <m/>
    <s v="x"/>
    <m/>
    <m/>
    <m/>
    <m/>
    <m/>
    <m/>
    <m/>
    <m/>
    <m/>
    <m/>
    <m/>
    <m/>
    <m/>
    <m/>
    <m/>
    <m/>
    <m/>
    <m/>
    <m/>
    <m/>
    <m/>
    <m/>
    <m/>
    <m/>
    <m/>
    <m/>
    <m/>
    <m/>
    <m/>
    <m/>
    <m/>
    <m/>
    <m/>
    <m/>
    <m/>
    <m/>
    <m/>
    <m/>
    <m/>
    <m/>
  </r>
  <r>
    <b v="1"/>
    <n v="911"/>
    <s v="L-1545-315488328"/>
    <s v="1066957703"/>
    <s v="Aaf"/>
    <s v="https://portal.dnb.de/opac.htm?method=simpleSearch&amp;cqlMode=true&amp;query=idn%3D1066957703"/>
    <s v="III 95, 42"/>
    <s v="III 95, 42"/>
    <m/>
    <m/>
    <x v="1"/>
    <m/>
    <m/>
    <m/>
    <m/>
    <m/>
    <m/>
    <m/>
    <m/>
    <m/>
    <m/>
    <m/>
    <m/>
    <m/>
    <m/>
    <m/>
    <x v="7"/>
    <s v="x"/>
    <m/>
    <s v="h/E"/>
    <m/>
    <m/>
    <m/>
    <m/>
    <m/>
    <s v="Pa"/>
    <m/>
    <m/>
    <m/>
    <m/>
    <m/>
    <m/>
    <m/>
    <m/>
    <m/>
    <m/>
    <m/>
    <m/>
    <m/>
    <s v="110"/>
    <m/>
    <m/>
    <m/>
    <s v="n"/>
    <n v="0"/>
    <m/>
    <m/>
    <m/>
    <s v="x"/>
    <m/>
    <m/>
    <m/>
    <m/>
    <m/>
    <m/>
    <m/>
    <m/>
    <m/>
    <m/>
    <m/>
    <m/>
    <m/>
    <m/>
    <m/>
    <m/>
    <m/>
    <m/>
    <m/>
    <m/>
    <m/>
    <m/>
    <m/>
    <m/>
    <m/>
    <m/>
    <m/>
    <m/>
    <m/>
    <m/>
    <m/>
    <m/>
    <m/>
    <m/>
    <m/>
    <m/>
    <m/>
    <m/>
    <m/>
    <m/>
  </r>
  <r>
    <b v="1"/>
    <n v="912"/>
    <s v="L-1522-315490918"/>
    <s v="1066960437"/>
    <s v="Aaf"/>
    <s v="https://portal.dnb.de/opac.htm?method=simpleSearch&amp;cqlMode=true&amp;query=idn%3D1066960437"/>
    <s v="III 95, 43"/>
    <s v="III 95, 43"/>
    <m/>
    <m/>
    <x v="1"/>
    <m/>
    <m/>
    <m/>
    <m/>
    <m/>
    <m/>
    <m/>
    <m/>
    <m/>
    <m/>
    <m/>
    <m/>
    <m/>
    <m/>
    <s v="x"/>
    <x v="5"/>
    <m/>
    <m/>
    <s v="h"/>
    <m/>
    <m/>
    <m/>
    <m/>
    <m/>
    <s v="Pa"/>
    <m/>
    <m/>
    <m/>
    <m/>
    <m/>
    <m/>
    <m/>
    <m/>
    <m/>
    <m/>
    <m/>
    <m/>
    <m/>
    <s v="110"/>
    <m/>
    <m/>
    <m/>
    <s v="ja vor"/>
    <n v="1"/>
    <m/>
    <m/>
    <m/>
    <m/>
    <m/>
    <m/>
    <m/>
    <m/>
    <s v="x 110"/>
    <m/>
    <m/>
    <m/>
    <s v="x"/>
    <m/>
    <s v="v"/>
    <m/>
    <m/>
    <m/>
    <m/>
    <m/>
    <m/>
    <m/>
    <m/>
    <n v="1"/>
    <m/>
    <m/>
    <m/>
    <m/>
    <m/>
    <m/>
    <m/>
    <m/>
    <m/>
    <m/>
    <m/>
    <m/>
    <m/>
    <m/>
    <m/>
    <m/>
    <m/>
    <m/>
    <m/>
    <m/>
  </r>
  <r>
    <b v="1"/>
    <n v="913"/>
    <s v="L-1545-163209340"/>
    <s v="99701475X"/>
    <s v="Aal"/>
    <s v="https://portal.dnb.de/opac.htm?method=simpleSearch&amp;cqlMode=true&amp;query=idn%3D99701475X"/>
    <s v="III 95, 44"/>
    <s v="III 95, 44"/>
    <m/>
    <m/>
    <x v="2"/>
    <m/>
    <m/>
    <m/>
    <m/>
    <m/>
    <m/>
    <m/>
    <m/>
    <m/>
    <m/>
    <m/>
    <m/>
    <m/>
    <m/>
    <m/>
    <x v="3"/>
    <m/>
    <s v="x"/>
    <s v="f"/>
    <m/>
    <m/>
    <m/>
    <m/>
    <m/>
    <s v="Pa"/>
    <m/>
    <m/>
    <m/>
    <m/>
    <s v="x"/>
    <m/>
    <m/>
    <m/>
    <m/>
    <m/>
    <m/>
    <n v="0"/>
    <s v="x"/>
    <s v="110"/>
    <m/>
    <m/>
    <m/>
    <s v="n"/>
    <n v="0"/>
    <m/>
    <s v="Gewebe"/>
    <m/>
    <m/>
    <m/>
    <m/>
    <m/>
    <m/>
    <s v="x 110"/>
    <m/>
    <m/>
    <m/>
    <m/>
    <m/>
    <m/>
    <m/>
    <m/>
    <m/>
    <m/>
    <m/>
    <m/>
    <m/>
    <m/>
    <m/>
    <m/>
    <m/>
    <m/>
    <m/>
    <m/>
    <m/>
    <m/>
    <m/>
    <m/>
    <m/>
    <m/>
    <m/>
    <m/>
    <m/>
    <m/>
    <m/>
    <m/>
    <m/>
    <m/>
    <m/>
  </r>
  <r>
    <b v="1"/>
    <n v="939"/>
    <s v="L-1521-315469749"/>
    <s v="1066942102"/>
    <s v="Aaf"/>
    <s v="https://portal.dnb.de/opac.htm?method=simpleSearch&amp;cqlMode=true&amp;query=idn%3D1066942102"/>
    <s v="III 96, 1"/>
    <s v="III 96, 1"/>
    <m/>
    <m/>
    <x v="1"/>
    <m/>
    <m/>
    <m/>
    <m/>
    <m/>
    <m/>
    <m/>
    <m/>
    <m/>
    <m/>
    <m/>
    <m/>
    <m/>
    <m/>
    <s v="x"/>
    <x v="2"/>
    <m/>
    <m/>
    <s v="f/V"/>
    <m/>
    <m/>
    <m/>
    <m/>
    <m/>
    <s v="Pa"/>
    <m/>
    <m/>
    <m/>
    <m/>
    <m/>
    <m/>
    <m/>
    <m/>
    <m/>
    <m/>
    <m/>
    <n v="2"/>
    <s v="x"/>
    <s v="60"/>
    <m/>
    <m/>
    <m/>
    <s v="n"/>
    <n v="0"/>
    <m/>
    <m/>
    <m/>
    <s v="x"/>
    <m/>
    <m/>
    <m/>
    <m/>
    <m/>
    <m/>
    <m/>
    <m/>
    <m/>
    <m/>
    <m/>
    <m/>
    <m/>
    <m/>
    <m/>
    <m/>
    <m/>
    <m/>
    <m/>
    <m/>
    <m/>
    <m/>
    <m/>
    <m/>
    <m/>
    <m/>
    <m/>
    <m/>
    <m/>
    <m/>
    <m/>
    <m/>
    <m/>
    <m/>
    <m/>
    <m/>
    <m/>
    <m/>
    <m/>
    <m/>
  </r>
  <r>
    <b v="1"/>
    <n v="940"/>
    <s v="L-1532-177606290"/>
    <s v="1002571936"/>
    <s v="Aal"/>
    <s v="https://portal.dnb.de/opac.htm?method=simpleSearch&amp;cqlMode=true&amp;query=idn%3D1002571936"/>
    <s v="III 96, 2"/>
    <s v="III 96, 2"/>
    <m/>
    <m/>
    <x v="2"/>
    <m/>
    <m/>
    <m/>
    <m/>
    <m/>
    <m/>
    <m/>
    <m/>
    <m/>
    <m/>
    <m/>
    <m/>
    <m/>
    <m/>
    <m/>
    <x v="10"/>
    <m/>
    <m/>
    <s v="h"/>
    <m/>
    <m/>
    <m/>
    <m/>
    <m/>
    <s v="Pa"/>
    <m/>
    <m/>
    <m/>
    <m/>
    <m/>
    <m/>
    <m/>
    <m/>
    <m/>
    <m/>
    <m/>
    <m/>
    <m/>
    <s v="nur 110"/>
    <m/>
    <m/>
    <m/>
    <s v="n"/>
    <n v="0"/>
    <m/>
    <s v="Gewebe"/>
    <m/>
    <m/>
    <m/>
    <m/>
    <m/>
    <s v="Schaden ist stabil genug --&gt; belassen; mit Büttenrand"/>
    <s v="x nur 110"/>
    <m/>
    <m/>
    <m/>
    <m/>
    <m/>
    <m/>
    <m/>
    <m/>
    <m/>
    <m/>
    <m/>
    <m/>
    <m/>
    <m/>
    <m/>
    <m/>
    <m/>
    <m/>
    <m/>
    <m/>
    <m/>
    <m/>
    <m/>
    <m/>
    <m/>
    <m/>
    <m/>
    <m/>
    <m/>
    <m/>
    <m/>
    <m/>
    <m/>
    <m/>
    <m/>
  </r>
  <r>
    <b v="1"/>
    <n v="941"/>
    <s v="L-1521-315334355"/>
    <s v="1066876614"/>
    <s v="Aaf"/>
    <s v="https://portal.dnb.de/opac.htm?method=simpleSearch&amp;cqlMode=true&amp;query=idn%3D1066876614"/>
    <s v="III 97, 1"/>
    <s v="III 97, 1"/>
    <m/>
    <m/>
    <x v="1"/>
    <m/>
    <m/>
    <m/>
    <m/>
    <m/>
    <m/>
    <m/>
    <m/>
    <m/>
    <m/>
    <m/>
    <m/>
    <m/>
    <m/>
    <m/>
    <x v="7"/>
    <m/>
    <s v="x"/>
    <s v="h/E"/>
    <m/>
    <m/>
    <m/>
    <m/>
    <m/>
    <s v="Pa"/>
    <m/>
    <m/>
    <m/>
    <m/>
    <m/>
    <m/>
    <m/>
    <m/>
    <m/>
    <m/>
    <m/>
    <m/>
    <m/>
    <s v="80"/>
    <m/>
    <m/>
    <m/>
    <s v="n"/>
    <n v="0"/>
    <m/>
    <s v="Gewebe"/>
    <m/>
    <m/>
    <m/>
    <m/>
    <m/>
    <m/>
    <m/>
    <m/>
    <m/>
    <m/>
    <m/>
    <m/>
    <m/>
    <m/>
    <m/>
    <m/>
    <m/>
    <m/>
    <m/>
    <m/>
    <m/>
    <m/>
    <m/>
    <m/>
    <m/>
    <m/>
    <m/>
    <m/>
    <m/>
    <m/>
    <m/>
    <m/>
    <m/>
    <m/>
    <m/>
    <m/>
    <m/>
    <m/>
    <m/>
    <m/>
    <m/>
    <m/>
  </r>
  <r>
    <b v="1"/>
    <n v="942"/>
    <s v="L-1518-315462760"/>
    <s v="1066934762"/>
    <s v="Aa"/>
    <s v="https://portal.dnb.de/opac.htm?method=simpleSearch&amp;cqlMode=true&amp;query=idn%3D1066934762"/>
    <s v="III 98, 1"/>
    <s v="III 98, 1"/>
    <m/>
    <m/>
    <x v="2"/>
    <m/>
    <m/>
    <m/>
    <m/>
    <m/>
    <m/>
    <m/>
    <m/>
    <m/>
    <m/>
    <m/>
    <m/>
    <m/>
    <m/>
    <m/>
    <x v="4"/>
    <s v="x"/>
    <m/>
    <s v="h/E"/>
    <m/>
    <m/>
    <m/>
    <m/>
    <m/>
    <s v="Pa"/>
    <m/>
    <m/>
    <m/>
    <m/>
    <m/>
    <m/>
    <m/>
    <m/>
    <m/>
    <m/>
    <m/>
    <m/>
    <m/>
    <s v="max 110"/>
    <m/>
    <m/>
    <m/>
    <s v="ja vor"/>
    <n v="2"/>
    <m/>
    <m/>
    <m/>
    <s v="x"/>
    <m/>
    <m/>
    <m/>
    <m/>
    <m/>
    <m/>
    <m/>
    <m/>
    <s v="x"/>
    <m/>
    <s v="v"/>
    <m/>
    <m/>
    <m/>
    <m/>
    <m/>
    <m/>
    <m/>
    <m/>
    <n v="2"/>
    <s v="Gelenk vorn ganz durchtrennen?, mit JP+Gewebe unterlegen"/>
    <m/>
    <m/>
    <m/>
    <m/>
    <m/>
    <m/>
    <m/>
    <m/>
    <m/>
    <m/>
    <m/>
    <m/>
    <m/>
    <m/>
    <m/>
    <m/>
    <m/>
    <m/>
    <m/>
  </r>
  <r>
    <b v="1"/>
    <n v="1207"/>
    <s v="L-1558-154381950"/>
    <s v="994053215"/>
    <s v="Aal"/>
    <s v="https://portal.dnb.de/opac.htm?method=simpleSearch&amp;cqlMode=true&amp;query=idn%3D994053215"/>
    <s v="III 99 D, 1"/>
    <s v="III 99 D, 1"/>
    <m/>
    <m/>
    <x v="1"/>
    <m/>
    <m/>
    <m/>
    <m/>
    <m/>
    <m/>
    <m/>
    <m/>
    <m/>
    <m/>
    <m/>
    <m/>
    <m/>
    <m/>
    <s v="x"/>
    <x v="7"/>
    <m/>
    <s v="x"/>
    <s v="h"/>
    <m/>
    <m/>
    <m/>
    <m/>
    <m/>
    <s v="Pa"/>
    <m/>
    <m/>
    <m/>
    <m/>
    <m/>
    <m/>
    <m/>
    <m/>
    <m/>
    <m/>
    <m/>
    <n v="4"/>
    <m/>
    <s v="max 110"/>
    <m/>
    <m/>
    <m/>
    <s v="n"/>
    <n v="0"/>
    <m/>
    <s v="Gewebe"/>
    <m/>
    <m/>
    <m/>
    <m/>
    <m/>
    <s v="Flexibler Perg.bd. mit Klappe (Kopert)"/>
    <m/>
    <m/>
    <m/>
    <m/>
    <m/>
    <m/>
    <m/>
    <m/>
    <m/>
    <m/>
    <m/>
    <m/>
    <m/>
    <m/>
    <m/>
    <m/>
    <m/>
    <m/>
    <m/>
    <m/>
    <m/>
    <m/>
    <m/>
    <m/>
    <m/>
    <m/>
    <m/>
    <m/>
    <m/>
    <m/>
    <m/>
    <m/>
    <m/>
    <m/>
    <m/>
    <m/>
  </r>
  <r>
    <b v="1"/>
    <n v="943"/>
    <s v="L-1522-315326115"/>
    <s v="1066867941"/>
    <s v="AaB"/>
    <s v="https://portal.dnb.de/opac.htm?method=simpleSearch&amp;cqlMode=true&amp;query=idn%3D1066867941"/>
    <s v="III 99, 1"/>
    <s v="III 99, 1"/>
    <m/>
    <m/>
    <x v="1"/>
    <m/>
    <m/>
    <m/>
    <m/>
    <m/>
    <m/>
    <m/>
    <m/>
    <m/>
    <m/>
    <m/>
    <m/>
    <m/>
    <m/>
    <m/>
    <x v="4"/>
    <s v="x"/>
    <m/>
    <s v="h/E"/>
    <m/>
    <m/>
    <m/>
    <m/>
    <m/>
    <s v="Pa"/>
    <s v="x"/>
    <m/>
    <m/>
    <m/>
    <m/>
    <m/>
    <m/>
    <m/>
    <m/>
    <m/>
    <m/>
    <m/>
    <m/>
    <s v="110"/>
    <m/>
    <m/>
    <m/>
    <s v="n"/>
    <n v="0"/>
    <m/>
    <m/>
    <m/>
    <s v="x"/>
    <m/>
    <m/>
    <m/>
    <m/>
    <m/>
    <m/>
    <m/>
    <m/>
    <m/>
    <m/>
    <m/>
    <m/>
    <m/>
    <m/>
    <m/>
    <m/>
    <m/>
    <m/>
    <m/>
    <m/>
    <m/>
    <m/>
    <m/>
    <m/>
    <m/>
    <m/>
    <m/>
    <m/>
    <m/>
    <m/>
    <m/>
    <m/>
    <m/>
    <m/>
    <m/>
    <m/>
    <m/>
    <m/>
    <m/>
    <m/>
  </r>
  <r>
    <b v="1"/>
    <n v="944"/>
    <s v="L-1534-315492589"/>
    <s v="1066962189"/>
    <s v="Aaf"/>
    <s v="https://portal.dnb.de/opac.htm?method=simpleSearch&amp;cqlMode=true&amp;query=idn%3D1066962189"/>
    <s v="III 99, 2"/>
    <s v="III 99, 2"/>
    <m/>
    <m/>
    <x v="1"/>
    <m/>
    <m/>
    <m/>
    <m/>
    <m/>
    <m/>
    <m/>
    <m/>
    <m/>
    <m/>
    <m/>
    <m/>
    <m/>
    <m/>
    <m/>
    <x v="4"/>
    <s v="x"/>
    <m/>
    <s v="h/E"/>
    <m/>
    <m/>
    <m/>
    <m/>
    <m/>
    <s v="Pa"/>
    <s v="x"/>
    <m/>
    <m/>
    <m/>
    <m/>
    <m/>
    <m/>
    <m/>
    <m/>
    <m/>
    <m/>
    <m/>
    <m/>
    <s v="110"/>
    <m/>
    <m/>
    <m/>
    <s v="n"/>
    <n v="0"/>
    <m/>
    <m/>
    <m/>
    <m/>
    <m/>
    <m/>
    <m/>
    <m/>
    <m/>
    <m/>
    <m/>
    <m/>
    <m/>
    <m/>
    <m/>
    <m/>
    <m/>
    <m/>
    <m/>
    <m/>
    <m/>
    <m/>
    <m/>
    <m/>
    <m/>
    <m/>
    <m/>
    <m/>
    <m/>
    <m/>
    <m/>
    <m/>
    <m/>
    <m/>
    <m/>
    <m/>
    <m/>
    <m/>
    <m/>
    <m/>
    <m/>
    <m/>
    <m/>
    <m/>
  </r>
  <r>
    <b v="1"/>
    <n v="945"/>
    <s v="L-9999-406966141"/>
    <s v="1132648823"/>
    <s v="Af"/>
    <s v="https://portal.dnb.de/opac.htm?method=simpleSearch&amp;cqlMode=true&amp;query=idn%3D1132648823"/>
    <s v="III 99, 3"/>
    <s v="III 99, 3"/>
    <m/>
    <m/>
    <x v="2"/>
    <m/>
    <m/>
    <m/>
    <m/>
    <m/>
    <m/>
    <m/>
    <m/>
    <m/>
    <m/>
    <m/>
    <m/>
    <m/>
    <m/>
    <m/>
    <x v="3"/>
    <s v="x"/>
    <m/>
    <s v="f"/>
    <m/>
    <m/>
    <m/>
    <m/>
    <m/>
    <s v="Pa"/>
    <m/>
    <m/>
    <m/>
    <m/>
    <m/>
    <m/>
    <m/>
    <m/>
    <m/>
    <m/>
    <m/>
    <n v="4"/>
    <s v="x"/>
    <s v="60"/>
    <m/>
    <m/>
    <m/>
    <s v="ja vor"/>
    <n v="3"/>
    <m/>
    <m/>
    <m/>
    <s v="x"/>
    <m/>
    <m/>
    <m/>
    <s v="Schaden am Einband ist stabil genug"/>
    <m/>
    <m/>
    <m/>
    <m/>
    <m/>
    <m/>
    <m/>
    <m/>
    <m/>
    <m/>
    <m/>
    <m/>
    <m/>
    <m/>
    <m/>
    <m/>
    <m/>
    <m/>
    <m/>
    <m/>
    <m/>
    <m/>
    <m/>
    <m/>
    <m/>
    <m/>
    <s v="x"/>
    <m/>
    <m/>
    <m/>
    <m/>
    <m/>
    <m/>
    <m/>
    <n v="3"/>
    <s v="ca. mittig des BB am Fuß immer wieder Risse; Schaden am Einband belassen (ist m.E. stabil genug)"/>
  </r>
  <r>
    <b v="1"/>
    <n v="946"/>
    <s v="L-9999-40696615X"/>
    <s v="1132648831"/>
    <s v="Af"/>
    <s v="https://portal.dnb.de/opac.htm?method=simpleSearch&amp;cqlMode=true&amp;query=idn%3D1132648831"/>
    <s v="III 99, 3 (angebunden)"/>
    <s v="III 99, 3"/>
    <m/>
    <m/>
    <x v="0"/>
    <m/>
    <m/>
    <m/>
    <m/>
    <m/>
    <m/>
    <m/>
    <m/>
    <m/>
    <m/>
    <m/>
    <m/>
    <m/>
    <m/>
    <m/>
    <x v="0"/>
    <m/>
    <m/>
    <m/>
    <m/>
    <m/>
    <m/>
    <m/>
    <m/>
    <m/>
    <m/>
    <m/>
    <m/>
    <m/>
    <m/>
    <m/>
    <m/>
    <m/>
    <m/>
    <m/>
    <m/>
    <m/>
    <m/>
    <m/>
    <m/>
    <m/>
    <m/>
    <m/>
    <n v="0"/>
    <m/>
    <m/>
    <m/>
    <m/>
    <m/>
    <m/>
    <m/>
    <m/>
    <m/>
    <m/>
    <m/>
    <m/>
    <m/>
    <m/>
    <m/>
    <m/>
    <m/>
    <m/>
    <m/>
    <m/>
    <m/>
    <m/>
    <m/>
    <m/>
    <m/>
    <m/>
    <m/>
    <m/>
    <m/>
    <m/>
    <m/>
    <m/>
    <m/>
    <m/>
    <m/>
    <m/>
    <m/>
    <m/>
    <m/>
    <m/>
    <m/>
    <m/>
    <m/>
    <m/>
  </r>
  <r>
    <b v="1"/>
    <n v="947"/>
    <s v="L-9999-406966168"/>
    <s v="113264884X"/>
    <s v="Af"/>
    <s v="https://portal.dnb.de/opac.htm?method=simpleSearch&amp;cqlMode=true&amp;query=idn%3D113264884X"/>
    <s v="III 99, 3 (angebunden)"/>
    <s v="III 99, 3"/>
    <m/>
    <m/>
    <x v="0"/>
    <m/>
    <m/>
    <m/>
    <m/>
    <m/>
    <m/>
    <m/>
    <m/>
    <m/>
    <m/>
    <m/>
    <m/>
    <m/>
    <m/>
    <m/>
    <x v="0"/>
    <m/>
    <m/>
    <m/>
    <m/>
    <m/>
    <m/>
    <m/>
    <m/>
    <m/>
    <m/>
    <m/>
    <m/>
    <m/>
    <m/>
    <m/>
    <m/>
    <m/>
    <m/>
    <m/>
    <m/>
    <m/>
    <m/>
    <m/>
    <m/>
    <m/>
    <m/>
    <m/>
    <n v="0"/>
    <m/>
    <m/>
    <m/>
    <m/>
    <m/>
    <m/>
    <m/>
    <m/>
    <m/>
    <m/>
    <m/>
    <m/>
    <m/>
    <m/>
    <m/>
    <m/>
    <m/>
    <m/>
    <m/>
    <m/>
    <m/>
    <m/>
    <m/>
    <m/>
    <m/>
    <m/>
    <m/>
    <m/>
    <m/>
    <m/>
    <m/>
    <m/>
    <m/>
    <m/>
    <m/>
    <m/>
    <m/>
    <m/>
    <m/>
    <m/>
    <m/>
    <m/>
    <m/>
    <m/>
  </r>
  <r>
    <b v="1"/>
    <n v="948"/>
    <s v="L-1546-315462531"/>
    <s v="1066934541"/>
    <s v="Aaf"/>
    <s v="https://portal.dnb.de/opac.htm?method=simpleSearch&amp;cqlMode=true&amp;query=idn%3D1066934541"/>
    <s v="III 100, 1"/>
    <s v="III 100, 1"/>
    <m/>
    <m/>
    <x v="1"/>
    <m/>
    <m/>
    <m/>
    <m/>
    <m/>
    <m/>
    <m/>
    <m/>
    <m/>
    <m/>
    <m/>
    <m/>
    <m/>
    <m/>
    <m/>
    <x v="4"/>
    <s v="x"/>
    <m/>
    <s v="h/E"/>
    <m/>
    <m/>
    <m/>
    <m/>
    <m/>
    <s v="Pa"/>
    <m/>
    <m/>
    <m/>
    <m/>
    <m/>
    <m/>
    <m/>
    <m/>
    <m/>
    <m/>
    <m/>
    <m/>
    <m/>
    <s v="110"/>
    <m/>
    <m/>
    <m/>
    <s v="n"/>
    <n v="0"/>
    <m/>
    <m/>
    <m/>
    <m/>
    <m/>
    <m/>
    <m/>
    <m/>
    <m/>
    <m/>
    <m/>
    <m/>
    <m/>
    <m/>
    <m/>
    <m/>
    <m/>
    <m/>
    <m/>
    <m/>
    <m/>
    <m/>
    <m/>
    <m/>
    <m/>
    <m/>
    <m/>
    <m/>
    <m/>
    <m/>
    <m/>
    <m/>
    <m/>
    <m/>
    <m/>
    <m/>
    <m/>
    <m/>
    <m/>
    <m/>
    <m/>
    <m/>
    <m/>
    <m/>
  </r>
  <r>
    <b v="1"/>
    <n v="949"/>
    <s v="L-1501-315293942"/>
    <s v="1066834091"/>
    <s v="Aaf"/>
    <s v="https://portal.dnb.de/opac.htm?method=simpleSearch&amp;cqlMode=true&amp;query=idn%3D1066834091"/>
    <s v="III 101, 1"/>
    <s v="III 101, 1"/>
    <m/>
    <m/>
    <x v="1"/>
    <m/>
    <m/>
    <m/>
    <m/>
    <m/>
    <m/>
    <m/>
    <m/>
    <m/>
    <m/>
    <m/>
    <m/>
    <m/>
    <m/>
    <m/>
    <x v="2"/>
    <m/>
    <m/>
    <s v="f/V"/>
    <m/>
    <m/>
    <m/>
    <m/>
    <m/>
    <s v="Pa"/>
    <m/>
    <m/>
    <m/>
    <m/>
    <m/>
    <m/>
    <m/>
    <m/>
    <m/>
    <m/>
    <m/>
    <m/>
    <m/>
    <s v="110"/>
    <m/>
    <m/>
    <m/>
    <s v="n"/>
    <n v="0"/>
    <m/>
    <s v="Halbgewebe mit Papier"/>
    <m/>
    <m/>
    <m/>
    <m/>
    <m/>
    <s v="Aldine"/>
    <m/>
    <m/>
    <m/>
    <m/>
    <m/>
    <m/>
    <m/>
    <m/>
    <m/>
    <m/>
    <m/>
    <m/>
    <m/>
    <m/>
    <m/>
    <m/>
    <m/>
    <m/>
    <m/>
    <m/>
    <m/>
    <m/>
    <m/>
    <m/>
    <m/>
    <m/>
    <m/>
    <m/>
    <m/>
    <m/>
    <m/>
    <m/>
    <m/>
    <m/>
    <m/>
    <m/>
  </r>
  <r>
    <b v="1"/>
    <n v="950"/>
    <s v="L-1503-315463260"/>
    <s v="1066935297"/>
    <s v="Aaf"/>
    <s v="https://portal.dnb.de/opac.htm?method=simpleSearch&amp;cqlMode=true&amp;query=idn%3D1066935297"/>
    <s v="III 101, 2"/>
    <s v="III 101, 2"/>
    <m/>
    <m/>
    <x v="1"/>
    <m/>
    <m/>
    <m/>
    <m/>
    <m/>
    <m/>
    <m/>
    <m/>
    <m/>
    <m/>
    <m/>
    <m/>
    <m/>
    <m/>
    <m/>
    <x v="3"/>
    <m/>
    <s v="x"/>
    <s v="f"/>
    <m/>
    <m/>
    <m/>
    <m/>
    <m/>
    <s v="Pa"/>
    <m/>
    <m/>
    <m/>
    <m/>
    <m/>
    <m/>
    <m/>
    <m/>
    <m/>
    <m/>
    <m/>
    <m/>
    <m/>
    <s v="80"/>
    <m/>
    <m/>
    <m/>
    <s v="n"/>
    <n v="0"/>
    <m/>
    <s v="Gewebe"/>
    <m/>
    <m/>
    <m/>
    <m/>
    <m/>
    <m/>
    <m/>
    <m/>
    <m/>
    <m/>
    <m/>
    <m/>
    <m/>
    <m/>
    <m/>
    <m/>
    <m/>
    <m/>
    <m/>
    <m/>
    <m/>
    <m/>
    <m/>
    <m/>
    <m/>
    <m/>
    <m/>
    <m/>
    <m/>
    <m/>
    <m/>
    <m/>
    <m/>
    <m/>
    <m/>
    <m/>
    <m/>
    <m/>
    <m/>
    <m/>
    <m/>
    <m/>
  </r>
  <r>
    <b v="1"/>
    <n v="1002"/>
    <s v="L-1512-315463279"/>
    <s v="1066935300"/>
    <s v="Aaf"/>
    <s v="https://portal.dnb.de/opac.htm?method=simpleSearch&amp;cqlMode=true&amp;query=idn%3D1066935300"/>
    <s v="III 101, 2 a"/>
    <s v="III 101, 2 a"/>
    <m/>
    <m/>
    <x v="1"/>
    <m/>
    <m/>
    <m/>
    <m/>
    <m/>
    <m/>
    <m/>
    <m/>
    <m/>
    <m/>
    <m/>
    <m/>
    <m/>
    <m/>
    <m/>
    <x v="6"/>
    <m/>
    <s v="x"/>
    <s v="f/V"/>
    <m/>
    <m/>
    <m/>
    <m/>
    <m/>
    <s v="Pa"/>
    <m/>
    <m/>
    <m/>
    <m/>
    <m/>
    <m/>
    <m/>
    <m/>
    <m/>
    <m/>
    <m/>
    <m/>
    <m/>
    <s v="max 110"/>
    <m/>
    <m/>
    <m/>
    <s v="n"/>
    <n v="0"/>
    <m/>
    <s v="Gewebe"/>
    <m/>
    <m/>
    <m/>
    <m/>
    <m/>
    <m/>
    <m/>
    <m/>
    <m/>
    <m/>
    <m/>
    <m/>
    <m/>
    <m/>
    <m/>
    <m/>
    <m/>
    <m/>
    <m/>
    <m/>
    <m/>
    <m/>
    <m/>
    <m/>
    <m/>
    <m/>
    <m/>
    <m/>
    <m/>
    <m/>
    <m/>
    <m/>
    <m/>
    <m/>
    <m/>
    <m/>
    <m/>
    <m/>
    <m/>
    <m/>
    <m/>
    <m/>
  </r>
  <r>
    <b v="1"/>
    <n v="1003"/>
    <s v="L-1512-166255823"/>
    <s v="998469998"/>
    <s v="Aal"/>
    <s v="https://portal.dnb.de/opac.htm?method=simpleSearch&amp;cqlMode=true&amp;query=idn%3D998469998"/>
    <s v="III 101, 2 a"/>
    <s v="III 101, 2a"/>
    <m/>
    <m/>
    <x v="0"/>
    <m/>
    <m/>
    <m/>
    <m/>
    <m/>
    <m/>
    <m/>
    <m/>
    <m/>
    <m/>
    <m/>
    <m/>
    <m/>
    <m/>
    <m/>
    <x v="0"/>
    <m/>
    <m/>
    <m/>
    <m/>
    <m/>
    <m/>
    <m/>
    <m/>
    <m/>
    <m/>
    <m/>
    <m/>
    <m/>
    <m/>
    <m/>
    <m/>
    <m/>
    <m/>
    <m/>
    <m/>
    <m/>
    <m/>
    <m/>
    <m/>
    <m/>
    <m/>
    <m/>
    <n v="0"/>
    <m/>
    <m/>
    <m/>
    <m/>
    <m/>
    <m/>
    <m/>
    <m/>
    <m/>
    <m/>
    <m/>
    <m/>
    <m/>
    <m/>
    <m/>
    <m/>
    <m/>
    <m/>
    <m/>
    <m/>
    <m/>
    <m/>
    <m/>
    <m/>
    <m/>
    <m/>
    <m/>
    <m/>
    <m/>
    <m/>
    <m/>
    <m/>
    <m/>
    <m/>
    <m/>
    <m/>
    <m/>
    <m/>
    <m/>
    <m/>
    <m/>
    <m/>
    <m/>
    <m/>
  </r>
  <r>
    <b v="1"/>
    <n v="1004"/>
    <s v="L-1502-169491854"/>
    <s v="999810626"/>
    <s v="Afl"/>
    <s v="https://portal.dnb.de/opac.htm?method=simpleSearch&amp;cqlMode=true&amp;query=idn%3D999810626"/>
    <s v="III 101, 2 b"/>
    <s v="III 101, 2b"/>
    <m/>
    <m/>
    <x v="1"/>
    <m/>
    <m/>
    <m/>
    <m/>
    <m/>
    <m/>
    <m/>
    <m/>
    <m/>
    <m/>
    <m/>
    <m/>
    <m/>
    <m/>
    <m/>
    <x v="2"/>
    <m/>
    <s v="x"/>
    <s v="f"/>
    <m/>
    <m/>
    <m/>
    <m/>
    <m/>
    <s v="Pa"/>
    <m/>
    <m/>
    <m/>
    <m/>
    <m/>
    <m/>
    <m/>
    <m/>
    <m/>
    <m/>
    <m/>
    <m/>
    <m/>
    <s v="45"/>
    <m/>
    <m/>
    <m/>
    <s v="n"/>
    <n v="0"/>
    <m/>
    <s v="Gewebe"/>
    <m/>
    <m/>
    <m/>
    <m/>
    <m/>
    <m/>
    <m/>
    <m/>
    <m/>
    <m/>
    <m/>
    <m/>
    <m/>
    <m/>
    <m/>
    <m/>
    <m/>
    <m/>
    <m/>
    <m/>
    <m/>
    <m/>
    <m/>
    <m/>
    <m/>
    <m/>
    <m/>
    <m/>
    <m/>
    <m/>
    <m/>
    <m/>
    <m/>
    <m/>
    <m/>
    <m/>
    <m/>
    <m/>
    <m/>
    <m/>
    <m/>
    <m/>
  </r>
  <r>
    <b v="1"/>
    <n v="1005"/>
    <s v="L-1516-315195681"/>
    <s v="1066773343"/>
    <s v="Af"/>
    <s v="https://portal.dnb.de/opac.htm?method=simpleSearch&amp;cqlMode=true&amp;query=idn%3D1066773343"/>
    <s v="III 101, 2 c"/>
    <s v="III 101, 2 c"/>
    <m/>
    <m/>
    <x v="1"/>
    <m/>
    <m/>
    <m/>
    <m/>
    <m/>
    <m/>
    <m/>
    <m/>
    <m/>
    <m/>
    <m/>
    <m/>
    <m/>
    <m/>
    <m/>
    <x v="2"/>
    <m/>
    <m/>
    <s v="f"/>
    <m/>
    <m/>
    <m/>
    <m/>
    <m/>
    <s v="Pa"/>
    <m/>
    <m/>
    <m/>
    <m/>
    <m/>
    <m/>
    <m/>
    <m/>
    <m/>
    <m/>
    <m/>
    <m/>
    <m/>
    <s v="45"/>
    <m/>
    <m/>
    <m/>
    <s v="ja vor"/>
    <n v="2.5"/>
    <m/>
    <s v="Halbgewebe mit Papier"/>
    <m/>
    <m/>
    <m/>
    <m/>
    <m/>
    <m/>
    <m/>
    <m/>
    <m/>
    <s v="x"/>
    <s v="x"/>
    <m/>
    <s v="h"/>
    <m/>
    <m/>
    <m/>
    <m/>
    <s v="x"/>
    <m/>
    <m/>
    <m/>
    <n v="1.5"/>
    <s v="Ecken festigen, Gelenk hinten überfangen"/>
    <m/>
    <m/>
    <m/>
    <m/>
    <s v="x"/>
    <m/>
    <m/>
    <m/>
    <m/>
    <m/>
    <m/>
    <m/>
    <m/>
    <m/>
    <m/>
    <m/>
    <m/>
    <n v="1"/>
    <m/>
  </r>
  <r>
    <b v="1"/>
    <n v="1006"/>
    <s v="L-1515-167033263"/>
    <s v="998827878"/>
    <s v="Aal"/>
    <s v="https://portal.dnb.de/opac.htm?method=simpleSearch&amp;cqlMode=true&amp;query=idn%3D998827878"/>
    <s v="III 101, 2 d"/>
    <s v="III 101, 2 d"/>
    <m/>
    <m/>
    <x v="1"/>
    <m/>
    <m/>
    <m/>
    <m/>
    <m/>
    <m/>
    <m/>
    <m/>
    <m/>
    <m/>
    <m/>
    <m/>
    <m/>
    <m/>
    <m/>
    <x v="7"/>
    <m/>
    <m/>
    <s v="h"/>
    <m/>
    <m/>
    <m/>
    <m/>
    <m/>
    <s v="Pa"/>
    <m/>
    <m/>
    <m/>
    <m/>
    <m/>
    <m/>
    <m/>
    <m/>
    <m/>
    <m/>
    <m/>
    <m/>
    <m/>
    <s v="nur 110"/>
    <m/>
    <m/>
    <m/>
    <s v="n"/>
    <n v="0"/>
    <m/>
    <s v="Gewebe"/>
    <m/>
    <m/>
    <m/>
    <m/>
    <m/>
    <m/>
    <m/>
    <m/>
    <m/>
    <m/>
    <m/>
    <m/>
    <m/>
    <m/>
    <m/>
    <m/>
    <m/>
    <m/>
    <m/>
    <m/>
    <m/>
    <m/>
    <m/>
    <m/>
    <m/>
    <m/>
    <m/>
    <m/>
    <m/>
    <m/>
    <m/>
    <m/>
    <m/>
    <m/>
    <m/>
    <m/>
    <m/>
    <m/>
    <m/>
    <m/>
    <m/>
    <m/>
  </r>
  <r>
    <b v="1"/>
    <n v="953"/>
    <s v="L-1519-156398532"/>
    <s v="994539819"/>
    <s v="Afl"/>
    <s v="https://portal.dnb.de/opac.htm?method=simpleSearch&amp;cqlMode=true&amp;query=idn%3D994539819"/>
    <s v="III 101, 3 Bd. 1"/>
    <s v="III 101, 3"/>
    <m/>
    <m/>
    <x v="1"/>
    <m/>
    <m/>
    <m/>
    <m/>
    <m/>
    <m/>
    <m/>
    <m/>
    <m/>
    <m/>
    <m/>
    <m/>
    <m/>
    <m/>
    <m/>
    <x v="3"/>
    <m/>
    <s v="x"/>
    <s v="f/V"/>
    <m/>
    <m/>
    <m/>
    <m/>
    <m/>
    <s v="Pa"/>
    <m/>
    <m/>
    <m/>
    <m/>
    <m/>
    <m/>
    <m/>
    <m/>
    <m/>
    <m/>
    <m/>
    <m/>
    <m/>
    <s v="45"/>
    <m/>
    <m/>
    <m/>
    <s v="ja vor"/>
    <n v="2.5"/>
    <m/>
    <s v="Gewebe"/>
    <m/>
    <m/>
    <m/>
    <m/>
    <m/>
    <m/>
    <m/>
    <m/>
    <m/>
    <s v="x"/>
    <s v="x"/>
    <m/>
    <s v="v"/>
    <m/>
    <m/>
    <m/>
    <m/>
    <m/>
    <m/>
    <m/>
    <s v="x"/>
    <n v="2.5"/>
    <s v="Kapital sichern, Gelenke/Rücken mit JP überfangen"/>
    <m/>
    <m/>
    <m/>
    <m/>
    <m/>
    <m/>
    <m/>
    <m/>
    <m/>
    <m/>
    <m/>
    <m/>
    <m/>
    <m/>
    <m/>
    <m/>
    <m/>
    <m/>
    <m/>
  </r>
  <r>
    <b v="1"/>
    <n v="951"/>
    <s v="L-1521-156398605"/>
    <s v="994539827"/>
    <s v="Afl"/>
    <s v="https://portal.dnb.de/opac.htm?method=simpleSearch&amp;cqlMode=true&amp;query=idn%3D994539827"/>
    <s v="III 101, 3 Bd. 2"/>
    <s v="III 101, 3"/>
    <m/>
    <m/>
    <x v="1"/>
    <m/>
    <m/>
    <m/>
    <m/>
    <m/>
    <m/>
    <m/>
    <m/>
    <m/>
    <m/>
    <m/>
    <m/>
    <m/>
    <m/>
    <m/>
    <x v="2"/>
    <m/>
    <s v="x"/>
    <s v="h/E"/>
    <m/>
    <m/>
    <m/>
    <m/>
    <m/>
    <s v="Pa"/>
    <m/>
    <m/>
    <m/>
    <m/>
    <m/>
    <m/>
    <m/>
    <m/>
    <m/>
    <m/>
    <m/>
    <m/>
    <m/>
    <s v="110"/>
    <m/>
    <m/>
    <m/>
    <s v="n"/>
    <n v="0"/>
    <m/>
    <m/>
    <s v="x"/>
    <m/>
    <m/>
    <m/>
    <m/>
    <m/>
    <m/>
    <m/>
    <m/>
    <m/>
    <m/>
    <m/>
    <m/>
    <m/>
    <m/>
    <m/>
    <m/>
    <m/>
    <m/>
    <m/>
    <m/>
    <m/>
    <m/>
    <m/>
    <m/>
    <m/>
    <m/>
    <m/>
    <m/>
    <m/>
    <m/>
    <m/>
    <m/>
    <m/>
    <m/>
    <m/>
    <m/>
    <m/>
    <m/>
    <m/>
    <m/>
    <m/>
  </r>
  <r>
    <b v="1"/>
    <n v="952"/>
    <s v="L-1523-156398680"/>
    <s v="994539835"/>
    <s v="Afl"/>
    <s v="https://portal.dnb.de/opac.htm?method=simpleSearch&amp;cqlMode=true&amp;query=idn%3D994539835"/>
    <s v="III 101, 3 Bd. 3"/>
    <s v="III 101, 3"/>
    <m/>
    <m/>
    <x v="1"/>
    <m/>
    <m/>
    <m/>
    <m/>
    <m/>
    <m/>
    <m/>
    <m/>
    <m/>
    <m/>
    <m/>
    <m/>
    <m/>
    <m/>
    <m/>
    <x v="2"/>
    <m/>
    <s v="x"/>
    <s v="f"/>
    <m/>
    <m/>
    <m/>
    <m/>
    <m/>
    <s v="Pa"/>
    <m/>
    <m/>
    <m/>
    <m/>
    <m/>
    <m/>
    <m/>
    <m/>
    <m/>
    <m/>
    <m/>
    <n v="4"/>
    <s v="x"/>
    <s v="60"/>
    <m/>
    <m/>
    <m/>
    <s v="n"/>
    <n v="0"/>
    <m/>
    <s v="Gewebe"/>
    <m/>
    <m/>
    <m/>
    <m/>
    <m/>
    <m/>
    <m/>
    <m/>
    <m/>
    <m/>
    <m/>
    <m/>
    <m/>
    <m/>
    <m/>
    <m/>
    <m/>
    <m/>
    <m/>
    <m/>
    <m/>
    <m/>
    <m/>
    <m/>
    <m/>
    <m/>
    <m/>
    <m/>
    <m/>
    <m/>
    <m/>
    <m/>
    <m/>
    <m/>
    <m/>
    <m/>
    <m/>
    <m/>
    <m/>
    <m/>
    <m/>
    <m/>
  </r>
  <r>
    <b v="1"/>
    <n v="1009"/>
    <s v="L-1540-15639877X"/>
    <s v="994539851"/>
    <s v="Afl"/>
    <s v="https://portal.dnb.de/opac.htm?method=simpleSearch&amp;cqlMode=true&amp;query=idn%3D994539851"/>
    <s v="III 101, 3 a"/>
    <s v="III 101, 3a"/>
    <m/>
    <m/>
    <x v="1"/>
    <m/>
    <m/>
    <m/>
    <m/>
    <m/>
    <m/>
    <m/>
    <m/>
    <m/>
    <m/>
    <m/>
    <m/>
    <m/>
    <m/>
    <m/>
    <x v="2"/>
    <m/>
    <m/>
    <s v="f/V"/>
    <m/>
    <m/>
    <m/>
    <m/>
    <m/>
    <s v="Pa"/>
    <m/>
    <m/>
    <m/>
    <m/>
    <m/>
    <m/>
    <m/>
    <m/>
    <m/>
    <m/>
    <m/>
    <m/>
    <m/>
    <s v="45"/>
    <m/>
    <m/>
    <m/>
    <s v="ja vor"/>
    <n v="2.5"/>
    <m/>
    <s v="Gewebe"/>
    <m/>
    <m/>
    <m/>
    <m/>
    <m/>
    <m/>
    <m/>
    <m/>
    <m/>
    <s v="x"/>
    <s v="x"/>
    <m/>
    <m/>
    <m/>
    <m/>
    <m/>
    <m/>
    <m/>
    <m/>
    <m/>
    <s v="o/u"/>
    <n v="2.5"/>
    <m/>
    <m/>
    <m/>
    <m/>
    <m/>
    <m/>
    <m/>
    <m/>
    <m/>
    <m/>
    <m/>
    <m/>
    <m/>
    <m/>
    <m/>
    <m/>
    <m/>
    <m/>
    <m/>
    <m/>
  </r>
  <r>
    <b v="1"/>
    <n v="1010"/>
    <s v="L-1523-315317000"/>
    <s v="1066858225"/>
    <s v="Aaf"/>
    <s v="https://portal.dnb.de/opac.htm?method=simpleSearch&amp;cqlMode=true&amp;query=idn%3D1066858225"/>
    <s v="III 101, 3 b"/>
    <s v="III 101, 3 b"/>
    <m/>
    <m/>
    <x v="1"/>
    <m/>
    <m/>
    <m/>
    <m/>
    <m/>
    <m/>
    <m/>
    <m/>
    <m/>
    <m/>
    <m/>
    <m/>
    <m/>
    <m/>
    <m/>
    <x v="2"/>
    <m/>
    <m/>
    <s v="f/V"/>
    <m/>
    <m/>
    <m/>
    <m/>
    <m/>
    <s v="Pa"/>
    <m/>
    <m/>
    <m/>
    <m/>
    <m/>
    <m/>
    <m/>
    <m/>
    <m/>
    <m/>
    <m/>
    <m/>
    <m/>
    <s v="45"/>
    <m/>
    <m/>
    <m/>
    <s v="n"/>
    <n v="0"/>
    <m/>
    <s v="Gewebe"/>
    <m/>
    <m/>
    <m/>
    <m/>
    <m/>
    <m/>
    <m/>
    <m/>
    <m/>
    <m/>
    <m/>
    <m/>
    <m/>
    <m/>
    <m/>
    <m/>
    <m/>
    <m/>
    <m/>
    <m/>
    <m/>
    <m/>
    <m/>
    <m/>
    <m/>
    <m/>
    <m/>
    <m/>
    <m/>
    <m/>
    <m/>
    <m/>
    <m/>
    <m/>
    <m/>
    <m/>
    <m/>
    <m/>
    <m/>
    <m/>
    <m/>
    <m/>
  </r>
  <r>
    <b v="1"/>
    <n v="954"/>
    <s v="L-1559-315318430"/>
    <s v="106685968X"/>
    <s v="Aaf"/>
    <s v="https://portal.dnb.de/opac.htm?method=simpleSearch&amp;cqlMode=true&amp;query=idn%3D106685968X"/>
    <s v="III 101, 4"/>
    <s v="III 101, 4"/>
    <m/>
    <m/>
    <x v="2"/>
    <m/>
    <m/>
    <m/>
    <m/>
    <m/>
    <m/>
    <m/>
    <m/>
    <m/>
    <m/>
    <m/>
    <m/>
    <m/>
    <m/>
    <m/>
    <x v="2"/>
    <s v="x"/>
    <m/>
    <s v="h"/>
    <m/>
    <m/>
    <s v="x"/>
    <m/>
    <m/>
    <s v="Pa"/>
    <m/>
    <m/>
    <m/>
    <m/>
    <m/>
    <m/>
    <m/>
    <m/>
    <m/>
    <m/>
    <m/>
    <m/>
    <m/>
    <s v="110"/>
    <m/>
    <m/>
    <m/>
    <s v="n"/>
    <n v="0"/>
    <m/>
    <m/>
    <m/>
    <m/>
    <m/>
    <m/>
    <m/>
    <m/>
    <m/>
    <s v="Box (weg. Deckeln)"/>
    <m/>
    <m/>
    <m/>
    <m/>
    <m/>
    <m/>
    <m/>
    <m/>
    <m/>
    <m/>
    <m/>
    <m/>
    <m/>
    <m/>
    <m/>
    <m/>
    <m/>
    <m/>
    <m/>
    <m/>
    <m/>
    <m/>
    <m/>
    <m/>
    <m/>
    <m/>
    <m/>
    <m/>
    <m/>
    <m/>
    <m/>
    <m/>
    <m/>
    <m/>
  </r>
  <r>
    <b v="1"/>
    <n v="1011"/>
    <s v="L-1551-171070313"/>
    <s v="1000730603"/>
    <s v="Aal"/>
    <s v="https://portal.dnb.de/opac.htm?method=simpleSearch&amp;cqlMode=true&amp;query=idn%3D1000730603"/>
    <s v="III 101, 4 a"/>
    <s v="III 101, 4 a"/>
    <m/>
    <m/>
    <x v="0"/>
    <m/>
    <m/>
    <m/>
    <m/>
    <m/>
    <m/>
    <m/>
    <m/>
    <m/>
    <m/>
    <m/>
    <m/>
    <m/>
    <m/>
    <m/>
    <x v="0"/>
    <m/>
    <m/>
    <m/>
    <m/>
    <m/>
    <m/>
    <m/>
    <m/>
    <m/>
    <m/>
    <m/>
    <m/>
    <m/>
    <m/>
    <m/>
    <m/>
    <m/>
    <m/>
    <m/>
    <m/>
    <m/>
    <m/>
    <m/>
    <m/>
    <m/>
    <m/>
    <m/>
    <n v="0"/>
    <m/>
    <m/>
    <m/>
    <m/>
    <m/>
    <m/>
    <m/>
    <m/>
    <m/>
    <m/>
    <m/>
    <m/>
    <m/>
    <m/>
    <m/>
    <m/>
    <m/>
    <m/>
    <m/>
    <m/>
    <m/>
    <m/>
    <m/>
    <m/>
    <m/>
    <m/>
    <m/>
    <m/>
    <m/>
    <m/>
    <m/>
    <m/>
    <m/>
    <m/>
    <m/>
    <m/>
    <m/>
    <m/>
    <m/>
    <m/>
    <m/>
    <m/>
    <m/>
    <m/>
  </r>
  <r>
    <b v="1"/>
    <n v="1012"/>
    <s v="L-1551-169106802"/>
    <s v="999751190"/>
    <s v="Aal"/>
    <s v="https://portal.dnb.de/opac.htm?method=simpleSearch&amp;cqlMode=true&amp;query=idn%3D999751190"/>
    <s v="III 101, 4 a"/>
    <s v="III 101, 4 a"/>
    <m/>
    <m/>
    <x v="2"/>
    <m/>
    <m/>
    <m/>
    <m/>
    <m/>
    <m/>
    <m/>
    <m/>
    <m/>
    <m/>
    <m/>
    <m/>
    <m/>
    <m/>
    <m/>
    <x v="2"/>
    <m/>
    <s v="x"/>
    <s v="f"/>
    <m/>
    <m/>
    <m/>
    <m/>
    <m/>
    <s v="Pa"/>
    <m/>
    <m/>
    <m/>
    <m/>
    <m/>
    <m/>
    <m/>
    <m/>
    <m/>
    <m/>
    <m/>
    <m/>
    <m/>
    <s v="110"/>
    <m/>
    <m/>
    <m/>
    <s v="n"/>
    <n v="0"/>
    <m/>
    <s v="Gewebe"/>
    <m/>
    <m/>
    <m/>
    <m/>
    <m/>
    <m/>
    <m/>
    <m/>
    <m/>
    <m/>
    <m/>
    <m/>
    <m/>
    <m/>
    <m/>
    <m/>
    <m/>
    <m/>
    <m/>
    <m/>
    <m/>
    <m/>
    <m/>
    <m/>
    <m/>
    <m/>
    <m/>
    <m/>
    <m/>
    <m/>
    <m/>
    <m/>
    <m/>
    <m/>
    <m/>
    <m/>
    <m/>
    <m/>
    <m/>
    <m/>
    <m/>
    <m/>
  </r>
  <r>
    <b v="1"/>
    <n v="1013"/>
    <s v="L-1554-157751198"/>
    <s v="994727151"/>
    <s v="Afl"/>
    <s v="https://portal.dnb.de/opac.htm?method=simpleSearch&amp;cqlMode=true&amp;query=idn%3D994727151"/>
    <s v="III 101, 4b"/>
    <s v="III 101, 4b"/>
    <m/>
    <m/>
    <x v="1"/>
    <m/>
    <m/>
    <m/>
    <m/>
    <m/>
    <m/>
    <m/>
    <m/>
    <m/>
    <m/>
    <m/>
    <m/>
    <m/>
    <m/>
    <m/>
    <x v="7"/>
    <m/>
    <m/>
    <s v="h"/>
    <m/>
    <m/>
    <m/>
    <m/>
    <m/>
    <s v="Pa"/>
    <m/>
    <m/>
    <m/>
    <m/>
    <m/>
    <m/>
    <m/>
    <m/>
    <m/>
    <m/>
    <m/>
    <m/>
    <m/>
    <s v="nur 110"/>
    <m/>
    <m/>
    <m/>
    <s v="n"/>
    <n v="0"/>
    <m/>
    <s v="Gewebe"/>
    <m/>
    <m/>
    <m/>
    <m/>
    <m/>
    <m/>
    <m/>
    <m/>
    <m/>
    <m/>
    <m/>
    <m/>
    <m/>
    <m/>
    <m/>
    <m/>
    <m/>
    <m/>
    <m/>
    <m/>
    <m/>
    <m/>
    <m/>
    <m/>
    <m/>
    <m/>
    <m/>
    <m/>
    <m/>
    <m/>
    <m/>
    <m/>
    <m/>
    <m/>
    <m/>
    <m/>
    <m/>
    <m/>
    <m/>
    <m/>
    <m/>
    <m/>
  </r>
  <r>
    <b v="1"/>
    <n v="955"/>
    <s v="L-1501-315317256"/>
    <s v="1066858470"/>
    <s v="Aaf"/>
    <s v="https://portal.dnb.de/opac.htm?method=simpleSearch&amp;cqlMode=true&amp;query=idn%3D1066858470"/>
    <s v="III 101, 5"/>
    <s v="III 101, 5"/>
    <m/>
    <m/>
    <x v="2"/>
    <m/>
    <m/>
    <m/>
    <m/>
    <m/>
    <m/>
    <m/>
    <m/>
    <m/>
    <m/>
    <m/>
    <m/>
    <m/>
    <m/>
    <m/>
    <x v="6"/>
    <s v="x"/>
    <m/>
    <s v="h/E"/>
    <m/>
    <m/>
    <m/>
    <m/>
    <m/>
    <s v="Pa"/>
    <m/>
    <m/>
    <m/>
    <m/>
    <m/>
    <m/>
    <m/>
    <m/>
    <m/>
    <m/>
    <m/>
    <n v="4"/>
    <s v="x"/>
    <s v="45"/>
    <s v="x"/>
    <m/>
    <m/>
    <s v="ja vor"/>
    <n v="1.5"/>
    <m/>
    <m/>
    <m/>
    <s v="x"/>
    <m/>
    <m/>
    <m/>
    <s v="Schaden(Insektenfraß) ggf. belassen, ist relativ stabil"/>
    <m/>
    <m/>
    <m/>
    <m/>
    <m/>
    <m/>
    <m/>
    <m/>
    <m/>
    <m/>
    <m/>
    <m/>
    <m/>
    <m/>
    <m/>
    <m/>
    <m/>
    <m/>
    <m/>
    <m/>
    <m/>
    <m/>
    <m/>
    <m/>
    <m/>
    <m/>
    <m/>
    <m/>
    <s v="x"/>
    <m/>
    <m/>
    <m/>
    <m/>
    <m/>
    <n v="1.5"/>
    <m/>
  </r>
  <r>
    <b v="1"/>
    <n v="956"/>
    <s v="L-1503-315464275"/>
    <s v="1066936404"/>
    <s v="Aaf"/>
    <s v="https://portal.dnb.de/opac.htm?method=simpleSearch&amp;cqlMode=true&amp;query=idn%3D1066936404"/>
    <s v="III 101, 6"/>
    <s v="III 101, 6"/>
    <m/>
    <m/>
    <x v="2"/>
    <m/>
    <m/>
    <m/>
    <m/>
    <m/>
    <m/>
    <m/>
    <m/>
    <m/>
    <m/>
    <m/>
    <m/>
    <m/>
    <m/>
    <m/>
    <x v="3"/>
    <s v="x"/>
    <m/>
    <s v="f/V"/>
    <m/>
    <m/>
    <m/>
    <m/>
    <m/>
    <s v="Pa"/>
    <m/>
    <m/>
    <m/>
    <m/>
    <m/>
    <m/>
    <m/>
    <m/>
    <m/>
    <m/>
    <m/>
    <m/>
    <m/>
    <s v="nur 110"/>
    <m/>
    <m/>
    <m/>
    <s v="ja vor"/>
    <n v="1"/>
    <m/>
    <m/>
    <m/>
    <s v="x"/>
    <m/>
    <m/>
    <m/>
    <m/>
    <s v="x nur 110"/>
    <m/>
    <m/>
    <s v="x"/>
    <s v="x"/>
    <s v="x"/>
    <s v="v/h"/>
    <m/>
    <m/>
    <m/>
    <m/>
    <m/>
    <m/>
    <m/>
    <m/>
    <n v="1"/>
    <s v="nur loses Leder Fixieren, Gelenke belassen (ist stabil genug)"/>
    <m/>
    <m/>
    <m/>
    <m/>
    <m/>
    <m/>
    <m/>
    <m/>
    <m/>
    <m/>
    <m/>
    <m/>
    <m/>
    <m/>
    <m/>
    <m/>
    <m/>
    <m/>
    <m/>
  </r>
  <r>
    <b v="1"/>
    <n v="957"/>
    <s v="L-1503-31545430X"/>
    <s v="1066925402"/>
    <s v="Aaf"/>
    <s v="https://portal.dnb.de/opac.htm?method=simpleSearch&amp;cqlMode=true&amp;query=idn%3D1066925402"/>
    <s v="III 101, 7"/>
    <s v="III 101, 7"/>
    <m/>
    <m/>
    <x v="2"/>
    <m/>
    <m/>
    <m/>
    <m/>
    <m/>
    <m/>
    <m/>
    <m/>
    <m/>
    <m/>
    <m/>
    <m/>
    <m/>
    <m/>
    <m/>
    <x v="2"/>
    <s v="x"/>
    <m/>
    <s v="f"/>
    <m/>
    <m/>
    <m/>
    <m/>
    <m/>
    <s v="Pa"/>
    <m/>
    <m/>
    <m/>
    <m/>
    <m/>
    <m/>
    <m/>
    <m/>
    <m/>
    <m/>
    <m/>
    <m/>
    <m/>
    <s v="110"/>
    <m/>
    <m/>
    <m/>
    <s v="n"/>
    <n v="0"/>
    <m/>
    <m/>
    <m/>
    <s v="x"/>
    <m/>
    <m/>
    <m/>
    <m/>
    <m/>
    <m/>
    <m/>
    <m/>
    <m/>
    <m/>
    <m/>
    <m/>
    <m/>
    <m/>
    <m/>
    <m/>
    <m/>
    <m/>
    <m/>
    <m/>
    <m/>
    <m/>
    <m/>
    <m/>
    <m/>
    <m/>
    <m/>
    <m/>
    <m/>
    <m/>
    <m/>
    <m/>
    <m/>
    <m/>
    <m/>
    <m/>
    <m/>
    <m/>
    <m/>
    <m/>
  </r>
  <r>
    <b v="0"/>
    <n v="958"/>
    <s v="L-1504-315300701"/>
    <s v="1066840776"/>
    <m/>
    <s v="https://portal.dnb.de/opac.htm?method=simpleSearch&amp;cqlMode=true&amp;query=idn%3D1066840776"/>
    <s v="III 101, 8"/>
    <m/>
    <m/>
    <m/>
    <x v="0"/>
    <m/>
    <m/>
    <m/>
    <m/>
    <m/>
    <m/>
    <m/>
    <m/>
    <m/>
    <m/>
    <s v="DA"/>
    <m/>
    <m/>
    <m/>
    <m/>
    <x v="0"/>
    <m/>
    <m/>
    <m/>
    <m/>
    <m/>
    <m/>
    <m/>
    <m/>
    <m/>
    <m/>
    <m/>
    <m/>
    <m/>
    <m/>
    <m/>
    <m/>
    <m/>
    <m/>
    <m/>
    <m/>
    <m/>
    <m/>
    <m/>
    <m/>
    <m/>
    <m/>
    <m/>
    <n v="0"/>
    <m/>
    <m/>
    <m/>
    <m/>
    <m/>
    <m/>
    <m/>
    <m/>
    <m/>
    <m/>
    <m/>
    <m/>
    <m/>
    <m/>
    <m/>
    <m/>
    <m/>
    <m/>
    <m/>
    <m/>
    <m/>
    <m/>
    <m/>
    <m/>
    <m/>
    <m/>
    <m/>
    <m/>
    <m/>
    <m/>
    <m/>
    <m/>
    <m/>
    <m/>
    <m/>
    <m/>
    <m/>
    <m/>
    <m/>
    <m/>
    <m/>
    <m/>
    <m/>
    <m/>
  </r>
  <r>
    <b v="1"/>
    <n v="959"/>
    <s v="L-1554-406969795"/>
    <s v="1132652952"/>
    <s v="Af"/>
    <s v="https://portal.dnb.de/opac.htm?method=simpleSearch&amp;cqlMode=true&amp;query=idn%3D1132652952"/>
    <s v="III 101, 9"/>
    <s v="III 101, 9"/>
    <m/>
    <m/>
    <x v="2"/>
    <m/>
    <m/>
    <m/>
    <m/>
    <m/>
    <m/>
    <m/>
    <m/>
    <m/>
    <m/>
    <m/>
    <m/>
    <m/>
    <m/>
    <m/>
    <x v="2"/>
    <m/>
    <m/>
    <s v="f"/>
    <m/>
    <m/>
    <m/>
    <m/>
    <m/>
    <s v="Pa"/>
    <m/>
    <m/>
    <m/>
    <m/>
    <m/>
    <m/>
    <m/>
    <m/>
    <m/>
    <m/>
    <m/>
    <n v="0"/>
    <s v="x"/>
    <s v="110"/>
    <m/>
    <m/>
    <m/>
    <s v="ja vor"/>
    <n v="7"/>
    <m/>
    <m/>
    <m/>
    <m/>
    <m/>
    <m/>
    <m/>
    <m/>
    <m/>
    <s v="Buchschuh (abriebgefährdet)"/>
    <m/>
    <s v="x"/>
    <s v="x"/>
    <m/>
    <s v="v"/>
    <m/>
    <m/>
    <m/>
    <m/>
    <m/>
    <m/>
    <m/>
    <m/>
    <n v="3"/>
    <m/>
    <m/>
    <m/>
    <m/>
    <m/>
    <s v="x"/>
    <s v="x"/>
    <m/>
    <s v="x"/>
    <m/>
    <m/>
    <m/>
    <m/>
    <m/>
    <m/>
    <m/>
    <m/>
    <m/>
    <n v="4"/>
    <m/>
  </r>
  <r>
    <b v="1"/>
    <n v="960"/>
    <s v="L-1507-154281166"/>
    <s v="99400091X"/>
    <s v="Aal"/>
    <s v="https://portal.dnb.de/opac.htm?method=simpleSearch&amp;cqlMode=true&amp;query=idn%3D99400091X"/>
    <s v="III 101, 10"/>
    <s v="III 101, 10"/>
    <m/>
    <m/>
    <x v="1"/>
    <m/>
    <m/>
    <m/>
    <m/>
    <m/>
    <m/>
    <m/>
    <m/>
    <m/>
    <m/>
    <m/>
    <m/>
    <m/>
    <m/>
    <m/>
    <x v="9"/>
    <m/>
    <m/>
    <s v="h"/>
    <m/>
    <m/>
    <m/>
    <m/>
    <m/>
    <s v="Pa"/>
    <m/>
    <m/>
    <m/>
    <m/>
    <m/>
    <m/>
    <m/>
    <m/>
    <m/>
    <m/>
    <m/>
    <n v="2"/>
    <m/>
    <s v="110"/>
    <m/>
    <m/>
    <m/>
    <s v="n"/>
    <n v="0"/>
    <m/>
    <m/>
    <m/>
    <m/>
    <m/>
    <m/>
    <m/>
    <m/>
    <m/>
    <m/>
    <m/>
    <m/>
    <m/>
    <m/>
    <m/>
    <m/>
    <m/>
    <m/>
    <m/>
    <m/>
    <m/>
    <m/>
    <m/>
    <m/>
    <m/>
    <m/>
    <m/>
    <m/>
    <m/>
    <m/>
    <m/>
    <m/>
    <m/>
    <m/>
    <m/>
    <m/>
    <m/>
    <m/>
    <m/>
    <m/>
    <m/>
    <m/>
    <m/>
    <m/>
  </r>
  <r>
    <b v="1"/>
    <n v="961"/>
    <s v="L-1507-315463481"/>
    <s v="1066935548"/>
    <s v="Aaf"/>
    <s v="https://portal.dnb.de/opac.htm?method=simpleSearch&amp;cqlMode=true&amp;query=idn%3D1066935548"/>
    <s v="III 101, 11"/>
    <s v="III 101, 11"/>
    <m/>
    <m/>
    <x v="1"/>
    <m/>
    <m/>
    <m/>
    <m/>
    <m/>
    <m/>
    <m/>
    <m/>
    <m/>
    <m/>
    <m/>
    <m/>
    <m/>
    <m/>
    <m/>
    <x v="5"/>
    <m/>
    <m/>
    <s v="h"/>
    <m/>
    <m/>
    <m/>
    <m/>
    <m/>
    <s v="Pa"/>
    <m/>
    <m/>
    <m/>
    <m/>
    <m/>
    <m/>
    <m/>
    <m/>
    <m/>
    <m/>
    <m/>
    <m/>
    <m/>
    <s v="110"/>
    <m/>
    <m/>
    <m/>
    <s v="n"/>
    <n v="0"/>
    <m/>
    <m/>
    <m/>
    <m/>
    <m/>
    <m/>
    <m/>
    <m/>
    <m/>
    <m/>
    <m/>
    <m/>
    <m/>
    <m/>
    <m/>
    <m/>
    <m/>
    <m/>
    <m/>
    <m/>
    <m/>
    <m/>
    <m/>
    <m/>
    <m/>
    <m/>
    <m/>
    <m/>
    <m/>
    <m/>
    <m/>
    <m/>
    <m/>
    <m/>
    <m/>
    <m/>
    <m/>
    <m/>
    <m/>
    <m/>
    <m/>
    <m/>
    <m/>
    <m/>
  </r>
  <r>
    <b v="0"/>
    <n v="962"/>
    <s v="L-1509-315326840"/>
    <s v="1066868808"/>
    <m/>
    <s v="https://portal.dnb.de/opac.htm?method=simpleSearch&amp;cqlMode=true&amp;query=idn%3D1066868808"/>
    <s v="III 101, 12"/>
    <m/>
    <m/>
    <m/>
    <x v="1"/>
    <m/>
    <m/>
    <m/>
    <m/>
    <m/>
    <m/>
    <m/>
    <m/>
    <m/>
    <m/>
    <m/>
    <m/>
    <m/>
    <m/>
    <m/>
    <x v="4"/>
    <m/>
    <m/>
    <s v="h/E"/>
    <m/>
    <m/>
    <m/>
    <m/>
    <m/>
    <s v="Pa"/>
    <m/>
    <m/>
    <m/>
    <m/>
    <m/>
    <m/>
    <m/>
    <m/>
    <m/>
    <m/>
    <m/>
    <m/>
    <m/>
    <s v="110"/>
    <m/>
    <m/>
    <m/>
    <s v="n"/>
    <n v="0"/>
    <m/>
    <m/>
    <m/>
    <m/>
    <m/>
    <m/>
    <m/>
    <m/>
    <m/>
    <m/>
    <m/>
    <m/>
    <m/>
    <m/>
    <m/>
    <m/>
    <m/>
    <m/>
    <m/>
    <m/>
    <m/>
    <m/>
    <m/>
    <m/>
    <m/>
    <m/>
    <m/>
    <m/>
    <m/>
    <m/>
    <m/>
    <m/>
    <m/>
    <m/>
    <m/>
    <m/>
    <m/>
    <m/>
    <m/>
    <m/>
    <m/>
    <m/>
    <m/>
    <m/>
  </r>
  <r>
    <b v="1"/>
    <m/>
    <s v="L-9999-414281845"/>
    <s v="113796636X"/>
    <s v="Qd"/>
    <m/>
    <s v="III 101, 12"/>
    <s v="III 101, 12"/>
    <m/>
    <m/>
    <x v="0"/>
    <m/>
    <m/>
    <m/>
    <m/>
    <m/>
    <m/>
    <m/>
    <m/>
    <m/>
    <m/>
    <m/>
    <m/>
    <m/>
    <m/>
    <m/>
    <x v="0"/>
    <m/>
    <m/>
    <m/>
    <m/>
    <m/>
    <m/>
    <m/>
    <m/>
    <m/>
    <m/>
    <m/>
    <m/>
    <m/>
    <m/>
    <m/>
    <m/>
    <m/>
    <m/>
    <m/>
    <m/>
    <m/>
    <m/>
    <m/>
    <m/>
    <m/>
    <m/>
    <m/>
    <m/>
    <m/>
    <m/>
    <m/>
    <m/>
    <m/>
    <m/>
    <m/>
    <m/>
    <m/>
    <m/>
    <m/>
    <m/>
    <m/>
    <m/>
    <m/>
    <m/>
    <m/>
    <m/>
    <m/>
    <m/>
    <m/>
    <m/>
    <m/>
    <m/>
    <m/>
    <m/>
    <m/>
    <m/>
    <m/>
    <m/>
    <m/>
    <m/>
    <m/>
    <m/>
    <m/>
    <m/>
    <m/>
    <m/>
    <m/>
    <m/>
    <m/>
    <m/>
    <m/>
    <m/>
  </r>
  <r>
    <b v="0"/>
    <n v="998"/>
    <s v="L-1507-670401528"/>
    <s v="1208529617"/>
    <m/>
    <s v="https://portal.dnb.de/opac.htm?method=simpleSearch&amp;cqlMode=true&amp;query=idn%3D1208529617"/>
    <s v="III 101, 12 (Angebunden, Fragment)"/>
    <m/>
    <m/>
    <m/>
    <x v="0"/>
    <m/>
    <m/>
    <m/>
    <m/>
    <m/>
    <m/>
    <m/>
    <m/>
    <m/>
    <m/>
    <m/>
    <m/>
    <m/>
    <m/>
    <m/>
    <x v="0"/>
    <m/>
    <m/>
    <m/>
    <m/>
    <m/>
    <m/>
    <m/>
    <m/>
    <m/>
    <m/>
    <m/>
    <m/>
    <m/>
    <m/>
    <m/>
    <m/>
    <m/>
    <m/>
    <m/>
    <m/>
    <m/>
    <m/>
    <m/>
    <m/>
    <m/>
    <m/>
    <m/>
    <n v="0"/>
    <m/>
    <m/>
    <m/>
    <m/>
    <m/>
    <m/>
    <m/>
    <m/>
    <m/>
    <m/>
    <m/>
    <m/>
    <m/>
    <m/>
    <m/>
    <m/>
    <m/>
    <m/>
    <m/>
    <m/>
    <m/>
    <m/>
    <m/>
    <m/>
    <m/>
    <m/>
    <m/>
    <m/>
    <m/>
    <m/>
    <m/>
    <m/>
    <m/>
    <m/>
    <m/>
    <m/>
    <m/>
    <m/>
    <m/>
    <m/>
    <m/>
    <m/>
    <m/>
    <m/>
  </r>
  <r>
    <b v="1"/>
    <n v="963"/>
    <s v="L-1520-31530085X"/>
    <s v="1066840946"/>
    <s v="Aaf"/>
    <s v="https://portal.dnb.de/opac.htm?method=simpleSearch&amp;cqlMode=true&amp;query=idn%3D1066840946"/>
    <s v="III 101, 13"/>
    <s v="III 101, 13"/>
    <m/>
    <m/>
    <x v="3"/>
    <m/>
    <m/>
    <m/>
    <m/>
    <m/>
    <m/>
    <m/>
    <m/>
    <m/>
    <m/>
    <m/>
    <m/>
    <m/>
    <m/>
    <m/>
    <x v="3"/>
    <m/>
    <s v="x"/>
    <s v="f"/>
    <m/>
    <m/>
    <m/>
    <m/>
    <m/>
    <s v="Pa"/>
    <m/>
    <m/>
    <m/>
    <m/>
    <m/>
    <m/>
    <m/>
    <m/>
    <m/>
    <s v="I/R"/>
    <s v="x"/>
    <m/>
    <m/>
    <s v="110"/>
    <m/>
    <m/>
    <m/>
    <s v="n"/>
    <n v="0"/>
    <m/>
    <s v="Gewebe"/>
    <m/>
    <m/>
    <m/>
    <m/>
    <m/>
    <s v="Reste des Klemmeinbandes liegen der Kassette bei"/>
    <s v="x 110"/>
    <m/>
    <m/>
    <m/>
    <m/>
    <m/>
    <m/>
    <m/>
    <m/>
    <m/>
    <m/>
    <m/>
    <m/>
    <m/>
    <m/>
    <m/>
    <m/>
    <m/>
    <m/>
    <m/>
    <m/>
    <m/>
    <m/>
    <m/>
    <m/>
    <m/>
    <m/>
    <m/>
    <m/>
    <m/>
    <m/>
    <m/>
    <m/>
    <m/>
    <m/>
    <m/>
  </r>
  <r>
    <b v="1"/>
    <n v="964"/>
    <s v="L-1512-315465379"/>
    <s v="1066937532"/>
    <s v="Aaf"/>
    <s v="https://portal.dnb.de/opac.htm?method=simpleSearch&amp;cqlMode=true&amp;query=idn%3D1066937532"/>
    <s v="III 101, 14"/>
    <s v="III 101, 14"/>
    <m/>
    <m/>
    <x v="1"/>
    <m/>
    <m/>
    <m/>
    <m/>
    <m/>
    <m/>
    <m/>
    <m/>
    <m/>
    <m/>
    <m/>
    <m/>
    <m/>
    <m/>
    <m/>
    <x v="4"/>
    <s v="x"/>
    <m/>
    <s v="h/E"/>
    <m/>
    <m/>
    <m/>
    <m/>
    <m/>
    <s v="Pa"/>
    <s v="x"/>
    <m/>
    <m/>
    <m/>
    <m/>
    <m/>
    <m/>
    <m/>
    <m/>
    <m/>
    <m/>
    <m/>
    <m/>
    <s v="110"/>
    <m/>
    <m/>
    <m/>
    <s v="n"/>
    <n v="0"/>
    <m/>
    <m/>
    <m/>
    <m/>
    <m/>
    <m/>
    <m/>
    <m/>
    <m/>
    <m/>
    <m/>
    <m/>
    <m/>
    <m/>
    <m/>
    <m/>
    <m/>
    <m/>
    <m/>
    <m/>
    <m/>
    <m/>
    <m/>
    <m/>
    <m/>
    <m/>
    <m/>
    <m/>
    <m/>
    <m/>
    <m/>
    <m/>
    <m/>
    <m/>
    <m/>
    <m/>
    <m/>
    <m/>
    <m/>
    <m/>
    <m/>
    <m/>
    <m/>
    <m/>
  </r>
  <r>
    <b v="1"/>
    <n v="999"/>
    <s v="L-1534-154988871"/>
    <s v="994259441"/>
    <s v="Aal"/>
    <s v="https://portal.dnb.de/opac.htm?method=simpleSearch&amp;cqlMode=true&amp;query=idn%3D994259441"/>
    <s v="III 101, 14 a"/>
    <s v="III 101, 14a"/>
    <m/>
    <m/>
    <x v="1"/>
    <m/>
    <m/>
    <m/>
    <m/>
    <m/>
    <m/>
    <m/>
    <m/>
    <m/>
    <m/>
    <m/>
    <m/>
    <m/>
    <m/>
    <m/>
    <x v="11"/>
    <m/>
    <m/>
    <s v="h/E"/>
    <m/>
    <m/>
    <m/>
    <m/>
    <m/>
    <s v="Pa"/>
    <m/>
    <m/>
    <m/>
    <m/>
    <m/>
    <m/>
    <m/>
    <m/>
    <m/>
    <m/>
    <m/>
    <m/>
    <m/>
    <s v="110"/>
    <m/>
    <m/>
    <m/>
    <s v="n"/>
    <n v="0"/>
    <m/>
    <s v="Gewebe"/>
    <m/>
    <m/>
    <m/>
    <m/>
    <m/>
    <m/>
    <s v="x 110"/>
    <m/>
    <m/>
    <m/>
    <m/>
    <m/>
    <m/>
    <m/>
    <m/>
    <m/>
    <m/>
    <m/>
    <m/>
    <m/>
    <m/>
    <m/>
    <m/>
    <m/>
    <m/>
    <m/>
    <m/>
    <m/>
    <m/>
    <m/>
    <m/>
    <m/>
    <m/>
    <m/>
    <m/>
    <m/>
    <m/>
    <m/>
    <m/>
    <m/>
    <m/>
    <m/>
  </r>
  <r>
    <b v="1"/>
    <n v="1000"/>
    <s v="L-1558-175074690"/>
    <s v="100154014X"/>
    <s v="Aal"/>
    <s v="https://portal.dnb.de/opac.htm?method=simpleSearch&amp;cqlMode=true&amp;query=idn%3D100154014X"/>
    <s v="III 101, 14 b"/>
    <s v="III 101, 14b"/>
    <m/>
    <m/>
    <x v="3"/>
    <m/>
    <m/>
    <m/>
    <m/>
    <m/>
    <m/>
    <m/>
    <m/>
    <m/>
    <m/>
    <m/>
    <m/>
    <m/>
    <m/>
    <m/>
    <x v="6"/>
    <m/>
    <s v="x"/>
    <s v="f"/>
    <m/>
    <m/>
    <m/>
    <m/>
    <m/>
    <s v="Pa"/>
    <m/>
    <m/>
    <m/>
    <m/>
    <m/>
    <m/>
    <m/>
    <m/>
    <s v="x"/>
    <m/>
    <s v="x"/>
    <m/>
    <m/>
    <s v="110"/>
    <m/>
    <m/>
    <m/>
    <s v="n"/>
    <n v="0"/>
    <m/>
    <m/>
    <s v="x"/>
    <m/>
    <m/>
    <m/>
    <m/>
    <m/>
    <s v="x 110"/>
    <m/>
    <m/>
    <m/>
    <m/>
    <m/>
    <m/>
    <m/>
    <m/>
    <m/>
    <m/>
    <m/>
    <m/>
    <m/>
    <m/>
    <m/>
    <m/>
    <m/>
    <m/>
    <m/>
    <m/>
    <m/>
    <m/>
    <m/>
    <m/>
    <m/>
    <m/>
    <m/>
    <m/>
    <m/>
    <m/>
    <m/>
    <m/>
    <m/>
    <m/>
    <m/>
  </r>
  <r>
    <b v="1"/>
    <n v="965"/>
    <s v="L-1519-315461691"/>
    <s v="1066933618"/>
    <s v="Aaf"/>
    <s v="https://portal.dnb.de/opac.htm?method=simpleSearch&amp;cqlMode=true&amp;query=idn%3D1066933618"/>
    <s v="III 101, 15"/>
    <s v="III 101, 15"/>
    <m/>
    <m/>
    <x v="3"/>
    <m/>
    <m/>
    <m/>
    <m/>
    <m/>
    <m/>
    <m/>
    <m/>
    <m/>
    <m/>
    <m/>
    <m/>
    <m/>
    <m/>
    <m/>
    <x v="6"/>
    <s v="x"/>
    <m/>
    <s v="h/E"/>
    <m/>
    <m/>
    <m/>
    <m/>
    <m/>
    <s v="Pa"/>
    <m/>
    <m/>
    <m/>
    <m/>
    <m/>
    <m/>
    <m/>
    <m/>
    <m/>
    <m/>
    <m/>
    <m/>
    <m/>
    <s v="nur 110"/>
    <s v="x"/>
    <m/>
    <m/>
    <s v="ja vor"/>
    <n v="0.5"/>
    <m/>
    <m/>
    <m/>
    <s v="x"/>
    <m/>
    <m/>
    <m/>
    <s v="Rücken für die Digit. am besten belassen (oder flexibles Gelenk erzeugen)"/>
    <s v="x nur 110"/>
    <m/>
    <m/>
    <s v="x"/>
    <s v="x"/>
    <m/>
    <s v="v"/>
    <m/>
    <s v="x"/>
    <m/>
    <m/>
    <m/>
    <m/>
    <m/>
    <m/>
    <n v="0.5"/>
    <s v="erstmal nur loses Gewebe an Deckeln fixieren; Rücken für Digit. belassen (ist extrem steif durch extrem dicke Rückeneinlage, Rest. würde nichts bringen) oder flexibles/verschiebbares Gelenk erzeugen durch z.B. einschieben eines Pergamentstreifens/Kartons unter das Bezugsmaterial am Deckel --&gt; Rest.aufwand ca. 2-3h(?)"/>
    <m/>
    <m/>
    <m/>
    <m/>
    <m/>
    <m/>
    <m/>
    <m/>
    <m/>
    <m/>
    <m/>
    <m/>
    <m/>
    <m/>
    <m/>
    <m/>
    <m/>
    <m/>
    <m/>
  </r>
  <r>
    <b v="1"/>
    <n v="966"/>
    <s v="L-1522-154606200"/>
    <s v="994129572"/>
    <s v="Aal"/>
    <s v="https://portal.dnb.de/opac.htm?method=simpleSearch&amp;cqlMode=true&amp;query=idn%3D994129572"/>
    <s v="III 101, 16"/>
    <s v="III 101, 16"/>
    <m/>
    <m/>
    <x v="1"/>
    <m/>
    <m/>
    <m/>
    <m/>
    <m/>
    <m/>
    <m/>
    <m/>
    <m/>
    <m/>
    <m/>
    <m/>
    <m/>
    <m/>
    <m/>
    <x v="2"/>
    <m/>
    <m/>
    <s v="f/V"/>
    <m/>
    <m/>
    <m/>
    <m/>
    <m/>
    <s v="Pa"/>
    <m/>
    <m/>
    <m/>
    <m/>
    <m/>
    <m/>
    <m/>
    <m/>
    <m/>
    <m/>
    <m/>
    <m/>
    <m/>
    <s v="max 110"/>
    <m/>
    <m/>
    <m/>
    <s v="n"/>
    <n v="0"/>
    <m/>
    <s v="Halbgewebe mit Papier"/>
    <m/>
    <m/>
    <m/>
    <m/>
    <m/>
    <s v="Schaden stabil"/>
    <m/>
    <m/>
    <m/>
    <m/>
    <m/>
    <m/>
    <m/>
    <m/>
    <m/>
    <m/>
    <m/>
    <m/>
    <m/>
    <m/>
    <m/>
    <m/>
    <m/>
    <m/>
    <m/>
    <m/>
    <m/>
    <m/>
    <m/>
    <m/>
    <m/>
    <m/>
    <m/>
    <m/>
    <m/>
    <m/>
    <m/>
    <m/>
    <m/>
    <m/>
    <m/>
    <m/>
  </r>
  <r>
    <b v="1"/>
    <n v="967"/>
    <s v="L-1534-177157356"/>
    <s v="1002389798"/>
    <s v="Aal"/>
    <s v="https://portal.dnb.de/opac.htm?method=simpleSearch&amp;cqlMode=true&amp;query=idn%3D1002389798"/>
    <s v="III 101, 17"/>
    <s v="III 101, 17"/>
    <m/>
    <m/>
    <x v="1"/>
    <m/>
    <m/>
    <m/>
    <m/>
    <m/>
    <m/>
    <m/>
    <m/>
    <m/>
    <m/>
    <m/>
    <m/>
    <m/>
    <m/>
    <m/>
    <x v="7"/>
    <s v="x"/>
    <m/>
    <s v="h"/>
    <m/>
    <m/>
    <m/>
    <m/>
    <m/>
    <s v="Pa"/>
    <m/>
    <m/>
    <m/>
    <m/>
    <m/>
    <m/>
    <m/>
    <m/>
    <m/>
    <m/>
    <m/>
    <m/>
    <m/>
    <s v="110"/>
    <m/>
    <m/>
    <m/>
    <s v="n"/>
    <n v="0"/>
    <m/>
    <m/>
    <m/>
    <m/>
    <m/>
    <m/>
    <m/>
    <m/>
    <m/>
    <m/>
    <m/>
    <m/>
    <m/>
    <m/>
    <m/>
    <m/>
    <m/>
    <m/>
    <m/>
    <m/>
    <m/>
    <m/>
    <m/>
    <m/>
    <m/>
    <m/>
    <m/>
    <m/>
    <m/>
    <m/>
    <m/>
    <m/>
    <m/>
    <m/>
    <m/>
    <m/>
    <m/>
    <m/>
    <m/>
    <m/>
    <m/>
    <m/>
    <m/>
    <m/>
  </r>
  <r>
    <b v="1"/>
    <n v="968"/>
    <s v="L-1524-315468866"/>
    <s v="1066941130"/>
    <s v="Aaf"/>
    <s v="https://portal.dnb.de/opac.htm?method=simpleSearch&amp;cqlMode=true&amp;query=idn%3D1066941130"/>
    <s v="III 101, 18"/>
    <s v="III 101, 18"/>
    <m/>
    <m/>
    <x v="1"/>
    <m/>
    <m/>
    <m/>
    <m/>
    <m/>
    <m/>
    <m/>
    <m/>
    <m/>
    <m/>
    <m/>
    <m/>
    <m/>
    <m/>
    <m/>
    <x v="4"/>
    <s v="x"/>
    <m/>
    <s v="h/E"/>
    <m/>
    <m/>
    <m/>
    <m/>
    <m/>
    <s v="Pa"/>
    <s v="x"/>
    <m/>
    <m/>
    <m/>
    <m/>
    <m/>
    <m/>
    <m/>
    <m/>
    <m/>
    <m/>
    <m/>
    <m/>
    <s v="110"/>
    <m/>
    <m/>
    <m/>
    <s v="n"/>
    <n v="0"/>
    <m/>
    <m/>
    <m/>
    <m/>
    <m/>
    <m/>
    <m/>
    <m/>
    <m/>
    <m/>
    <m/>
    <m/>
    <m/>
    <m/>
    <m/>
    <m/>
    <m/>
    <m/>
    <m/>
    <m/>
    <m/>
    <m/>
    <m/>
    <m/>
    <m/>
    <m/>
    <m/>
    <m/>
    <m/>
    <m/>
    <m/>
    <m/>
    <m/>
    <m/>
    <m/>
    <m/>
    <m/>
    <m/>
    <m/>
    <m/>
    <m/>
    <m/>
    <m/>
    <m/>
  </r>
  <r>
    <b v="1"/>
    <n v="969"/>
    <s v="L-1534-315201002"/>
    <s v="1066779120"/>
    <s v="Aaf"/>
    <s v="https://portal.dnb.de/opac.htm?method=simpleSearch&amp;cqlMode=true&amp;query=idn%3D1066779120"/>
    <s v="III 101, 19"/>
    <s v="III 101, 19"/>
    <m/>
    <m/>
    <x v="1"/>
    <m/>
    <m/>
    <m/>
    <m/>
    <m/>
    <m/>
    <m/>
    <m/>
    <m/>
    <m/>
    <m/>
    <m/>
    <m/>
    <m/>
    <m/>
    <x v="4"/>
    <s v="x"/>
    <m/>
    <s v="h/E"/>
    <m/>
    <m/>
    <m/>
    <m/>
    <m/>
    <s v="Pa"/>
    <s v="x"/>
    <m/>
    <m/>
    <m/>
    <m/>
    <m/>
    <m/>
    <m/>
    <m/>
    <m/>
    <m/>
    <m/>
    <m/>
    <s v="110"/>
    <m/>
    <m/>
    <m/>
    <s v="n"/>
    <n v="0"/>
    <m/>
    <m/>
    <m/>
    <s v="x"/>
    <m/>
    <m/>
    <m/>
    <m/>
    <m/>
    <m/>
    <m/>
    <m/>
    <m/>
    <m/>
    <m/>
    <m/>
    <m/>
    <m/>
    <m/>
    <m/>
    <m/>
    <m/>
    <m/>
    <m/>
    <m/>
    <m/>
    <m/>
    <m/>
    <m/>
    <m/>
    <m/>
    <m/>
    <m/>
    <m/>
    <m/>
    <m/>
    <m/>
    <m/>
    <m/>
    <m/>
    <m/>
    <m/>
    <m/>
    <m/>
  </r>
  <r>
    <b v="1"/>
    <n v="1001"/>
    <s v="L-1533-158991907"/>
    <s v="995213216"/>
    <s v="Aal"/>
    <s v="https://portal.dnb.de/opac.htm?method=simpleSearch&amp;cqlMode=true&amp;query=idn%3D995213216"/>
    <s v="III 101, 19 a"/>
    <s v="III 101, 19 a"/>
    <m/>
    <m/>
    <x v="1"/>
    <m/>
    <m/>
    <m/>
    <m/>
    <m/>
    <m/>
    <m/>
    <m/>
    <m/>
    <m/>
    <m/>
    <m/>
    <m/>
    <m/>
    <m/>
    <x v="7"/>
    <m/>
    <m/>
    <s v="h"/>
    <m/>
    <m/>
    <m/>
    <m/>
    <m/>
    <s v="Pa"/>
    <m/>
    <m/>
    <m/>
    <m/>
    <m/>
    <m/>
    <m/>
    <m/>
    <m/>
    <m/>
    <m/>
    <m/>
    <m/>
    <s v="110"/>
    <m/>
    <m/>
    <m/>
    <s v="n"/>
    <n v="0"/>
    <m/>
    <m/>
    <m/>
    <m/>
    <m/>
    <m/>
    <m/>
    <m/>
    <m/>
    <m/>
    <m/>
    <m/>
    <m/>
    <m/>
    <m/>
    <m/>
    <m/>
    <m/>
    <m/>
    <m/>
    <m/>
    <m/>
    <m/>
    <m/>
    <m/>
    <m/>
    <m/>
    <m/>
    <m/>
    <m/>
    <m/>
    <m/>
    <m/>
    <m/>
    <m/>
    <m/>
    <m/>
    <m/>
    <m/>
    <m/>
    <m/>
    <m/>
    <m/>
    <m/>
  </r>
  <r>
    <b v="1"/>
    <n v="970"/>
    <s v="L-1542-315211334"/>
    <s v="1066790272"/>
    <s v="Aaf"/>
    <s v="https://portal.dnb.de/opac.htm?method=simpleSearch&amp;cqlMode=true&amp;query=idn%3D1066790272"/>
    <s v="III 101, 20"/>
    <s v="III 101, 20"/>
    <m/>
    <m/>
    <x v="2"/>
    <m/>
    <m/>
    <m/>
    <m/>
    <m/>
    <m/>
    <m/>
    <m/>
    <m/>
    <m/>
    <m/>
    <m/>
    <m/>
    <m/>
    <m/>
    <x v="3"/>
    <m/>
    <s v="x"/>
    <s v="f"/>
    <m/>
    <m/>
    <m/>
    <m/>
    <m/>
    <s v="Pa"/>
    <m/>
    <m/>
    <m/>
    <m/>
    <s v="x"/>
    <m/>
    <m/>
    <m/>
    <m/>
    <m/>
    <m/>
    <m/>
    <m/>
    <s v="110"/>
    <m/>
    <m/>
    <m/>
    <s v="n"/>
    <n v="0"/>
    <m/>
    <s v="Gewebe"/>
    <m/>
    <m/>
    <m/>
    <m/>
    <m/>
    <m/>
    <s v="x 110"/>
    <m/>
    <m/>
    <m/>
    <m/>
    <m/>
    <m/>
    <m/>
    <m/>
    <m/>
    <m/>
    <m/>
    <m/>
    <m/>
    <m/>
    <m/>
    <m/>
    <m/>
    <m/>
    <m/>
    <m/>
    <m/>
    <m/>
    <m/>
    <m/>
    <m/>
    <m/>
    <m/>
    <m/>
    <m/>
    <m/>
    <m/>
    <m/>
    <m/>
    <m/>
    <m/>
  </r>
  <r>
    <b v="1"/>
    <n v="971"/>
    <s v="L-1542-315461683"/>
    <s v="106693360X"/>
    <s v="Aaf"/>
    <s v="https://portal.dnb.de/opac.htm?method=simpleSearch&amp;cqlMode=true&amp;query=idn%3D106693360X"/>
    <s v="III 101, 21"/>
    <s v="III 101, 21"/>
    <m/>
    <m/>
    <x v="1"/>
    <m/>
    <m/>
    <m/>
    <m/>
    <m/>
    <m/>
    <m/>
    <m/>
    <m/>
    <m/>
    <m/>
    <m/>
    <m/>
    <m/>
    <m/>
    <x v="6"/>
    <s v="x"/>
    <m/>
    <s v="h/E"/>
    <m/>
    <m/>
    <m/>
    <m/>
    <m/>
    <s v="Pa"/>
    <m/>
    <m/>
    <m/>
    <m/>
    <m/>
    <m/>
    <m/>
    <m/>
    <m/>
    <m/>
    <m/>
    <m/>
    <m/>
    <s v="110"/>
    <m/>
    <m/>
    <m/>
    <s v="ja vor"/>
    <n v="1"/>
    <m/>
    <m/>
    <m/>
    <s v="x"/>
    <m/>
    <m/>
    <m/>
    <m/>
    <m/>
    <m/>
    <m/>
    <s v="x"/>
    <s v="x"/>
    <s v="x"/>
    <s v="v"/>
    <m/>
    <m/>
    <m/>
    <m/>
    <m/>
    <m/>
    <m/>
    <m/>
    <n v="1"/>
    <m/>
    <m/>
    <m/>
    <m/>
    <m/>
    <m/>
    <m/>
    <m/>
    <m/>
    <m/>
    <m/>
    <m/>
    <m/>
    <m/>
    <m/>
    <m/>
    <m/>
    <m/>
    <m/>
    <m/>
  </r>
  <r>
    <b v="1"/>
    <n v="972"/>
    <s v="L-1543-315465255"/>
    <s v="1066937400"/>
    <s v="Aaf"/>
    <s v="https://portal.dnb.de/opac.htm?method=simpleSearch&amp;cqlMode=true&amp;query=idn%3D1066937400"/>
    <s v="III 101, 22"/>
    <s v="III 101, 22"/>
    <m/>
    <m/>
    <x v="1"/>
    <m/>
    <m/>
    <m/>
    <m/>
    <m/>
    <m/>
    <m/>
    <m/>
    <m/>
    <m/>
    <m/>
    <m/>
    <m/>
    <m/>
    <m/>
    <x v="7"/>
    <m/>
    <m/>
    <s v="h"/>
    <m/>
    <m/>
    <m/>
    <m/>
    <m/>
    <s v="Pa"/>
    <m/>
    <m/>
    <m/>
    <m/>
    <m/>
    <m/>
    <m/>
    <m/>
    <m/>
    <m/>
    <m/>
    <m/>
    <m/>
    <s v="110"/>
    <m/>
    <m/>
    <m/>
    <s v="n"/>
    <n v="0"/>
    <m/>
    <s v="Gewebe"/>
    <m/>
    <m/>
    <m/>
    <m/>
    <m/>
    <s v="durchbrochener Perg.bd. mit Damast unterlegt"/>
    <m/>
    <m/>
    <m/>
    <m/>
    <m/>
    <m/>
    <m/>
    <m/>
    <m/>
    <m/>
    <m/>
    <m/>
    <m/>
    <m/>
    <m/>
    <m/>
    <m/>
    <m/>
    <m/>
    <m/>
    <m/>
    <m/>
    <m/>
    <m/>
    <m/>
    <m/>
    <m/>
    <m/>
    <m/>
    <m/>
    <m/>
    <m/>
    <m/>
    <m/>
    <m/>
    <m/>
  </r>
  <r>
    <b v="0"/>
    <n v="1007"/>
    <s v="L-1540-315063815"/>
    <s v="1066675163"/>
    <m/>
    <s v="https://portal.dnb.de/opac.htm?method=simpleSearch&amp;cqlMode=true&amp;query=idn%3D1066675163"/>
    <s v="III 101, 22 a"/>
    <m/>
    <m/>
    <m/>
    <x v="1"/>
    <m/>
    <m/>
    <m/>
    <m/>
    <m/>
    <m/>
    <m/>
    <m/>
    <m/>
    <m/>
    <m/>
    <m/>
    <m/>
    <m/>
    <s v="x"/>
    <x v="2"/>
    <m/>
    <m/>
    <s v="f/V"/>
    <m/>
    <m/>
    <m/>
    <m/>
    <m/>
    <s v="Pa"/>
    <m/>
    <m/>
    <m/>
    <m/>
    <m/>
    <m/>
    <m/>
    <m/>
    <m/>
    <m/>
    <m/>
    <m/>
    <m/>
    <s v="60"/>
    <m/>
    <m/>
    <m/>
    <s v="n"/>
    <n v="0"/>
    <m/>
    <m/>
    <m/>
    <m/>
    <m/>
    <s v="x sauer"/>
    <s v="x"/>
    <m/>
    <m/>
    <m/>
    <m/>
    <m/>
    <m/>
    <m/>
    <m/>
    <m/>
    <m/>
    <m/>
    <m/>
    <m/>
    <m/>
    <m/>
    <m/>
    <m/>
    <m/>
    <m/>
    <m/>
    <m/>
    <m/>
    <m/>
    <m/>
    <m/>
    <m/>
    <m/>
    <m/>
    <m/>
    <m/>
    <m/>
    <m/>
    <m/>
    <m/>
    <m/>
    <m/>
    <m/>
  </r>
  <r>
    <b v="1"/>
    <m/>
    <s v="L-1540-719396689"/>
    <s v="1230020926"/>
    <s v="Qd"/>
    <m/>
    <s v="III 101, 22 a"/>
    <s v="III 101, 22 a"/>
    <m/>
    <m/>
    <x v="0"/>
    <m/>
    <m/>
    <m/>
    <m/>
    <m/>
    <m/>
    <m/>
    <m/>
    <m/>
    <m/>
    <m/>
    <m/>
    <m/>
    <m/>
    <m/>
    <x v="0"/>
    <m/>
    <m/>
    <m/>
    <m/>
    <m/>
    <m/>
    <m/>
    <m/>
    <m/>
    <m/>
    <m/>
    <m/>
    <m/>
    <m/>
    <m/>
    <m/>
    <m/>
    <m/>
    <m/>
    <m/>
    <m/>
    <m/>
    <m/>
    <m/>
    <m/>
    <m/>
    <m/>
    <m/>
    <m/>
    <m/>
    <m/>
    <m/>
    <m/>
    <m/>
    <m/>
    <m/>
    <m/>
    <m/>
    <m/>
    <m/>
    <m/>
    <m/>
    <m/>
    <m/>
    <m/>
    <m/>
    <m/>
    <m/>
    <m/>
    <m/>
    <m/>
    <m/>
    <m/>
    <m/>
    <m/>
    <m/>
    <m/>
    <m/>
    <m/>
    <m/>
    <m/>
    <m/>
    <m/>
    <m/>
    <m/>
    <m/>
    <m/>
    <m/>
    <m/>
    <m/>
    <m/>
    <m/>
  </r>
  <r>
    <b v="1"/>
    <n v="973"/>
    <s v="L-1557-15396765X"/>
    <s v="99390601X"/>
    <s v="Aal"/>
    <s v="https://portal.dnb.de/opac.htm?method=simpleSearch&amp;cqlMode=true&amp;query=idn%3D99390601X"/>
    <s v="III 101, 23"/>
    <s v="III 101, 23"/>
    <m/>
    <m/>
    <x v="1"/>
    <m/>
    <m/>
    <m/>
    <m/>
    <m/>
    <m/>
    <m/>
    <m/>
    <m/>
    <m/>
    <m/>
    <m/>
    <m/>
    <m/>
    <m/>
    <x v="6"/>
    <m/>
    <m/>
    <s v="f"/>
    <m/>
    <m/>
    <m/>
    <m/>
    <m/>
    <s v="Pa"/>
    <m/>
    <m/>
    <m/>
    <m/>
    <m/>
    <m/>
    <m/>
    <m/>
    <m/>
    <m/>
    <m/>
    <m/>
    <m/>
    <s v="60"/>
    <m/>
    <m/>
    <m/>
    <s v="n"/>
    <n v="0"/>
    <m/>
    <m/>
    <m/>
    <m/>
    <m/>
    <m/>
    <m/>
    <m/>
    <m/>
    <m/>
    <m/>
    <m/>
    <m/>
    <m/>
    <m/>
    <m/>
    <m/>
    <m/>
    <m/>
    <m/>
    <m/>
    <m/>
    <m/>
    <m/>
    <m/>
    <m/>
    <m/>
    <m/>
    <m/>
    <m/>
    <m/>
    <m/>
    <m/>
    <m/>
    <m/>
    <m/>
    <m/>
    <m/>
    <m/>
    <m/>
    <m/>
    <m/>
    <m/>
    <m/>
  </r>
  <r>
    <b v="1"/>
    <n v="974"/>
    <s v="L-1560-406972435"/>
    <s v="1132656729"/>
    <s v="Af"/>
    <s v="https://portal.dnb.de/opac.htm?method=simpleSearch&amp;cqlMode=true&amp;query=idn%3D1132656729"/>
    <s v="III 101, 24"/>
    <s v="III 101, 24"/>
    <m/>
    <m/>
    <x v="1"/>
    <m/>
    <m/>
    <m/>
    <m/>
    <m/>
    <m/>
    <m/>
    <m/>
    <m/>
    <m/>
    <m/>
    <m/>
    <m/>
    <m/>
    <m/>
    <x v="2"/>
    <m/>
    <m/>
    <s v="f/V"/>
    <m/>
    <m/>
    <m/>
    <m/>
    <m/>
    <s v="Pa"/>
    <m/>
    <m/>
    <m/>
    <m/>
    <m/>
    <m/>
    <m/>
    <m/>
    <m/>
    <m/>
    <m/>
    <n v="2"/>
    <s v="x"/>
    <s v="45"/>
    <m/>
    <m/>
    <m/>
    <s v="n"/>
    <n v="0"/>
    <m/>
    <s v="Gewebe"/>
    <m/>
    <m/>
    <m/>
    <m/>
    <m/>
    <m/>
    <m/>
    <m/>
    <m/>
    <m/>
    <m/>
    <m/>
    <m/>
    <m/>
    <m/>
    <m/>
    <m/>
    <m/>
    <m/>
    <m/>
    <m/>
    <m/>
    <m/>
    <m/>
    <m/>
    <m/>
    <m/>
    <m/>
    <m/>
    <m/>
    <m/>
    <m/>
    <m/>
    <m/>
    <m/>
    <m/>
    <m/>
    <m/>
    <m/>
    <m/>
    <m/>
    <m/>
  </r>
  <r>
    <b v="1"/>
    <n v="975"/>
    <s v="L-1543-154047686"/>
    <s v="993938299"/>
    <s v="Aal"/>
    <s v="https://portal.dnb.de/opac.htm?method=simpleSearch&amp;cqlMode=true&amp;query=idn%3D993938299"/>
    <s v="III 101, 25"/>
    <s v="III 101, 25"/>
    <m/>
    <m/>
    <x v="1"/>
    <m/>
    <m/>
    <m/>
    <m/>
    <m/>
    <m/>
    <m/>
    <m/>
    <m/>
    <m/>
    <m/>
    <m/>
    <m/>
    <m/>
    <m/>
    <x v="11"/>
    <m/>
    <s v="x"/>
    <s v="h/E"/>
    <m/>
    <m/>
    <m/>
    <m/>
    <m/>
    <s v="Pa"/>
    <s v="x"/>
    <m/>
    <m/>
    <m/>
    <m/>
    <m/>
    <m/>
    <m/>
    <m/>
    <m/>
    <m/>
    <m/>
    <m/>
    <s v="110"/>
    <m/>
    <m/>
    <m/>
    <s v="ja vor"/>
    <n v="0.5"/>
    <m/>
    <m/>
    <m/>
    <m/>
    <m/>
    <m/>
    <m/>
    <m/>
    <m/>
    <m/>
    <m/>
    <s v="x"/>
    <s v="x"/>
    <m/>
    <m/>
    <m/>
    <m/>
    <m/>
    <m/>
    <m/>
    <m/>
    <m/>
    <m/>
    <n v="0.5"/>
    <m/>
    <m/>
    <m/>
    <m/>
    <m/>
    <m/>
    <m/>
    <m/>
    <m/>
    <m/>
    <m/>
    <m/>
    <m/>
    <m/>
    <m/>
    <m/>
    <m/>
    <m/>
    <m/>
    <m/>
  </r>
  <r>
    <b v="1"/>
    <n v="976"/>
    <s v="L-1549-315323094"/>
    <s v="1066864705"/>
    <s v="Aaf"/>
    <s v="https://portal.dnb.de/opac.htm?method=simpleSearch&amp;cqlMode=true&amp;query=idn%3D1066864705"/>
    <s v="III 101, 27 -1"/>
    <s v="III 101, 27"/>
    <m/>
    <m/>
    <x v="1"/>
    <m/>
    <m/>
    <m/>
    <m/>
    <m/>
    <m/>
    <m/>
    <m/>
    <m/>
    <m/>
    <m/>
    <m/>
    <m/>
    <m/>
    <m/>
    <x v="5"/>
    <m/>
    <m/>
    <s v="f"/>
    <m/>
    <m/>
    <m/>
    <m/>
    <m/>
    <s v="Pa"/>
    <m/>
    <m/>
    <m/>
    <m/>
    <m/>
    <m/>
    <m/>
    <m/>
    <m/>
    <m/>
    <m/>
    <m/>
    <m/>
    <s v="60"/>
    <m/>
    <m/>
    <m/>
    <s v="n"/>
    <n v="0"/>
    <m/>
    <m/>
    <m/>
    <m/>
    <m/>
    <m/>
    <m/>
    <m/>
    <m/>
    <m/>
    <m/>
    <m/>
    <m/>
    <m/>
    <m/>
    <m/>
    <m/>
    <m/>
    <m/>
    <m/>
    <m/>
    <m/>
    <m/>
    <m/>
    <m/>
    <m/>
    <m/>
    <m/>
    <m/>
    <m/>
    <m/>
    <m/>
    <m/>
    <m/>
    <m/>
    <m/>
    <m/>
    <m/>
    <m/>
    <m/>
    <m/>
    <m/>
    <m/>
    <m/>
  </r>
  <r>
    <b v="0"/>
    <m/>
    <m/>
    <m/>
    <m/>
    <m/>
    <s v="III 101, 27 -2"/>
    <m/>
    <m/>
    <m/>
    <x v="1"/>
    <m/>
    <m/>
    <m/>
    <m/>
    <m/>
    <m/>
    <m/>
    <m/>
    <m/>
    <m/>
    <m/>
    <m/>
    <m/>
    <m/>
    <m/>
    <x v="5"/>
    <m/>
    <m/>
    <s v="f"/>
    <m/>
    <m/>
    <m/>
    <m/>
    <m/>
    <s v="Pa"/>
    <m/>
    <m/>
    <m/>
    <m/>
    <m/>
    <m/>
    <m/>
    <m/>
    <m/>
    <m/>
    <m/>
    <m/>
    <m/>
    <s v="60"/>
    <m/>
    <m/>
    <m/>
    <s v="n"/>
    <n v="0"/>
    <m/>
    <m/>
    <m/>
    <m/>
    <m/>
    <m/>
    <m/>
    <m/>
    <m/>
    <m/>
    <m/>
    <m/>
    <m/>
    <m/>
    <m/>
    <m/>
    <m/>
    <m/>
    <m/>
    <m/>
    <m/>
    <m/>
    <m/>
    <m/>
    <m/>
    <m/>
    <m/>
    <m/>
    <m/>
    <m/>
    <m/>
    <m/>
    <m/>
    <m/>
    <m/>
    <m/>
    <m/>
    <m/>
    <m/>
    <m/>
    <m/>
    <m/>
    <m/>
    <m/>
  </r>
  <r>
    <b v="1"/>
    <n v="1008"/>
    <s v="L-1557-169504190"/>
    <s v="999822306"/>
    <s v="Aal"/>
    <s v="https://portal.dnb.de/opac.htm?method=simpleSearch&amp;cqlMode=true&amp;query=idn%3D999822306"/>
    <s v="III 101, 27 a"/>
    <s v="III 101, 27 a"/>
    <m/>
    <m/>
    <x v="1"/>
    <m/>
    <m/>
    <m/>
    <m/>
    <m/>
    <m/>
    <m/>
    <m/>
    <m/>
    <m/>
    <m/>
    <m/>
    <m/>
    <m/>
    <m/>
    <x v="6"/>
    <m/>
    <m/>
    <s v="f/V"/>
    <m/>
    <m/>
    <m/>
    <m/>
    <m/>
    <s v="Pa"/>
    <m/>
    <m/>
    <m/>
    <m/>
    <m/>
    <m/>
    <m/>
    <m/>
    <m/>
    <m/>
    <m/>
    <m/>
    <m/>
    <s v="110"/>
    <m/>
    <m/>
    <m/>
    <s v="n"/>
    <n v="0"/>
    <m/>
    <m/>
    <m/>
    <m/>
    <m/>
    <m/>
    <m/>
    <m/>
    <m/>
    <m/>
    <m/>
    <m/>
    <m/>
    <m/>
    <m/>
    <m/>
    <m/>
    <m/>
    <m/>
    <m/>
    <m/>
    <m/>
    <m/>
    <m/>
    <m/>
    <m/>
    <m/>
    <m/>
    <m/>
    <m/>
    <m/>
    <m/>
    <m/>
    <m/>
    <m/>
    <m/>
    <m/>
    <m/>
    <m/>
    <m/>
    <m/>
    <m/>
    <m/>
    <m/>
  </r>
  <r>
    <b v="1"/>
    <n v="977"/>
    <s v="L-5305-31530958X"/>
    <s v="1066850593"/>
    <s v="Aaf"/>
    <s v="https://portal.dnb.de/opac.htm?method=simpleSearch&amp;cqlMode=true&amp;query=idn%3D1066850593"/>
    <s v="III 101, 28"/>
    <s v="III 101, 28"/>
    <m/>
    <m/>
    <x v="1"/>
    <m/>
    <m/>
    <m/>
    <m/>
    <m/>
    <m/>
    <m/>
    <m/>
    <m/>
    <m/>
    <m/>
    <m/>
    <m/>
    <m/>
    <m/>
    <x v="2"/>
    <m/>
    <m/>
    <s v="f"/>
    <m/>
    <s v="x"/>
    <m/>
    <m/>
    <m/>
    <s v="Pa"/>
    <m/>
    <m/>
    <m/>
    <m/>
    <m/>
    <m/>
    <m/>
    <m/>
    <m/>
    <m/>
    <m/>
    <m/>
    <m/>
    <s v="45"/>
    <m/>
    <m/>
    <m/>
    <s v="ja vor"/>
    <n v="1"/>
    <m/>
    <s v="Wellpappe"/>
    <m/>
    <m/>
    <m/>
    <m/>
    <m/>
    <m/>
    <m/>
    <s v="Umschlag (Leder pudert)"/>
    <m/>
    <s v="x"/>
    <s v="x"/>
    <m/>
    <m/>
    <m/>
    <m/>
    <m/>
    <m/>
    <m/>
    <m/>
    <m/>
    <m/>
    <n v="1"/>
    <s v="evtl. festigen mit Klucel"/>
    <m/>
    <m/>
    <m/>
    <m/>
    <m/>
    <m/>
    <m/>
    <m/>
    <m/>
    <m/>
    <m/>
    <m/>
    <m/>
    <m/>
    <m/>
    <m/>
    <m/>
    <m/>
    <m/>
  </r>
  <r>
    <b v="1"/>
    <n v="978"/>
    <s v="L-1548-315323426"/>
    <s v="1066865108"/>
    <s v="Aaf"/>
    <s v="https://portal.dnb.de/opac.htm?method=simpleSearch&amp;cqlMode=true&amp;query=idn%3D1066865108"/>
    <s v="III 101, 29"/>
    <s v="III 101, 29"/>
    <m/>
    <m/>
    <x v="1"/>
    <m/>
    <m/>
    <m/>
    <m/>
    <m/>
    <m/>
    <m/>
    <m/>
    <m/>
    <m/>
    <m/>
    <m/>
    <m/>
    <m/>
    <m/>
    <x v="2"/>
    <m/>
    <s v="x"/>
    <s v="f/V"/>
    <m/>
    <m/>
    <m/>
    <m/>
    <m/>
    <s v="Pa"/>
    <m/>
    <m/>
    <m/>
    <m/>
    <m/>
    <m/>
    <m/>
    <m/>
    <m/>
    <m/>
    <m/>
    <m/>
    <m/>
    <s v="45"/>
    <m/>
    <m/>
    <m/>
    <s v="n"/>
    <n v="0"/>
    <m/>
    <s v="Gewebe"/>
    <m/>
    <m/>
    <m/>
    <m/>
    <m/>
    <s v="Rücken ist bereits gebrochen, scheint aber stabil genug"/>
    <m/>
    <m/>
    <m/>
    <m/>
    <m/>
    <m/>
    <m/>
    <m/>
    <m/>
    <m/>
    <m/>
    <m/>
    <m/>
    <m/>
    <m/>
    <m/>
    <m/>
    <m/>
    <m/>
    <m/>
    <m/>
    <m/>
    <m/>
    <m/>
    <m/>
    <m/>
    <m/>
    <m/>
    <m/>
    <m/>
    <m/>
    <m/>
    <m/>
    <m/>
    <m/>
    <m/>
  </r>
  <r>
    <b v="1"/>
    <n v="980"/>
    <s v="L-1503-169953904"/>
    <s v="100005554X"/>
    <s v="Afl"/>
    <s v="https://portal.dnb.de/opac.htm?method=simpleSearch&amp;cqlMode=true&amp;query=idn%3D100005554X"/>
    <s v="III 101, 30"/>
    <s v="III 101, 30"/>
    <m/>
    <m/>
    <x v="1"/>
    <m/>
    <m/>
    <m/>
    <m/>
    <m/>
    <m/>
    <m/>
    <m/>
    <m/>
    <m/>
    <m/>
    <m/>
    <m/>
    <m/>
    <m/>
    <x v="2"/>
    <m/>
    <s v="x"/>
    <s v="f"/>
    <m/>
    <m/>
    <m/>
    <m/>
    <m/>
    <s v="Pa"/>
    <m/>
    <m/>
    <m/>
    <m/>
    <m/>
    <m/>
    <m/>
    <m/>
    <m/>
    <m/>
    <m/>
    <m/>
    <m/>
    <s v="110"/>
    <m/>
    <m/>
    <m/>
    <s v="n"/>
    <n v="0"/>
    <m/>
    <s v="Gewebe"/>
    <m/>
    <m/>
    <m/>
    <m/>
    <m/>
    <m/>
    <m/>
    <m/>
    <m/>
    <m/>
    <m/>
    <m/>
    <m/>
    <m/>
    <m/>
    <m/>
    <m/>
    <m/>
    <m/>
    <m/>
    <m/>
    <m/>
    <m/>
    <m/>
    <m/>
    <m/>
    <m/>
    <m/>
    <m/>
    <m/>
    <m/>
    <m/>
    <m/>
    <m/>
    <m/>
    <m/>
    <m/>
    <m/>
    <m/>
    <m/>
    <m/>
    <m/>
  </r>
  <r>
    <b v="1"/>
    <n v="979"/>
    <s v="L-1503-177699183"/>
    <s v="1002609763"/>
    <s v="Aal"/>
    <s v="https://portal.dnb.de/opac.htm?method=simpleSearch&amp;cqlMode=true&amp;query=idn%3D1002609763"/>
    <s v="III 101, 30 (angebunden?)"/>
    <s v="III 101, 30"/>
    <m/>
    <m/>
    <x v="0"/>
    <m/>
    <m/>
    <m/>
    <m/>
    <m/>
    <m/>
    <m/>
    <m/>
    <m/>
    <m/>
    <m/>
    <m/>
    <m/>
    <m/>
    <m/>
    <x v="0"/>
    <m/>
    <m/>
    <m/>
    <m/>
    <m/>
    <m/>
    <m/>
    <m/>
    <m/>
    <m/>
    <m/>
    <m/>
    <m/>
    <m/>
    <m/>
    <m/>
    <m/>
    <m/>
    <m/>
    <m/>
    <m/>
    <m/>
    <m/>
    <m/>
    <m/>
    <m/>
    <m/>
    <n v="0"/>
    <m/>
    <m/>
    <m/>
    <m/>
    <m/>
    <m/>
    <m/>
    <m/>
    <m/>
    <m/>
    <m/>
    <m/>
    <m/>
    <m/>
    <m/>
    <m/>
    <m/>
    <m/>
    <m/>
    <m/>
    <m/>
    <m/>
    <m/>
    <m/>
    <m/>
    <m/>
    <m/>
    <m/>
    <m/>
    <m/>
    <m/>
    <m/>
    <m/>
    <m/>
    <m/>
    <m/>
    <m/>
    <m/>
    <m/>
    <m/>
    <m/>
    <m/>
    <m/>
    <m/>
  </r>
  <r>
    <b v="1"/>
    <n v="981"/>
    <s v="L-1503-169954072"/>
    <s v="1000055663"/>
    <s v="Aal"/>
    <s v="https://portal.dnb.de/opac.htm?method=simpleSearch&amp;cqlMode=true&amp;query=idn%3D1000055663"/>
    <s v="III 101, 30 (angebunden?)"/>
    <s v="III 101, 30"/>
    <m/>
    <m/>
    <x v="0"/>
    <m/>
    <m/>
    <m/>
    <m/>
    <m/>
    <m/>
    <m/>
    <m/>
    <m/>
    <m/>
    <m/>
    <m/>
    <m/>
    <m/>
    <m/>
    <x v="0"/>
    <m/>
    <m/>
    <m/>
    <m/>
    <m/>
    <m/>
    <m/>
    <m/>
    <m/>
    <m/>
    <m/>
    <m/>
    <m/>
    <m/>
    <m/>
    <m/>
    <m/>
    <m/>
    <m/>
    <m/>
    <m/>
    <m/>
    <m/>
    <m/>
    <m/>
    <m/>
    <m/>
    <n v="0"/>
    <m/>
    <m/>
    <m/>
    <m/>
    <m/>
    <m/>
    <m/>
    <m/>
    <m/>
    <m/>
    <m/>
    <m/>
    <m/>
    <m/>
    <m/>
    <m/>
    <m/>
    <m/>
    <m/>
    <m/>
    <m/>
    <m/>
    <m/>
    <m/>
    <m/>
    <m/>
    <m/>
    <m/>
    <m/>
    <m/>
    <m/>
    <m/>
    <m/>
    <m/>
    <m/>
    <m/>
    <m/>
    <m/>
    <m/>
    <m/>
    <m/>
    <m/>
    <m/>
    <m/>
  </r>
  <r>
    <b v="1"/>
    <n v="982"/>
    <s v="L-1524-315461527"/>
    <s v="1066933421"/>
    <s v="Aaf"/>
    <s v="https://portal.dnb.de/opac.htm?method=simpleSearch&amp;cqlMode=true&amp;query=idn%3D1066933421"/>
    <s v="III 101, 31"/>
    <s v="III 101, 31"/>
    <m/>
    <m/>
    <x v="1"/>
    <m/>
    <m/>
    <m/>
    <m/>
    <m/>
    <m/>
    <m/>
    <m/>
    <m/>
    <m/>
    <m/>
    <m/>
    <m/>
    <m/>
    <m/>
    <x v="6"/>
    <m/>
    <m/>
    <s v="f"/>
    <m/>
    <m/>
    <m/>
    <m/>
    <m/>
    <s v="Pa"/>
    <m/>
    <m/>
    <m/>
    <m/>
    <m/>
    <m/>
    <m/>
    <m/>
    <m/>
    <m/>
    <m/>
    <m/>
    <m/>
    <s v="110"/>
    <m/>
    <s v="x"/>
    <s v="x"/>
    <s v="n"/>
    <n v="0"/>
    <m/>
    <m/>
    <m/>
    <m/>
    <m/>
    <m/>
    <m/>
    <m/>
    <m/>
    <m/>
    <m/>
    <m/>
    <m/>
    <m/>
    <m/>
    <m/>
    <m/>
    <m/>
    <m/>
    <m/>
    <m/>
    <m/>
    <m/>
    <m/>
    <m/>
    <m/>
    <m/>
    <m/>
    <m/>
    <m/>
    <m/>
    <m/>
    <m/>
    <m/>
    <m/>
    <m/>
    <m/>
    <m/>
    <m/>
    <m/>
    <m/>
    <m/>
    <m/>
    <m/>
  </r>
  <r>
    <b v="1"/>
    <n v="983"/>
    <s v="L-1551-177066873"/>
    <s v="1002341744"/>
    <s v="Aal"/>
    <s v="https://portal.dnb.de/opac.htm?method=simpleSearch&amp;cqlMode=true&amp;query=idn%3D1002341744"/>
    <s v="III 101, 32"/>
    <s v="III 101, 32"/>
    <m/>
    <m/>
    <x v="1"/>
    <m/>
    <m/>
    <m/>
    <m/>
    <m/>
    <m/>
    <m/>
    <m/>
    <m/>
    <m/>
    <m/>
    <m/>
    <m/>
    <m/>
    <m/>
    <x v="2"/>
    <m/>
    <s v="x"/>
    <s v="f"/>
    <m/>
    <m/>
    <m/>
    <m/>
    <m/>
    <s v="Pa"/>
    <m/>
    <m/>
    <m/>
    <m/>
    <m/>
    <m/>
    <m/>
    <m/>
    <m/>
    <m/>
    <m/>
    <m/>
    <m/>
    <s v="110"/>
    <m/>
    <s v="x"/>
    <s v="x"/>
    <s v="n"/>
    <n v="0"/>
    <m/>
    <s v="Gewebe"/>
    <m/>
    <m/>
    <m/>
    <m/>
    <m/>
    <m/>
    <m/>
    <m/>
    <m/>
    <m/>
    <m/>
    <m/>
    <m/>
    <m/>
    <m/>
    <m/>
    <m/>
    <m/>
    <m/>
    <m/>
    <m/>
    <m/>
    <m/>
    <m/>
    <m/>
    <m/>
    <m/>
    <m/>
    <m/>
    <m/>
    <m/>
    <m/>
    <m/>
    <m/>
    <m/>
    <m/>
    <m/>
    <m/>
    <m/>
    <m/>
    <m/>
    <m/>
  </r>
  <r>
    <b v="1"/>
    <n v="984"/>
    <s v="L-1552-166775851"/>
    <s v="998707805"/>
    <s v="Aal"/>
    <s v="https://portal.dnb.de/opac.htm?method=simpleSearch&amp;cqlMode=true&amp;query=idn%3D998707805"/>
    <s v="III 101, 33"/>
    <s v="III 101, 33"/>
    <m/>
    <m/>
    <x v="1"/>
    <m/>
    <m/>
    <m/>
    <m/>
    <m/>
    <m/>
    <m/>
    <m/>
    <m/>
    <m/>
    <m/>
    <m/>
    <m/>
    <m/>
    <m/>
    <x v="7"/>
    <m/>
    <m/>
    <s v="h"/>
    <m/>
    <m/>
    <m/>
    <m/>
    <m/>
    <s v="Pa"/>
    <m/>
    <m/>
    <m/>
    <m/>
    <m/>
    <m/>
    <m/>
    <m/>
    <m/>
    <m/>
    <m/>
    <m/>
    <m/>
    <s v="60"/>
    <m/>
    <m/>
    <m/>
    <s v="n"/>
    <n v="0"/>
    <m/>
    <m/>
    <m/>
    <m/>
    <m/>
    <m/>
    <m/>
    <m/>
    <m/>
    <m/>
    <m/>
    <m/>
    <m/>
    <m/>
    <m/>
    <m/>
    <m/>
    <m/>
    <m/>
    <m/>
    <m/>
    <m/>
    <m/>
    <m/>
    <m/>
    <m/>
    <m/>
    <m/>
    <m/>
    <m/>
    <m/>
    <m/>
    <m/>
    <m/>
    <m/>
    <m/>
    <m/>
    <m/>
    <m/>
    <m/>
    <m/>
    <m/>
    <m/>
    <m/>
  </r>
  <r>
    <b v="1"/>
    <n v="986"/>
    <s v="L-1540-158110234"/>
    <s v="994827342"/>
    <s v="Aal"/>
    <s v="https://portal.dnb.de/opac.htm?method=simpleSearch&amp;cqlMode=true&amp;query=idn%3D994827342"/>
    <s v="III 101, 34"/>
    <s v="III 101, 34"/>
    <m/>
    <m/>
    <x v="1"/>
    <m/>
    <m/>
    <m/>
    <m/>
    <m/>
    <m/>
    <m/>
    <m/>
    <m/>
    <m/>
    <m/>
    <m/>
    <m/>
    <m/>
    <m/>
    <x v="5"/>
    <m/>
    <m/>
    <s v="h/E"/>
    <m/>
    <m/>
    <m/>
    <m/>
    <m/>
    <s v="Pa"/>
    <m/>
    <m/>
    <m/>
    <m/>
    <m/>
    <m/>
    <m/>
    <m/>
    <m/>
    <m/>
    <m/>
    <m/>
    <m/>
    <s v="110"/>
    <m/>
    <m/>
    <m/>
    <s v="n"/>
    <n v="0"/>
    <m/>
    <m/>
    <m/>
    <m/>
    <m/>
    <m/>
    <m/>
    <m/>
    <m/>
    <m/>
    <m/>
    <m/>
    <m/>
    <m/>
    <m/>
    <m/>
    <m/>
    <m/>
    <m/>
    <m/>
    <m/>
    <m/>
    <m/>
    <m/>
    <m/>
    <m/>
    <m/>
    <m/>
    <m/>
    <m/>
    <m/>
    <m/>
    <m/>
    <m/>
    <m/>
    <m/>
    <m/>
    <m/>
    <m/>
    <m/>
    <m/>
    <m/>
    <m/>
    <m/>
  </r>
  <r>
    <b v="1"/>
    <n v="985"/>
    <s v="L-1540-161526535"/>
    <s v="995989699"/>
    <s v="Aal"/>
    <s v="https://portal.dnb.de/opac.htm?method=simpleSearch&amp;cqlMode=true&amp;query=idn%3D995989699"/>
    <s v="III 101, 34 (angebunden?)"/>
    <s v="III 101, 34"/>
    <m/>
    <m/>
    <x v="0"/>
    <m/>
    <m/>
    <m/>
    <m/>
    <m/>
    <m/>
    <m/>
    <m/>
    <m/>
    <m/>
    <m/>
    <m/>
    <m/>
    <m/>
    <m/>
    <x v="0"/>
    <m/>
    <m/>
    <m/>
    <m/>
    <m/>
    <m/>
    <m/>
    <m/>
    <m/>
    <m/>
    <m/>
    <m/>
    <m/>
    <m/>
    <m/>
    <m/>
    <m/>
    <m/>
    <m/>
    <m/>
    <m/>
    <m/>
    <m/>
    <m/>
    <m/>
    <m/>
    <m/>
    <n v="0"/>
    <m/>
    <m/>
    <m/>
    <m/>
    <m/>
    <m/>
    <m/>
    <m/>
    <m/>
    <m/>
    <m/>
    <m/>
    <m/>
    <m/>
    <m/>
    <m/>
    <m/>
    <m/>
    <m/>
    <m/>
    <m/>
    <m/>
    <m/>
    <m/>
    <m/>
    <m/>
    <m/>
    <m/>
    <m/>
    <m/>
    <m/>
    <m/>
    <m/>
    <m/>
    <m/>
    <m/>
    <m/>
    <m/>
    <m/>
    <m/>
    <m/>
    <m/>
    <m/>
    <m/>
  </r>
  <r>
    <b v="1"/>
    <n v="987"/>
    <s v="L-1555-177913347"/>
    <s v="1002741084"/>
    <s v="Aal"/>
    <s v="https://portal.dnb.de/opac.htm?method=simpleSearch&amp;cqlMode=true&amp;query=idn%3D1002741084"/>
    <s v="III 101, 35"/>
    <s v="III 101, 35"/>
    <m/>
    <m/>
    <x v="2"/>
    <m/>
    <m/>
    <m/>
    <m/>
    <m/>
    <m/>
    <m/>
    <m/>
    <m/>
    <m/>
    <m/>
    <m/>
    <m/>
    <m/>
    <m/>
    <x v="7"/>
    <m/>
    <m/>
    <s v="h/E"/>
    <m/>
    <m/>
    <m/>
    <m/>
    <m/>
    <s v="Pa"/>
    <m/>
    <m/>
    <m/>
    <m/>
    <m/>
    <m/>
    <m/>
    <m/>
    <m/>
    <m/>
    <m/>
    <m/>
    <m/>
    <s v="110"/>
    <m/>
    <m/>
    <m/>
    <s v="n"/>
    <n v="0"/>
    <m/>
    <s v="Gewebe"/>
    <m/>
    <m/>
    <m/>
    <m/>
    <m/>
    <m/>
    <m/>
    <m/>
    <m/>
    <m/>
    <m/>
    <m/>
    <m/>
    <m/>
    <m/>
    <m/>
    <m/>
    <m/>
    <m/>
    <m/>
    <m/>
    <m/>
    <m/>
    <m/>
    <m/>
    <m/>
    <m/>
    <m/>
    <m/>
    <m/>
    <m/>
    <m/>
    <m/>
    <m/>
    <m/>
    <m/>
    <m/>
    <m/>
    <m/>
    <m/>
    <m/>
    <m/>
  </r>
  <r>
    <b v="1"/>
    <n v="988"/>
    <s v="L-1550-154864390"/>
    <s v="994245459"/>
    <s v="Aal"/>
    <s v="https://portal.dnb.de/opac.htm?method=simpleSearch&amp;cqlMode=true&amp;query=idn%3D994245459"/>
    <s v="III 101, 36"/>
    <s v="III 101, 36"/>
    <m/>
    <m/>
    <x v="1"/>
    <m/>
    <m/>
    <m/>
    <m/>
    <m/>
    <m/>
    <m/>
    <m/>
    <m/>
    <m/>
    <m/>
    <m/>
    <m/>
    <m/>
    <m/>
    <x v="3"/>
    <m/>
    <m/>
    <s v="f"/>
    <m/>
    <m/>
    <m/>
    <m/>
    <m/>
    <s v="Pa"/>
    <m/>
    <m/>
    <m/>
    <m/>
    <m/>
    <m/>
    <m/>
    <m/>
    <m/>
    <m/>
    <m/>
    <m/>
    <m/>
    <s v="110"/>
    <m/>
    <m/>
    <m/>
    <s v="n"/>
    <n v="0"/>
    <m/>
    <s v="Gewebe"/>
    <m/>
    <m/>
    <m/>
    <m/>
    <m/>
    <m/>
    <m/>
    <m/>
    <m/>
    <m/>
    <m/>
    <m/>
    <m/>
    <m/>
    <m/>
    <m/>
    <m/>
    <m/>
    <m/>
    <m/>
    <m/>
    <m/>
    <m/>
    <m/>
    <m/>
    <m/>
    <m/>
    <m/>
    <m/>
    <m/>
    <m/>
    <m/>
    <m/>
    <m/>
    <m/>
    <m/>
    <m/>
    <m/>
    <m/>
    <m/>
    <m/>
    <m/>
  </r>
  <r>
    <b v="1"/>
    <n v="989"/>
    <s v="L-1540-163763593"/>
    <s v="997391812"/>
    <s v="Aal"/>
    <s v="https://portal.dnb.de/opac.htm?method=simpleSearch&amp;cqlMode=true&amp;query=idn%3D997391812"/>
    <s v="III 101, 37"/>
    <s v="III 101, 37"/>
    <m/>
    <m/>
    <x v="2"/>
    <m/>
    <m/>
    <m/>
    <m/>
    <m/>
    <m/>
    <m/>
    <m/>
    <m/>
    <m/>
    <m/>
    <m/>
    <m/>
    <m/>
    <m/>
    <x v="7"/>
    <m/>
    <s v="x"/>
    <s v="h"/>
    <m/>
    <m/>
    <m/>
    <m/>
    <m/>
    <s v="Pa"/>
    <m/>
    <m/>
    <m/>
    <m/>
    <m/>
    <m/>
    <m/>
    <m/>
    <m/>
    <m/>
    <m/>
    <n v="2"/>
    <m/>
    <s v="110"/>
    <m/>
    <m/>
    <m/>
    <s v="n"/>
    <n v="0"/>
    <m/>
    <s v="Gewebe"/>
    <m/>
    <m/>
    <m/>
    <m/>
    <m/>
    <m/>
    <m/>
    <m/>
    <m/>
    <m/>
    <m/>
    <m/>
    <m/>
    <m/>
    <m/>
    <m/>
    <m/>
    <m/>
    <m/>
    <m/>
    <m/>
    <m/>
    <m/>
    <m/>
    <m/>
    <m/>
    <m/>
    <m/>
    <m/>
    <m/>
    <m/>
    <m/>
    <m/>
    <m/>
    <m/>
    <m/>
    <m/>
    <m/>
    <m/>
    <m/>
    <m/>
    <m/>
  </r>
  <r>
    <b v="1"/>
    <n v="990"/>
    <s v="L-1540-169770877"/>
    <s v="999958127"/>
    <s v="Aal"/>
    <s v="https://portal.dnb.de/opac.htm?method=simpleSearch&amp;cqlMode=true&amp;query=idn%3D999958127"/>
    <s v="III 101, 37"/>
    <s v="III 101, 37"/>
    <m/>
    <m/>
    <x v="0"/>
    <m/>
    <m/>
    <m/>
    <m/>
    <m/>
    <m/>
    <m/>
    <m/>
    <m/>
    <m/>
    <m/>
    <m/>
    <m/>
    <m/>
    <m/>
    <x v="0"/>
    <m/>
    <m/>
    <m/>
    <m/>
    <m/>
    <m/>
    <m/>
    <m/>
    <m/>
    <m/>
    <m/>
    <m/>
    <m/>
    <m/>
    <m/>
    <m/>
    <m/>
    <m/>
    <m/>
    <m/>
    <m/>
    <m/>
    <m/>
    <m/>
    <m/>
    <m/>
    <m/>
    <n v="0"/>
    <m/>
    <m/>
    <m/>
    <m/>
    <m/>
    <m/>
    <m/>
    <m/>
    <m/>
    <m/>
    <m/>
    <m/>
    <m/>
    <m/>
    <m/>
    <m/>
    <m/>
    <m/>
    <m/>
    <m/>
    <m/>
    <m/>
    <m/>
    <m/>
    <m/>
    <m/>
    <m/>
    <m/>
    <m/>
    <m/>
    <m/>
    <m/>
    <m/>
    <m/>
    <m/>
    <m/>
    <m/>
    <m/>
    <m/>
    <m/>
    <m/>
    <m/>
    <m/>
    <m/>
  </r>
  <r>
    <b v="1"/>
    <n v="991"/>
    <s v="L-1540-169496759"/>
    <s v="99981530X"/>
    <s v="Aal"/>
    <s v="https://portal.dnb.de/opac.htm?method=simpleSearch&amp;cqlMode=true&amp;query=idn%3D99981530X"/>
    <s v="III 101, 38"/>
    <s v="III 101, 38"/>
    <m/>
    <m/>
    <x v="1"/>
    <m/>
    <m/>
    <m/>
    <m/>
    <m/>
    <m/>
    <m/>
    <m/>
    <m/>
    <m/>
    <m/>
    <m/>
    <m/>
    <m/>
    <m/>
    <x v="7"/>
    <m/>
    <s v="x"/>
    <s v="h/E"/>
    <m/>
    <m/>
    <m/>
    <m/>
    <m/>
    <s v="Pa"/>
    <m/>
    <m/>
    <m/>
    <m/>
    <m/>
    <m/>
    <m/>
    <m/>
    <m/>
    <m/>
    <m/>
    <n v="4"/>
    <m/>
    <s v="110"/>
    <m/>
    <s v="x"/>
    <m/>
    <s v="n"/>
    <n v="0"/>
    <m/>
    <s v="Gewebe"/>
    <m/>
    <m/>
    <m/>
    <m/>
    <m/>
    <m/>
    <m/>
    <m/>
    <m/>
    <m/>
    <m/>
    <m/>
    <m/>
    <m/>
    <m/>
    <m/>
    <m/>
    <m/>
    <m/>
    <m/>
    <m/>
    <m/>
    <m/>
    <m/>
    <m/>
    <m/>
    <m/>
    <m/>
    <m/>
    <m/>
    <m/>
    <m/>
    <m/>
    <m/>
    <m/>
    <m/>
    <m/>
    <m/>
    <m/>
    <m/>
    <m/>
    <m/>
  </r>
  <r>
    <b v="1"/>
    <n v="992"/>
    <s v="L-1548-160341663"/>
    <s v="995639922"/>
    <s v="Aal"/>
    <s v="https://portal.dnb.de/opac.htm?method=simpleSearch&amp;cqlMode=true&amp;query=idn%3D995639922"/>
    <s v="III 101, 39"/>
    <s v="III 101, 39"/>
    <m/>
    <m/>
    <x v="1"/>
    <m/>
    <m/>
    <m/>
    <m/>
    <m/>
    <m/>
    <m/>
    <m/>
    <m/>
    <m/>
    <m/>
    <m/>
    <m/>
    <m/>
    <m/>
    <x v="7"/>
    <m/>
    <m/>
    <s v="h"/>
    <m/>
    <m/>
    <m/>
    <m/>
    <m/>
    <s v="Pa"/>
    <m/>
    <m/>
    <m/>
    <m/>
    <m/>
    <m/>
    <m/>
    <m/>
    <m/>
    <m/>
    <m/>
    <m/>
    <m/>
    <s v="110"/>
    <m/>
    <m/>
    <m/>
    <s v="n"/>
    <n v="0"/>
    <m/>
    <m/>
    <m/>
    <m/>
    <m/>
    <m/>
    <m/>
    <m/>
    <m/>
    <m/>
    <m/>
    <m/>
    <m/>
    <m/>
    <m/>
    <m/>
    <m/>
    <m/>
    <m/>
    <m/>
    <m/>
    <m/>
    <m/>
    <m/>
    <m/>
    <m/>
    <m/>
    <m/>
    <m/>
    <m/>
    <m/>
    <m/>
    <m/>
    <m/>
    <m/>
    <m/>
    <m/>
    <m/>
    <m/>
    <m/>
    <m/>
    <m/>
    <m/>
    <m/>
  </r>
  <r>
    <b v="1"/>
    <n v="993"/>
    <s v="L-1558-169513238"/>
    <s v="999831461"/>
    <s v="Aal"/>
    <s v="https://portal.dnb.de/opac.htm?method=simpleSearch&amp;cqlMode=true&amp;query=idn%3D999831461"/>
    <s v="III 101, 40"/>
    <s v="III 101, 40"/>
    <m/>
    <m/>
    <x v="1"/>
    <m/>
    <m/>
    <m/>
    <m/>
    <m/>
    <m/>
    <m/>
    <m/>
    <m/>
    <m/>
    <m/>
    <m/>
    <m/>
    <m/>
    <m/>
    <x v="9"/>
    <m/>
    <m/>
    <s v="h"/>
    <m/>
    <m/>
    <m/>
    <m/>
    <m/>
    <s v="Pa"/>
    <m/>
    <m/>
    <m/>
    <m/>
    <m/>
    <m/>
    <m/>
    <m/>
    <m/>
    <m/>
    <m/>
    <m/>
    <m/>
    <s v="110"/>
    <m/>
    <m/>
    <m/>
    <s v="n"/>
    <n v="0"/>
    <m/>
    <m/>
    <m/>
    <m/>
    <m/>
    <m/>
    <m/>
    <m/>
    <m/>
    <m/>
    <m/>
    <m/>
    <m/>
    <m/>
    <m/>
    <m/>
    <m/>
    <m/>
    <m/>
    <m/>
    <m/>
    <m/>
    <m/>
    <m/>
    <m/>
    <m/>
    <m/>
    <m/>
    <m/>
    <m/>
    <m/>
    <m/>
    <m/>
    <m/>
    <m/>
    <m/>
    <m/>
    <m/>
    <m/>
    <m/>
    <m/>
    <m/>
    <m/>
    <m/>
  </r>
  <r>
    <b v="1"/>
    <n v="994"/>
    <s v="L-1501-15663757X"/>
    <s v="994566255"/>
    <s v="Aal"/>
    <s v="https://portal.dnb.de/opac.htm?method=simpleSearch&amp;cqlMode=true&amp;query=idn%3D994566255"/>
    <s v="III 101, 41"/>
    <s v="III 101, 41"/>
    <m/>
    <m/>
    <x v="4"/>
    <m/>
    <m/>
    <m/>
    <m/>
    <m/>
    <m/>
    <m/>
    <m/>
    <m/>
    <m/>
    <m/>
    <m/>
    <m/>
    <m/>
    <m/>
    <x v="3"/>
    <m/>
    <m/>
    <s v="f"/>
    <m/>
    <m/>
    <m/>
    <m/>
    <s v="x"/>
    <s v="Pa"/>
    <m/>
    <m/>
    <m/>
    <m/>
    <m/>
    <m/>
    <m/>
    <m/>
    <m/>
    <s v="I/R"/>
    <s v="x"/>
    <m/>
    <m/>
    <s v="60"/>
    <m/>
    <m/>
    <m/>
    <s v="ja vor"/>
    <n v="0.5"/>
    <m/>
    <m/>
    <m/>
    <m/>
    <m/>
    <s v="x sauer"/>
    <s v="x"/>
    <m/>
    <m/>
    <s v="Box (sperrt)"/>
    <m/>
    <m/>
    <m/>
    <m/>
    <m/>
    <m/>
    <m/>
    <m/>
    <m/>
    <m/>
    <m/>
    <m/>
    <m/>
    <m/>
    <m/>
    <s v="x"/>
    <m/>
    <m/>
    <m/>
    <m/>
    <m/>
    <m/>
    <m/>
    <m/>
    <m/>
    <m/>
    <m/>
    <m/>
    <m/>
    <m/>
    <m/>
    <m/>
    <n v="0.5"/>
    <s v="Vorsatz trocken reinigen (v.a. hinten)"/>
  </r>
  <r>
    <b v="1"/>
    <n v="995"/>
    <s v="L-1536-17692017X"/>
    <s v="1002268591"/>
    <s v="Aal"/>
    <s v="https://portal.dnb.de/opac.htm?method=simpleSearch&amp;cqlMode=true&amp;query=idn%3D1002268591"/>
    <s v="III 101, 42"/>
    <s v="III 101, 42"/>
    <m/>
    <m/>
    <x v="2"/>
    <m/>
    <m/>
    <m/>
    <m/>
    <m/>
    <m/>
    <m/>
    <m/>
    <m/>
    <m/>
    <m/>
    <m/>
    <m/>
    <m/>
    <m/>
    <x v="7"/>
    <m/>
    <m/>
    <s v="h"/>
    <m/>
    <m/>
    <m/>
    <m/>
    <m/>
    <s v="Pa"/>
    <m/>
    <m/>
    <m/>
    <m/>
    <m/>
    <m/>
    <m/>
    <m/>
    <m/>
    <m/>
    <m/>
    <m/>
    <m/>
    <s v="110"/>
    <m/>
    <m/>
    <m/>
    <s v="ja vor"/>
    <n v="1.5"/>
    <m/>
    <m/>
    <m/>
    <m/>
    <m/>
    <s v="x sauer"/>
    <s v="x"/>
    <m/>
    <m/>
    <m/>
    <m/>
    <m/>
    <m/>
    <m/>
    <m/>
    <m/>
    <m/>
    <m/>
    <m/>
    <m/>
    <m/>
    <m/>
    <m/>
    <m/>
    <m/>
    <m/>
    <m/>
    <m/>
    <m/>
    <s v="x"/>
    <m/>
    <m/>
    <m/>
    <s v="x"/>
    <m/>
    <m/>
    <m/>
    <m/>
    <m/>
    <s v="x"/>
    <m/>
    <m/>
    <n v="1.5"/>
    <m/>
  </r>
  <r>
    <b v="1"/>
    <n v="996"/>
    <s v="L-2012-327106"/>
    <s v="1026393566"/>
    <s v="Aa"/>
    <s v="https://portal.dnb.de/opac.htm?method=simpleSearch&amp;cqlMode=true&amp;query=idn%3D1026393566"/>
    <s v="III 101, 43"/>
    <s v="III 101, 43"/>
    <m/>
    <m/>
    <x v="2"/>
    <m/>
    <m/>
    <m/>
    <m/>
    <m/>
    <m/>
    <m/>
    <m/>
    <m/>
    <m/>
    <m/>
    <m/>
    <m/>
    <m/>
    <m/>
    <x v="5"/>
    <m/>
    <m/>
    <s v="h"/>
    <m/>
    <m/>
    <m/>
    <m/>
    <m/>
    <s v="Pa"/>
    <m/>
    <m/>
    <m/>
    <m/>
    <m/>
    <m/>
    <m/>
    <m/>
    <m/>
    <s v="K"/>
    <s v="x"/>
    <n v="0"/>
    <s v="x"/>
    <s v="110"/>
    <m/>
    <m/>
    <m/>
    <s v="ja vor"/>
    <n v="0.5"/>
    <m/>
    <m/>
    <m/>
    <m/>
    <s v="x"/>
    <m/>
    <m/>
    <m/>
    <m/>
    <m/>
    <m/>
    <m/>
    <s v="x"/>
    <m/>
    <m/>
    <m/>
    <m/>
    <m/>
    <m/>
    <m/>
    <m/>
    <m/>
    <m/>
    <n v="0.5"/>
    <m/>
    <m/>
    <m/>
    <m/>
    <m/>
    <m/>
    <m/>
    <m/>
    <m/>
    <m/>
    <m/>
    <m/>
    <m/>
    <m/>
    <m/>
    <m/>
    <m/>
    <m/>
    <m/>
    <m/>
  </r>
  <r>
    <b v="1"/>
    <n v="997"/>
    <s v="L-2019-302232"/>
    <s v="118582569X"/>
    <s v="Aa"/>
    <s v="https://portal.dnb.de/opac.htm?method=simpleSearch&amp;cqlMode=true&amp;query=idn%3D118582569X"/>
    <s v="III 101, 44"/>
    <s v="III 101, 44"/>
    <m/>
    <m/>
    <x v="1"/>
    <m/>
    <m/>
    <m/>
    <m/>
    <m/>
    <m/>
    <m/>
    <m/>
    <m/>
    <m/>
    <m/>
    <m/>
    <m/>
    <m/>
    <m/>
    <x v="7"/>
    <m/>
    <m/>
    <s v="h"/>
    <m/>
    <m/>
    <m/>
    <m/>
    <m/>
    <s v="Pa"/>
    <m/>
    <m/>
    <m/>
    <m/>
    <m/>
    <m/>
    <m/>
    <m/>
    <m/>
    <m/>
    <m/>
    <m/>
    <m/>
    <s v="110"/>
    <m/>
    <m/>
    <m/>
    <s v="n"/>
    <n v="0"/>
    <m/>
    <m/>
    <m/>
    <m/>
    <s v="x"/>
    <m/>
    <m/>
    <m/>
    <m/>
    <m/>
    <m/>
    <m/>
    <m/>
    <m/>
    <m/>
    <m/>
    <m/>
    <m/>
    <m/>
    <m/>
    <m/>
    <m/>
    <m/>
    <m/>
    <m/>
    <m/>
    <m/>
    <m/>
    <m/>
    <m/>
    <m/>
    <m/>
    <m/>
    <m/>
    <m/>
    <m/>
    <m/>
    <m/>
    <m/>
    <m/>
    <m/>
    <m/>
    <m/>
    <m/>
  </r>
  <r>
    <b v="1"/>
    <n v="1014"/>
    <s v="L-1505-31549025X"/>
    <s v="1066959722"/>
    <s v="Aaf"/>
    <s v="https://portal.dnb.de/opac.htm?method=simpleSearch&amp;cqlMode=true&amp;query=idn%3D1066959722"/>
    <s v="III 102, 1"/>
    <s v="III 102, 1"/>
    <m/>
    <m/>
    <x v="2"/>
    <m/>
    <m/>
    <m/>
    <m/>
    <m/>
    <m/>
    <m/>
    <m/>
    <m/>
    <m/>
    <m/>
    <m/>
    <m/>
    <m/>
    <m/>
    <x v="6"/>
    <s v="x"/>
    <m/>
    <s v="h/E"/>
    <m/>
    <m/>
    <m/>
    <m/>
    <m/>
    <s v="Pa"/>
    <m/>
    <m/>
    <m/>
    <m/>
    <m/>
    <m/>
    <m/>
    <m/>
    <m/>
    <m/>
    <m/>
    <m/>
    <m/>
    <s v="110"/>
    <m/>
    <m/>
    <m/>
    <s v="n"/>
    <n v="0"/>
    <m/>
    <m/>
    <m/>
    <s v="x"/>
    <m/>
    <m/>
    <m/>
    <m/>
    <m/>
    <m/>
    <m/>
    <m/>
    <m/>
    <m/>
    <m/>
    <m/>
    <m/>
    <m/>
    <m/>
    <m/>
    <m/>
    <m/>
    <m/>
    <m/>
    <m/>
    <m/>
    <m/>
    <m/>
    <m/>
    <m/>
    <m/>
    <m/>
    <m/>
    <m/>
    <m/>
    <m/>
    <m/>
    <m/>
    <m/>
    <m/>
    <m/>
    <m/>
    <m/>
    <m/>
  </r>
  <r>
    <b v="1"/>
    <n v="1015"/>
    <s v="L-1516-315491884"/>
    <s v="1066961492"/>
    <s v="Aaf"/>
    <s v="https://portal.dnb.de/opac.htm?method=simpleSearch&amp;cqlMode=true&amp;query=idn%3D1066961492"/>
    <s v="III 103, 1"/>
    <s v="III 103, 1"/>
    <m/>
    <m/>
    <x v="1"/>
    <m/>
    <m/>
    <m/>
    <m/>
    <m/>
    <m/>
    <m/>
    <m/>
    <m/>
    <m/>
    <m/>
    <m/>
    <m/>
    <m/>
    <m/>
    <x v="9"/>
    <m/>
    <m/>
    <s v="h/E"/>
    <m/>
    <m/>
    <m/>
    <m/>
    <m/>
    <s v="Pa"/>
    <m/>
    <m/>
    <m/>
    <m/>
    <m/>
    <m/>
    <m/>
    <m/>
    <m/>
    <m/>
    <m/>
    <m/>
    <m/>
    <s v="110"/>
    <m/>
    <m/>
    <m/>
    <s v="n"/>
    <n v="0"/>
    <m/>
    <m/>
    <m/>
    <m/>
    <m/>
    <m/>
    <m/>
    <m/>
    <m/>
    <m/>
    <m/>
    <m/>
    <m/>
    <m/>
    <m/>
    <m/>
    <m/>
    <m/>
    <m/>
    <m/>
    <m/>
    <m/>
    <m/>
    <m/>
    <m/>
    <m/>
    <m/>
    <m/>
    <m/>
    <m/>
    <m/>
    <m/>
    <m/>
    <m/>
    <m/>
    <m/>
    <m/>
    <m/>
    <m/>
    <m/>
    <m/>
    <m/>
    <m/>
    <m/>
  </r>
  <r>
    <b v="0"/>
    <n v="1021"/>
    <s v="L-1515-169171450"/>
    <s v="999799924"/>
    <m/>
    <s v="https://portal.dnb.de/opac.htm?method=simpleSearch&amp;cqlMode=true&amp;query=idn%3D999799924"/>
    <s v="III 103, 1a"/>
    <m/>
    <m/>
    <m/>
    <x v="2"/>
    <m/>
    <m/>
    <m/>
    <m/>
    <m/>
    <m/>
    <m/>
    <m/>
    <m/>
    <m/>
    <m/>
    <m/>
    <m/>
    <m/>
    <m/>
    <x v="3"/>
    <m/>
    <s v="x"/>
    <s v="f"/>
    <m/>
    <m/>
    <m/>
    <m/>
    <m/>
    <s v="Pa"/>
    <m/>
    <m/>
    <m/>
    <m/>
    <m/>
    <m/>
    <m/>
    <m/>
    <m/>
    <m/>
    <m/>
    <m/>
    <m/>
    <s v="60"/>
    <m/>
    <m/>
    <m/>
    <s v="ja vor"/>
    <n v="1"/>
    <m/>
    <m/>
    <m/>
    <s v="x"/>
    <m/>
    <m/>
    <m/>
    <m/>
    <m/>
    <m/>
    <m/>
    <m/>
    <m/>
    <m/>
    <m/>
    <m/>
    <m/>
    <s v="x"/>
    <m/>
    <m/>
    <m/>
    <m/>
    <m/>
    <n v="1"/>
    <s v="Schonernagel aus Holz hinten unten rechts fragil: loses Fragment gehört auf Position 4-6"/>
    <m/>
    <m/>
    <m/>
    <m/>
    <m/>
    <m/>
    <m/>
    <m/>
    <m/>
    <m/>
    <m/>
    <m/>
    <m/>
    <m/>
    <m/>
    <m/>
    <m/>
    <m/>
    <m/>
  </r>
  <r>
    <b v="1"/>
    <m/>
    <s v="L-1515-783813759"/>
    <s v="1262282411"/>
    <s v="Qd"/>
    <m/>
    <s v="III 103, 1a"/>
    <s v="III 103, 1a"/>
    <m/>
    <m/>
    <x v="0"/>
    <m/>
    <m/>
    <m/>
    <m/>
    <m/>
    <m/>
    <m/>
    <m/>
    <m/>
    <m/>
    <m/>
    <m/>
    <m/>
    <m/>
    <m/>
    <x v="0"/>
    <m/>
    <m/>
    <m/>
    <m/>
    <m/>
    <m/>
    <m/>
    <m/>
    <m/>
    <m/>
    <m/>
    <m/>
    <m/>
    <m/>
    <m/>
    <m/>
    <m/>
    <m/>
    <m/>
    <m/>
    <m/>
    <m/>
    <m/>
    <m/>
    <m/>
    <m/>
    <m/>
    <m/>
    <m/>
    <m/>
    <m/>
    <m/>
    <m/>
    <m/>
    <m/>
    <m/>
    <m/>
    <m/>
    <m/>
    <m/>
    <m/>
    <m/>
    <m/>
    <m/>
    <m/>
    <m/>
    <m/>
    <m/>
    <m/>
    <m/>
    <m/>
    <m/>
    <m/>
    <m/>
    <m/>
    <m/>
    <m/>
    <m/>
    <m/>
    <m/>
    <m/>
    <m/>
    <m/>
    <m/>
    <m/>
    <m/>
    <m/>
    <m/>
    <m/>
    <m/>
    <m/>
    <m/>
  </r>
  <r>
    <b v="0"/>
    <n v="1020"/>
    <s v="L-1515-169169995"/>
    <s v="999798227"/>
    <m/>
    <s v="https://portal.dnb.de/opac.htm?method=simpleSearch&amp;cqlMode=true&amp;query=idn%3D999798227"/>
    <s v="III 103, 1a (angebunden)"/>
    <m/>
    <m/>
    <m/>
    <x v="0"/>
    <m/>
    <m/>
    <m/>
    <m/>
    <m/>
    <m/>
    <m/>
    <m/>
    <m/>
    <m/>
    <m/>
    <m/>
    <m/>
    <m/>
    <m/>
    <x v="0"/>
    <m/>
    <m/>
    <m/>
    <m/>
    <m/>
    <m/>
    <m/>
    <m/>
    <m/>
    <m/>
    <m/>
    <m/>
    <m/>
    <m/>
    <m/>
    <m/>
    <m/>
    <m/>
    <m/>
    <m/>
    <m/>
    <m/>
    <m/>
    <m/>
    <m/>
    <m/>
    <m/>
    <n v="0"/>
    <m/>
    <m/>
    <m/>
    <m/>
    <m/>
    <m/>
    <m/>
    <m/>
    <m/>
    <m/>
    <m/>
    <m/>
    <m/>
    <m/>
    <m/>
    <m/>
    <m/>
    <m/>
    <m/>
    <m/>
    <m/>
    <m/>
    <m/>
    <m/>
    <m/>
    <m/>
    <m/>
    <m/>
    <m/>
    <m/>
    <m/>
    <m/>
    <m/>
    <m/>
    <m/>
    <m/>
    <m/>
    <m/>
    <m/>
    <m/>
    <m/>
    <m/>
    <m/>
    <m/>
  </r>
  <r>
    <b v="0"/>
    <n v="1022"/>
    <s v="L-1532-169952711"/>
    <s v="1000054292"/>
    <m/>
    <s v="https://portal.dnb.de/opac.htm?method=simpleSearch&amp;cqlMode=true&amp;query=idn%3D1000054292"/>
    <s v="III 103, 1a (angebunden)"/>
    <m/>
    <m/>
    <m/>
    <x v="0"/>
    <m/>
    <m/>
    <m/>
    <m/>
    <m/>
    <m/>
    <m/>
    <m/>
    <m/>
    <m/>
    <m/>
    <m/>
    <m/>
    <m/>
    <m/>
    <x v="0"/>
    <m/>
    <m/>
    <m/>
    <m/>
    <m/>
    <m/>
    <m/>
    <m/>
    <m/>
    <m/>
    <m/>
    <m/>
    <m/>
    <m/>
    <m/>
    <m/>
    <m/>
    <m/>
    <m/>
    <m/>
    <m/>
    <m/>
    <m/>
    <m/>
    <m/>
    <m/>
    <m/>
    <n v="0"/>
    <m/>
    <m/>
    <m/>
    <m/>
    <m/>
    <m/>
    <m/>
    <m/>
    <m/>
    <m/>
    <m/>
    <m/>
    <m/>
    <m/>
    <m/>
    <m/>
    <m/>
    <m/>
    <m/>
    <m/>
    <m/>
    <m/>
    <m/>
    <m/>
    <m/>
    <m/>
    <m/>
    <m/>
    <m/>
    <m/>
    <m/>
    <m/>
    <m/>
    <m/>
    <m/>
    <m/>
    <m/>
    <m/>
    <m/>
    <m/>
    <m/>
    <m/>
    <m/>
    <m/>
  </r>
  <r>
    <b v="1"/>
    <n v="1025"/>
    <s v="L-1520-155918680"/>
    <s v="994429207"/>
    <s v="Aal"/>
    <s v="https://portal.dnb.de/opac.htm?method=simpleSearch&amp;cqlMode=true&amp;query=idn%3D994429207"/>
    <s v="III 103, 1b"/>
    <s v="III 103, 1b"/>
    <m/>
    <m/>
    <x v="2"/>
    <m/>
    <m/>
    <m/>
    <m/>
    <m/>
    <m/>
    <m/>
    <m/>
    <m/>
    <m/>
    <m/>
    <m/>
    <m/>
    <m/>
    <m/>
    <x v="3"/>
    <m/>
    <s v="x"/>
    <s v="f"/>
    <m/>
    <m/>
    <m/>
    <m/>
    <m/>
    <s v="Pa"/>
    <m/>
    <m/>
    <m/>
    <m/>
    <m/>
    <m/>
    <m/>
    <m/>
    <m/>
    <m/>
    <m/>
    <n v="4"/>
    <s v="x"/>
    <s v="80"/>
    <m/>
    <m/>
    <m/>
    <s v="n"/>
    <n v="0"/>
    <m/>
    <s v="Gewebe"/>
    <m/>
    <m/>
    <m/>
    <m/>
    <m/>
    <m/>
    <m/>
    <m/>
    <m/>
    <m/>
    <m/>
    <m/>
    <m/>
    <m/>
    <m/>
    <m/>
    <m/>
    <m/>
    <m/>
    <m/>
    <m/>
    <m/>
    <m/>
    <m/>
    <m/>
    <m/>
    <m/>
    <m/>
    <m/>
    <m/>
    <m/>
    <m/>
    <m/>
    <m/>
    <m/>
    <m/>
    <m/>
    <m/>
    <m/>
    <m/>
    <m/>
    <m/>
  </r>
  <r>
    <b v="1"/>
    <n v="1023"/>
    <s v="L-1520-175435847"/>
    <s v="1001711211"/>
    <s v="Aal"/>
    <s v="https://portal.dnb.de/opac.htm?method=simpleSearch&amp;cqlMode=true&amp;query=idn%3D1001711211"/>
    <s v="III 103, 1b (angebunden)"/>
    <s v="III 103, 1b"/>
    <m/>
    <m/>
    <x v="0"/>
    <m/>
    <m/>
    <m/>
    <m/>
    <m/>
    <m/>
    <m/>
    <m/>
    <m/>
    <m/>
    <m/>
    <m/>
    <m/>
    <m/>
    <m/>
    <x v="0"/>
    <m/>
    <m/>
    <m/>
    <m/>
    <m/>
    <m/>
    <m/>
    <m/>
    <m/>
    <m/>
    <m/>
    <m/>
    <m/>
    <m/>
    <m/>
    <m/>
    <m/>
    <m/>
    <m/>
    <m/>
    <m/>
    <m/>
    <m/>
    <m/>
    <m/>
    <m/>
    <m/>
    <n v="0"/>
    <m/>
    <m/>
    <m/>
    <m/>
    <m/>
    <m/>
    <m/>
    <m/>
    <m/>
    <m/>
    <m/>
    <m/>
    <m/>
    <m/>
    <m/>
    <m/>
    <m/>
    <m/>
    <m/>
    <m/>
    <m/>
    <m/>
    <m/>
    <m/>
    <m/>
    <m/>
    <m/>
    <m/>
    <m/>
    <m/>
    <m/>
    <m/>
    <m/>
    <m/>
    <m/>
    <m/>
    <m/>
    <m/>
    <m/>
    <m/>
    <m/>
    <m/>
    <m/>
    <m/>
  </r>
  <r>
    <b v="1"/>
    <n v="1024"/>
    <s v="L-1522-167626604"/>
    <s v="999153358"/>
    <s v="Aal"/>
    <s v="https://portal.dnb.de/opac.htm?method=simpleSearch&amp;cqlMode=true&amp;query=idn%3D999153358"/>
    <s v="III 103, 1b (angebunden)"/>
    <s v="III 103, 1b"/>
    <m/>
    <m/>
    <x v="0"/>
    <m/>
    <m/>
    <m/>
    <m/>
    <m/>
    <m/>
    <m/>
    <m/>
    <m/>
    <m/>
    <m/>
    <m/>
    <m/>
    <m/>
    <m/>
    <x v="0"/>
    <m/>
    <m/>
    <m/>
    <m/>
    <m/>
    <m/>
    <m/>
    <m/>
    <m/>
    <m/>
    <m/>
    <m/>
    <m/>
    <m/>
    <m/>
    <m/>
    <m/>
    <m/>
    <m/>
    <m/>
    <m/>
    <m/>
    <m/>
    <m/>
    <m/>
    <m/>
    <m/>
    <n v="0"/>
    <m/>
    <m/>
    <m/>
    <m/>
    <m/>
    <m/>
    <m/>
    <m/>
    <m/>
    <m/>
    <m/>
    <m/>
    <m/>
    <m/>
    <m/>
    <m/>
    <m/>
    <m/>
    <m/>
    <m/>
    <m/>
    <m/>
    <m/>
    <m/>
    <m/>
    <m/>
    <m/>
    <m/>
    <m/>
    <m/>
    <m/>
    <m/>
    <m/>
    <m/>
    <m/>
    <m/>
    <m/>
    <m/>
    <m/>
    <m/>
    <m/>
    <m/>
    <m/>
    <m/>
  </r>
  <r>
    <b v="0"/>
    <n v="1016"/>
    <s v="L-1516-169679969"/>
    <s v="999905414"/>
    <m/>
    <s v="https://portal.dnb.de/opac.htm?method=simpleSearch&amp;cqlMode=true&amp;query=idn%3D999905414"/>
    <s v="III 103, 2"/>
    <m/>
    <m/>
    <m/>
    <x v="1"/>
    <m/>
    <m/>
    <m/>
    <m/>
    <m/>
    <m/>
    <m/>
    <m/>
    <m/>
    <m/>
    <m/>
    <m/>
    <m/>
    <m/>
    <m/>
    <x v="6"/>
    <s v="x"/>
    <m/>
    <s v="h/E"/>
    <m/>
    <m/>
    <m/>
    <m/>
    <m/>
    <s v="Pa"/>
    <m/>
    <m/>
    <m/>
    <m/>
    <m/>
    <m/>
    <m/>
    <m/>
    <m/>
    <m/>
    <m/>
    <m/>
    <m/>
    <s v="110"/>
    <m/>
    <m/>
    <m/>
    <s v="n"/>
    <n v="0"/>
    <m/>
    <m/>
    <m/>
    <s v="x"/>
    <m/>
    <m/>
    <m/>
    <m/>
    <m/>
    <m/>
    <m/>
    <m/>
    <m/>
    <m/>
    <m/>
    <m/>
    <m/>
    <m/>
    <m/>
    <m/>
    <m/>
    <m/>
    <m/>
    <m/>
    <m/>
    <m/>
    <m/>
    <m/>
    <m/>
    <m/>
    <m/>
    <m/>
    <m/>
    <m/>
    <m/>
    <m/>
    <m/>
    <m/>
    <m/>
    <m/>
    <m/>
    <m/>
    <m/>
    <m/>
  </r>
  <r>
    <b v="1"/>
    <m/>
    <s v="L-1516-785386408"/>
    <s v="1263172806"/>
    <s v="Qd"/>
    <m/>
    <s v="III 103, 2"/>
    <s v="III 103, 2"/>
    <m/>
    <m/>
    <x v="0"/>
    <m/>
    <m/>
    <m/>
    <m/>
    <m/>
    <m/>
    <m/>
    <m/>
    <m/>
    <m/>
    <m/>
    <m/>
    <m/>
    <m/>
    <m/>
    <x v="0"/>
    <m/>
    <m/>
    <m/>
    <m/>
    <m/>
    <m/>
    <m/>
    <m/>
    <m/>
    <m/>
    <m/>
    <m/>
    <m/>
    <m/>
    <m/>
    <m/>
    <m/>
    <m/>
    <m/>
    <m/>
    <m/>
    <m/>
    <m/>
    <m/>
    <m/>
    <m/>
    <m/>
    <m/>
    <m/>
    <m/>
    <m/>
    <m/>
    <m/>
    <m/>
    <m/>
    <m/>
    <m/>
    <m/>
    <m/>
    <m/>
    <m/>
    <m/>
    <m/>
    <m/>
    <m/>
    <m/>
    <m/>
    <m/>
    <m/>
    <m/>
    <m/>
    <m/>
    <m/>
    <m/>
    <m/>
    <m/>
    <m/>
    <m/>
    <m/>
    <m/>
    <m/>
    <m/>
    <m/>
    <m/>
    <m/>
    <m/>
    <m/>
    <m/>
    <m/>
    <m/>
    <m/>
    <m/>
  </r>
  <r>
    <b v="0"/>
    <n v="1026"/>
    <s v="L-1880-161836186"/>
    <s v="996175946"/>
    <m/>
    <s v="https://portal.dnb.de/opac.htm?method=simpleSearch&amp;cqlMode=true&amp;query=idn%3D996175946"/>
    <s v="III 103, 2 (2. angebundenes Werk)"/>
    <m/>
    <m/>
    <m/>
    <x v="0"/>
    <m/>
    <m/>
    <m/>
    <m/>
    <m/>
    <m/>
    <m/>
    <m/>
    <m/>
    <m/>
    <m/>
    <m/>
    <m/>
    <m/>
    <m/>
    <x v="0"/>
    <m/>
    <m/>
    <m/>
    <m/>
    <m/>
    <m/>
    <m/>
    <m/>
    <m/>
    <m/>
    <m/>
    <m/>
    <m/>
    <m/>
    <m/>
    <m/>
    <m/>
    <m/>
    <m/>
    <m/>
    <m/>
    <m/>
    <m/>
    <m/>
    <m/>
    <m/>
    <m/>
    <n v="0"/>
    <m/>
    <m/>
    <m/>
    <m/>
    <m/>
    <m/>
    <m/>
    <m/>
    <m/>
    <m/>
    <m/>
    <m/>
    <m/>
    <m/>
    <m/>
    <m/>
    <m/>
    <m/>
    <m/>
    <m/>
    <m/>
    <m/>
    <m/>
    <m/>
    <m/>
    <m/>
    <m/>
    <m/>
    <m/>
    <m/>
    <m/>
    <m/>
    <m/>
    <m/>
    <m/>
    <m/>
    <m/>
    <m/>
    <m/>
    <m/>
    <m/>
    <m/>
    <m/>
    <m/>
  </r>
  <r>
    <b v="1"/>
    <n v="1027"/>
    <s v="L-1522-167210017"/>
    <s v="998925993"/>
    <s v="Aal"/>
    <s v="https://portal.dnb.de/opac.htm?method=simpleSearch&amp;cqlMode=true&amp;query=idn%3D998925993"/>
    <s v="III 103, 2 a"/>
    <s v="III 103, 2 a"/>
    <m/>
    <m/>
    <x v="1"/>
    <m/>
    <m/>
    <m/>
    <m/>
    <m/>
    <m/>
    <m/>
    <m/>
    <m/>
    <m/>
    <m/>
    <m/>
    <m/>
    <m/>
    <m/>
    <x v="10"/>
    <m/>
    <s v="x"/>
    <s v="f"/>
    <m/>
    <m/>
    <m/>
    <m/>
    <m/>
    <s v="Pa"/>
    <m/>
    <m/>
    <m/>
    <m/>
    <m/>
    <m/>
    <m/>
    <m/>
    <m/>
    <m/>
    <m/>
    <m/>
    <m/>
    <s v="nur 110"/>
    <m/>
    <m/>
    <m/>
    <s v="n"/>
    <n v="0"/>
    <m/>
    <m/>
    <m/>
    <m/>
    <s v="x (Leder)"/>
    <m/>
    <m/>
    <s v="Broschur in Ledermappe"/>
    <s v="x nur 110"/>
    <m/>
    <m/>
    <m/>
    <m/>
    <m/>
    <m/>
    <m/>
    <m/>
    <m/>
    <m/>
    <m/>
    <m/>
    <m/>
    <m/>
    <m/>
    <m/>
    <m/>
    <m/>
    <m/>
    <m/>
    <m/>
    <m/>
    <m/>
    <m/>
    <m/>
    <m/>
    <m/>
    <m/>
    <m/>
    <m/>
    <m/>
    <m/>
    <m/>
    <m/>
    <m/>
  </r>
  <r>
    <b v="1"/>
    <n v="1017"/>
    <s v="L-1539-315490756"/>
    <s v="1066960240"/>
    <s v="Aaf"/>
    <s v="https://portal.dnb.de/opac.htm?method=simpleSearch&amp;cqlMode=true&amp;query=idn%3D1066960240"/>
    <s v="III 103, 3"/>
    <s v="III 103, 3"/>
    <m/>
    <m/>
    <x v="1"/>
    <m/>
    <m/>
    <m/>
    <m/>
    <m/>
    <m/>
    <m/>
    <m/>
    <m/>
    <m/>
    <m/>
    <m/>
    <m/>
    <m/>
    <m/>
    <x v="4"/>
    <s v="x"/>
    <m/>
    <s v="h/E"/>
    <m/>
    <m/>
    <m/>
    <m/>
    <m/>
    <s v="Pa"/>
    <s v="x"/>
    <m/>
    <m/>
    <m/>
    <m/>
    <m/>
    <m/>
    <m/>
    <m/>
    <m/>
    <m/>
    <m/>
    <m/>
    <s v="110"/>
    <m/>
    <m/>
    <m/>
    <s v="n"/>
    <n v="0"/>
    <m/>
    <m/>
    <m/>
    <m/>
    <m/>
    <m/>
    <m/>
    <m/>
    <m/>
    <m/>
    <m/>
    <m/>
    <m/>
    <m/>
    <m/>
    <m/>
    <m/>
    <m/>
    <m/>
    <m/>
    <m/>
    <m/>
    <m/>
    <m/>
    <m/>
    <m/>
    <m/>
    <m/>
    <m/>
    <m/>
    <m/>
    <m/>
    <m/>
    <m/>
    <m/>
    <m/>
    <m/>
    <m/>
    <m/>
    <m/>
    <m/>
    <m/>
    <m/>
    <m/>
  </r>
  <r>
    <b v="1"/>
    <n v="1018"/>
    <s v="L-1554-155912364"/>
    <s v="994422938"/>
    <s v="Aal"/>
    <s v="https://portal.dnb.de/opac.htm?method=simpleSearch&amp;cqlMode=true&amp;query=idn%3D994422938"/>
    <s v="III 103, 4"/>
    <s v="III 103, 4"/>
    <m/>
    <m/>
    <x v="1"/>
    <m/>
    <m/>
    <m/>
    <m/>
    <m/>
    <m/>
    <m/>
    <m/>
    <m/>
    <m/>
    <m/>
    <m/>
    <m/>
    <m/>
    <m/>
    <x v="4"/>
    <m/>
    <m/>
    <s v="h/E"/>
    <m/>
    <m/>
    <m/>
    <m/>
    <m/>
    <s v="Pa"/>
    <m/>
    <m/>
    <m/>
    <m/>
    <m/>
    <m/>
    <m/>
    <m/>
    <m/>
    <m/>
    <m/>
    <m/>
    <m/>
    <s v="110"/>
    <m/>
    <m/>
    <m/>
    <s v="n"/>
    <n v="0"/>
    <m/>
    <m/>
    <m/>
    <m/>
    <m/>
    <m/>
    <m/>
    <m/>
    <m/>
    <m/>
    <m/>
    <m/>
    <m/>
    <m/>
    <m/>
    <m/>
    <m/>
    <m/>
    <m/>
    <m/>
    <m/>
    <m/>
    <m/>
    <m/>
    <m/>
    <m/>
    <m/>
    <m/>
    <m/>
    <m/>
    <m/>
    <m/>
    <m/>
    <m/>
    <m/>
    <m/>
    <m/>
    <m/>
    <m/>
    <m/>
    <m/>
    <m/>
    <m/>
    <m/>
  </r>
  <r>
    <b v="1"/>
    <n v="1019"/>
    <s v="L-1555-177026413"/>
    <s v="1002324033"/>
    <s v="Aal"/>
    <s v="https://portal.dnb.de/opac.htm?method=simpleSearch&amp;cqlMode=true&amp;query=idn%3D1002324033"/>
    <s v="III 103, 5"/>
    <s v="III 103, 5"/>
    <m/>
    <m/>
    <x v="1"/>
    <m/>
    <m/>
    <m/>
    <m/>
    <m/>
    <m/>
    <m/>
    <m/>
    <m/>
    <m/>
    <m/>
    <m/>
    <m/>
    <m/>
    <m/>
    <x v="2"/>
    <m/>
    <m/>
    <s v="f"/>
    <m/>
    <m/>
    <s v="x"/>
    <m/>
    <m/>
    <s v="Pa"/>
    <m/>
    <m/>
    <m/>
    <m/>
    <m/>
    <m/>
    <m/>
    <m/>
    <m/>
    <m/>
    <m/>
    <m/>
    <m/>
    <s v="max 110"/>
    <m/>
    <m/>
    <m/>
    <s v="n"/>
    <n v="0"/>
    <m/>
    <m/>
    <m/>
    <m/>
    <s v="x"/>
    <m/>
    <m/>
    <s v="einige Einlagen inneliegend"/>
    <m/>
    <m/>
    <m/>
    <m/>
    <m/>
    <m/>
    <m/>
    <m/>
    <m/>
    <m/>
    <m/>
    <m/>
    <m/>
    <m/>
    <m/>
    <m/>
    <m/>
    <m/>
    <m/>
    <m/>
    <m/>
    <m/>
    <m/>
    <m/>
    <m/>
    <m/>
    <m/>
    <m/>
    <m/>
    <m/>
    <m/>
    <m/>
    <m/>
    <m/>
    <m/>
    <m/>
  </r>
  <r>
    <b v="1"/>
    <n v="1028"/>
    <s v="L-1504-154448257"/>
    <s v="994060793"/>
    <s v="Aal"/>
    <s v="https://portal.dnb.de/opac.htm?method=simpleSearch&amp;cqlMode=true&amp;query=idn%3D994060793"/>
    <s v="III 104, 1"/>
    <s v="III 104, 1"/>
    <m/>
    <m/>
    <x v="1"/>
    <m/>
    <m/>
    <m/>
    <m/>
    <m/>
    <m/>
    <m/>
    <m/>
    <m/>
    <m/>
    <m/>
    <m/>
    <m/>
    <m/>
    <m/>
    <x v="9"/>
    <m/>
    <m/>
    <s v="h/E"/>
    <m/>
    <m/>
    <m/>
    <m/>
    <m/>
    <s v="Pa"/>
    <m/>
    <m/>
    <m/>
    <m/>
    <m/>
    <m/>
    <m/>
    <m/>
    <m/>
    <m/>
    <m/>
    <m/>
    <m/>
    <s v="110"/>
    <m/>
    <m/>
    <m/>
    <s v="n"/>
    <n v="0"/>
    <m/>
    <m/>
    <m/>
    <m/>
    <m/>
    <m/>
    <m/>
    <m/>
    <m/>
    <m/>
    <m/>
    <m/>
    <m/>
    <m/>
    <m/>
    <m/>
    <m/>
    <m/>
    <m/>
    <m/>
    <m/>
    <m/>
    <m/>
    <m/>
    <m/>
    <m/>
    <m/>
    <m/>
    <m/>
    <m/>
    <m/>
    <m/>
    <m/>
    <m/>
    <m/>
    <m/>
    <m/>
    <m/>
    <m/>
    <m/>
    <m/>
    <m/>
    <m/>
    <m/>
  </r>
  <r>
    <b v="0"/>
    <n v="1029"/>
    <s v="L-1504-315493054"/>
    <s v="1066962723"/>
    <m/>
    <s v="https://portal.dnb.de/opac.htm?method=simpleSearch&amp;cqlMode=true&amp;query=idn%3D1066962723"/>
    <s v="III 104, 2"/>
    <m/>
    <m/>
    <m/>
    <x v="2"/>
    <m/>
    <m/>
    <m/>
    <m/>
    <m/>
    <m/>
    <m/>
    <m/>
    <m/>
    <m/>
    <m/>
    <m/>
    <m/>
    <m/>
    <m/>
    <x v="6"/>
    <s v="x"/>
    <m/>
    <s v="h/E"/>
    <m/>
    <m/>
    <m/>
    <m/>
    <m/>
    <s v="Pa"/>
    <m/>
    <m/>
    <m/>
    <m/>
    <m/>
    <m/>
    <m/>
    <m/>
    <m/>
    <m/>
    <m/>
    <m/>
    <m/>
    <s v="60"/>
    <m/>
    <m/>
    <m/>
    <s v="n"/>
    <n v="0"/>
    <m/>
    <m/>
    <m/>
    <m/>
    <m/>
    <m/>
    <m/>
    <m/>
    <m/>
    <m/>
    <m/>
    <m/>
    <m/>
    <m/>
    <m/>
    <m/>
    <m/>
    <m/>
    <m/>
    <m/>
    <m/>
    <m/>
    <m/>
    <m/>
    <m/>
    <m/>
    <m/>
    <m/>
    <m/>
    <m/>
    <m/>
    <m/>
    <m/>
    <m/>
    <m/>
    <m/>
    <m/>
    <m/>
    <m/>
    <m/>
    <m/>
    <m/>
    <m/>
    <m/>
  </r>
  <r>
    <b v="1"/>
    <m/>
    <s v="L-9999-414832833"/>
    <s v="1138315893"/>
    <s v="Qd"/>
    <m/>
    <s v="III 104, 2"/>
    <s v="III 104, 2"/>
    <m/>
    <m/>
    <x v="0"/>
    <m/>
    <m/>
    <m/>
    <m/>
    <m/>
    <m/>
    <m/>
    <m/>
    <m/>
    <m/>
    <m/>
    <m/>
    <m/>
    <m/>
    <m/>
    <x v="0"/>
    <m/>
    <m/>
    <m/>
    <m/>
    <m/>
    <m/>
    <m/>
    <m/>
    <m/>
    <m/>
    <m/>
    <m/>
    <m/>
    <m/>
    <m/>
    <m/>
    <m/>
    <m/>
    <m/>
    <m/>
    <m/>
    <m/>
    <m/>
    <m/>
    <m/>
    <m/>
    <m/>
    <m/>
    <m/>
    <m/>
    <m/>
    <m/>
    <m/>
    <m/>
    <m/>
    <m/>
    <m/>
    <m/>
    <m/>
    <m/>
    <m/>
    <m/>
    <m/>
    <m/>
    <m/>
    <m/>
    <m/>
    <m/>
    <m/>
    <m/>
    <m/>
    <m/>
    <m/>
    <m/>
    <m/>
    <m/>
    <m/>
    <m/>
    <m/>
    <m/>
    <m/>
    <m/>
    <m/>
    <m/>
    <m/>
    <m/>
    <m/>
    <m/>
    <m/>
    <m/>
    <m/>
    <m/>
  </r>
  <r>
    <b v="0"/>
    <n v="1086"/>
    <s v="L-1506-679691367"/>
    <s v="1211522628"/>
    <m/>
    <s v="https://portal.dnb.de/opac.htm?method=simpleSearch&amp;cqlMode=true&amp;query=idn%3D1211522628"/>
    <s v="III 104, 2 (1. angebundenes Werk)"/>
    <m/>
    <m/>
    <m/>
    <x v="0"/>
    <m/>
    <m/>
    <m/>
    <m/>
    <m/>
    <m/>
    <m/>
    <m/>
    <m/>
    <m/>
    <m/>
    <m/>
    <m/>
    <m/>
    <m/>
    <x v="0"/>
    <m/>
    <m/>
    <m/>
    <m/>
    <m/>
    <m/>
    <m/>
    <m/>
    <m/>
    <m/>
    <m/>
    <m/>
    <m/>
    <m/>
    <m/>
    <m/>
    <m/>
    <m/>
    <m/>
    <m/>
    <m/>
    <m/>
    <m/>
    <m/>
    <m/>
    <m/>
    <m/>
    <n v="0"/>
    <m/>
    <m/>
    <m/>
    <m/>
    <m/>
    <m/>
    <m/>
    <m/>
    <m/>
    <m/>
    <m/>
    <m/>
    <m/>
    <m/>
    <m/>
    <m/>
    <m/>
    <m/>
    <m/>
    <m/>
    <m/>
    <m/>
    <m/>
    <m/>
    <m/>
    <m/>
    <m/>
    <m/>
    <m/>
    <m/>
    <m/>
    <m/>
    <m/>
    <m/>
    <m/>
    <m/>
    <m/>
    <m/>
    <m/>
    <m/>
    <m/>
    <m/>
    <m/>
    <m/>
  </r>
  <r>
    <b v="1"/>
    <n v="1030"/>
    <s v="L-1508-315487321"/>
    <s v="1066956685"/>
    <s v="Aaf"/>
    <s v="https://portal.dnb.de/opac.htm?method=simpleSearch&amp;cqlMode=true&amp;query=idn%3D1066956685"/>
    <s v="III 104, 3"/>
    <s v="III 104, 3"/>
    <m/>
    <m/>
    <x v="1"/>
    <m/>
    <m/>
    <m/>
    <m/>
    <m/>
    <m/>
    <m/>
    <m/>
    <m/>
    <m/>
    <m/>
    <m/>
    <m/>
    <m/>
    <m/>
    <x v="5"/>
    <m/>
    <m/>
    <s v="h/E"/>
    <m/>
    <m/>
    <m/>
    <m/>
    <m/>
    <s v="Pa"/>
    <m/>
    <m/>
    <m/>
    <m/>
    <m/>
    <m/>
    <m/>
    <m/>
    <m/>
    <m/>
    <m/>
    <m/>
    <m/>
    <s v="110"/>
    <m/>
    <m/>
    <m/>
    <s v="n"/>
    <n v="0"/>
    <m/>
    <m/>
    <m/>
    <m/>
    <m/>
    <m/>
    <m/>
    <m/>
    <m/>
    <m/>
    <m/>
    <m/>
    <m/>
    <m/>
    <m/>
    <m/>
    <m/>
    <m/>
    <m/>
    <m/>
    <m/>
    <m/>
    <m/>
    <m/>
    <m/>
    <m/>
    <m/>
    <m/>
    <m/>
    <m/>
    <m/>
    <m/>
    <m/>
    <m/>
    <m/>
    <m/>
    <m/>
    <m/>
    <m/>
    <m/>
    <m/>
    <m/>
    <m/>
    <m/>
  </r>
  <r>
    <b v="0"/>
    <m/>
    <m/>
    <m/>
    <m/>
    <m/>
    <s v="III 104, 4"/>
    <m/>
    <m/>
    <m/>
    <x v="1"/>
    <m/>
    <m/>
    <m/>
    <m/>
    <m/>
    <m/>
    <m/>
    <m/>
    <m/>
    <m/>
    <m/>
    <m/>
    <m/>
    <m/>
    <m/>
    <x v="1"/>
    <m/>
    <m/>
    <m/>
    <m/>
    <m/>
    <m/>
    <m/>
    <m/>
    <s v="Pa"/>
    <m/>
    <m/>
    <m/>
    <m/>
    <m/>
    <m/>
    <m/>
    <m/>
    <m/>
    <m/>
    <m/>
    <m/>
    <m/>
    <s v="nur 110"/>
    <m/>
    <m/>
    <m/>
    <s v="n"/>
    <n v="0"/>
    <m/>
    <m/>
    <m/>
    <m/>
    <s v="x"/>
    <m/>
    <m/>
    <s v="Einband liegt in der Mappe bei"/>
    <s v="x nur 110"/>
    <m/>
    <m/>
    <m/>
    <m/>
    <m/>
    <m/>
    <m/>
    <m/>
    <m/>
    <m/>
    <m/>
    <m/>
    <m/>
    <m/>
    <m/>
    <m/>
    <m/>
    <m/>
    <m/>
    <m/>
    <m/>
    <m/>
    <m/>
    <m/>
    <m/>
    <m/>
    <m/>
    <m/>
    <m/>
    <m/>
    <m/>
    <m/>
    <m/>
    <m/>
    <m/>
  </r>
  <r>
    <b v="1"/>
    <n v="1147"/>
    <s v="L-1521-167207245"/>
    <s v="998923095"/>
    <s v="Aal"/>
    <s v="https://portal.dnb.de/opac.htm?method=simpleSearch&amp;cqlMode=true&amp;query=idn%3D998923095"/>
    <s v="III 104, 4 a"/>
    <s v="III 104, 4a"/>
    <m/>
    <m/>
    <x v="1"/>
    <m/>
    <m/>
    <m/>
    <m/>
    <m/>
    <m/>
    <m/>
    <m/>
    <m/>
    <m/>
    <m/>
    <m/>
    <m/>
    <m/>
    <m/>
    <x v="2"/>
    <m/>
    <m/>
    <s v="f"/>
    <m/>
    <m/>
    <m/>
    <m/>
    <m/>
    <s v="Pa"/>
    <m/>
    <m/>
    <m/>
    <m/>
    <m/>
    <m/>
    <m/>
    <m/>
    <m/>
    <m/>
    <m/>
    <m/>
    <m/>
    <s v="110"/>
    <m/>
    <m/>
    <s v="x"/>
    <s v="n"/>
    <n v="0"/>
    <m/>
    <s v="Gewebe"/>
    <m/>
    <m/>
    <m/>
    <m/>
    <m/>
    <m/>
    <s v="x 110"/>
    <m/>
    <m/>
    <m/>
    <m/>
    <m/>
    <m/>
    <m/>
    <m/>
    <m/>
    <m/>
    <m/>
    <m/>
    <m/>
    <m/>
    <m/>
    <m/>
    <m/>
    <m/>
    <m/>
    <m/>
    <m/>
    <m/>
    <m/>
    <m/>
    <m/>
    <m/>
    <m/>
    <m/>
    <m/>
    <m/>
    <m/>
    <m/>
    <m/>
    <m/>
    <m/>
  </r>
  <r>
    <b v="1"/>
    <n v="1031"/>
    <s v="L-1520-315489227"/>
    <s v="1066958610"/>
    <s v="Aaf"/>
    <s v="https://portal.dnb.de/opac.htm?method=simpleSearch&amp;cqlMode=true&amp;query=idn%3D1066958610"/>
    <s v="III 104, 5"/>
    <s v="III 104, 5"/>
    <m/>
    <m/>
    <x v="1"/>
    <m/>
    <m/>
    <m/>
    <m/>
    <m/>
    <m/>
    <m/>
    <m/>
    <m/>
    <m/>
    <m/>
    <m/>
    <m/>
    <m/>
    <m/>
    <x v="9"/>
    <m/>
    <m/>
    <s v="h/E"/>
    <m/>
    <m/>
    <m/>
    <m/>
    <m/>
    <s v="Pa"/>
    <s v="x"/>
    <m/>
    <m/>
    <m/>
    <m/>
    <m/>
    <m/>
    <m/>
    <m/>
    <m/>
    <m/>
    <m/>
    <m/>
    <s v="110"/>
    <m/>
    <m/>
    <m/>
    <s v="n"/>
    <n v="0"/>
    <m/>
    <m/>
    <m/>
    <m/>
    <m/>
    <m/>
    <m/>
    <m/>
    <m/>
    <m/>
    <m/>
    <m/>
    <m/>
    <m/>
    <m/>
    <m/>
    <m/>
    <m/>
    <m/>
    <m/>
    <m/>
    <m/>
    <m/>
    <m/>
    <m/>
    <m/>
    <m/>
    <m/>
    <m/>
    <m/>
    <m/>
    <m/>
    <m/>
    <m/>
    <m/>
    <m/>
    <m/>
    <m/>
    <m/>
    <m/>
    <m/>
    <m/>
    <m/>
    <m/>
  </r>
  <r>
    <b v="1"/>
    <n v="1148"/>
    <s v="L-1522-165117656"/>
    <s v="99785636X"/>
    <s v="Aal"/>
    <s v="https://portal.dnb.de/opac.htm?method=simpleSearch&amp;cqlMode=true&amp;query=idn%3D99785636X"/>
    <s v="III 104, 5 a"/>
    <s v="III 104, 5 a"/>
    <m/>
    <m/>
    <x v="1"/>
    <m/>
    <m/>
    <m/>
    <m/>
    <m/>
    <m/>
    <m/>
    <m/>
    <m/>
    <m/>
    <m/>
    <m/>
    <m/>
    <m/>
    <m/>
    <x v="9"/>
    <m/>
    <m/>
    <s v="h/E"/>
    <m/>
    <m/>
    <m/>
    <m/>
    <m/>
    <s v="Pa"/>
    <m/>
    <m/>
    <m/>
    <m/>
    <m/>
    <m/>
    <m/>
    <m/>
    <m/>
    <m/>
    <m/>
    <m/>
    <m/>
    <s v="110"/>
    <m/>
    <s v="x"/>
    <s v="x"/>
    <s v="n"/>
    <n v="0"/>
    <m/>
    <m/>
    <m/>
    <m/>
    <m/>
    <m/>
    <m/>
    <m/>
    <m/>
    <m/>
    <m/>
    <m/>
    <m/>
    <m/>
    <m/>
    <m/>
    <m/>
    <m/>
    <m/>
    <m/>
    <m/>
    <m/>
    <m/>
    <m/>
    <m/>
    <m/>
    <m/>
    <m/>
    <m/>
    <m/>
    <m/>
    <m/>
    <m/>
    <m/>
    <m/>
    <m/>
    <m/>
    <m/>
    <m/>
    <m/>
    <m/>
    <m/>
    <m/>
    <m/>
  </r>
  <r>
    <b v="0"/>
    <n v="1149"/>
    <s v="L-1522-167107100"/>
    <s v="99888409X"/>
    <m/>
    <s v="https://portal.dnb.de/opac.htm?method=simpleSearch&amp;cqlMode=true&amp;query=idn%3D99888409X"/>
    <s v="III 104, 5 b"/>
    <m/>
    <m/>
    <m/>
    <x v="1"/>
    <m/>
    <m/>
    <m/>
    <m/>
    <m/>
    <m/>
    <m/>
    <m/>
    <m/>
    <m/>
    <m/>
    <m/>
    <m/>
    <m/>
    <m/>
    <x v="3"/>
    <m/>
    <m/>
    <s v="f"/>
    <m/>
    <m/>
    <m/>
    <m/>
    <m/>
    <s v="Pa"/>
    <m/>
    <m/>
    <m/>
    <m/>
    <m/>
    <m/>
    <m/>
    <m/>
    <m/>
    <m/>
    <m/>
    <m/>
    <m/>
    <s v="110"/>
    <m/>
    <m/>
    <m/>
    <s v="n"/>
    <n v="0"/>
    <m/>
    <m/>
    <m/>
    <s v="x"/>
    <m/>
    <m/>
    <m/>
    <m/>
    <m/>
    <m/>
    <m/>
    <m/>
    <m/>
    <m/>
    <m/>
    <m/>
    <m/>
    <m/>
    <m/>
    <m/>
    <m/>
    <m/>
    <m/>
    <m/>
    <m/>
    <m/>
    <m/>
    <m/>
    <m/>
    <m/>
    <m/>
    <m/>
    <m/>
    <m/>
    <m/>
    <m/>
    <m/>
    <m/>
    <m/>
    <m/>
    <m/>
    <m/>
    <m/>
    <m/>
  </r>
  <r>
    <b v="1"/>
    <m/>
    <s v="L-1522-785393129"/>
    <s v="1263179819"/>
    <s v="Qd"/>
    <m/>
    <s v="III 104, 5 b"/>
    <s v="III 104, 5 b"/>
    <m/>
    <m/>
    <x v="0"/>
    <m/>
    <m/>
    <m/>
    <m/>
    <m/>
    <m/>
    <m/>
    <m/>
    <m/>
    <m/>
    <m/>
    <m/>
    <m/>
    <m/>
    <m/>
    <x v="0"/>
    <m/>
    <m/>
    <m/>
    <m/>
    <m/>
    <m/>
    <m/>
    <m/>
    <m/>
    <m/>
    <m/>
    <m/>
    <m/>
    <m/>
    <m/>
    <m/>
    <m/>
    <m/>
    <m/>
    <m/>
    <m/>
    <m/>
    <m/>
    <m/>
    <m/>
    <m/>
    <m/>
    <m/>
    <m/>
    <m/>
    <m/>
    <m/>
    <m/>
    <m/>
    <m/>
    <m/>
    <m/>
    <m/>
    <m/>
    <m/>
    <m/>
    <m/>
    <m/>
    <m/>
    <m/>
    <m/>
    <m/>
    <m/>
    <m/>
    <m/>
    <m/>
    <m/>
    <m/>
    <m/>
    <m/>
    <m/>
    <m/>
    <m/>
    <m/>
    <m/>
    <m/>
    <m/>
    <m/>
    <m/>
    <m/>
    <m/>
    <m/>
    <m/>
    <m/>
    <m/>
    <m/>
    <m/>
  </r>
  <r>
    <b v="0"/>
    <n v="1150"/>
    <s v="L-1522-167107844"/>
    <s v="99888488X"/>
    <m/>
    <s v="https://portal.dnb.de/opac.htm?method=simpleSearch&amp;cqlMode=true&amp;query=idn%3D99888488X"/>
    <s v="III 104, 5 b (angebunden)"/>
    <m/>
    <m/>
    <m/>
    <x v="0"/>
    <m/>
    <m/>
    <m/>
    <m/>
    <m/>
    <m/>
    <m/>
    <m/>
    <m/>
    <m/>
    <m/>
    <m/>
    <m/>
    <m/>
    <m/>
    <x v="0"/>
    <m/>
    <m/>
    <m/>
    <m/>
    <m/>
    <m/>
    <m/>
    <m/>
    <m/>
    <m/>
    <m/>
    <m/>
    <m/>
    <m/>
    <m/>
    <m/>
    <m/>
    <m/>
    <m/>
    <m/>
    <m/>
    <m/>
    <m/>
    <m/>
    <m/>
    <m/>
    <m/>
    <n v="0"/>
    <m/>
    <m/>
    <m/>
    <m/>
    <m/>
    <m/>
    <m/>
    <m/>
    <m/>
    <m/>
    <m/>
    <m/>
    <m/>
    <m/>
    <m/>
    <m/>
    <m/>
    <m/>
    <m/>
    <m/>
    <m/>
    <m/>
    <m/>
    <m/>
    <m/>
    <m/>
    <m/>
    <m/>
    <m/>
    <m/>
    <m/>
    <m/>
    <m/>
    <m/>
    <m/>
    <m/>
    <m/>
    <m/>
    <m/>
    <m/>
    <m/>
    <m/>
    <m/>
    <m/>
  </r>
  <r>
    <b v="0"/>
    <n v="1032"/>
    <s v="L-1524-315491906"/>
    <s v="1066961514"/>
    <m/>
    <s v="https://portal.dnb.de/opac.htm?method=simpleSearch&amp;cqlMode=true&amp;query=idn%3D1066961514"/>
    <s v="III 104, 6"/>
    <m/>
    <m/>
    <m/>
    <x v="0"/>
    <m/>
    <m/>
    <m/>
    <m/>
    <m/>
    <m/>
    <m/>
    <m/>
    <m/>
    <m/>
    <s v="DA"/>
    <m/>
    <m/>
    <m/>
    <m/>
    <x v="0"/>
    <m/>
    <m/>
    <m/>
    <m/>
    <m/>
    <m/>
    <m/>
    <m/>
    <m/>
    <m/>
    <m/>
    <m/>
    <m/>
    <m/>
    <m/>
    <m/>
    <m/>
    <m/>
    <m/>
    <m/>
    <m/>
    <m/>
    <m/>
    <m/>
    <m/>
    <m/>
    <m/>
    <n v="0"/>
    <m/>
    <m/>
    <m/>
    <m/>
    <m/>
    <m/>
    <m/>
    <m/>
    <m/>
    <m/>
    <m/>
    <m/>
    <m/>
    <m/>
    <m/>
    <m/>
    <m/>
    <m/>
    <m/>
    <m/>
    <m/>
    <m/>
    <m/>
    <m/>
    <m/>
    <m/>
    <m/>
    <m/>
    <m/>
    <m/>
    <m/>
    <m/>
    <m/>
    <m/>
    <m/>
    <m/>
    <m/>
    <m/>
    <m/>
    <m/>
    <m/>
    <m/>
    <m/>
    <m/>
  </r>
  <r>
    <b v="1"/>
    <m/>
    <s v="L-9999-414819012"/>
    <s v="1138309168"/>
    <s v="Qd"/>
    <m/>
    <s v="III 104, 6"/>
    <s v="III 104, 6"/>
    <m/>
    <m/>
    <x v="0"/>
    <m/>
    <m/>
    <m/>
    <m/>
    <m/>
    <m/>
    <m/>
    <m/>
    <m/>
    <m/>
    <m/>
    <m/>
    <m/>
    <m/>
    <m/>
    <x v="0"/>
    <m/>
    <m/>
    <m/>
    <m/>
    <m/>
    <m/>
    <m/>
    <m/>
    <m/>
    <m/>
    <m/>
    <m/>
    <m/>
    <m/>
    <m/>
    <m/>
    <m/>
    <m/>
    <m/>
    <m/>
    <m/>
    <m/>
    <m/>
    <m/>
    <m/>
    <m/>
    <m/>
    <m/>
    <m/>
    <m/>
    <m/>
    <m/>
    <m/>
    <m/>
    <m/>
    <m/>
    <m/>
    <m/>
    <m/>
    <m/>
    <m/>
    <m/>
    <m/>
    <m/>
    <m/>
    <m/>
    <m/>
    <m/>
    <m/>
    <m/>
    <m/>
    <m/>
    <m/>
    <m/>
    <m/>
    <m/>
    <m/>
    <m/>
    <m/>
    <m/>
    <m/>
    <m/>
    <m/>
    <m/>
    <m/>
    <m/>
    <m/>
    <m/>
    <m/>
    <m/>
    <m/>
    <m/>
  </r>
  <r>
    <b v="0"/>
    <n v="1151"/>
    <s v="L-1524-315488034"/>
    <s v="1066957398"/>
    <m/>
    <s v="https://portal.dnb.de/opac.htm?method=simpleSearch&amp;cqlMode=true&amp;query=idn%3D1066957398"/>
    <s v="III 104, 6 (1. angebundenes Werk)"/>
    <m/>
    <m/>
    <m/>
    <x v="1"/>
    <m/>
    <m/>
    <m/>
    <m/>
    <m/>
    <m/>
    <m/>
    <m/>
    <m/>
    <m/>
    <m/>
    <m/>
    <m/>
    <m/>
    <m/>
    <x v="1"/>
    <m/>
    <m/>
    <m/>
    <m/>
    <m/>
    <m/>
    <m/>
    <m/>
    <s v="Pa"/>
    <m/>
    <m/>
    <m/>
    <m/>
    <m/>
    <m/>
    <m/>
    <m/>
    <m/>
    <m/>
    <m/>
    <m/>
    <m/>
    <s v="nur 110"/>
    <m/>
    <m/>
    <m/>
    <s v="n"/>
    <n v="0"/>
    <m/>
    <m/>
    <m/>
    <m/>
    <s v="x"/>
    <m/>
    <s v="x (Streckmappe ungünstig, Einband pudert)"/>
    <s v="Einband liegt in der Mappe bei"/>
    <s v="x nur 110"/>
    <s v="Box (Einband lose, der pudert)"/>
    <m/>
    <m/>
    <m/>
    <m/>
    <m/>
    <m/>
    <m/>
    <m/>
    <m/>
    <m/>
    <m/>
    <m/>
    <m/>
    <m/>
    <m/>
    <m/>
    <m/>
    <m/>
    <m/>
    <m/>
    <m/>
    <m/>
    <m/>
    <m/>
    <m/>
    <m/>
    <m/>
    <m/>
    <m/>
    <m/>
    <m/>
    <m/>
    <m/>
    <m/>
  </r>
  <r>
    <b v="0"/>
    <n v="1152"/>
    <s v="L-1524-670826324"/>
    <s v="1208806831"/>
    <m/>
    <s v="https://portal.dnb.de/opac.htm?method=simpleSearch&amp;cqlMode=true&amp;query=idn%3D1208806831"/>
    <s v="III 104, 6 (2. angebundenes Werk)"/>
    <m/>
    <m/>
    <m/>
    <x v="1"/>
    <m/>
    <m/>
    <m/>
    <m/>
    <m/>
    <m/>
    <m/>
    <m/>
    <m/>
    <m/>
    <m/>
    <m/>
    <m/>
    <m/>
    <m/>
    <x v="1"/>
    <m/>
    <m/>
    <m/>
    <m/>
    <m/>
    <m/>
    <m/>
    <m/>
    <s v="Pa"/>
    <m/>
    <m/>
    <m/>
    <m/>
    <m/>
    <m/>
    <m/>
    <m/>
    <m/>
    <m/>
    <m/>
    <m/>
    <m/>
    <s v="nur 110"/>
    <m/>
    <m/>
    <m/>
    <s v="n"/>
    <n v="0"/>
    <m/>
    <m/>
    <m/>
    <m/>
    <s v="x"/>
    <m/>
    <m/>
    <s v="mit III 104,6 (1. angeb. Werk) in einer Mappe"/>
    <s v="x nur 110"/>
    <m/>
    <m/>
    <m/>
    <m/>
    <m/>
    <m/>
    <m/>
    <m/>
    <m/>
    <m/>
    <m/>
    <m/>
    <m/>
    <m/>
    <m/>
    <m/>
    <m/>
    <m/>
    <m/>
    <m/>
    <m/>
    <m/>
    <m/>
    <m/>
    <m/>
    <m/>
    <m/>
    <m/>
    <m/>
    <m/>
    <m/>
    <m/>
    <m/>
    <m/>
    <m/>
  </r>
  <r>
    <b v="1"/>
    <n v="1033"/>
    <s v="L-1523-315488670"/>
    <s v="1066958041"/>
    <s v="Aaf"/>
    <s v="https://portal.dnb.de/opac.htm?method=simpleSearch&amp;cqlMode=true&amp;query=idn%3D1066958041"/>
    <s v="III 104, 7"/>
    <s v="III 104, 7"/>
    <m/>
    <m/>
    <x v="1"/>
    <m/>
    <m/>
    <m/>
    <m/>
    <m/>
    <m/>
    <m/>
    <m/>
    <m/>
    <m/>
    <m/>
    <m/>
    <m/>
    <m/>
    <m/>
    <x v="9"/>
    <m/>
    <m/>
    <s v="h/E"/>
    <m/>
    <m/>
    <m/>
    <m/>
    <m/>
    <s v="Pa"/>
    <m/>
    <m/>
    <m/>
    <m/>
    <m/>
    <m/>
    <m/>
    <m/>
    <m/>
    <m/>
    <m/>
    <m/>
    <m/>
    <s v="110"/>
    <m/>
    <m/>
    <m/>
    <s v="n"/>
    <n v="0"/>
    <m/>
    <m/>
    <m/>
    <m/>
    <m/>
    <m/>
    <m/>
    <m/>
    <m/>
    <m/>
    <m/>
    <m/>
    <m/>
    <m/>
    <m/>
    <m/>
    <m/>
    <m/>
    <m/>
    <m/>
    <m/>
    <m/>
    <m/>
    <m/>
    <m/>
    <m/>
    <m/>
    <m/>
    <m/>
    <m/>
    <m/>
    <m/>
    <m/>
    <m/>
    <m/>
    <m/>
    <m/>
    <m/>
    <m/>
    <m/>
    <m/>
    <m/>
    <m/>
    <m/>
  </r>
  <r>
    <b v="1"/>
    <n v="1034"/>
    <s v="L-1525-31548912X"/>
    <s v="1066958505"/>
    <s v="Aaf"/>
    <s v="https://portal.dnb.de/opac.htm?method=simpleSearch&amp;cqlMode=true&amp;query=idn%3D1066958505"/>
    <s v="III 104, 8"/>
    <s v="III 104, 8"/>
    <m/>
    <m/>
    <x v="1"/>
    <m/>
    <m/>
    <m/>
    <m/>
    <m/>
    <m/>
    <m/>
    <m/>
    <m/>
    <m/>
    <m/>
    <m/>
    <m/>
    <m/>
    <m/>
    <x v="4"/>
    <s v="x"/>
    <m/>
    <s v="h/E"/>
    <m/>
    <m/>
    <m/>
    <m/>
    <m/>
    <s v="Pa"/>
    <s v="x"/>
    <m/>
    <m/>
    <m/>
    <m/>
    <m/>
    <m/>
    <m/>
    <m/>
    <m/>
    <m/>
    <m/>
    <m/>
    <s v="110"/>
    <m/>
    <m/>
    <m/>
    <s v="n"/>
    <n v="0"/>
    <m/>
    <m/>
    <m/>
    <m/>
    <s v="x"/>
    <m/>
    <m/>
    <m/>
    <m/>
    <m/>
    <m/>
    <m/>
    <m/>
    <m/>
    <m/>
    <m/>
    <m/>
    <m/>
    <m/>
    <m/>
    <m/>
    <m/>
    <m/>
    <m/>
    <m/>
    <m/>
    <m/>
    <m/>
    <m/>
    <m/>
    <m/>
    <m/>
    <m/>
    <m/>
    <m/>
    <m/>
    <m/>
    <m/>
    <m/>
    <m/>
    <m/>
    <m/>
    <m/>
    <m/>
  </r>
  <r>
    <b v="0"/>
    <n v="1035"/>
    <s v="L-1521-315470100"/>
    <s v="1066942498"/>
    <m/>
    <s v="https://portal.dnb.de/opac.htm?method=simpleSearch&amp;cqlMode=true&amp;query=idn%3D1066942498"/>
    <s v="III 104, 9"/>
    <m/>
    <m/>
    <m/>
    <x v="1"/>
    <m/>
    <m/>
    <m/>
    <m/>
    <m/>
    <m/>
    <m/>
    <m/>
    <m/>
    <m/>
    <m/>
    <m/>
    <m/>
    <m/>
    <m/>
    <x v="6"/>
    <s v="x"/>
    <m/>
    <s v="h/E"/>
    <m/>
    <m/>
    <m/>
    <m/>
    <m/>
    <s v="Pa"/>
    <m/>
    <m/>
    <m/>
    <m/>
    <m/>
    <m/>
    <m/>
    <m/>
    <m/>
    <m/>
    <m/>
    <m/>
    <m/>
    <s v="110"/>
    <m/>
    <m/>
    <m/>
    <s v="n"/>
    <n v="0"/>
    <m/>
    <m/>
    <m/>
    <m/>
    <m/>
    <m/>
    <m/>
    <m/>
    <m/>
    <m/>
    <m/>
    <m/>
    <m/>
    <m/>
    <m/>
    <m/>
    <m/>
    <m/>
    <m/>
    <m/>
    <m/>
    <m/>
    <m/>
    <m/>
    <m/>
    <m/>
    <m/>
    <m/>
    <m/>
    <m/>
    <m/>
    <m/>
    <m/>
    <m/>
    <m/>
    <m/>
    <m/>
    <m/>
    <m/>
    <m/>
    <m/>
    <m/>
    <m/>
    <m/>
  </r>
  <r>
    <b v="1"/>
    <m/>
    <s v="L-9999-413881849"/>
    <s v="113772742X"/>
    <s v="Qd"/>
    <m/>
    <s v="III 104, 9"/>
    <s v="III 104, 9"/>
    <m/>
    <m/>
    <x v="0"/>
    <m/>
    <m/>
    <m/>
    <m/>
    <m/>
    <m/>
    <m/>
    <m/>
    <m/>
    <m/>
    <m/>
    <m/>
    <m/>
    <m/>
    <m/>
    <x v="0"/>
    <m/>
    <m/>
    <m/>
    <m/>
    <m/>
    <m/>
    <m/>
    <m/>
    <m/>
    <m/>
    <m/>
    <m/>
    <m/>
    <m/>
    <m/>
    <m/>
    <m/>
    <m/>
    <m/>
    <m/>
    <m/>
    <m/>
    <m/>
    <m/>
    <m/>
    <m/>
    <m/>
    <m/>
    <m/>
    <m/>
    <m/>
    <m/>
    <m/>
    <m/>
    <m/>
    <m/>
    <m/>
    <m/>
    <m/>
    <m/>
    <m/>
    <m/>
    <m/>
    <m/>
    <m/>
    <m/>
    <m/>
    <m/>
    <m/>
    <m/>
    <m/>
    <m/>
    <m/>
    <m/>
    <m/>
    <m/>
    <m/>
    <m/>
    <m/>
    <m/>
    <m/>
    <m/>
    <m/>
    <m/>
    <m/>
    <m/>
    <m/>
    <m/>
    <m/>
    <m/>
    <m/>
    <m/>
  </r>
  <r>
    <b v="0"/>
    <n v="1153"/>
    <s v="L-1521-667967079"/>
    <s v="1207510610"/>
    <m/>
    <s v="https://portal.dnb.de/opac.htm?method=simpleSearch&amp;cqlMode=true&amp;query=idn%3D1207510610"/>
    <s v="III 104, 9 (1. angebundenes Werk)"/>
    <m/>
    <m/>
    <m/>
    <x v="0"/>
    <m/>
    <m/>
    <m/>
    <m/>
    <m/>
    <m/>
    <m/>
    <m/>
    <m/>
    <m/>
    <m/>
    <m/>
    <m/>
    <m/>
    <m/>
    <x v="0"/>
    <m/>
    <m/>
    <m/>
    <m/>
    <m/>
    <m/>
    <m/>
    <m/>
    <m/>
    <m/>
    <m/>
    <m/>
    <m/>
    <m/>
    <m/>
    <m/>
    <m/>
    <m/>
    <m/>
    <m/>
    <m/>
    <m/>
    <m/>
    <m/>
    <m/>
    <m/>
    <m/>
    <n v="0"/>
    <m/>
    <m/>
    <m/>
    <m/>
    <m/>
    <m/>
    <m/>
    <m/>
    <m/>
    <m/>
    <m/>
    <m/>
    <m/>
    <m/>
    <m/>
    <m/>
    <m/>
    <m/>
    <m/>
    <m/>
    <m/>
    <m/>
    <m/>
    <m/>
    <m/>
    <m/>
    <m/>
    <m/>
    <m/>
    <m/>
    <m/>
    <m/>
    <m/>
    <m/>
    <m/>
    <m/>
    <m/>
    <m/>
    <m/>
    <m/>
    <m/>
    <m/>
    <m/>
    <m/>
  </r>
  <r>
    <b v="0"/>
    <n v="1154"/>
    <s v="L-1523-667966862"/>
    <s v="1207510351"/>
    <m/>
    <s v="https://portal.dnb.de/opac.htm?method=simpleSearch&amp;cqlMode=true&amp;query=idn%3D1207510351"/>
    <s v="III 104, 9 (2. angebundenes Werk)"/>
    <m/>
    <m/>
    <m/>
    <x v="0"/>
    <m/>
    <m/>
    <m/>
    <m/>
    <m/>
    <m/>
    <m/>
    <m/>
    <m/>
    <m/>
    <m/>
    <m/>
    <m/>
    <m/>
    <m/>
    <x v="0"/>
    <m/>
    <m/>
    <m/>
    <m/>
    <m/>
    <m/>
    <m/>
    <m/>
    <m/>
    <m/>
    <m/>
    <m/>
    <m/>
    <m/>
    <m/>
    <m/>
    <m/>
    <m/>
    <m/>
    <m/>
    <m/>
    <m/>
    <m/>
    <m/>
    <m/>
    <m/>
    <m/>
    <n v="0"/>
    <m/>
    <m/>
    <m/>
    <m/>
    <m/>
    <m/>
    <m/>
    <m/>
    <m/>
    <m/>
    <m/>
    <m/>
    <m/>
    <m/>
    <m/>
    <m/>
    <m/>
    <m/>
    <m/>
    <m/>
    <m/>
    <m/>
    <m/>
    <m/>
    <m/>
    <m/>
    <m/>
    <m/>
    <m/>
    <m/>
    <m/>
    <m/>
    <m/>
    <m/>
    <m/>
    <m/>
    <m/>
    <m/>
    <m/>
    <m/>
    <m/>
    <m/>
    <m/>
    <m/>
  </r>
  <r>
    <b v="0"/>
    <n v="1155"/>
    <s v="L-1602-667962522"/>
    <s v="1207503991"/>
    <m/>
    <s v="https://portal.dnb.de/opac.htm?method=simpleSearch&amp;cqlMode=true&amp;query=idn%3D1207503991"/>
    <s v="III 104, 9 (3. angebundenes Werk)"/>
    <m/>
    <m/>
    <m/>
    <x v="0"/>
    <m/>
    <m/>
    <m/>
    <m/>
    <m/>
    <m/>
    <m/>
    <m/>
    <m/>
    <m/>
    <m/>
    <m/>
    <m/>
    <m/>
    <m/>
    <x v="0"/>
    <m/>
    <m/>
    <m/>
    <m/>
    <m/>
    <m/>
    <m/>
    <m/>
    <m/>
    <m/>
    <m/>
    <m/>
    <m/>
    <m/>
    <m/>
    <m/>
    <m/>
    <m/>
    <m/>
    <m/>
    <m/>
    <m/>
    <m/>
    <m/>
    <m/>
    <m/>
    <m/>
    <n v="0"/>
    <m/>
    <m/>
    <m/>
    <m/>
    <m/>
    <m/>
    <m/>
    <m/>
    <m/>
    <m/>
    <m/>
    <m/>
    <m/>
    <m/>
    <m/>
    <m/>
    <m/>
    <m/>
    <m/>
    <m/>
    <m/>
    <m/>
    <m/>
    <m/>
    <m/>
    <m/>
    <m/>
    <m/>
    <m/>
    <m/>
    <m/>
    <m/>
    <m/>
    <m/>
    <m/>
    <m/>
    <m/>
    <m/>
    <m/>
    <m/>
    <m/>
    <m/>
    <m/>
    <m/>
  </r>
  <r>
    <b v="0"/>
    <n v="1156"/>
    <s v="L-1635-666831262"/>
    <s v="1206957646"/>
    <m/>
    <s v="https://portal.dnb.de/opac.htm?method=simpleSearch&amp;cqlMode=true&amp;query=idn%3D1206957646"/>
    <s v="III 104, 9 (4. angebundenes Werk)"/>
    <m/>
    <m/>
    <m/>
    <x v="0"/>
    <m/>
    <m/>
    <m/>
    <m/>
    <m/>
    <m/>
    <m/>
    <m/>
    <m/>
    <m/>
    <m/>
    <m/>
    <m/>
    <m/>
    <m/>
    <x v="0"/>
    <m/>
    <m/>
    <m/>
    <m/>
    <m/>
    <m/>
    <m/>
    <m/>
    <m/>
    <m/>
    <m/>
    <m/>
    <m/>
    <m/>
    <m/>
    <m/>
    <m/>
    <m/>
    <m/>
    <m/>
    <m/>
    <m/>
    <m/>
    <m/>
    <m/>
    <m/>
    <m/>
    <n v="0"/>
    <m/>
    <m/>
    <m/>
    <m/>
    <m/>
    <m/>
    <m/>
    <m/>
    <m/>
    <m/>
    <m/>
    <m/>
    <m/>
    <m/>
    <m/>
    <m/>
    <m/>
    <m/>
    <m/>
    <m/>
    <m/>
    <m/>
    <m/>
    <m/>
    <m/>
    <m/>
    <m/>
    <m/>
    <m/>
    <m/>
    <m/>
    <m/>
    <m/>
    <m/>
    <m/>
    <m/>
    <m/>
    <m/>
    <m/>
    <m/>
    <m/>
    <m/>
    <m/>
    <m/>
  </r>
  <r>
    <b v="0"/>
    <n v="1157"/>
    <s v="L-1634-667962638"/>
    <s v="1207504165"/>
    <m/>
    <s v="https://portal.dnb.de/opac.htm?method=simpleSearch&amp;cqlMode=true&amp;query=idn%3D1207504165"/>
    <s v="III 104, 9 (5. angebundenes Werk)"/>
    <m/>
    <m/>
    <m/>
    <x v="0"/>
    <m/>
    <m/>
    <m/>
    <m/>
    <m/>
    <m/>
    <m/>
    <m/>
    <m/>
    <m/>
    <m/>
    <m/>
    <m/>
    <m/>
    <m/>
    <x v="0"/>
    <m/>
    <m/>
    <m/>
    <m/>
    <m/>
    <m/>
    <m/>
    <m/>
    <m/>
    <m/>
    <m/>
    <m/>
    <m/>
    <m/>
    <m/>
    <m/>
    <m/>
    <m/>
    <m/>
    <m/>
    <m/>
    <m/>
    <m/>
    <m/>
    <m/>
    <m/>
    <m/>
    <n v="0"/>
    <m/>
    <m/>
    <m/>
    <m/>
    <m/>
    <m/>
    <m/>
    <m/>
    <m/>
    <m/>
    <m/>
    <m/>
    <m/>
    <m/>
    <m/>
    <m/>
    <m/>
    <m/>
    <m/>
    <m/>
    <m/>
    <m/>
    <m/>
    <m/>
    <m/>
    <m/>
    <m/>
    <m/>
    <m/>
    <m/>
    <m/>
    <m/>
    <m/>
    <m/>
    <m/>
    <m/>
    <m/>
    <m/>
    <m/>
    <m/>
    <m/>
    <m/>
    <m/>
    <m/>
  </r>
  <r>
    <b v="0"/>
    <n v="1158"/>
    <s v="L-2009-324235"/>
    <s v="997517603"/>
    <m/>
    <s v="https://portal.dnb.de/opac.htm?method=simpleSearch&amp;cqlMode=true&amp;query=idn%3D997517603"/>
    <s v="III 104, 9 a"/>
    <m/>
    <m/>
    <m/>
    <x v="0"/>
    <m/>
    <m/>
    <m/>
    <m/>
    <m/>
    <m/>
    <m/>
    <m/>
    <m/>
    <m/>
    <s v="DA"/>
    <m/>
    <m/>
    <m/>
    <m/>
    <x v="0"/>
    <m/>
    <m/>
    <m/>
    <m/>
    <m/>
    <m/>
    <m/>
    <m/>
    <m/>
    <m/>
    <m/>
    <m/>
    <m/>
    <m/>
    <m/>
    <m/>
    <m/>
    <m/>
    <m/>
    <m/>
    <m/>
    <m/>
    <m/>
    <m/>
    <m/>
    <m/>
    <m/>
    <n v="0"/>
    <m/>
    <m/>
    <m/>
    <m/>
    <m/>
    <m/>
    <m/>
    <m/>
    <m/>
    <m/>
    <m/>
    <m/>
    <m/>
    <m/>
    <m/>
    <m/>
    <m/>
    <m/>
    <m/>
    <m/>
    <m/>
    <m/>
    <m/>
    <m/>
    <m/>
    <m/>
    <m/>
    <m/>
    <m/>
    <m/>
    <m/>
    <m/>
    <m/>
    <m/>
    <m/>
    <m/>
    <m/>
    <m/>
    <m/>
    <m/>
    <m/>
    <m/>
    <m/>
    <m/>
  </r>
  <r>
    <b v="1"/>
    <n v="1036"/>
    <s v="L-1521-315488026"/>
    <s v="106695738X"/>
    <s v="Aaf"/>
    <s v="https://portal.dnb.de/opac.htm?method=simpleSearch&amp;cqlMode=true&amp;query=idn%3D106695738X"/>
    <s v="III 104, 10"/>
    <s v="III 104, 10"/>
    <m/>
    <m/>
    <x v="1"/>
    <m/>
    <m/>
    <m/>
    <m/>
    <m/>
    <m/>
    <m/>
    <m/>
    <m/>
    <m/>
    <m/>
    <m/>
    <m/>
    <m/>
    <m/>
    <x v="5"/>
    <m/>
    <m/>
    <s v="h/E"/>
    <m/>
    <m/>
    <m/>
    <m/>
    <m/>
    <s v="Pa"/>
    <m/>
    <m/>
    <m/>
    <m/>
    <m/>
    <m/>
    <m/>
    <m/>
    <m/>
    <m/>
    <m/>
    <m/>
    <m/>
    <s v="110"/>
    <m/>
    <m/>
    <m/>
    <s v="n"/>
    <n v="0"/>
    <m/>
    <m/>
    <m/>
    <m/>
    <m/>
    <m/>
    <m/>
    <m/>
    <m/>
    <m/>
    <m/>
    <m/>
    <m/>
    <m/>
    <m/>
    <m/>
    <m/>
    <m/>
    <m/>
    <m/>
    <m/>
    <m/>
    <m/>
    <m/>
    <m/>
    <m/>
    <m/>
    <m/>
    <m/>
    <m/>
    <m/>
    <m/>
    <m/>
    <m/>
    <m/>
    <m/>
    <m/>
    <m/>
    <m/>
    <m/>
    <m/>
    <m/>
    <m/>
    <m/>
  </r>
  <r>
    <b v="1"/>
    <n v="1072"/>
    <s v="L-1520-164981233"/>
    <s v="997769807"/>
    <s v="Aal"/>
    <s v="https://portal.dnb.de/opac.htm?method=simpleSearch&amp;cqlMode=true&amp;query=idn%3D997769807"/>
    <s v="III 104, 10 a"/>
    <s v="III 104, 10 a"/>
    <m/>
    <m/>
    <x v="1"/>
    <m/>
    <m/>
    <m/>
    <m/>
    <m/>
    <m/>
    <m/>
    <m/>
    <m/>
    <m/>
    <m/>
    <m/>
    <m/>
    <m/>
    <m/>
    <x v="9"/>
    <m/>
    <m/>
    <s v="h/E"/>
    <m/>
    <m/>
    <m/>
    <m/>
    <m/>
    <s v="Pa"/>
    <m/>
    <m/>
    <m/>
    <m/>
    <m/>
    <m/>
    <m/>
    <m/>
    <m/>
    <m/>
    <m/>
    <m/>
    <m/>
    <s v="110"/>
    <m/>
    <s v="x"/>
    <s v="x"/>
    <s v="n"/>
    <n v="0"/>
    <m/>
    <m/>
    <m/>
    <m/>
    <m/>
    <m/>
    <m/>
    <m/>
    <m/>
    <m/>
    <m/>
    <m/>
    <m/>
    <m/>
    <m/>
    <m/>
    <m/>
    <m/>
    <m/>
    <m/>
    <m/>
    <m/>
    <m/>
    <m/>
    <m/>
    <m/>
    <m/>
    <m/>
    <m/>
    <m/>
    <m/>
    <m/>
    <m/>
    <m/>
    <m/>
    <m/>
    <m/>
    <m/>
    <m/>
    <m/>
    <m/>
    <m/>
    <m/>
    <m/>
  </r>
  <r>
    <b v="1"/>
    <n v="1073"/>
    <s v="L-1523-170687309"/>
    <s v="1000470466"/>
    <s v="Aal"/>
    <s v="https://portal.dnb.de/opac.htm?method=simpleSearch&amp;cqlMode=true&amp;query=idn%3D1000470466"/>
    <s v="III 104, 10 b"/>
    <s v="III 104, 10 b"/>
    <m/>
    <m/>
    <x v="1"/>
    <m/>
    <m/>
    <m/>
    <m/>
    <m/>
    <m/>
    <m/>
    <m/>
    <m/>
    <m/>
    <m/>
    <m/>
    <m/>
    <m/>
    <m/>
    <x v="5"/>
    <m/>
    <m/>
    <s v="h/E"/>
    <m/>
    <m/>
    <m/>
    <m/>
    <m/>
    <s v="Pa"/>
    <m/>
    <m/>
    <m/>
    <m/>
    <m/>
    <m/>
    <m/>
    <m/>
    <m/>
    <m/>
    <m/>
    <m/>
    <m/>
    <s v="110"/>
    <m/>
    <s v="x"/>
    <s v="x"/>
    <s v="n"/>
    <n v="0"/>
    <m/>
    <m/>
    <m/>
    <m/>
    <m/>
    <m/>
    <m/>
    <m/>
    <m/>
    <m/>
    <m/>
    <m/>
    <m/>
    <m/>
    <m/>
    <m/>
    <m/>
    <m/>
    <m/>
    <m/>
    <m/>
    <m/>
    <m/>
    <m/>
    <m/>
    <m/>
    <m/>
    <m/>
    <m/>
    <m/>
    <m/>
    <m/>
    <m/>
    <m/>
    <m/>
    <m/>
    <m/>
    <m/>
    <m/>
    <m/>
    <m/>
    <m/>
    <m/>
    <m/>
  </r>
  <r>
    <b v="1"/>
    <n v="1074"/>
    <s v="L-1528-167085565"/>
    <s v="998862851"/>
    <s v="Aal"/>
    <s v="https://portal.dnb.de/opac.htm?method=simpleSearch&amp;cqlMode=true&amp;query=idn%3D998862851"/>
    <s v="III 104, 10 c"/>
    <s v="III 104, 10 c"/>
    <m/>
    <m/>
    <x v="1"/>
    <m/>
    <m/>
    <m/>
    <m/>
    <m/>
    <m/>
    <m/>
    <m/>
    <m/>
    <m/>
    <m/>
    <m/>
    <m/>
    <m/>
    <m/>
    <x v="9"/>
    <m/>
    <m/>
    <s v="h/E"/>
    <m/>
    <m/>
    <m/>
    <m/>
    <m/>
    <s v="Pa"/>
    <m/>
    <m/>
    <m/>
    <m/>
    <m/>
    <m/>
    <m/>
    <m/>
    <m/>
    <m/>
    <m/>
    <m/>
    <m/>
    <s v="110"/>
    <m/>
    <s v="x"/>
    <s v="x"/>
    <m/>
    <n v="0"/>
    <m/>
    <m/>
    <m/>
    <m/>
    <m/>
    <m/>
    <m/>
    <m/>
    <m/>
    <m/>
    <m/>
    <m/>
    <m/>
    <m/>
    <m/>
    <m/>
    <m/>
    <m/>
    <m/>
    <m/>
    <m/>
    <m/>
    <m/>
    <m/>
    <m/>
    <m/>
    <m/>
    <m/>
    <m/>
    <m/>
    <m/>
    <m/>
    <m/>
    <m/>
    <m/>
    <m/>
    <m/>
    <m/>
    <m/>
    <m/>
    <m/>
    <m/>
    <m/>
    <m/>
  </r>
  <r>
    <b v="1"/>
    <n v="1037"/>
    <s v="L-1522-315488212"/>
    <s v="1066957584"/>
    <s v="Aaf"/>
    <s v="https://portal.dnb.de/opac.htm?method=simpleSearch&amp;cqlMode=true&amp;query=idn%3D1066957584"/>
    <s v="III 104, 11"/>
    <s v="III 104, 11"/>
    <m/>
    <m/>
    <x v="1"/>
    <m/>
    <m/>
    <m/>
    <m/>
    <m/>
    <m/>
    <m/>
    <m/>
    <m/>
    <m/>
    <m/>
    <m/>
    <m/>
    <m/>
    <m/>
    <x v="5"/>
    <m/>
    <m/>
    <s v="h/E"/>
    <m/>
    <m/>
    <m/>
    <m/>
    <m/>
    <s v="Pa"/>
    <m/>
    <m/>
    <m/>
    <m/>
    <m/>
    <m/>
    <m/>
    <m/>
    <m/>
    <m/>
    <m/>
    <m/>
    <m/>
    <s v="110"/>
    <m/>
    <m/>
    <m/>
    <s v="n"/>
    <n v="0"/>
    <m/>
    <m/>
    <m/>
    <m/>
    <m/>
    <m/>
    <m/>
    <m/>
    <m/>
    <m/>
    <m/>
    <m/>
    <m/>
    <m/>
    <m/>
    <m/>
    <m/>
    <m/>
    <m/>
    <m/>
    <m/>
    <m/>
    <m/>
    <m/>
    <m/>
    <m/>
    <m/>
    <m/>
    <m/>
    <m/>
    <m/>
    <m/>
    <m/>
    <m/>
    <m/>
    <m/>
    <m/>
    <m/>
    <m/>
    <m/>
    <m/>
    <m/>
    <m/>
    <m/>
  </r>
  <r>
    <b v="0"/>
    <n v="1038"/>
    <s v="L-1542-315491949"/>
    <s v="1066961557"/>
    <m/>
    <s v="https://portal.dnb.de/opac.htm?method=simpleSearch&amp;cqlMode=true&amp;query=idn%3D1066961557"/>
    <s v="III 104, 12"/>
    <m/>
    <m/>
    <m/>
    <x v="0"/>
    <m/>
    <m/>
    <m/>
    <m/>
    <m/>
    <m/>
    <m/>
    <m/>
    <m/>
    <m/>
    <s v="DA"/>
    <m/>
    <m/>
    <m/>
    <m/>
    <x v="0"/>
    <m/>
    <m/>
    <m/>
    <m/>
    <m/>
    <m/>
    <m/>
    <m/>
    <m/>
    <m/>
    <m/>
    <m/>
    <m/>
    <m/>
    <m/>
    <m/>
    <m/>
    <m/>
    <m/>
    <m/>
    <m/>
    <m/>
    <m/>
    <m/>
    <m/>
    <m/>
    <m/>
    <n v="0"/>
    <m/>
    <m/>
    <m/>
    <m/>
    <m/>
    <m/>
    <m/>
    <m/>
    <m/>
    <m/>
    <m/>
    <m/>
    <m/>
    <m/>
    <m/>
    <m/>
    <m/>
    <m/>
    <m/>
    <m/>
    <m/>
    <m/>
    <m/>
    <m/>
    <m/>
    <m/>
    <m/>
    <m/>
    <m/>
    <m/>
    <m/>
    <m/>
    <m/>
    <m/>
    <m/>
    <m/>
    <m/>
    <m/>
    <m/>
    <m/>
    <m/>
    <m/>
    <m/>
    <m/>
  </r>
  <r>
    <b v="0"/>
    <n v="1039"/>
    <s v="L-1532-315488085"/>
    <s v="1066957444"/>
    <m/>
    <s v="https://portal.dnb.de/opac.htm?method=simpleSearch&amp;cqlMode=true&amp;query=idn%3D1066957444"/>
    <s v="III 104, 13"/>
    <m/>
    <m/>
    <m/>
    <x v="1"/>
    <m/>
    <m/>
    <m/>
    <m/>
    <m/>
    <m/>
    <m/>
    <m/>
    <m/>
    <m/>
    <m/>
    <m/>
    <m/>
    <m/>
    <m/>
    <x v="10"/>
    <m/>
    <m/>
    <s v="f"/>
    <m/>
    <m/>
    <m/>
    <m/>
    <m/>
    <s v="Pa"/>
    <m/>
    <m/>
    <m/>
    <m/>
    <m/>
    <m/>
    <m/>
    <m/>
    <m/>
    <m/>
    <m/>
    <m/>
    <m/>
    <s v="110"/>
    <m/>
    <m/>
    <m/>
    <s v="n"/>
    <n v="0"/>
    <m/>
    <m/>
    <m/>
    <m/>
    <m/>
    <m/>
    <m/>
    <m/>
    <m/>
    <m/>
    <m/>
    <m/>
    <m/>
    <m/>
    <m/>
    <m/>
    <m/>
    <m/>
    <m/>
    <m/>
    <m/>
    <m/>
    <m/>
    <m/>
    <m/>
    <m/>
    <m/>
    <m/>
    <m/>
    <m/>
    <m/>
    <m/>
    <m/>
    <m/>
    <m/>
    <m/>
    <m/>
    <m/>
    <m/>
    <m/>
    <m/>
    <m/>
    <m/>
    <m/>
  </r>
  <r>
    <b v="1"/>
    <n v="1040"/>
    <s v="L-1525-315492082"/>
    <s v="1066961689"/>
    <s v="Aaf"/>
    <s v="https://portal.dnb.de/opac.htm?method=simpleSearch&amp;cqlMode=true&amp;query=idn%3D1066961689"/>
    <s v="III 104, 14"/>
    <s v="III 104, 14"/>
    <m/>
    <m/>
    <x v="1"/>
    <m/>
    <m/>
    <m/>
    <m/>
    <m/>
    <m/>
    <m/>
    <m/>
    <m/>
    <m/>
    <m/>
    <m/>
    <m/>
    <m/>
    <s v="x"/>
    <x v="6"/>
    <m/>
    <s v="x"/>
    <s v="f/V"/>
    <m/>
    <m/>
    <m/>
    <m/>
    <m/>
    <s v="Pa"/>
    <m/>
    <m/>
    <m/>
    <m/>
    <m/>
    <m/>
    <m/>
    <m/>
    <m/>
    <m/>
    <m/>
    <m/>
    <m/>
    <s v="60"/>
    <m/>
    <m/>
    <m/>
    <s v="n"/>
    <n v="0"/>
    <m/>
    <m/>
    <m/>
    <m/>
    <m/>
    <m/>
    <m/>
    <m/>
    <m/>
    <m/>
    <m/>
    <m/>
    <m/>
    <m/>
    <m/>
    <m/>
    <m/>
    <m/>
    <m/>
    <m/>
    <m/>
    <m/>
    <m/>
    <m/>
    <m/>
    <m/>
    <m/>
    <m/>
    <m/>
    <m/>
    <m/>
    <m/>
    <m/>
    <m/>
    <m/>
    <m/>
    <m/>
    <m/>
    <m/>
    <m/>
    <m/>
    <m/>
    <m/>
    <m/>
  </r>
  <r>
    <b v="1"/>
    <n v="1075"/>
    <s v="L-1524-167183281"/>
    <s v="998898333"/>
    <s v="Aal"/>
    <s v="https://portal.dnb.de/opac.htm?method=simpleSearch&amp;cqlMode=true&amp;query=idn%3D998898333"/>
    <s v="III 104, 14 a"/>
    <s v="III 104, 14 a"/>
    <m/>
    <m/>
    <x v="1"/>
    <m/>
    <m/>
    <m/>
    <m/>
    <m/>
    <m/>
    <m/>
    <m/>
    <m/>
    <m/>
    <m/>
    <m/>
    <m/>
    <m/>
    <m/>
    <x v="9"/>
    <m/>
    <m/>
    <s v="h/E"/>
    <m/>
    <m/>
    <m/>
    <m/>
    <m/>
    <s v="Pa"/>
    <m/>
    <m/>
    <m/>
    <m/>
    <m/>
    <m/>
    <m/>
    <m/>
    <m/>
    <m/>
    <m/>
    <m/>
    <m/>
    <s v="110"/>
    <m/>
    <s v="x"/>
    <s v="x"/>
    <s v="n"/>
    <n v="0"/>
    <m/>
    <m/>
    <m/>
    <m/>
    <m/>
    <m/>
    <m/>
    <m/>
    <m/>
    <m/>
    <m/>
    <m/>
    <m/>
    <m/>
    <m/>
    <m/>
    <m/>
    <m/>
    <m/>
    <m/>
    <m/>
    <m/>
    <m/>
    <m/>
    <m/>
    <m/>
    <m/>
    <m/>
    <m/>
    <m/>
    <m/>
    <m/>
    <m/>
    <m/>
    <m/>
    <m/>
    <m/>
    <m/>
    <m/>
    <m/>
    <m/>
    <m/>
    <m/>
    <m/>
  </r>
  <r>
    <b v="0"/>
    <n v="1076"/>
    <s v="L-1525-168342634"/>
    <s v="999418432"/>
    <m/>
    <s v="https://portal.dnb.de/opac.htm?method=simpleSearch&amp;cqlMode=true&amp;query=idn%3D999418432"/>
    <s v="III 104, 14 b"/>
    <m/>
    <m/>
    <m/>
    <x v="1"/>
    <m/>
    <m/>
    <m/>
    <m/>
    <m/>
    <m/>
    <m/>
    <m/>
    <m/>
    <m/>
    <m/>
    <m/>
    <m/>
    <m/>
    <m/>
    <x v="3"/>
    <m/>
    <s v="x"/>
    <s v="f"/>
    <m/>
    <m/>
    <m/>
    <m/>
    <m/>
    <s v="Pa"/>
    <m/>
    <m/>
    <m/>
    <m/>
    <m/>
    <m/>
    <m/>
    <m/>
    <m/>
    <m/>
    <m/>
    <n v="0"/>
    <s v="x"/>
    <s v="110"/>
    <m/>
    <m/>
    <m/>
    <s v="n"/>
    <n v="0"/>
    <m/>
    <s v="Gewebe"/>
    <m/>
    <m/>
    <m/>
    <m/>
    <m/>
    <m/>
    <m/>
    <m/>
    <m/>
    <m/>
    <m/>
    <m/>
    <m/>
    <m/>
    <m/>
    <m/>
    <m/>
    <m/>
    <m/>
    <m/>
    <m/>
    <m/>
    <m/>
    <m/>
    <m/>
    <m/>
    <m/>
    <m/>
    <m/>
    <m/>
    <m/>
    <m/>
    <m/>
    <m/>
    <m/>
    <m/>
    <m/>
    <m/>
    <m/>
    <m/>
    <m/>
    <m/>
  </r>
  <r>
    <b v="1"/>
    <m/>
    <s v="L-1524-786237821"/>
    <s v="1263573177"/>
    <s v="Qd"/>
    <m/>
    <s v="III 104, 14 b"/>
    <s v="III 104, 14 b"/>
    <m/>
    <m/>
    <x v="0"/>
    <m/>
    <m/>
    <m/>
    <m/>
    <m/>
    <m/>
    <m/>
    <m/>
    <m/>
    <m/>
    <m/>
    <m/>
    <m/>
    <m/>
    <m/>
    <x v="0"/>
    <m/>
    <m/>
    <m/>
    <m/>
    <m/>
    <m/>
    <m/>
    <m/>
    <m/>
    <m/>
    <m/>
    <m/>
    <m/>
    <m/>
    <m/>
    <m/>
    <m/>
    <m/>
    <m/>
    <m/>
    <m/>
    <m/>
    <m/>
    <m/>
    <m/>
    <m/>
    <m/>
    <m/>
    <m/>
    <m/>
    <m/>
    <m/>
    <m/>
    <m/>
    <m/>
    <m/>
    <m/>
    <m/>
    <m/>
    <m/>
    <m/>
    <m/>
    <m/>
    <m/>
    <m/>
    <m/>
    <m/>
    <m/>
    <m/>
    <m/>
    <m/>
    <m/>
    <m/>
    <m/>
    <m/>
    <m/>
    <m/>
    <m/>
    <m/>
    <m/>
    <m/>
    <m/>
    <m/>
    <m/>
    <m/>
    <m/>
    <m/>
    <m/>
    <m/>
    <m/>
    <m/>
    <m/>
  </r>
  <r>
    <b v="0"/>
    <n v="1077"/>
    <s v="L-1524-156068702"/>
    <s v="994509901"/>
    <m/>
    <s v="https://portal.dnb.de/opac.htm?method=simpleSearch&amp;cqlMode=true&amp;query=idn%3D994509901"/>
    <s v="III 104, 14/b (angebunden)"/>
    <m/>
    <m/>
    <m/>
    <x v="0"/>
    <m/>
    <m/>
    <m/>
    <m/>
    <m/>
    <m/>
    <m/>
    <m/>
    <m/>
    <m/>
    <m/>
    <m/>
    <m/>
    <m/>
    <m/>
    <x v="0"/>
    <m/>
    <m/>
    <m/>
    <m/>
    <m/>
    <m/>
    <m/>
    <m/>
    <m/>
    <m/>
    <m/>
    <m/>
    <m/>
    <m/>
    <m/>
    <m/>
    <m/>
    <m/>
    <m/>
    <m/>
    <m/>
    <m/>
    <m/>
    <m/>
    <m/>
    <m/>
    <m/>
    <n v="0"/>
    <m/>
    <m/>
    <m/>
    <m/>
    <m/>
    <m/>
    <m/>
    <m/>
    <m/>
    <m/>
    <m/>
    <m/>
    <m/>
    <m/>
    <m/>
    <m/>
    <m/>
    <m/>
    <m/>
    <m/>
    <m/>
    <m/>
    <m/>
    <m/>
    <m/>
    <m/>
    <m/>
    <m/>
    <m/>
    <m/>
    <m/>
    <m/>
    <m/>
    <m/>
    <m/>
    <m/>
    <m/>
    <m/>
    <m/>
    <m/>
    <m/>
    <m/>
    <m/>
    <m/>
  </r>
  <r>
    <b v="1"/>
    <n v="1041"/>
    <s v="L-1527-315493208"/>
    <s v="1066962936"/>
    <s v="Aaf"/>
    <s v="https://portal.dnb.de/opac.htm?method=simpleSearch&amp;cqlMode=true&amp;query=idn%3D1066962936"/>
    <s v="III 104, 15"/>
    <s v="III 104, 15"/>
    <m/>
    <m/>
    <x v="1"/>
    <m/>
    <m/>
    <m/>
    <m/>
    <m/>
    <m/>
    <m/>
    <m/>
    <m/>
    <m/>
    <m/>
    <m/>
    <m/>
    <m/>
    <m/>
    <x v="4"/>
    <s v="x"/>
    <m/>
    <s v="h/E"/>
    <m/>
    <m/>
    <m/>
    <m/>
    <m/>
    <s v="Pa"/>
    <s v="x"/>
    <m/>
    <m/>
    <m/>
    <m/>
    <m/>
    <m/>
    <m/>
    <m/>
    <m/>
    <m/>
    <m/>
    <m/>
    <s v="110"/>
    <m/>
    <m/>
    <m/>
    <s v="n"/>
    <n v="0"/>
    <m/>
    <m/>
    <m/>
    <m/>
    <m/>
    <m/>
    <m/>
    <m/>
    <m/>
    <m/>
    <m/>
    <m/>
    <m/>
    <m/>
    <m/>
    <m/>
    <m/>
    <m/>
    <m/>
    <m/>
    <m/>
    <m/>
    <m/>
    <m/>
    <m/>
    <m/>
    <m/>
    <m/>
    <m/>
    <m/>
    <m/>
    <m/>
    <m/>
    <m/>
    <m/>
    <m/>
    <m/>
    <m/>
    <m/>
    <m/>
    <m/>
    <m/>
    <m/>
    <m/>
  </r>
  <r>
    <b v="1"/>
    <n v="1078"/>
    <s v="L-1527-167684795"/>
    <s v="999178016"/>
    <s v="Aal"/>
    <s v="https://portal.dnb.de/opac.htm?method=simpleSearch&amp;cqlMode=true&amp;query=idn%3D999178016"/>
    <s v="III 104, 15 a"/>
    <s v="III 104, 15a"/>
    <m/>
    <m/>
    <x v="1"/>
    <m/>
    <m/>
    <m/>
    <m/>
    <m/>
    <m/>
    <m/>
    <m/>
    <m/>
    <m/>
    <m/>
    <m/>
    <m/>
    <m/>
    <m/>
    <x v="9"/>
    <m/>
    <m/>
    <s v="h/E"/>
    <m/>
    <m/>
    <m/>
    <m/>
    <m/>
    <s v="Pa"/>
    <m/>
    <m/>
    <m/>
    <m/>
    <m/>
    <m/>
    <m/>
    <m/>
    <m/>
    <m/>
    <m/>
    <m/>
    <m/>
    <s v="110"/>
    <m/>
    <m/>
    <m/>
    <s v="n"/>
    <n v="0"/>
    <m/>
    <m/>
    <m/>
    <m/>
    <m/>
    <m/>
    <m/>
    <m/>
    <m/>
    <m/>
    <m/>
    <m/>
    <m/>
    <m/>
    <m/>
    <m/>
    <m/>
    <m/>
    <m/>
    <m/>
    <m/>
    <m/>
    <m/>
    <m/>
    <m/>
    <m/>
    <m/>
    <m/>
    <m/>
    <m/>
    <m/>
    <m/>
    <m/>
    <m/>
    <m/>
    <m/>
    <m/>
    <m/>
    <m/>
    <m/>
    <m/>
    <m/>
    <m/>
    <m/>
  </r>
  <r>
    <b v="1"/>
    <n v="1079"/>
    <s v="L-1529-167684949"/>
    <s v="999178199"/>
    <s v="Aal"/>
    <s v="https://portal.dnb.de/opac.htm?method=simpleSearch&amp;cqlMode=true&amp;query=idn%3D999178199"/>
    <s v="III 104, 15 b"/>
    <s v="III 104, 15b"/>
    <m/>
    <m/>
    <x v="1"/>
    <m/>
    <m/>
    <m/>
    <m/>
    <m/>
    <m/>
    <m/>
    <m/>
    <m/>
    <m/>
    <m/>
    <m/>
    <m/>
    <m/>
    <m/>
    <x v="5"/>
    <m/>
    <m/>
    <s v="h/E"/>
    <m/>
    <m/>
    <m/>
    <m/>
    <m/>
    <s v="Pa"/>
    <m/>
    <m/>
    <m/>
    <m/>
    <m/>
    <m/>
    <m/>
    <m/>
    <m/>
    <m/>
    <m/>
    <m/>
    <m/>
    <s v="110"/>
    <m/>
    <s v="x"/>
    <s v="x"/>
    <s v="n"/>
    <n v="0"/>
    <m/>
    <m/>
    <m/>
    <m/>
    <m/>
    <m/>
    <m/>
    <m/>
    <m/>
    <m/>
    <m/>
    <m/>
    <m/>
    <m/>
    <m/>
    <m/>
    <m/>
    <m/>
    <m/>
    <m/>
    <m/>
    <m/>
    <m/>
    <m/>
    <m/>
    <m/>
    <m/>
    <m/>
    <m/>
    <m/>
    <m/>
    <m/>
    <m/>
    <m/>
    <m/>
    <m/>
    <m/>
    <m/>
    <m/>
    <m/>
    <m/>
    <m/>
    <m/>
    <m/>
  </r>
  <r>
    <b v="1"/>
    <n v="1042"/>
    <s v="L-1531-315494573"/>
    <s v="1066964343"/>
    <s v="Aaf"/>
    <s v="https://portal.dnb.de/opac.htm?method=simpleSearch&amp;cqlMode=true&amp;query=idn%3D1066964343"/>
    <s v="III 104, 16"/>
    <s v="III 104, 16"/>
    <m/>
    <m/>
    <x v="1"/>
    <m/>
    <m/>
    <m/>
    <m/>
    <m/>
    <m/>
    <m/>
    <m/>
    <m/>
    <m/>
    <m/>
    <m/>
    <m/>
    <m/>
    <m/>
    <x v="10"/>
    <m/>
    <m/>
    <s v="f"/>
    <m/>
    <m/>
    <m/>
    <m/>
    <m/>
    <s v="Pa"/>
    <m/>
    <m/>
    <m/>
    <m/>
    <m/>
    <m/>
    <m/>
    <m/>
    <m/>
    <m/>
    <m/>
    <m/>
    <m/>
    <s v="180"/>
    <m/>
    <m/>
    <m/>
    <s v="n"/>
    <n v="0"/>
    <m/>
    <m/>
    <m/>
    <m/>
    <m/>
    <m/>
    <m/>
    <m/>
    <m/>
    <m/>
    <m/>
    <m/>
    <m/>
    <m/>
    <m/>
    <m/>
    <m/>
    <m/>
    <m/>
    <m/>
    <m/>
    <m/>
    <m/>
    <m/>
    <m/>
    <m/>
    <m/>
    <m/>
    <m/>
    <m/>
    <m/>
    <m/>
    <m/>
    <m/>
    <m/>
    <m/>
    <m/>
    <m/>
    <m/>
    <m/>
    <m/>
    <m/>
    <m/>
    <m/>
  </r>
  <r>
    <b v="0"/>
    <n v="1080"/>
    <s v="L-1556-315062746"/>
    <s v="106667423X"/>
    <m/>
    <s v="https://portal.dnb.de/opac.htm?method=simpleSearch&amp;cqlMode=true&amp;query=idn%3D106667423X"/>
    <s v="III 104, 16 a"/>
    <m/>
    <m/>
    <m/>
    <x v="1"/>
    <m/>
    <m/>
    <m/>
    <m/>
    <m/>
    <m/>
    <m/>
    <m/>
    <m/>
    <m/>
    <m/>
    <m/>
    <m/>
    <m/>
    <m/>
    <x v="3"/>
    <m/>
    <m/>
    <s v="h"/>
    <m/>
    <m/>
    <m/>
    <m/>
    <m/>
    <s v="Pa"/>
    <m/>
    <m/>
    <m/>
    <m/>
    <m/>
    <m/>
    <m/>
    <m/>
    <m/>
    <m/>
    <m/>
    <m/>
    <m/>
    <s v="nur 110"/>
    <s v="x"/>
    <m/>
    <m/>
    <s v="n"/>
    <n v="0"/>
    <m/>
    <s v="Gewebe"/>
    <m/>
    <m/>
    <m/>
    <m/>
    <m/>
    <s v="Buch ist stärker beschädigt, aber mit JP notgesichert, daher stabil genug für Digit. --&gt; mit Stephanie besprechen, ob Rest. dennoch erwünscht (dann ws. aber nicht mehr so gut aufzuschlagen)"/>
    <s v="x nur 110, mit Begleitung"/>
    <s v="Box (Kassette ist zu klein)"/>
    <m/>
    <m/>
    <m/>
    <m/>
    <m/>
    <m/>
    <m/>
    <m/>
    <m/>
    <m/>
    <m/>
    <m/>
    <m/>
    <m/>
    <m/>
    <m/>
    <m/>
    <m/>
    <m/>
    <m/>
    <m/>
    <m/>
    <m/>
    <m/>
    <m/>
    <m/>
    <m/>
    <m/>
    <m/>
    <m/>
    <m/>
    <m/>
    <m/>
    <m/>
  </r>
  <r>
    <b v="1"/>
    <m/>
    <s v="L-1500-704954621"/>
    <s v="1223003582"/>
    <s v="Qd"/>
    <m/>
    <s v="III 104, 16 a"/>
    <s v="III 104, 16 a"/>
    <m/>
    <m/>
    <x v="0"/>
    <m/>
    <m/>
    <m/>
    <m/>
    <m/>
    <m/>
    <m/>
    <m/>
    <m/>
    <m/>
    <m/>
    <m/>
    <m/>
    <m/>
    <m/>
    <x v="0"/>
    <m/>
    <m/>
    <m/>
    <m/>
    <m/>
    <m/>
    <m/>
    <m/>
    <m/>
    <m/>
    <m/>
    <m/>
    <m/>
    <m/>
    <m/>
    <m/>
    <m/>
    <m/>
    <m/>
    <m/>
    <m/>
    <m/>
    <m/>
    <m/>
    <m/>
    <m/>
    <m/>
    <m/>
    <m/>
    <m/>
    <m/>
    <m/>
    <m/>
    <m/>
    <m/>
    <m/>
    <m/>
    <m/>
    <m/>
    <m/>
    <m/>
    <m/>
    <m/>
    <m/>
    <m/>
    <m/>
    <m/>
    <m/>
    <m/>
    <m/>
    <m/>
    <m/>
    <m/>
    <m/>
    <m/>
    <m/>
    <m/>
    <m/>
    <m/>
    <m/>
    <m/>
    <m/>
    <m/>
    <m/>
    <m/>
    <m/>
    <m/>
    <m/>
    <m/>
    <m/>
    <m/>
    <m/>
  </r>
  <r>
    <b v="1"/>
    <n v="1043"/>
    <s v="L-1531-315489243"/>
    <s v="1066958637"/>
    <s v="Aaf"/>
    <s v="https://portal.dnb.de/opac.htm?method=simpleSearch&amp;cqlMode=true&amp;query=idn%3D1066958637"/>
    <s v="III 104, 17"/>
    <s v="III 104, 17"/>
    <m/>
    <m/>
    <x v="1"/>
    <m/>
    <m/>
    <m/>
    <m/>
    <m/>
    <m/>
    <m/>
    <m/>
    <m/>
    <m/>
    <m/>
    <m/>
    <m/>
    <m/>
    <m/>
    <x v="1"/>
    <m/>
    <m/>
    <m/>
    <m/>
    <m/>
    <m/>
    <m/>
    <m/>
    <s v="Pa"/>
    <m/>
    <m/>
    <m/>
    <m/>
    <m/>
    <m/>
    <m/>
    <m/>
    <m/>
    <m/>
    <m/>
    <m/>
    <m/>
    <s v="nur 110"/>
    <m/>
    <m/>
    <m/>
    <s v="n"/>
    <n v="0"/>
    <m/>
    <s v="Gewebe"/>
    <m/>
    <m/>
    <m/>
    <m/>
    <m/>
    <s v="Einband liegt der Kassette bei"/>
    <m/>
    <m/>
    <m/>
    <m/>
    <m/>
    <m/>
    <m/>
    <m/>
    <m/>
    <m/>
    <m/>
    <m/>
    <m/>
    <m/>
    <m/>
    <m/>
    <m/>
    <m/>
    <m/>
    <m/>
    <m/>
    <m/>
    <m/>
    <m/>
    <m/>
    <m/>
    <m/>
    <m/>
    <m/>
    <m/>
    <m/>
    <m/>
    <m/>
    <m/>
    <m/>
    <m/>
  </r>
  <r>
    <b v="1"/>
    <n v="1044"/>
    <s v="L-1532-315307668"/>
    <s v="1066848564"/>
    <s v="AaB"/>
    <s v="https://portal.dnb.de/opac.htm?method=simpleSearch&amp;cqlMode=true&amp;query=idn%3D1066848564"/>
    <s v="III 104, 18"/>
    <s v="III 104, 18"/>
    <m/>
    <m/>
    <x v="2"/>
    <m/>
    <m/>
    <m/>
    <m/>
    <m/>
    <m/>
    <m/>
    <m/>
    <m/>
    <m/>
    <m/>
    <m/>
    <m/>
    <m/>
    <m/>
    <x v="2"/>
    <s v="x"/>
    <m/>
    <s v="h/E"/>
    <m/>
    <m/>
    <m/>
    <m/>
    <m/>
    <s v="Pa"/>
    <m/>
    <m/>
    <m/>
    <m/>
    <m/>
    <m/>
    <m/>
    <m/>
    <m/>
    <m/>
    <m/>
    <m/>
    <m/>
    <s v="110"/>
    <m/>
    <m/>
    <m/>
    <s v="n"/>
    <n v="0"/>
    <m/>
    <m/>
    <m/>
    <s v="x"/>
    <m/>
    <m/>
    <m/>
    <m/>
    <m/>
    <m/>
    <m/>
    <m/>
    <m/>
    <m/>
    <m/>
    <m/>
    <m/>
    <m/>
    <m/>
    <m/>
    <m/>
    <m/>
    <m/>
    <m/>
    <m/>
    <m/>
    <m/>
    <m/>
    <m/>
    <m/>
    <m/>
    <m/>
    <m/>
    <m/>
    <m/>
    <m/>
    <m/>
    <m/>
    <m/>
    <m/>
    <m/>
    <m/>
    <m/>
    <m/>
  </r>
  <r>
    <b v="1"/>
    <n v="1081"/>
    <s v="L-1536-167113534"/>
    <s v="998890197"/>
    <s v="Aal"/>
    <s v="https://portal.dnb.de/opac.htm?method=simpleSearch&amp;cqlMode=true&amp;query=idn%3D998890197"/>
    <s v="III 104, 18 a"/>
    <s v="III 104, 18a"/>
    <m/>
    <m/>
    <x v="1"/>
    <m/>
    <m/>
    <m/>
    <m/>
    <m/>
    <m/>
    <m/>
    <m/>
    <m/>
    <m/>
    <m/>
    <m/>
    <m/>
    <m/>
    <m/>
    <x v="9"/>
    <m/>
    <m/>
    <s v="h/E"/>
    <m/>
    <m/>
    <m/>
    <m/>
    <m/>
    <s v="Pa"/>
    <m/>
    <m/>
    <m/>
    <m/>
    <m/>
    <m/>
    <m/>
    <m/>
    <m/>
    <m/>
    <m/>
    <m/>
    <m/>
    <s v="110"/>
    <m/>
    <s v="x"/>
    <s v="x"/>
    <s v="n"/>
    <n v="0"/>
    <m/>
    <m/>
    <m/>
    <m/>
    <m/>
    <m/>
    <m/>
    <m/>
    <m/>
    <m/>
    <m/>
    <m/>
    <m/>
    <m/>
    <m/>
    <m/>
    <m/>
    <m/>
    <m/>
    <m/>
    <m/>
    <m/>
    <m/>
    <m/>
    <m/>
    <m/>
    <m/>
    <m/>
    <m/>
    <m/>
    <m/>
    <m/>
    <m/>
    <m/>
    <m/>
    <m/>
    <m/>
    <m/>
    <m/>
    <m/>
    <m/>
    <m/>
    <m/>
    <m/>
  </r>
  <r>
    <b v="1"/>
    <n v="1082"/>
    <s v="L-1536-167934902"/>
    <s v="999336967"/>
    <s v="Aal"/>
    <s v="https://portal.dnb.de/opac.htm?method=simpleSearch&amp;cqlMode=true&amp;query=idn%3D999336967"/>
    <s v="III 104, 18 b"/>
    <s v="III 104, 18 b"/>
    <m/>
    <m/>
    <x v="1"/>
    <m/>
    <m/>
    <m/>
    <m/>
    <m/>
    <m/>
    <m/>
    <m/>
    <m/>
    <m/>
    <m/>
    <m/>
    <m/>
    <m/>
    <m/>
    <x v="3"/>
    <m/>
    <s v="x"/>
    <s v="f"/>
    <m/>
    <m/>
    <m/>
    <m/>
    <m/>
    <s v="Pa"/>
    <m/>
    <m/>
    <m/>
    <m/>
    <m/>
    <m/>
    <m/>
    <m/>
    <m/>
    <m/>
    <m/>
    <m/>
    <m/>
    <s v="110"/>
    <m/>
    <s v="x"/>
    <s v="x"/>
    <s v="n"/>
    <n v="0"/>
    <m/>
    <m/>
    <m/>
    <m/>
    <s v="x"/>
    <m/>
    <m/>
    <m/>
    <m/>
    <m/>
    <m/>
    <m/>
    <m/>
    <m/>
    <m/>
    <m/>
    <m/>
    <m/>
    <m/>
    <m/>
    <m/>
    <m/>
    <m/>
    <m/>
    <m/>
    <m/>
    <m/>
    <m/>
    <m/>
    <m/>
    <m/>
    <m/>
    <m/>
    <m/>
    <m/>
    <m/>
    <m/>
    <m/>
    <m/>
    <m/>
    <m/>
    <m/>
    <m/>
    <m/>
  </r>
  <r>
    <b v="0"/>
    <n v="1045"/>
    <s v="L-1538-315492058"/>
    <s v="1066961654"/>
    <m/>
    <s v="https://portal.dnb.de/opac.htm?method=simpleSearch&amp;cqlMode=true&amp;query=idn%3D1066961654"/>
    <s v="III 104, 19"/>
    <m/>
    <m/>
    <m/>
    <x v="1"/>
    <m/>
    <m/>
    <m/>
    <m/>
    <m/>
    <m/>
    <m/>
    <m/>
    <m/>
    <m/>
    <m/>
    <m/>
    <m/>
    <m/>
    <m/>
    <x v="4"/>
    <s v="x"/>
    <m/>
    <s v="h/E"/>
    <m/>
    <m/>
    <m/>
    <m/>
    <m/>
    <s v="Pa"/>
    <m/>
    <m/>
    <m/>
    <m/>
    <m/>
    <m/>
    <m/>
    <m/>
    <m/>
    <m/>
    <m/>
    <m/>
    <m/>
    <s v="110"/>
    <m/>
    <m/>
    <m/>
    <s v="n"/>
    <n v="0"/>
    <m/>
    <m/>
    <m/>
    <m/>
    <m/>
    <m/>
    <m/>
    <m/>
    <m/>
    <m/>
    <m/>
    <m/>
    <m/>
    <m/>
    <m/>
    <m/>
    <m/>
    <m/>
    <m/>
    <m/>
    <m/>
    <m/>
    <m/>
    <m/>
    <m/>
    <m/>
    <m/>
    <m/>
    <m/>
    <m/>
    <m/>
    <m/>
    <m/>
    <m/>
    <m/>
    <m/>
    <m/>
    <m/>
    <m/>
    <m/>
    <m/>
    <m/>
    <m/>
    <m/>
  </r>
  <r>
    <b v="1"/>
    <m/>
    <s v="L-9999-41482752X"/>
    <s v="1138311278"/>
    <s v="Qd"/>
    <m/>
    <s v="III 104, 19"/>
    <s v="III 104, 19"/>
    <m/>
    <m/>
    <x v="0"/>
    <m/>
    <m/>
    <m/>
    <m/>
    <m/>
    <m/>
    <m/>
    <m/>
    <m/>
    <m/>
    <m/>
    <m/>
    <m/>
    <m/>
    <m/>
    <x v="0"/>
    <m/>
    <m/>
    <m/>
    <m/>
    <m/>
    <m/>
    <m/>
    <m/>
    <m/>
    <m/>
    <m/>
    <m/>
    <m/>
    <m/>
    <m/>
    <m/>
    <m/>
    <m/>
    <m/>
    <m/>
    <m/>
    <m/>
    <m/>
    <m/>
    <m/>
    <m/>
    <m/>
    <m/>
    <m/>
    <m/>
    <m/>
    <m/>
    <m/>
    <m/>
    <m/>
    <m/>
    <m/>
    <m/>
    <m/>
    <m/>
    <m/>
    <m/>
    <m/>
    <m/>
    <m/>
    <m/>
    <m/>
    <m/>
    <m/>
    <m/>
    <m/>
    <m/>
    <m/>
    <m/>
    <m/>
    <m/>
    <m/>
    <m/>
    <m/>
    <m/>
    <m/>
    <m/>
    <m/>
    <m/>
    <m/>
    <m/>
    <m/>
    <m/>
    <m/>
    <m/>
    <m/>
    <m/>
  </r>
  <r>
    <b v="0"/>
    <n v="1083"/>
    <s v="L-1880-669845418"/>
    <s v="1002510953"/>
    <m/>
    <s v="https://portal.dnb.de/opac.htm?method=simpleSearch&amp;cqlMode=true&amp;query=idn%3D1002510953"/>
    <s v="III 104, 19 (1. angebundenes Werk)"/>
    <m/>
    <m/>
    <m/>
    <x v="0"/>
    <m/>
    <m/>
    <m/>
    <m/>
    <m/>
    <m/>
    <m/>
    <m/>
    <m/>
    <m/>
    <m/>
    <m/>
    <m/>
    <m/>
    <m/>
    <x v="0"/>
    <m/>
    <m/>
    <m/>
    <m/>
    <m/>
    <m/>
    <m/>
    <m/>
    <m/>
    <m/>
    <m/>
    <m/>
    <m/>
    <m/>
    <m/>
    <m/>
    <m/>
    <m/>
    <m/>
    <m/>
    <m/>
    <m/>
    <m/>
    <m/>
    <m/>
    <m/>
    <m/>
    <n v="0"/>
    <m/>
    <m/>
    <m/>
    <m/>
    <m/>
    <m/>
    <m/>
    <m/>
    <m/>
    <m/>
    <m/>
    <m/>
    <m/>
    <m/>
    <m/>
    <m/>
    <m/>
    <m/>
    <m/>
    <m/>
    <m/>
    <m/>
    <m/>
    <m/>
    <m/>
    <m/>
    <m/>
    <m/>
    <m/>
    <m/>
    <m/>
    <m/>
    <m/>
    <m/>
    <m/>
    <m/>
    <m/>
    <m/>
    <m/>
    <m/>
    <m/>
    <m/>
    <m/>
    <m/>
  </r>
  <r>
    <b v="0"/>
    <n v="1084"/>
    <s v="L-1880-669844985"/>
    <s v="1208238930"/>
    <m/>
    <s v="https://portal.dnb.de/opac.htm?method=simpleSearch&amp;cqlMode=true&amp;query=idn%3D1208238930"/>
    <s v="III 104, 19 (2. angebundenes Werk)"/>
    <m/>
    <m/>
    <m/>
    <x v="0"/>
    <m/>
    <m/>
    <m/>
    <m/>
    <m/>
    <m/>
    <m/>
    <m/>
    <m/>
    <m/>
    <m/>
    <m/>
    <m/>
    <m/>
    <m/>
    <x v="0"/>
    <m/>
    <m/>
    <m/>
    <m/>
    <m/>
    <m/>
    <m/>
    <m/>
    <m/>
    <m/>
    <m/>
    <m/>
    <m/>
    <m/>
    <m/>
    <m/>
    <m/>
    <m/>
    <m/>
    <m/>
    <m/>
    <m/>
    <m/>
    <m/>
    <m/>
    <m/>
    <m/>
    <n v="0"/>
    <m/>
    <m/>
    <m/>
    <m/>
    <m/>
    <m/>
    <m/>
    <m/>
    <m/>
    <m/>
    <m/>
    <m/>
    <m/>
    <m/>
    <m/>
    <m/>
    <m/>
    <m/>
    <m/>
    <m/>
    <m/>
    <m/>
    <m/>
    <m/>
    <m/>
    <m/>
    <m/>
    <m/>
    <m/>
    <m/>
    <m/>
    <m/>
    <m/>
    <m/>
    <m/>
    <m/>
    <m/>
    <m/>
    <m/>
    <m/>
    <m/>
    <m/>
    <m/>
    <m/>
  </r>
  <r>
    <b v="1"/>
    <n v="1085"/>
    <s v="L-1537-159443032"/>
    <s v="995384096"/>
    <s v="Aal"/>
    <s v="https://portal.dnb.de/opac.htm?method=simpleSearch&amp;cqlMode=true&amp;query=idn%3D995384096"/>
    <s v="III 104, 19 a"/>
    <s v="III 104, 19a"/>
    <m/>
    <m/>
    <x v="1"/>
    <m/>
    <m/>
    <m/>
    <m/>
    <m/>
    <m/>
    <m/>
    <m/>
    <m/>
    <m/>
    <m/>
    <m/>
    <m/>
    <m/>
    <m/>
    <x v="9"/>
    <m/>
    <m/>
    <s v="h/E"/>
    <m/>
    <m/>
    <m/>
    <m/>
    <m/>
    <s v="Pa"/>
    <m/>
    <m/>
    <m/>
    <m/>
    <m/>
    <m/>
    <m/>
    <m/>
    <m/>
    <m/>
    <m/>
    <m/>
    <m/>
    <s v="110"/>
    <m/>
    <s v="x"/>
    <s v="x"/>
    <s v="n"/>
    <n v="0"/>
    <m/>
    <m/>
    <m/>
    <m/>
    <m/>
    <m/>
    <m/>
    <m/>
    <m/>
    <m/>
    <m/>
    <m/>
    <m/>
    <m/>
    <m/>
    <m/>
    <m/>
    <m/>
    <m/>
    <m/>
    <m/>
    <m/>
    <m/>
    <m/>
    <m/>
    <m/>
    <m/>
    <m/>
    <m/>
    <m/>
    <m/>
    <m/>
    <m/>
    <m/>
    <m/>
    <m/>
    <m/>
    <m/>
    <m/>
    <m/>
    <m/>
    <m/>
    <m/>
    <m/>
  </r>
  <r>
    <b v="0"/>
    <n v="1046"/>
    <s v="L-1539-315083689"/>
    <s v="1066696314"/>
    <m/>
    <s v="https://portal.dnb.de/opac.htm?method=simpleSearch&amp;cqlMode=true&amp;query=idn%3D1066696314"/>
    <s v="III 104, 20"/>
    <m/>
    <m/>
    <m/>
    <x v="2"/>
    <m/>
    <m/>
    <m/>
    <m/>
    <m/>
    <m/>
    <m/>
    <m/>
    <m/>
    <m/>
    <m/>
    <m/>
    <m/>
    <m/>
    <m/>
    <x v="7"/>
    <m/>
    <s v="x"/>
    <s v="h/E"/>
    <s v="x"/>
    <m/>
    <m/>
    <m/>
    <m/>
    <s v="Pa"/>
    <m/>
    <m/>
    <m/>
    <m/>
    <m/>
    <m/>
    <m/>
    <m/>
    <m/>
    <m/>
    <m/>
    <m/>
    <m/>
    <s v="110"/>
    <m/>
    <m/>
    <m/>
    <s v="n"/>
    <n v="0"/>
    <m/>
    <s v="Gewebe"/>
    <m/>
    <m/>
    <m/>
    <m/>
    <m/>
    <m/>
    <m/>
    <m/>
    <m/>
    <m/>
    <m/>
    <m/>
    <m/>
    <m/>
    <m/>
    <m/>
    <m/>
    <m/>
    <m/>
    <m/>
    <m/>
    <m/>
    <m/>
    <m/>
    <m/>
    <m/>
    <m/>
    <m/>
    <m/>
    <m/>
    <m/>
    <m/>
    <m/>
    <m/>
    <m/>
    <m/>
    <m/>
    <m/>
    <m/>
    <m/>
    <m/>
    <m/>
  </r>
  <r>
    <b v="1"/>
    <m/>
    <s v="L-9999-401757196"/>
    <s v="1129395545"/>
    <s v="Qd"/>
    <m/>
    <s v="III 104, 20"/>
    <s v="III 104, 20"/>
    <m/>
    <m/>
    <x v="0"/>
    <m/>
    <m/>
    <m/>
    <m/>
    <m/>
    <m/>
    <m/>
    <m/>
    <m/>
    <m/>
    <m/>
    <m/>
    <m/>
    <m/>
    <m/>
    <x v="0"/>
    <m/>
    <m/>
    <m/>
    <m/>
    <m/>
    <m/>
    <m/>
    <m/>
    <m/>
    <m/>
    <m/>
    <m/>
    <m/>
    <m/>
    <m/>
    <m/>
    <m/>
    <m/>
    <m/>
    <m/>
    <m/>
    <m/>
    <m/>
    <m/>
    <m/>
    <m/>
    <m/>
    <m/>
    <m/>
    <m/>
    <m/>
    <m/>
    <m/>
    <m/>
    <m/>
    <m/>
    <m/>
    <m/>
    <m/>
    <m/>
    <m/>
    <m/>
    <m/>
    <m/>
    <m/>
    <m/>
    <m/>
    <m/>
    <m/>
    <m/>
    <m/>
    <m/>
    <m/>
    <m/>
    <m/>
    <m/>
    <m/>
    <m/>
    <m/>
    <m/>
    <m/>
    <m/>
    <m/>
    <m/>
    <m/>
    <m/>
    <m/>
    <m/>
    <m/>
    <m/>
    <m/>
    <m/>
  </r>
  <r>
    <b v="0"/>
    <n v="1087"/>
    <s v="L-1619-670404942"/>
    <s v="1208535919"/>
    <m/>
    <s v="https://portal.dnb.de/opac.htm?method=simpleSearch&amp;cqlMode=true&amp;query=idn%3D1208535919"/>
    <s v="III 104, 20 (1. angebundenes Werk)"/>
    <m/>
    <m/>
    <m/>
    <x v="0"/>
    <m/>
    <m/>
    <m/>
    <m/>
    <m/>
    <m/>
    <m/>
    <m/>
    <m/>
    <m/>
    <m/>
    <m/>
    <m/>
    <m/>
    <m/>
    <x v="0"/>
    <m/>
    <m/>
    <m/>
    <m/>
    <m/>
    <m/>
    <m/>
    <m/>
    <m/>
    <m/>
    <m/>
    <m/>
    <m/>
    <m/>
    <m/>
    <m/>
    <m/>
    <m/>
    <m/>
    <m/>
    <m/>
    <m/>
    <m/>
    <m/>
    <m/>
    <m/>
    <m/>
    <n v="0"/>
    <m/>
    <m/>
    <m/>
    <m/>
    <m/>
    <m/>
    <m/>
    <m/>
    <m/>
    <m/>
    <m/>
    <m/>
    <m/>
    <m/>
    <m/>
    <m/>
    <m/>
    <m/>
    <m/>
    <m/>
    <m/>
    <m/>
    <m/>
    <m/>
    <m/>
    <m/>
    <m/>
    <m/>
    <m/>
    <m/>
    <m/>
    <m/>
    <m/>
    <m/>
    <m/>
    <m/>
    <m/>
    <m/>
    <m/>
    <m/>
    <m/>
    <m/>
    <m/>
    <m/>
  </r>
  <r>
    <b v="0"/>
    <n v="1088"/>
    <s v="L-1619-670405078"/>
    <s v="1208536184"/>
    <m/>
    <s v="https://portal.dnb.de/opac.htm?method=simpleSearch&amp;cqlMode=true&amp;query=idn%3D1208536184"/>
    <s v="III 104, 20 (2. angebundenes Werk)"/>
    <m/>
    <m/>
    <m/>
    <x v="0"/>
    <m/>
    <m/>
    <m/>
    <m/>
    <m/>
    <m/>
    <m/>
    <m/>
    <m/>
    <m/>
    <m/>
    <m/>
    <m/>
    <m/>
    <m/>
    <x v="0"/>
    <m/>
    <m/>
    <m/>
    <m/>
    <m/>
    <m/>
    <m/>
    <m/>
    <m/>
    <m/>
    <m/>
    <m/>
    <m/>
    <m/>
    <m/>
    <m/>
    <m/>
    <m/>
    <m/>
    <m/>
    <m/>
    <m/>
    <m/>
    <m/>
    <m/>
    <m/>
    <m/>
    <n v="0"/>
    <m/>
    <m/>
    <m/>
    <m/>
    <m/>
    <m/>
    <m/>
    <m/>
    <m/>
    <m/>
    <m/>
    <m/>
    <m/>
    <m/>
    <m/>
    <m/>
    <m/>
    <m/>
    <m/>
    <m/>
    <m/>
    <m/>
    <m/>
    <m/>
    <m/>
    <m/>
    <m/>
    <m/>
    <m/>
    <m/>
    <m/>
    <m/>
    <m/>
    <m/>
    <m/>
    <m/>
    <m/>
    <m/>
    <m/>
    <m/>
    <m/>
    <m/>
    <m/>
    <m/>
  </r>
  <r>
    <b v="1"/>
    <n v="1091"/>
    <s v="L-1539-167079905"/>
    <s v="998857661"/>
    <s v="Afl"/>
    <s v="https://portal.dnb.de/opac.htm?method=simpleSearch&amp;cqlMode=true&amp;query=idn%3D998857661"/>
    <s v="III 104, 20 a - 1"/>
    <s v="III 104, 20 a"/>
    <m/>
    <m/>
    <x v="2"/>
    <m/>
    <m/>
    <m/>
    <m/>
    <m/>
    <m/>
    <m/>
    <m/>
    <m/>
    <m/>
    <m/>
    <m/>
    <m/>
    <m/>
    <m/>
    <x v="3"/>
    <m/>
    <s v="x"/>
    <s v="f"/>
    <m/>
    <m/>
    <m/>
    <m/>
    <m/>
    <s v="Pa"/>
    <m/>
    <m/>
    <m/>
    <m/>
    <s v="x"/>
    <m/>
    <m/>
    <m/>
    <m/>
    <m/>
    <m/>
    <m/>
    <m/>
    <s v="110"/>
    <m/>
    <m/>
    <m/>
    <s v="n"/>
    <n v="0"/>
    <m/>
    <s v="Gewebe"/>
    <m/>
    <m/>
    <m/>
    <m/>
    <m/>
    <m/>
    <m/>
    <m/>
    <m/>
    <m/>
    <m/>
    <m/>
    <m/>
    <m/>
    <m/>
    <m/>
    <m/>
    <m/>
    <m/>
    <m/>
    <m/>
    <m/>
    <m/>
    <m/>
    <m/>
    <m/>
    <m/>
    <m/>
    <m/>
    <m/>
    <m/>
    <m/>
    <m/>
    <m/>
    <m/>
    <m/>
    <m/>
    <m/>
    <m/>
    <m/>
    <m/>
    <m/>
  </r>
  <r>
    <b v="1"/>
    <n v="1089"/>
    <s v="L-1550-16708013X"/>
    <s v="998857874"/>
    <s v="Afl"/>
    <s v="https://portal.dnb.de/opac.htm?method=simpleSearch&amp;cqlMode=true&amp;query=idn%3D998857874"/>
    <s v="III 104, 20 a - 3"/>
    <s v="III 104, 20 a"/>
    <m/>
    <m/>
    <x v="2"/>
    <m/>
    <m/>
    <m/>
    <m/>
    <m/>
    <m/>
    <m/>
    <m/>
    <m/>
    <m/>
    <m/>
    <m/>
    <m/>
    <m/>
    <m/>
    <x v="3"/>
    <m/>
    <s v="x"/>
    <s v="f"/>
    <m/>
    <m/>
    <m/>
    <m/>
    <m/>
    <s v="Pa"/>
    <m/>
    <m/>
    <m/>
    <s v="x"/>
    <m/>
    <m/>
    <m/>
    <m/>
    <m/>
    <m/>
    <m/>
    <m/>
    <m/>
    <s v="max 110"/>
    <m/>
    <m/>
    <m/>
    <s v="ja vor"/>
    <n v="0.5"/>
    <m/>
    <m/>
    <m/>
    <m/>
    <m/>
    <s v="x sauer"/>
    <s v="x"/>
    <m/>
    <m/>
    <m/>
    <m/>
    <m/>
    <m/>
    <m/>
    <m/>
    <m/>
    <m/>
    <s v="x"/>
    <m/>
    <m/>
    <m/>
    <m/>
    <m/>
    <n v="0.5"/>
    <s v="untere Schließe haltendes Teil"/>
    <m/>
    <m/>
    <m/>
    <m/>
    <m/>
    <m/>
    <m/>
    <m/>
    <m/>
    <m/>
    <m/>
    <m/>
    <m/>
    <m/>
    <m/>
    <m/>
    <m/>
    <m/>
    <m/>
  </r>
  <r>
    <b v="1"/>
    <n v="1090"/>
    <s v="L-1553-167080180"/>
    <s v="998857955"/>
    <s v="Afl"/>
    <s v="https://portal.dnb.de/opac.htm?method=simpleSearch&amp;cqlMode=true&amp;query=idn%3D998857955"/>
    <s v="III 104, 20 a - 6"/>
    <s v="III 104, 20 a"/>
    <m/>
    <m/>
    <x v="2"/>
    <m/>
    <m/>
    <m/>
    <m/>
    <m/>
    <m/>
    <m/>
    <m/>
    <m/>
    <m/>
    <m/>
    <m/>
    <m/>
    <m/>
    <m/>
    <x v="3"/>
    <m/>
    <m/>
    <s v="f"/>
    <m/>
    <m/>
    <m/>
    <m/>
    <s v="x"/>
    <s v="Pa"/>
    <m/>
    <m/>
    <m/>
    <s v="x"/>
    <m/>
    <m/>
    <m/>
    <m/>
    <m/>
    <m/>
    <m/>
    <m/>
    <m/>
    <s v="45"/>
    <m/>
    <m/>
    <m/>
    <s v="n"/>
    <n v="0"/>
    <m/>
    <m/>
    <m/>
    <m/>
    <m/>
    <s v="x sauer"/>
    <s v="x"/>
    <m/>
    <m/>
    <m/>
    <m/>
    <m/>
    <m/>
    <m/>
    <m/>
    <m/>
    <m/>
    <m/>
    <m/>
    <m/>
    <m/>
    <m/>
    <m/>
    <m/>
    <m/>
    <m/>
    <m/>
    <m/>
    <m/>
    <m/>
    <m/>
    <m/>
    <m/>
    <m/>
    <m/>
    <m/>
    <m/>
    <m/>
    <m/>
    <m/>
    <m/>
    <m/>
    <m/>
    <m/>
  </r>
  <r>
    <b v="1"/>
    <n v="1092"/>
    <s v="L-1539-167183672"/>
    <s v="998898775"/>
    <s v="Aal"/>
    <s v="https://portal.dnb.de/opac.htm?method=simpleSearch&amp;cqlMode=true&amp;query=idn%3D998898775"/>
    <s v="III 104, 20 b"/>
    <s v="III 104, 20b"/>
    <m/>
    <m/>
    <x v="1"/>
    <m/>
    <m/>
    <m/>
    <m/>
    <m/>
    <m/>
    <m/>
    <m/>
    <m/>
    <m/>
    <m/>
    <m/>
    <m/>
    <m/>
    <m/>
    <x v="9"/>
    <m/>
    <s v="x"/>
    <s v="h/E"/>
    <m/>
    <m/>
    <m/>
    <m/>
    <m/>
    <s v="Pa"/>
    <m/>
    <m/>
    <m/>
    <m/>
    <m/>
    <m/>
    <m/>
    <m/>
    <m/>
    <m/>
    <m/>
    <m/>
    <m/>
    <s v="110"/>
    <m/>
    <m/>
    <m/>
    <s v="n"/>
    <n v="0"/>
    <m/>
    <s v="Gewebe"/>
    <m/>
    <m/>
    <m/>
    <m/>
    <m/>
    <s v="mit anderen Büchern gemeinsam in einer Kassette"/>
    <m/>
    <m/>
    <m/>
    <m/>
    <m/>
    <m/>
    <m/>
    <m/>
    <m/>
    <m/>
    <m/>
    <m/>
    <m/>
    <m/>
    <m/>
    <m/>
    <m/>
    <m/>
    <m/>
    <m/>
    <m/>
    <m/>
    <m/>
    <m/>
    <m/>
    <m/>
    <m/>
    <m/>
    <m/>
    <m/>
    <m/>
    <m/>
    <m/>
    <m/>
    <m/>
    <m/>
  </r>
  <r>
    <b v="1"/>
    <n v="1047"/>
    <s v="L-1540-315494549"/>
    <s v="1066964319"/>
    <s v="AaB"/>
    <s v="https://portal.dnb.de/opac.htm?method=simpleSearch&amp;cqlMode=true&amp;query=idn%3D1066964319"/>
    <s v="III 104, 21"/>
    <s v="III 104, 21"/>
    <m/>
    <m/>
    <x v="2"/>
    <m/>
    <m/>
    <m/>
    <m/>
    <m/>
    <m/>
    <m/>
    <m/>
    <m/>
    <m/>
    <m/>
    <m/>
    <m/>
    <m/>
    <m/>
    <x v="6"/>
    <m/>
    <m/>
    <s v="h/E"/>
    <m/>
    <m/>
    <m/>
    <m/>
    <m/>
    <s v="Pa"/>
    <m/>
    <m/>
    <m/>
    <m/>
    <m/>
    <m/>
    <m/>
    <m/>
    <m/>
    <m/>
    <m/>
    <m/>
    <m/>
    <s v="45"/>
    <m/>
    <s v="x"/>
    <s v="x"/>
    <s v="n"/>
    <n v="0"/>
    <m/>
    <m/>
    <m/>
    <m/>
    <m/>
    <m/>
    <m/>
    <m/>
    <m/>
    <m/>
    <m/>
    <m/>
    <m/>
    <m/>
    <m/>
    <m/>
    <m/>
    <m/>
    <m/>
    <m/>
    <m/>
    <m/>
    <m/>
    <m/>
    <m/>
    <m/>
    <m/>
    <m/>
    <m/>
    <m/>
    <m/>
    <m/>
    <m/>
    <m/>
    <m/>
    <m/>
    <m/>
    <m/>
    <m/>
    <m/>
    <m/>
    <m/>
    <m/>
    <m/>
  </r>
  <r>
    <b v="1"/>
    <n v="1093"/>
    <s v="L-1539-167109278"/>
    <s v="998886092"/>
    <s v="Aal"/>
    <s v="https://portal.dnb.de/opac.htm?method=simpleSearch&amp;cqlMode=true&amp;query=idn%3D998886092"/>
    <s v="III 104, 21 a"/>
    <s v="III 104, 21a"/>
    <m/>
    <m/>
    <x v="1"/>
    <m/>
    <m/>
    <m/>
    <m/>
    <m/>
    <m/>
    <m/>
    <m/>
    <m/>
    <m/>
    <m/>
    <m/>
    <m/>
    <m/>
    <m/>
    <x v="9"/>
    <m/>
    <s v="x"/>
    <s v="h/E"/>
    <m/>
    <m/>
    <m/>
    <m/>
    <m/>
    <s v="Pa"/>
    <m/>
    <m/>
    <m/>
    <m/>
    <m/>
    <m/>
    <m/>
    <m/>
    <m/>
    <m/>
    <m/>
    <m/>
    <m/>
    <s v="110"/>
    <m/>
    <m/>
    <m/>
    <s v="n"/>
    <n v="0"/>
    <m/>
    <s v="Gewebe"/>
    <m/>
    <m/>
    <m/>
    <m/>
    <m/>
    <s v="mit anderen Büchern gemeinsam in einer Kassette"/>
    <m/>
    <m/>
    <m/>
    <m/>
    <m/>
    <m/>
    <m/>
    <m/>
    <m/>
    <m/>
    <m/>
    <m/>
    <m/>
    <m/>
    <m/>
    <m/>
    <m/>
    <m/>
    <m/>
    <m/>
    <m/>
    <m/>
    <m/>
    <m/>
    <m/>
    <m/>
    <m/>
    <m/>
    <m/>
    <m/>
    <m/>
    <m/>
    <m/>
    <m/>
    <m/>
    <m/>
  </r>
  <r>
    <b v="1"/>
    <n v="1048"/>
    <s v="L-1542-315488190"/>
    <s v="1066957568"/>
    <s v="Aaf"/>
    <s v="https://portal.dnb.de/opac.htm?method=simpleSearch&amp;cqlMode=true&amp;query=idn%3D1066957568"/>
    <s v="III 104, 22"/>
    <s v="III 104, 22"/>
    <m/>
    <m/>
    <x v="1"/>
    <m/>
    <m/>
    <m/>
    <m/>
    <m/>
    <m/>
    <m/>
    <m/>
    <m/>
    <m/>
    <m/>
    <m/>
    <m/>
    <m/>
    <s v="x"/>
    <x v="6"/>
    <s v="x"/>
    <m/>
    <s v="f"/>
    <m/>
    <m/>
    <m/>
    <m/>
    <m/>
    <s v="Pa"/>
    <m/>
    <m/>
    <m/>
    <m/>
    <m/>
    <m/>
    <m/>
    <m/>
    <m/>
    <m/>
    <m/>
    <m/>
    <m/>
    <s v="60"/>
    <m/>
    <m/>
    <m/>
    <s v="n"/>
    <n v="0"/>
    <m/>
    <m/>
    <m/>
    <m/>
    <m/>
    <s v="x sauer"/>
    <s v="x"/>
    <m/>
    <m/>
    <m/>
    <m/>
    <m/>
    <m/>
    <m/>
    <m/>
    <m/>
    <m/>
    <m/>
    <m/>
    <m/>
    <m/>
    <m/>
    <m/>
    <m/>
    <m/>
    <m/>
    <m/>
    <m/>
    <m/>
    <m/>
    <m/>
    <m/>
    <m/>
    <m/>
    <m/>
    <m/>
    <m/>
    <m/>
    <m/>
    <m/>
    <m/>
    <m/>
    <m/>
    <m/>
  </r>
  <r>
    <b v="1"/>
    <n v="1094"/>
    <s v="L-1542-153948558"/>
    <s v="993885098"/>
    <s v="Aal"/>
    <s v="https://portal.dnb.de/opac.htm?method=simpleSearch&amp;cqlMode=true&amp;query=idn%3D993885098"/>
    <s v="III 104, 22 a"/>
    <s v="III 104, 22 a"/>
    <m/>
    <m/>
    <x v="1"/>
    <m/>
    <m/>
    <m/>
    <m/>
    <m/>
    <m/>
    <m/>
    <m/>
    <m/>
    <m/>
    <m/>
    <m/>
    <m/>
    <m/>
    <m/>
    <x v="4"/>
    <m/>
    <m/>
    <s v="h/E"/>
    <m/>
    <m/>
    <m/>
    <m/>
    <m/>
    <s v="Pa"/>
    <m/>
    <m/>
    <m/>
    <m/>
    <m/>
    <m/>
    <m/>
    <m/>
    <m/>
    <m/>
    <m/>
    <m/>
    <m/>
    <s v="110"/>
    <m/>
    <s v="x"/>
    <s v="x"/>
    <s v="n"/>
    <n v="0"/>
    <m/>
    <m/>
    <m/>
    <m/>
    <m/>
    <m/>
    <m/>
    <m/>
    <m/>
    <m/>
    <m/>
    <m/>
    <m/>
    <m/>
    <m/>
    <m/>
    <m/>
    <m/>
    <m/>
    <m/>
    <m/>
    <m/>
    <m/>
    <m/>
    <m/>
    <m/>
    <m/>
    <m/>
    <m/>
    <m/>
    <m/>
    <m/>
    <m/>
    <m/>
    <m/>
    <m/>
    <m/>
    <m/>
    <m/>
    <m/>
    <m/>
    <m/>
    <m/>
    <m/>
  </r>
  <r>
    <b v="1"/>
    <n v="1095"/>
    <s v="L-1543-167685090"/>
    <s v="999178393"/>
    <s v="Aal"/>
    <s v="https://portal.dnb.de/opac.htm?method=simpleSearch&amp;cqlMode=true&amp;query=idn%3D999178393"/>
    <s v="III 104, 22 e"/>
    <s v="III 104, 22 e"/>
    <m/>
    <m/>
    <x v="1"/>
    <m/>
    <m/>
    <m/>
    <m/>
    <m/>
    <m/>
    <m/>
    <m/>
    <m/>
    <m/>
    <m/>
    <m/>
    <m/>
    <m/>
    <m/>
    <x v="3"/>
    <m/>
    <s v="x"/>
    <s v="f"/>
    <m/>
    <m/>
    <m/>
    <m/>
    <m/>
    <s v="Pa"/>
    <m/>
    <m/>
    <m/>
    <m/>
    <m/>
    <m/>
    <m/>
    <m/>
    <m/>
    <m/>
    <m/>
    <n v="4"/>
    <m/>
    <s v="110"/>
    <m/>
    <s v="x"/>
    <m/>
    <s v="n"/>
    <n v="0"/>
    <m/>
    <s v="Gewebe mit Papier"/>
    <m/>
    <m/>
    <m/>
    <m/>
    <m/>
    <m/>
    <m/>
    <m/>
    <m/>
    <m/>
    <m/>
    <m/>
    <m/>
    <m/>
    <m/>
    <m/>
    <m/>
    <m/>
    <m/>
    <m/>
    <m/>
    <m/>
    <m/>
    <m/>
    <m/>
    <m/>
    <m/>
    <m/>
    <m/>
    <m/>
    <m/>
    <m/>
    <m/>
    <m/>
    <m/>
    <m/>
    <m/>
    <m/>
    <m/>
    <m/>
    <m/>
    <m/>
  </r>
  <r>
    <b v="0"/>
    <n v="1098"/>
    <s v="L-1549-167645609"/>
    <s v="999171992"/>
    <m/>
    <s v="https://portal.dnb.de/opac.htm?method=simpleSearch&amp;cqlMode=true&amp;query=idn%3D999171992"/>
    <s v="III 104, 22 g"/>
    <m/>
    <m/>
    <m/>
    <x v="1"/>
    <m/>
    <m/>
    <m/>
    <m/>
    <m/>
    <m/>
    <m/>
    <m/>
    <m/>
    <m/>
    <m/>
    <m/>
    <m/>
    <m/>
    <s v="x"/>
    <x v="7"/>
    <m/>
    <s v="x"/>
    <s v="h/E"/>
    <m/>
    <m/>
    <m/>
    <m/>
    <m/>
    <s v="Pa"/>
    <m/>
    <m/>
    <m/>
    <m/>
    <m/>
    <m/>
    <m/>
    <m/>
    <m/>
    <m/>
    <m/>
    <n v="4"/>
    <m/>
    <s v="110"/>
    <m/>
    <s v="x"/>
    <m/>
    <s v="n"/>
    <n v="0"/>
    <m/>
    <s v="Gewebe"/>
    <m/>
    <m/>
    <m/>
    <m/>
    <m/>
    <m/>
    <m/>
    <m/>
    <m/>
    <m/>
    <m/>
    <m/>
    <m/>
    <m/>
    <m/>
    <m/>
    <m/>
    <m/>
    <m/>
    <m/>
    <m/>
    <m/>
    <m/>
    <m/>
    <m/>
    <m/>
    <m/>
    <m/>
    <m/>
    <m/>
    <m/>
    <m/>
    <m/>
    <m/>
    <m/>
    <m/>
    <m/>
    <m/>
    <m/>
    <m/>
    <m/>
    <m/>
  </r>
  <r>
    <b v="1"/>
    <m/>
    <s v="L-1537-833774166"/>
    <s v="1268678872"/>
    <s v="Qd"/>
    <m/>
    <s v="III 104, 22 g"/>
    <s v="III 104, 22 g"/>
    <m/>
    <m/>
    <x v="0"/>
    <m/>
    <m/>
    <m/>
    <m/>
    <m/>
    <m/>
    <m/>
    <m/>
    <m/>
    <m/>
    <m/>
    <m/>
    <m/>
    <m/>
    <m/>
    <x v="0"/>
    <m/>
    <m/>
    <m/>
    <m/>
    <m/>
    <m/>
    <m/>
    <m/>
    <m/>
    <m/>
    <m/>
    <m/>
    <m/>
    <m/>
    <m/>
    <m/>
    <m/>
    <m/>
    <m/>
    <m/>
    <m/>
    <m/>
    <m/>
    <m/>
    <m/>
    <m/>
    <m/>
    <m/>
    <m/>
    <m/>
    <m/>
    <m/>
    <m/>
    <m/>
    <m/>
    <m/>
    <m/>
    <m/>
    <m/>
    <m/>
    <m/>
    <m/>
    <m/>
    <m/>
    <m/>
    <m/>
    <m/>
    <m/>
    <m/>
    <m/>
    <m/>
    <m/>
    <m/>
    <m/>
    <m/>
    <m/>
    <m/>
    <m/>
    <m/>
    <m/>
    <m/>
    <m/>
    <m/>
    <m/>
    <m/>
    <m/>
    <m/>
    <m/>
    <m/>
    <m/>
    <m/>
    <m/>
  </r>
  <r>
    <b v="0"/>
    <n v="1096"/>
    <s v="L-1537-170696677"/>
    <s v="1000479900"/>
    <m/>
    <s v="https://portal.dnb.de/opac.htm?method=simpleSearch&amp;cqlMode=true&amp;query=idn%3D1000479900"/>
    <s v="III 104, 22 g (angebunden)"/>
    <m/>
    <m/>
    <m/>
    <x v="0"/>
    <m/>
    <m/>
    <m/>
    <m/>
    <m/>
    <m/>
    <m/>
    <m/>
    <m/>
    <m/>
    <m/>
    <m/>
    <m/>
    <m/>
    <m/>
    <x v="0"/>
    <m/>
    <m/>
    <m/>
    <m/>
    <m/>
    <m/>
    <m/>
    <m/>
    <m/>
    <m/>
    <m/>
    <m/>
    <m/>
    <m/>
    <m/>
    <m/>
    <m/>
    <m/>
    <m/>
    <m/>
    <m/>
    <m/>
    <m/>
    <m/>
    <m/>
    <m/>
    <m/>
    <n v="0"/>
    <m/>
    <m/>
    <m/>
    <m/>
    <m/>
    <m/>
    <m/>
    <m/>
    <m/>
    <m/>
    <m/>
    <m/>
    <m/>
    <m/>
    <m/>
    <m/>
    <m/>
    <m/>
    <m/>
    <m/>
    <m/>
    <m/>
    <m/>
    <m/>
    <m/>
    <m/>
    <m/>
    <m/>
    <m/>
    <m/>
    <m/>
    <m/>
    <m/>
    <m/>
    <m/>
    <m/>
    <m/>
    <m/>
    <m/>
    <m/>
    <m/>
    <m/>
    <m/>
    <m/>
  </r>
  <r>
    <b v="0"/>
    <n v="1097"/>
    <s v="L-1537-164064389"/>
    <s v="997502606"/>
    <m/>
    <s v="https://portal.dnb.de/opac.htm?method=simpleSearch&amp;cqlMode=true&amp;query=idn%3D997502606"/>
    <s v="III 104, 22 g (angebunden)"/>
    <m/>
    <m/>
    <m/>
    <x v="0"/>
    <m/>
    <m/>
    <m/>
    <m/>
    <m/>
    <m/>
    <m/>
    <m/>
    <m/>
    <m/>
    <m/>
    <m/>
    <m/>
    <m/>
    <m/>
    <x v="0"/>
    <m/>
    <m/>
    <m/>
    <m/>
    <m/>
    <m/>
    <m/>
    <m/>
    <m/>
    <m/>
    <m/>
    <m/>
    <m/>
    <m/>
    <m/>
    <m/>
    <m/>
    <m/>
    <m/>
    <m/>
    <m/>
    <m/>
    <m/>
    <m/>
    <m/>
    <m/>
    <m/>
    <n v="0"/>
    <m/>
    <m/>
    <m/>
    <m/>
    <m/>
    <m/>
    <m/>
    <m/>
    <m/>
    <m/>
    <m/>
    <m/>
    <m/>
    <m/>
    <m/>
    <m/>
    <m/>
    <m/>
    <m/>
    <m/>
    <m/>
    <m/>
    <m/>
    <m/>
    <m/>
    <m/>
    <m/>
    <m/>
    <m/>
    <m/>
    <m/>
    <m/>
    <m/>
    <m/>
    <m/>
    <m/>
    <m/>
    <m/>
    <m/>
    <m/>
    <m/>
    <m/>
    <m/>
    <m/>
  </r>
  <r>
    <b v="0"/>
    <n v="1099"/>
    <s v="L-1539-167629344"/>
    <s v="999155903"/>
    <m/>
    <s v="https://portal.dnb.de/opac.htm?method=simpleSearch&amp;cqlMode=true&amp;query=idn%3D999155903"/>
    <s v="III 104, 22 g (angebunden)"/>
    <m/>
    <m/>
    <m/>
    <x v="0"/>
    <m/>
    <m/>
    <m/>
    <m/>
    <m/>
    <m/>
    <m/>
    <m/>
    <m/>
    <m/>
    <m/>
    <m/>
    <m/>
    <m/>
    <m/>
    <x v="0"/>
    <m/>
    <m/>
    <m/>
    <m/>
    <m/>
    <m/>
    <m/>
    <m/>
    <m/>
    <m/>
    <m/>
    <m/>
    <m/>
    <m/>
    <m/>
    <m/>
    <m/>
    <m/>
    <m/>
    <m/>
    <m/>
    <m/>
    <m/>
    <m/>
    <m/>
    <m/>
    <m/>
    <n v="0"/>
    <m/>
    <m/>
    <m/>
    <m/>
    <m/>
    <m/>
    <m/>
    <m/>
    <m/>
    <m/>
    <m/>
    <m/>
    <m/>
    <m/>
    <m/>
    <m/>
    <m/>
    <m/>
    <m/>
    <m/>
    <m/>
    <m/>
    <m/>
    <m/>
    <m/>
    <m/>
    <m/>
    <m/>
    <m/>
    <m/>
    <m/>
    <m/>
    <m/>
    <m/>
    <m/>
    <m/>
    <m/>
    <m/>
    <m/>
    <m/>
    <m/>
    <m/>
    <m/>
    <m/>
  </r>
  <r>
    <b v="0"/>
    <n v="1100"/>
    <s v="L-1615-164493816"/>
    <s v="997659521"/>
    <m/>
    <s v="https://portal.dnb.de/opac.htm?method=simpleSearch&amp;cqlMode=true&amp;query=idn%3D997659521"/>
    <s v="III 104, 22 g (angebunden)"/>
    <m/>
    <m/>
    <m/>
    <x v="0"/>
    <m/>
    <m/>
    <m/>
    <m/>
    <m/>
    <m/>
    <m/>
    <m/>
    <m/>
    <m/>
    <m/>
    <m/>
    <m/>
    <m/>
    <m/>
    <x v="0"/>
    <m/>
    <m/>
    <m/>
    <m/>
    <m/>
    <m/>
    <m/>
    <m/>
    <m/>
    <m/>
    <m/>
    <m/>
    <m/>
    <m/>
    <m/>
    <m/>
    <m/>
    <m/>
    <m/>
    <m/>
    <m/>
    <m/>
    <m/>
    <m/>
    <m/>
    <m/>
    <m/>
    <n v="0"/>
    <m/>
    <m/>
    <m/>
    <m/>
    <m/>
    <m/>
    <m/>
    <m/>
    <m/>
    <m/>
    <m/>
    <m/>
    <m/>
    <m/>
    <m/>
    <m/>
    <m/>
    <m/>
    <m/>
    <m/>
    <m/>
    <m/>
    <m/>
    <m/>
    <m/>
    <m/>
    <m/>
    <m/>
    <m/>
    <m/>
    <m/>
    <m/>
    <m/>
    <m/>
    <m/>
    <m/>
    <m/>
    <m/>
    <m/>
    <m/>
    <m/>
    <m/>
    <m/>
    <m/>
  </r>
  <r>
    <b v="1"/>
    <n v="1101"/>
    <s v="L-1549-167646265"/>
    <s v="999172476"/>
    <s v="Aal"/>
    <s v="https://portal.dnb.de/opac.htm?method=simpleSearch&amp;cqlMode=true&amp;query=idn%3D999172476"/>
    <s v="III 104, 22 h"/>
    <s v="III 104, 22 h"/>
    <m/>
    <m/>
    <x v="1"/>
    <m/>
    <m/>
    <m/>
    <m/>
    <m/>
    <m/>
    <m/>
    <m/>
    <m/>
    <m/>
    <m/>
    <m/>
    <m/>
    <m/>
    <m/>
    <x v="2"/>
    <m/>
    <m/>
    <s v="f"/>
    <m/>
    <m/>
    <m/>
    <m/>
    <m/>
    <s v="Pa"/>
    <m/>
    <m/>
    <m/>
    <m/>
    <m/>
    <m/>
    <m/>
    <m/>
    <m/>
    <m/>
    <m/>
    <m/>
    <m/>
    <s v="60"/>
    <m/>
    <m/>
    <m/>
    <s v="n"/>
    <n v="0"/>
    <m/>
    <s v="Gewebe"/>
    <m/>
    <m/>
    <m/>
    <m/>
    <m/>
    <m/>
    <m/>
    <m/>
    <m/>
    <m/>
    <m/>
    <m/>
    <m/>
    <m/>
    <m/>
    <m/>
    <m/>
    <m/>
    <m/>
    <m/>
    <m/>
    <m/>
    <m/>
    <m/>
    <m/>
    <m/>
    <m/>
    <m/>
    <m/>
    <m/>
    <m/>
    <m/>
    <m/>
    <m/>
    <m/>
    <m/>
    <m/>
    <m/>
    <m/>
    <m/>
    <m/>
    <m/>
  </r>
  <r>
    <b v="1"/>
    <n v="1049"/>
    <s v="L-1556-315306971"/>
    <s v="1066847819"/>
    <s v="Aaf"/>
    <s v="https://portal.dnb.de/opac.htm?method=simpleSearch&amp;cqlMode=true&amp;query=idn%3D1066847819"/>
    <s v="III 104, 23"/>
    <s v="III 104, 23"/>
    <m/>
    <m/>
    <x v="3"/>
    <m/>
    <m/>
    <m/>
    <m/>
    <m/>
    <m/>
    <m/>
    <m/>
    <m/>
    <m/>
    <m/>
    <m/>
    <m/>
    <s v="x"/>
    <m/>
    <x v="3"/>
    <s v="x"/>
    <m/>
    <s v="f/V"/>
    <m/>
    <m/>
    <m/>
    <m/>
    <s v="x"/>
    <s v="Pa"/>
    <m/>
    <m/>
    <m/>
    <m/>
    <m/>
    <m/>
    <m/>
    <m/>
    <m/>
    <m/>
    <m/>
    <n v="0"/>
    <s v="x"/>
    <s v="110"/>
    <m/>
    <m/>
    <m/>
    <s v="ja vor"/>
    <n v="0.5"/>
    <m/>
    <m/>
    <m/>
    <m/>
    <m/>
    <m/>
    <m/>
    <m/>
    <s v="x 110"/>
    <s v="Box (wg. Schließe)"/>
    <m/>
    <m/>
    <s v="x"/>
    <m/>
    <m/>
    <m/>
    <m/>
    <s v="x"/>
    <m/>
    <m/>
    <m/>
    <m/>
    <m/>
    <n v="0.5"/>
    <m/>
    <m/>
    <m/>
    <m/>
    <m/>
    <m/>
    <m/>
    <m/>
    <m/>
    <m/>
    <m/>
    <m/>
    <m/>
    <m/>
    <m/>
    <m/>
    <m/>
    <m/>
    <m/>
    <m/>
  </r>
  <r>
    <b v="1"/>
    <n v="1050"/>
    <s v="L-1526-15395048X"/>
    <s v="993887112"/>
    <s v="Aal"/>
    <s v="https://portal.dnb.de/opac.htm?method=simpleSearch&amp;cqlMode=true&amp;query=idn%3D993887112"/>
    <s v="III 104, 24"/>
    <s v="III 104, 24"/>
    <m/>
    <m/>
    <x v="1"/>
    <m/>
    <m/>
    <m/>
    <m/>
    <m/>
    <m/>
    <m/>
    <m/>
    <m/>
    <m/>
    <m/>
    <m/>
    <m/>
    <m/>
    <m/>
    <x v="5"/>
    <m/>
    <m/>
    <s v="h/E"/>
    <m/>
    <m/>
    <m/>
    <m/>
    <m/>
    <s v="Pa"/>
    <m/>
    <m/>
    <m/>
    <m/>
    <m/>
    <m/>
    <m/>
    <m/>
    <m/>
    <m/>
    <m/>
    <m/>
    <m/>
    <s v="110"/>
    <m/>
    <m/>
    <m/>
    <s v="n"/>
    <n v="0"/>
    <m/>
    <m/>
    <m/>
    <m/>
    <m/>
    <m/>
    <m/>
    <m/>
    <m/>
    <m/>
    <m/>
    <m/>
    <m/>
    <m/>
    <m/>
    <m/>
    <m/>
    <m/>
    <m/>
    <m/>
    <m/>
    <m/>
    <m/>
    <m/>
    <m/>
    <m/>
    <m/>
    <m/>
    <m/>
    <m/>
    <m/>
    <m/>
    <m/>
    <m/>
    <m/>
    <m/>
    <m/>
    <m/>
    <m/>
    <m/>
    <m/>
    <m/>
    <m/>
    <m/>
  </r>
  <r>
    <b v="0"/>
    <n v="1051"/>
    <s v="L-1529-315488611"/>
    <s v="1066957975"/>
    <m/>
    <s v="https://portal.dnb.de/opac.htm?method=simpleSearch&amp;cqlMode=true&amp;query=idn%3D1066957975"/>
    <s v="III 104, 25"/>
    <m/>
    <m/>
    <m/>
    <x v="1"/>
    <m/>
    <m/>
    <m/>
    <m/>
    <m/>
    <m/>
    <m/>
    <m/>
    <m/>
    <m/>
    <m/>
    <m/>
    <m/>
    <m/>
    <m/>
    <x v="2"/>
    <s v="x"/>
    <m/>
    <s v="h/E"/>
    <m/>
    <m/>
    <m/>
    <m/>
    <m/>
    <s v="Pa"/>
    <m/>
    <m/>
    <m/>
    <m/>
    <m/>
    <m/>
    <m/>
    <m/>
    <m/>
    <m/>
    <m/>
    <m/>
    <m/>
    <s v="110"/>
    <m/>
    <m/>
    <m/>
    <s v="n"/>
    <n v="0"/>
    <m/>
    <m/>
    <m/>
    <s v="x"/>
    <m/>
    <m/>
    <m/>
    <m/>
    <m/>
    <m/>
    <m/>
    <m/>
    <m/>
    <m/>
    <m/>
    <m/>
    <m/>
    <m/>
    <m/>
    <m/>
    <m/>
    <m/>
    <m/>
    <m/>
    <m/>
    <m/>
    <m/>
    <m/>
    <m/>
    <m/>
    <m/>
    <m/>
    <m/>
    <m/>
    <m/>
    <m/>
    <m/>
    <m/>
    <m/>
    <m/>
    <m/>
    <m/>
    <m/>
    <m/>
  </r>
  <r>
    <b v="1"/>
    <m/>
    <s v="L-9999-414746961"/>
    <s v="1138242047"/>
    <s v="Qd"/>
    <m/>
    <s v="III 104, 25"/>
    <s v="III 104, 25"/>
    <m/>
    <m/>
    <x v="0"/>
    <m/>
    <m/>
    <m/>
    <m/>
    <m/>
    <m/>
    <m/>
    <m/>
    <m/>
    <m/>
    <m/>
    <m/>
    <m/>
    <m/>
    <m/>
    <x v="0"/>
    <m/>
    <m/>
    <m/>
    <m/>
    <m/>
    <m/>
    <m/>
    <m/>
    <m/>
    <m/>
    <m/>
    <m/>
    <m/>
    <m/>
    <m/>
    <m/>
    <m/>
    <m/>
    <m/>
    <m/>
    <m/>
    <m/>
    <m/>
    <m/>
    <m/>
    <m/>
    <m/>
    <m/>
    <m/>
    <m/>
    <m/>
    <m/>
    <m/>
    <m/>
    <m/>
    <m/>
    <m/>
    <m/>
    <m/>
    <m/>
    <m/>
    <m/>
    <m/>
    <m/>
    <m/>
    <m/>
    <m/>
    <m/>
    <m/>
    <m/>
    <m/>
    <m/>
    <m/>
    <m/>
    <m/>
    <m/>
    <m/>
    <m/>
    <m/>
    <m/>
    <m/>
    <m/>
    <m/>
    <m/>
    <m/>
    <m/>
    <m/>
    <m/>
    <m/>
    <m/>
    <m/>
    <m/>
  </r>
  <r>
    <b v="0"/>
    <n v="1102"/>
    <s v="L-1521-670015342"/>
    <s v="1208342053"/>
    <m/>
    <s v="https://portal.dnb.de/opac.htm?method=simpleSearch&amp;cqlMode=true&amp;query=idn%3D1208342053"/>
    <s v="III 104, 25 (1. angebundenes Werk)"/>
    <m/>
    <m/>
    <m/>
    <x v="0"/>
    <m/>
    <m/>
    <m/>
    <m/>
    <m/>
    <m/>
    <m/>
    <m/>
    <m/>
    <m/>
    <m/>
    <m/>
    <m/>
    <m/>
    <m/>
    <x v="0"/>
    <m/>
    <m/>
    <m/>
    <m/>
    <m/>
    <m/>
    <m/>
    <m/>
    <m/>
    <m/>
    <m/>
    <m/>
    <m/>
    <m/>
    <m/>
    <m/>
    <m/>
    <m/>
    <m/>
    <m/>
    <m/>
    <m/>
    <m/>
    <m/>
    <m/>
    <m/>
    <m/>
    <n v="0"/>
    <m/>
    <m/>
    <m/>
    <m/>
    <m/>
    <m/>
    <m/>
    <m/>
    <m/>
    <m/>
    <m/>
    <m/>
    <m/>
    <m/>
    <m/>
    <m/>
    <m/>
    <m/>
    <m/>
    <m/>
    <m/>
    <m/>
    <m/>
    <m/>
    <m/>
    <m/>
    <m/>
    <m/>
    <m/>
    <m/>
    <m/>
    <m/>
    <m/>
    <m/>
    <m/>
    <m/>
    <m/>
    <m/>
    <m/>
    <m/>
    <m/>
    <m/>
    <m/>
    <m/>
  </r>
  <r>
    <b v="1"/>
    <n v="1103"/>
    <s v="L-1529-156634635"/>
    <s v="99456354X"/>
    <s v="Aal"/>
    <s v="https://portal.dnb.de/opac.htm?method=simpleSearch&amp;cqlMode=true&amp;query=idn%3D99456354X"/>
    <s v="III 104, 25 a"/>
    <s v="III 104, 25a"/>
    <m/>
    <m/>
    <x v="1"/>
    <m/>
    <m/>
    <m/>
    <m/>
    <m/>
    <m/>
    <m/>
    <m/>
    <m/>
    <m/>
    <m/>
    <m/>
    <m/>
    <m/>
    <m/>
    <x v="9"/>
    <m/>
    <m/>
    <s v="h/E"/>
    <m/>
    <m/>
    <m/>
    <m/>
    <m/>
    <s v="Pa"/>
    <m/>
    <m/>
    <m/>
    <m/>
    <m/>
    <m/>
    <m/>
    <m/>
    <m/>
    <m/>
    <m/>
    <m/>
    <m/>
    <s v="80"/>
    <m/>
    <m/>
    <m/>
    <s v="n"/>
    <n v="0"/>
    <m/>
    <m/>
    <m/>
    <m/>
    <m/>
    <m/>
    <m/>
    <m/>
    <m/>
    <m/>
    <m/>
    <m/>
    <m/>
    <m/>
    <m/>
    <m/>
    <m/>
    <m/>
    <m/>
    <m/>
    <m/>
    <m/>
    <m/>
    <m/>
    <m/>
    <m/>
    <m/>
    <m/>
    <m/>
    <m/>
    <m/>
    <m/>
    <m/>
    <m/>
    <m/>
    <m/>
    <m/>
    <m/>
    <m/>
    <m/>
    <m/>
    <m/>
    <m/>
    <m/>
  </r>
  <r>
    <b v="1"/>
    <n v="1104"/>
    <s v="L-1534-167205846"/>
    <s v="998921629"/>
    <s v="Aal"/>
    <s v="https://portal.dnb.de/opac.htm?method=simpleSearch&amp;cqlMode=true&amp;query=idn%3D998921629"/>
    <s v="III 104, 25 b"/>
    <s v="III 104, 25b"/>
    <m/>
    <m/>
    <x v="1"/>
    <m/>
    <m/>
    <m/>
    <m/>
    <m/>
    <m/>
    <m/>
    <m/>
    <m/>
    <m/>
    <m/>
    <m/>
    <m/>
    <m/>
    <m/>
    <x v="9"/>
    <m/>
    <s v="x"/>
    <s v="h/E"/>
    <m/>
    <m/>
    <m/>
    <m/>
    <m/>
    <s v="Pa"/>
    <m/>
    <m/>
    <m/>
    <m/>
    <m/>
    <m/>
    <m/>
    <m/>
    <m/>
    <m/>
    <m/>
    <m/>
    <m/>
    <s v="110"/>
    <m/>
    <m/>
    <m/>
    <s v="n"/>
    <n v="0"/>
    <m/>
    <s v="Gewebe"/>
    <m/>
    <m/>
    <m/>
    <m/>
    <m/>
    <s v="mit anderen Büchern gemeinsam in einer Kassette"/>
    <m/>
    <m/>
    <m/>
    <m/>
    <m/>
    <m/>
    <m/>
    <m/>
    <m/>
    <m/>
    <m/>
    <m/>
    <m/>
    <m/>
    <m/>
    <m/>
    <m/>
    <m/>
    <m/>
    <m/>
    <m/>
    <m/>
    <m/>
    <m/>
    <m/>
    <m/>
    <m/>
    <m/>
    <m/>
    <m/>
    <m/>
    <m/>
    <m/>
    <m/>
    <m/>
    <m/>
  </r>
  <r>
    <b v="1"/>
    <n v="1105"/>
    <s v="L-1534-164451234"/>
    <s v="997626577"/>
    <s v="Aal"/>
    <s v="https://portal.dnb.de/opac.htm?method=simpleSearch&amp;cqlMode=true&amp;query=idn%3D997626577"/>
    <s v="III 104, 26 a"/>
    <s v="III 104, 26a"/>
    <m/>
    <m/>
    <x v="1"/>
    <m/>
    <m/>
    <m/>
    <m/>
    <m/>
    <m/>
    <m/>
    <m/>
    <m/>
    <m/>
    <m/>
    <m/>
    <m/>
    <m/>
    <m/>
    <x v="9"/>
    <m/>
    <m/>
    <s v="h/E"/>
    <m/>
    <m/>
    <m/>
    <m/>
    <m/>
    <s v="Pa"/>
    <m/>
    <m/>
    <m/>
    <m/>
    <m/>
    <m/>
    <m/>
    <m/>
    <m/>
    <m/>
    <m/>
    <m/>
    <m/>
    <s v="110"/>
    <m/>
    <s v="x"/>
    <s v="x"/>
    <s v="n"/>
    <n v="0"/>
    <m/>
    <m/>
    <m/>
    <m/>
    <m/>
    <m/>
    <m/>
    <m/>
    <m/>
    <m/>
    <m/>
    <m/>
    <m/>
    <m/>
    <m/>
    <m/>
    <m/>
    <m/>
    <m/>
    <m/>
    <m/>
    <m/>
    <m/>
    <m/>
    <m/>
    <m/>
    <m/>
    <m/>
    <m/>
    <m/>
    <m/>
    <m/>
    <m/>
    <m/>
    <m/>
    <m/>
    <m/>
    <m/>
    <m/>
    <m/>
    <m/>
    <m/>
    <m/>
    <m/>
  </r>
  <r>
    <b v="1"/>
    <n v="1106"/>
    <s v="L-1535-154040312"/>
    <s v="993930700"/>
    <s v="Aal"/>
    <s v="https://portal.dnb.de/opac.htm?method=simpleSearch&amp;cqlMode=true&amp;query=idn%3D993930700"/>
    <s v="III 104, 26 b"/>
    <s v="III 104, 26 b"/>
    <m/>
    <m/>
    <x v="1"/>
    <m/>
    <m/>
    <m/>
    <m/>
    <m/>
    <m/>
    <m/>
    <m/>
    <m/>
    <m/>
    <m/>
    <m/>
    <m/>
    <m/>
    <m/>
    <x v="9"/>
    <m/>
    <m/>
    <s v="h/E"/>
    <m/>
    <m/>
    <m/>
    <m/>
    <m/>
    <s v="Pa"/>
    <m/>
    <m/>
    <m/>
    <m/>
    <m/>
    <m/>
    <m/>
    <m/>
    <m/>
    <m/>
    <m/>
    <m/>
    <m/>
    <s v="110"/>
    <m/>
    <m/>
    <m/>
    <s v="n"/>
    <n v="0"/>
    <m/>
    <m/>
    <m/>
    <m/>
    <m/>
    <m/>
    <m/>
    <m/>
    <m/>
    <m/>
    <m/>
    <m/>
    <m/>
    <m/>
    <m/>
    <m/>
    <m/>
    <m/>
    <m/>
    <m/>
    <m/>
    <m/>
    <m/>
    <m/>
    <m/>
    <m/>
    <m/>
    <m/>
    <m/>
    <m/>
    <m/>
    <m/>
    <m/>
    <m/>
    <m/>
    <m/>
    <m/>
    <m/>
    <m/>
    <m/>
    <m/>
    <m/>
    <m/>
    <m/>
  </r>
  <r>
    <b v="1"/>
    <n v="1107"/>
    <s v="L-1536-171223543"/>
    <s v="1000805778"/>
    <s v="Aal"/>
    <s v="https://portal.dnb.de/opac.htm?method=simpleSearch&amp;cqlMode=true&amp;query=idn%3D1000805778"/>
    <s v="III 104, 26 c"/>
    <s v="III 104, 26c"/>
    <m/>
    <m/>
    <x v="1"/>
    <m/>
    <m/>
    <m/>
    <m/>
    <m/>
    <m/>
    <m/>
    <m/>
    <m/>
    <m/>
    <m/>
    <m/>
    <m/>
    <m/>
    <m/>
    <x v="9"/>
    <m/>
    <m/>
    <s v="h/E"/>
    <m/>
    <m/>
    <m/>
    <m/>
    <m/>
    <s v="Pa"/>
    <m/>
    <m/>
    <m/>
    <m/>
    <m/>
    <m/>
    <m/>
    <m/>
    <m/>
    <m/>
    <m/>
    <m/>
    <m/>
    <s v="110"/>
    <m/>
    <s v="x"/>
    <s v="x"/>
    <s v="n"/>
    <n v="0"/>
    <m/>
    <m/>
    <m/>
    <m/>
    <m/>
    <m/>
    <m/>
    <m/>
    <m/>
    <m/>
    <m/>
    <m/>
    <m/>
    <m/>
    <m/>
    <m/>
    <m/>
    <m/>
    <m/>
    <m/>
    <m/>
    <m/>
    <m/>
    <m/>
    <m/>
    <m/>
    <m/>
    <m/>
    <m/>
    <m/>
    <m/>
    <m/>
    <m/>
    <m/>
    <m/>
    <m/>
    <m/>
    <m/>
    <m/>
    <m/>
    <m/>
    <m/>
    <m/>
    <m/>
  </r>
  <r>
    <b v="1"/>
    <n v="1108"/>
    <s v="L-1535-167648985"/>
    <s v="999175556"/>
    <s v="Aal"/>
    <s v="https://portal.dnb.de/opac.htm?method=simpleSearch&amp;cqlMode=true&amp;query=idn%3D999175556"/>
    <s v="III 104, 26 d"/>
    <s v="III 104, 26 d"/>
    <m/>
    <m/>
    <x v="1"/>
    <m/>
    <m/>
    <m/>
    <m/>
    <m/>
    <m/>
    <m/>
    <m/>
    <m/>
    <m/>
    <m/>
    <m/>
    <m/>
    <m/>
    <m/>
    <x v="9"/>
    <m/>
    <m/>
    <s v="h/E"/>
    <m/>
    <m/>
    <m/>
    <m/>
    <m/>
    <s v="Pa"/>
    <m/>
    <m/>
    <m/>
    <m/>
    <m/>
    <m/>
    <m/>
    <m/>
    <m/>
    <m/>
    <m/>
    <m/>
    <m/>
    <s v="110"/>
    <m/>
    <s v="x"/>
    <s v="x"/>
    <s v="n"/>
    <n v="0"/>
    <m/>
    <m/>
    <m/>
    <m/>
    <m/>
    <m/>
    <m/>
    <m/>
    <m/>
    <m/>
    <m/>
    <m/>
    <m/>
    <m/>
    <m/>
    <m/>
    <m/>
    <m/>
    <m/>
    <m/>
    <m/>
    <m/>
    <m/>
    <m/>
    <m/>
    <m/>
    <m/>
    <m/>
    <m/>
    <m/>
    <m/>
    <m/>
    <m/>
    <m/>
    <m/>
    <m/>
    <m/>
    <m/>
    <m/>
    <m/>
    <m/>
    <m/>
    <m/>
    <m/>
  </r>
  <r>
    <b v="1"/>
    <n v="1052"/>
    <s v="L-1544-315492015"/>
    <s v="1066961611"/>
    <s v="Aaf"/>
    <s v="https://portal.dnb.de/opac.htm?method=simpleSearch&amp;cqlMode=true&amp;query=idn%3D1066961611"/>
    <s v="III 104, 27"/>
    <s v="III 104, 27"/>
    <m/>
    <m/>
    <x v="1"/>
    <m/>
    <m/>
    <m/>
    <m/>
    <m/>
    <m/>
    <m/>
    <m/>
    <m/>
    <m/>
    <m/>
    <m/>
    <s v="QF (21x15,5)"/>
    <m/>
    <m/>
    <x v="2"/>
    <s v="x"/>
    <m/>
    <s v="h/E"/>
    <m/>
    <m/>
    <m/>
    <m/>
    <m/>
    <s v="Pa"/>
    <s v="x"/>
    <m/>
    <m/>
    <m/>
    <m/>
    <m/>
    <m/>
    <m/>
    <m/>
    <m/>
    <m/>
    <m/>
    <m/>
    <s v="110"/>
    <m/>
    <m/>
    <m/>
    <s v="n"/>
    <n v="0"/>
    <m/>
    <m/>
    <m/>
    <s v="x"/>
    <m/>
    <m/>
    <m/>
    <m/>
    <m/>
    <m/>
    <m/>
    <m/>
    <m/>
    <m/>
    <m/>
    <m/>
    <m/>
    <m/>
    <m/>
    <m/>
    <m/>
    <m/>
    <m/>
    <m/>
    <m/>
    <m/>
    <m/>
    <m/>
    <m/>
    <m/>
    <m/>
    <m/>
    <m/>
    <m/>
    <m/>
    <m/>
    <m/>
    <m/>
    <m/>
    <m/>
    <m/>
    <m/>
    <m/>
    <m/>
  </r>
  <r>
    <b v="1"/>
    <n v="1053"/>
    <s v="L-1546-315487704"/>
    <s v="1066957088"/>
    <s v="Aaf"/>
    <s v="https://portal.dnb.de/opac.htm?method=simpleSearch&amp;cqlMode=true&amp;query=idn%3D1066957088"/>
    <s v="III 104, 28"/>
    <s v="III 104, 28"/>
    <m/>
    <m/>
    <x v="1"/>
    <m/>
    <m/>
    <m/>
    <m/>
    <m/>
    <m/>
    <m/>
    <m/>
    <m/>
    <m/>
    <m/>
    <m/>
    <m/>
    <m/>
    <m/>
    <x v="9"/>
    <m/>
    <m/>
    <s v="h/E"/>
    <m/>
    <m/>
    <m/>
    <m/>
    <m/>
    <s v="Pa"/>
    <s v="x"/>
    <m/>
    <m/>
    <m/>
    <m/>
    <m/>
    <m/>
    <m/>
    <m/>
    <m/>
    <m/>
    <m/>
    <m/>
    <s v="110"/>
    <m/>
    <m/>
    <m/>
    <s v="n"/>
    <n v="0"/>
    <m/>
    <m/>
    <m/>
    <m/>
    <m/>
    <m/>
    <m/>
    <m/>
    <m/>
    <m/>
    <m/>
    <m/>
    <m/>
    <m/>
    <m/>
    <m/>
    <m/>
    <m/>
    <m/>
    <m/>
    <m/>
    <m/>
    <m/>
    <m/>
    <m/>
    <m/>
    <m/>
    <m/>
    <m/>
    <m/>
    <m/>
    <m/>
    <m/>
    <m/>
    <m/>
    <m/>
    <m/>
    <m/>
    <m/>
    <m/>
    <m/>
    <m/>
    <m/>
    <m/>
  </r>
  <r>
    <b v="1"/>
    <n v="1054"/>
    <s v="L-1551-343799960"/>
    <s v="1079624163"/>
    <s v="Aaf"/>
    <s v="https://portal.dnb.de/opac.htm?method=simpleSearch&amp;cqlMode=true&amp;query=idn%3D1079624163"/>
    <s v="III 104, 29"/>
    <s v="III 104, 29"/>
    <m/>
    <m/>
    <x v="1"/>
    <m/>
    <m/>
    <m/>
    <m/>
    <m/>
    <m/>
    <m/>
    <m/>
    <m/>
    <m/>
    <m/>
    <m/>
    <s v="QF (21x15,5)"/>
    <m/>
    <m/>
    <x v="2"/>
    <s v="x"/>
    <m/>
    <s v="h/E"/>
    <m/>
    <m/>
    <m/>
    <m/>
    <m/>
    <s v="Pa"/>
    <s v="x"/>
    <m/>
    <m/>
    <m/>
    <m/>
    <m/>
    <m/>
    <m/>
    <m/>
    <m/>
    <m/>
    <m/>
    <m/>
    <s v="110"/>
    <m/>
    <m/>
    <m/>
    <s v="n"/>
    <n v="0"/>
    <m/>
    <m/>
    <m/>
    <s v="x"/>
    <m/>
    <m/>
    <m/>
    <m/>
    <m/>
    <m/>
    <m/>
    <m/>
    <m/>
    <m/>
    <m/>
    <m/>
    <m/>
    <m/>
    <m/>
    <m/>
    <m/>
    <m/>
    <m/>
    <m/>
    <m/>
    <m/>
    <m/>
    <m/>
    <m/>
    <m/>
    <m/>
    <m/>
    <m/>
    <m/>
    <m/>
    <m/>
    <m/>
    <m/>
    <m/>
    <m/>
    <m/>
    <m/>
    <m/>
    <m/>
  </r>
  <r>
    <b v="1"/>
    <n v="1055"/>
    <s v="L-1559-167208330"/>
    <s v="99892413X"/>
    <s v="Aal"/>
    <s v="https://portal.dnb.de/opac.htm?method=simpleSearch&amp;cqlMode=true&amp;query=idn%3D99892413X"/>
    <s v="III 104, 30"/>
    <s v="III 104, 30"/>
    <m/>
    <m/>
    <x v="1"/>
    <m/>
    <m/>
    <m/>
    <m/>
    <m/>
    <m/>
    <m/>
    <m/>
    <m/>
    <m/>
    <m/>
    <m/>
    <m/>
    <m/>
    <s v="x"/>
    <x v="2"/>
    <m/>
    <s v="x"/>
    <s v="f"/>
    <m/>
    <m/>
    <m/>
    <m/>
    <m/>
    <s v="Pa"/>
    <m/>
    <m/>
    <m/>
    <m/>
    <s v="x"/>
    <m/>
    <m/>
    <m/>
    <m/>
    <m/>
    <m/>
    <n v="2"/>
    <s v="x"/>
    <s v="110"/>
    <m/>
    <m/>
    <m/>
    <s v="n"/>
    <n v="0"/>
    <m/>
    <m/>
    <m/>
    <m/>
    <m/>
    <s v="x sauer"/>
    <s v="x"/>
    <m/>
    <m/>
    <m/>
    <m/>
    <m/>
    <m/>
    <m/>
    <m/>
    <m/>
    <m/>
    <m/>
    <m/>
    <m/>
    <m/>
    <m/>
    <m/>
    <m/>
    <m/>
    <m/>
    <m/>
    <m/>
    <m/>
    <m/>
    <m/>
    <m/>
    <m/>
    <m/>
    <m/>
    <m/>
    <m/>
    <m/>
    <m/>
    <m/>
    <m/>
    <m/>
    <m/>
    <m/>
  </r>
  <r>
    <b v="1"/>
    <n v="1056"/>
    <s v="L-1527-315490543"/>
    <s v="1066960011"/>
    <s v="Aaf"/>
    <s v="https://portal.dnb.de/opac.htm?method=simpleSearch&amp;cqlMode=true&amp;query=idn%3D1066960011"/>
    <s v="III 104, 31"/>
    <s v="III 104, 31"/>
    <m/>
    <m/>
    <x v="1"/>
    <m/>
    <m/>
    <m/>
    <m/>
    <m/>
    <m/>
    <m/>
    <m/>
    <m/>
    <m/>
    <m/>
    <m/>
    <m/>
    <m/>
    <m/>
    <x v="7"/>
    <m/>
    <m/>
    <s v="h/E"/>
    <m/>
    <m/>
    <m/>
    <m/>
    <m/>
    <s v="Pa"/>
    <m/>
    <m/>
    <m/>
    <m/>
    <m/>
    <m/>
    <m/>
    <m/>
    <m/>
    <m/>
    <m/>
    <m/>
    <m/>
    <s v="110"/>
    <m/>
    <m/>
    <m/>
    <s v="n"/>
    <n v="0"/>
    <m/>
    <m/>
    <m/>
    <m/>
    <m/>
    <m/>
    <m/>
    <m/>
    <m/>
    <s v="Box (sperrt)"/>
    <m/>
    <m/>
    <m/>
    <m/>
    <m/>
    <m/>
    <m/>
    <m/>
    <m/>
    <m/>
    <m/>
    <m/>
    <m/>
    <m/>
    <m/>
    <m/>
    <m/>
    <m/>
    <m/>
    <m/>
    <m/>
    <m/>
    <m/>
    <m/>
    <m/>
    <m/>
    <m/>
    <m/>
    <m/>
    <m/>
    <m/>
    <m/>
    <m/>
    <m/>
  </r>
  <r>
    <b v="1"/>
    <n v="1057"/>
    <s v="L-1531-315488182"/>
    <s v="106695755X"/>
    <s v="Aaf"/>
    <s v="https://portal.dnb.de/opac.htm?method=simpleSearch&amp;cqlMode=true&amp;query=idn%3D106695755X"/>
    <s v="III 104, 32"/>
    <s v="III 104, 32"/>
    <m/>
    <m/>
    <x v="1"/>
    <m/>
    <m/>
    <m/>
    <m/>
    <m/>
    <m/>
    <m/>
    <m/>
    <m/>
    <m/>
    <m/>
    <m/>
    <m/>
    <m/>
    <m/>
    <x v="9"/>
    <m/>
    <m/>
    <s v="h/E"/>
    <m/>
    <m/>
    <m/>
    <m/>
    <m/>
    <s v="Pa"/>
    <m/>
    <m/>
    <m/>
    <m/>
    <m/>
    <m/>
    <m/>
    <m/>
    <m/>
    <m/>
    <m/>
    <m/>
    <m/>
    <s v="110"/>
    <m/>
    <m/>
    <m/>
    <s v="n"/>
    <n v="0"/>
    <m/>
    <m/>
    <m/>
    <m/>
    <m/>
    <m/>
    <m/>
    <m/>
    <m/>
    <m/>
    <m/>
    <m/>
    <m/>
    <m/>
    <m/>
    <m/>
    <m/>
    <m/>
    <m/>
    <m/>
    <m/>
    <m/>
    <m/>
    <m/>
    <m/>
    <m/>
    <m/>
    <m/>
    <m/>
    <m/>
    <m/>
    <m/>
    <m/>
    <m/>
    <m/>
    <m/>
    <m/>
    <m/>
    <m/>
    <m/>
    <m/>
    <m/>
    <m/>
    <m/>
  </r>
  <r>
    <b v="0"/>
    <n v="1110"/>
    <s v="L-1531-167640917"/>
    <s v="999167294"/>
    <m/>
    <s v="https://portal.dnb.de/opac.htm?method=simpleSearch&amp;cqlMode=true&amp;query=idn%3D999167294"/>
    <s v="III 104, 32 a"/>
    <m/>
    <m/>
    <m/>
    <x v="1"/>
    <m/>
    <m/>
    <m/>
    <m/>
    <m/>
    <m/>
    <m/>
    <m/>
    <m/>
    <m/>
    <m/>
    <m/>
    <m/>
    <m/>
    <m/>
    <x v="3"/>
    <m/>
    <s v="x"/>
    <s v="f"/>
    <m/>
    <m/>
    <m/>
    <m/>
    <m/>
    <s v="Pa"/>
    <m/>
    <m/>
    <m/>
    <m/>
    <m/>
    <m/>
    <m/>
    <m/>
    <m/>
    <m/>
    <m/>
    <m/>
    <m/>
    <s v="110"/>
    <m/>
    <s v="x"/>
    <m/>
    <s v="n"/>
    <n v="0"/>
    <m/>
    <s v="Gewebe mit Papier"/>
    <m/>
    <m/>
    <m/>
    <m/>
    <m/>
    <m/>
    <m/>
    <m/>
    <m/>
    <m/>
    <m/>
    <m/>
    <m/>
    <m/>
    <m/>
    <m/>
    <m/>
    <m/>
    <m/>
    <m/>
    <m/>
    <m/>
    <m/>
    <m/>
    <m/>
    <m/>
    <m/>
    <m/>
    <m/>
    <m/>
    <m/>
    <m/>
    <m/>
    <m/>
    <m/>
    <m/>
    <m/>
    <m/>
    <m/>
    <m/>
    <m/>
    <m/>
  </r>
  <r>
    <b v="1"/>
    <m/>
    <s v="L-1531-833463683"/>
    <s v="1268481114"/>
    <s v="Qd"/>
    <m/>
    <s v="III 104, 32 a"/>
    <s v="III 104, 32 a"/>
    <m/>
    <m/>
    <x v="0"/>
    <m/>
    <m/>
    <m/>
    <m/>
    <m/>
    <m/>
    <m/>
    <m/>
    <m/>
    <m/>
    <m/>
    <m/>
    <m/>
    <m/>
    <m/>
    <x v="0"/>
    <m/>
    <m/>
    <m/>
    <m/>
    <m/>
    <m/>
    <m/>
    <m/>
    <m/>
    <m/>
    <m/>
    <m/>
    <m/>
    <m/>
    <m/>
    <m/>
    <m/>
    <m/>
    <m/>
    <m/>
    <m/>
    <m/>
    <m/>
    <m/>
    <m/>
    <m/>
    <m/>
    <m/>
    <m/>
    <m/>
    <m/>
    <m/>
    <m/>
    <m/>
    <m/>
    <m/>
    <m/>
    <m/>
    <m/>
    <m/>
    <m/>
    <m/>
    <m/>
    <m/>
    <m/>
    <m/>
    <m/>
    <m/>
    <m/>
    <m/>
    <m/>
    <m/>
    <m/>
    <m/>
    <m/>
    <m/>
    <m/>
    <m/>
    <m/>
    <m/>
    <m/>
    <m/>
    <m/>
    <m/>
    <m/>
    <m/>
    <m/>
    <m/>
    <m/>
    <m/>
    <m/>
    <m/>
  </r>
  <r>
    <b v="0"/>
    <n v="1109"/>
    <s v="L-1532-167641727"/>
    <s v="999167855"/>
    <m/>
    <s v="https://portal.dnb.de/opac.htm?method=simpleSearch&amp;cqlMode=true&amp;query=idn%3D999167855"/>
    <s v="III 104, 32 a (angebunden)"/>
    <m/>
    <m/>
    <m/>
    <x v="0"/>
    <m/>
    <m/>
    <m/>
    <m/>
    <m/>
    <m/>
    <m/>
    <m/>
    <m/>
    <m/>
    <m/>
    <m/>
    <m/>
    <m/>
    <m/>
    <x v="0"/>
    <m/>
    <m/>
    <m/>
    <m/>
    <m/>
    <m/>
    <m/>
    <m/>
    <m/>
    <m/>
    <m/>
    <m/>
    <m/>
    <m/>
    <m/>
    <m/>
    <m/>
    <m/>
    <m/>
    <m/>
    <m/>
    <m/>
    <m/>
    <m/>
    <m/>
    <m/>
    <m/>
    <n v="0"/>
    <m/>
    <m/>
    <m/>
    <m/>
    <m/>
    <m/>
    <m/>
    <m/>
    <m/>
    <m/>
    <m/>
    <m/>
    <m/>
    <m/>
    <m/>
    <m/>
    <m/>
    <m/>
    <m/>
    <m/>
    <m/>
    <m/>
    <m/>
    <m/>
    <m/>
    <m/>
    <m/>
    <m/>
    <m/>
    <m/>
    <m/>
    <m/>
    <m/>
    <m/>
    <m/>
    <m/>
    <m/>
    <m/>
    <m/>
    <m/>
    <m/>
    <m/>
    <m/>
    <m/>
  </r>
  <r>
    <b v="1"/>
    <n v="1111"/>
    <s v="L-1540-167629735"/>
    <s v="999156268"/>
    <s v="Aal"/>
    <s v="https://portal.dnb.de/opac.htm?method=simpleSearch&amp;cqlMode=true&amp;query=idn%3D999156268"/>
    <s v="III 104, 32 b"/>
    <s v="III 104, 32 b"/>
    <m/>
    <m/>
    <x v="1"/>
    <m/>
    <m/>
    <m/>
    <m/>
    <m/>
    <m/>
    <m/>
    <m/>
    <m/>
    <m/>
    <m/>
    <m/>
    <m/>
    <m/>
    <m/>
    <x v="9"/>
    <m/>
    <m/>
    <s v="h/E"/>
    <m/>
    <m/>
    <m/>
    <m/>
    <m/>
    <s v="Pa"/>
    <m/>
    <m/>
    <m/>
    <m/>
    <m/>
    <m/>
    <m/>
    <m/>
    <m/>
    <m/>
    <m/>
    <m/>
    <m/>
    <s v="110"/>
    <m/>
    <s v="x"/>
    <s v="x"/>
    <s v="n"/>
    <n v="0"/>
    <m/>
    <m/>
    <m/>
    <m/>
    <m/>
    <m/>
    <m/>
    <m/>
    <m/>
    <m/>
    <m/>
    <m/>
    <m/>
    <m/>
    <m/>
    <m/>
    <m/>
    <m/>
    <m/>
    <m/>
    <m/>
    <m/>
    <m/>
    <m/>
    <m/>
    <m/>
    <m/>
    <m/>
    <m/>
    <m/>
    <m/>
    <m/>
    <m/>
    <m/>
    <m/>
    <m/>
    <m/>
    <m/>
    <m/>
    <m/>
    <m/>
    <m/>
    <m/>
    <m/>
  </r>
  <r>
    <b v="1"/>
    <n v="1112"/>
    <s v="L-1541-16763996X"/>
    <s v="999166727"/>
    <s v="Aal"/>
    <s v="https://portal.dnb.de/opac.htm?method=simpleSearch&amp;cqlMode=true&amp;query=idn%3D999166727"/>
    <s v="III 104, 32 c"/>
    <s v="III 104, 32 c"/>
    <m/>
    <m/>
    <x v="1"/>
    <m/>
    <m/>
    <m/>
    <m/>
    <m/>
    <m/>
    <m/>
    <m/>
    <m/>
    <m/>
    <m/>
    <m/>
    <m/>
    <m/>
    <m/>
    <x v="9"/>
    <m/>
    <m/>
    <s v="h/E"/>
    <m/>
    <m/>
    <m/>
    <m/>
    <m/>
    <s v="Pa"/>
    <m/>
    <m/>
    <m/>
    <m/>
    <m/>
    <m/>
    <m/>
    <m/>
    <m/>
    <m/>
    <m/>
    <m/>
    <m/>
    <s v="110"/>
    <m/>
    <s v="x"/>
    <s v="x"/>
    <s v="n"/>
    <n v="0"/>
    <m/>
    <m/>
    <m/>
    <m/>
    <m/>
    <m/>
    <m/>
    <m/>
    <m/>
    <m/>
    <m/>
    <m/>
    <m/>
    <m/>
    <m/>
    <m/>
    <m/>
    <m/>
    <m/>
    <m/>
    <m/>
    <m/>
    <m/>
    <m/>
    <m/>
    <m/>
    <m/>
    <m/>
    <m/>
    <m/>
    <m/>
    <m/>
    <m/>
    <m/>
    <m/>
    <m/>
    <m/>
    <m/>
    <m/>
    <m/>
    <m/>
    <m/>
    <m/>
    <m/>
  </r>
  <r>
    <b v="0"/>
    <n v="1114"/>
    <s v="L-1538-167110322"/>
    <s v="998887110"/>
    <m/>
    <s v="https://portal.dnb.de/opac.htm?method=simpleSearch&amp;cqlMode=true&amp;query=idn%3D998887110"/>
    <s v="III 104, 32 d"/>
    <m/>
    <m/>
    <m/>
    <x v="1"/>
    <m/>
    <m/>
    <m/>
    <m/>
    <m/>
    <m/>
    <m/>
    <m/>
    <m/>
    <m/>
    <m/>
    <m/>
    <m/>
    <m/>
    <m/>
    <x v="3"/>
    <m/>
    <m/>
    <s v="h"/>
    <m/>
    <m/>
    <m/>
    <m/>
    <m/>
    <s v="Pa"/>
    <m/>
    <m/>
    <m/>
    <m/>
    <m/>
    <m/>
    <m/>
    <m/>
    <m/>
    <m/>
    <m/>
    <m/>
    <m/>
    <s v="nur 110"/>
    <m/>
    <m/>
    <m/>
    <s v="n"/>
    <n v="0"/>
    <m/>
    <m/>
    <m/>
    <m/>
    <m/>
    <s v="x sauer"/>
    <s v="x"/>
    <s v="Schaden stabil"/>
    <m/>
    <m/>
    <m/>
    <m/>
    <m/>
    <m/>
    <m/>
    <m/>
    <m/>
    <m/>
    <m/>
    <m/>
    <m/>
    <m/>
    <m/>
    <m/>
    <m/>
    <m/>
    <m/>
    <m/>
    <m/>
    <m/>
    <m/>
    <m/>
    <m/>
    <m/>
    <m/>
    <m/>
    <m/>
    <m/>
    <m/>
    <m/>
    <m/>
    <m/>
    <m/>
    <m/>
  </r>
  <r>
    <b v="1"/>
    <m/>
    <s v="L-1529-812448545"/>
    <s v="1267871814"/>
    <s v="Qd"/>
    <m/>
    <s v="III 104, 32 d"/>
    <s v="III 104, 32 d"/>
    <m/>
    <m/>
    <x v="0"/>
    <m/>
    <m/>
    <m/>
    <m/>
    <m/>
    <m/>
    <m/>
    <m/>
    <m/>
    <m/>
    <m/>
    <m/>
    <m/>
    <m/>
    <m/>
    <x v="0"/>
    <m/>
    <m/>
    <m/>
    <m/>
    <m/>
    <m/>
    <m/>
    <m/>
    <m/>
    <m/>
    <m/>
    <m/>
    <m/>
    <m/>
    <m/>
    <m/>
    <m/>
    <m/>
    <m/>
    <m/>
    <m/>
    <m/>
    <m/>
    <m/>
    <m/>
    <m/>
    <m/>
    <m/>
    <m/>
    <m/>
    <m/>
    <m/>
    <m/>
    <m/>
    <m/>
    <m/>
    <m/>
    <m/>
    <m/>
    <m/>
    <m/>
    <m/>
    <m/>
    <m/>
    <m/>
    <m/>
    <m/>
    <m/>
    <m/>
    <m/>
    <m/>
    <m/>
    <m/>
    <m/>
    <m/>
    <m/>
    <m/>
    <m/>
    <m/>
    <m/>
    <m/>
    <m/>
    <m/>
    <m/>
    <m/>
    <m/>
    <m/>
    <m/>
    <m/>
    <m/>
    <m/>
    <m/>
  </r>
  <r>
    <b v="0"/>
    <n v="1113"/>
    <s v="L-1529-167648578"/>
    <s v="999175122"/>
    <m/>
    <s v="https://portal.dnb.de/opac.htm?method=simpleSearch&amp;cqlMode=true&amp;query=idn%3D999175122"/>
    <s v="III 104, 32 d (angebunden)"/>
    <m/>
    <m/>
    <m/>
    <x v="0"/>
    <m/>
    <m/>
    <m/>
    <m/>
    <m/>
    <m/>
    <m/>
    <m/>
    <m/>
    <m/>
    <m/>
    <m/>
    <m/>
    <m/>
    <m/>
    <x v="0"/>
    <m/>
    <m/>
    <m/>
    <m/>
    <m/>
    <m/>
    <m/>
    <m/>
    <m/>
    <m/>
    <m/>
    <m/>
    <m/>
    <m/>
    <m/>
    <m/>
    <m/>
    <m/>
    <m/>
    <m/>
    <m/>
    <m/>
    <m/>
    <m/>
    <m/>
    <m/>
    <m/>
    <n v="0"/>
    <m/>
    <m/>
    <m/>
    <m/>
    <m/>
    <m/>
    <m/>
    <m/>
    <m/>
    <m/>
    <m/>
    <m/>
    <m/>
    <m/>
    <m/>
    <m/>
    <m/>
    <m/>
    <m/>
    <m/>
    <m/>
    <m/>
    <m/>
    <m/>
    <m/>
    <m/>
    <m/>
    <m/>
    <m/>
    <m/>
    <m/>
    <m/>
    <m/>
    <m/>
    <m/>
    <m/>
    <m/>
    <m/>
    <m/>
    <m/>
    <m/>
    <m/>
    <m/>
    <m/>
  </r>
  <r>
    <b v="0"/>
    <n v="1115"/>
    <s v="L-1538-167209035"/>
    <s v="998924954"/>
    <m/>
    <s v="https://portal.dnb.de/opac.htm?method=simpleSearch&amp;cqlMode=true&amp;query=idn%3D998924954"/>
    <s v="III 104, 32 d (angebunden)"/>
    <m/>
    <m/>
    <m/>
    <x v="0"/>
    <m/>
    <m/>
    <m/>
    <m/>
    <m/>
    <m/>
    <m/>
    <m/>
    <m/>
    <m/>
    <m/>
    <m/>
    <m/>
    <m/>
    <m/>
    <x v="0"/>
    <m/>
    <m/>
    <m/>
    <m/>
    <m/>
    <m/>
    <m/>
    <m/>
    <m/>
    <m/>
    <m/>
    <m/>
    <m/>
    <m/>
    <m/>
    <m/>
    <m/>
    <m/>
    <m/>
    <m/>
    <m/>
    <m/>
    <m/>
    <m/>
    <m/>
    <m/>
    <m/>
    <n v="0"/>
    <m/>
    <m/>
    <m/>
    <m/>
    <m/>
    <m/>
    <m/>
    <m/>
    <m/>
    <m/>
    <m/>
    <m/>
    <m/>
    <m/>
    <m/>
    <m/>
    <m/>
    <m/>
    <m/>
    <m/>
    <m/>
    <m/>
    <m/>
    <m/>
    <m/>
    <m/>
    <m/>
    <m/>
    <m/>
    <m/>
    <m/>
    <m/>
    <m/>
    <m/>
    <m/>
    <m/>
    <m/>
    <m/>
    <m/>
    <m/>
    <m/>
    <m/>
    <m/>
    <m/>
  </r>
  <r>
    <b v="1"/>
    <n v="1116"/>
    <s v="L-1530-167209701"/>
    <s v="998925616"/>
    <s v="Aal"/>
    <s v="https://portal.dnb.de/opac.htm?method=simpleSearch&amp;cqlMode=true&amp;query=idn%3D998925616"/>
    <s v="III 104, 32 e"/>
    <s v="III 104, 32 e"/>
    <m/>
    <m/>
    <x v="1"/>
    <m/>
    <m/>
    <m/>
    <m/>
    <m/>
    <m/>
    <m/>
    <m/>
    <m/>
    <m/>
    <m/>
    <m/>
    <m/>
    <m/>
    <m/>
    <x v="9"/>
    <m/>
    <m/>
    <s v="h/E"/>
    <m/>
    <m/>
    <m/>
    <m/>
    <m/>
    <s v="Pa"/>
    <m/>
    <m/>
    <m/>
    <m/>
    <m/>
    <m/>
    <m/>
    <m/>
    <m/>
    <m/>
    <m/>
    <m/>
    <m/>
    <s v="110"/>
    <m/>
    <s v="x"/>
    <s v="x"/>
    <s v="n"/>
    <n v="0"/>
    <m/>
    <m/>
    <m/>
    <m/>
    <m/>
    <m/>
    <m/>
    <m/>
    <s v="x 110"/>
    <m/>
    <m/>
    <m/>
    <m/>
    <m/>
    <m/>
    <m/>
    <m/>
    <m/>
    <m/>
    <m/>
    <m/>
    <m/>
    <m/>
    <m/>
    <m/>
    <m/>
    <m/>
    <m/>
    <m/>
    <m/>
    <m/>
    <m/>
    <m/>
    <m/>
    <m/>
    <m/>
    <m/>
    <m/>
    <m/>
    <m/>
    <m/>
    <m/>
    <m/>
    <m/>
  </r>
  <r>
    <b v="1"/>
    <n v="1117"/>
    <s v="L-1536-167186949"/>
    <s v="998902365"/>
    <s v="Aal"/>
    <s v="https://portal.dnb.de/opac.htm?method=simpleSearch&amp;cqlMode=true&amp;query=idn%3D998902365"/>
    <s v="III 104, 32 f"/>
    <s v="III 104, 32 f"/>
    <m/>
    <m/>
    <x v="1"/>
    <m/>
    <m/>
    <m/>
    <m/>
    <m/>
    <m/>
    <m/>
    <m/>
    <m/>
    <m/>
    <m/>
    <m/>
    <m/>
    <m/>
    <m/>
    <x v="9"/>
    <m/>
    <m/>
    <s v="h/E"/>
    <m/>
    <m/>
    <m/>
    <m/>
    <m/>
    <s v="Pa"/>
    <m/>
    <m/>
    <m/>
    <m/>
    <m/>
    <m/>
    <m/>
    <m/>
    <m/>
    <m/>
    <m/>
    <m/>
    <m/>
    <s v="110"/>
    <m/>
    <s v="x"/>
    <s v="x"/>
    <s v="n"/>
    <n v="0"/>
    <m/>
    <m/>
    <m/>
    <m/>
    <m/>
    <m/>
    <m/>
    <m/>
    <m/>
    <m/>
    <m/>
    <m/>
    <m/>
    <m/>
    <m/>
    <m/>
    <m/>
    <m/>
    <m/>
    <m/>
    <m/>
    <m/>
    <m/>
    <m/>
    <m/>
    <m/>
    <m/>
    <m/>
    <m/>
    <m/>
    <m/>
    <m/>
    <m/>
    <m/>
    <m/>
    <m/>
    <m/>
    <m/>
    <m/>
    <m/>
    <m/>
    <m/>
    <m/>
    <m/>
  </r>
  <r>
    <b v="1"/>
    <n v="1118"/>
    <s v="L-1536-167187783"/>
    <s v="998903302"/>
    <s v="Aal"/>
    <s v="https://portal.dnb.de/opac.htm?method=simpleSearch&amp;cqlMode=true&amp;query=idn%3D998903302"/>
    <s v="III 104, 32 g"/>
    <s v="III 104, 32 g"/>
    <m/>
    <m/>
    <x v="1"/>
    <m/>
    <m/>
    <m/>
    <m/>
    <m/>
    <m/>
    <m/>
    <m/>
    <m/>
    <m/>
    <m/>
    <m/>
    <m/>
    <m/>
    <m/>
    <x v="9"/>
    <m/>
    <m/>
    <s v="h/E"/>
    <m/>
    <m/>
    <m/>
    <m/>
    <m/>
    <s v="Pa"/>
    <m/>
    <m/>
    <m/>
    <m/>
    <m/>
    <m/>
    <m/>
    <m/>
    <m/>
    <m/>
    <m/>
    <m/>
    <m/>
    <s v="110"/>
    <m/>
    <s v="x"/>
    <s v="x"/>
    <s v="n"/>
    <n v="0"/>
    <m/>
    <m/>
    <m/>
    <m/>
    <m/>
    <m/>
    <m/>
    <m/>
    <m/>
    <m/>
    <m/>
    <m/>
    <m/>
    <m/>
    <m/>
    <m/>
    <m/>
    <m/>
    <m/>
    <m/>
    <m/>
    <m/>
    <m/>
    <m/>
    <m/>
    <m/>
    <m/>
    <m/>
    <m/>
    <m/>
    <m/>
    <m/>
    <m/>
    <m/>
    <m/>
    <m/>
    <m/>
    <m/>
    <m/>
    <m/>
    <m/>
    <m/>
    <m/>
    <m/>
  </r>
  <r>
    <b v="1"/>
    <n v="1119"/>
    <s v="L-1536-158186060"/>
    <s v="994848145"/>
    <s v="Aal"/>
    <s v="https://portal.dnb.de/opac.htm?method=simpleSearch&amp;cqlMode=true&amp;query=idn%3D994848145"/>
    <s v="III 104, 32 h"/>
    <s v="III 104, 32 h"/>
    <m/>
    <m/>
    <x v="1"/>
    <m/>
    <m/>
    <m/>
    <m/>
    <m/>
    <m/>
    <m/>
    <m/>
    <m/>
    <m/>
    <m/>
    <m/>
    <m/>
    <m/>
    <m/>
    <x v="9"/>
    <m/>
    <m/>
    <s v="h/E"/>
    <m/>
    <m/>
    <m/>
    <m/>
    <m/>
    <s v="Pa"/>
    <m/>
    <m/>
    <m/>
    <m/>
    <m/>
    <m/>
    <m/>
    <m/>
    <m/>
    <m/>
    <m/>
    <m/>
    <m/>
    <s v="110"/>
    <m/>
    <s v="x"/>
    <s v="x"/>
    <s v="n"/>
    <n v="0"/>
    <m/>
    <m/>
    <m/>
    <m/>
    <m/>
    <m/>
    <m/>
    <m/>
    <m/>
    <m/>
    <m/>
    <m/>
    <m/>
    <m/>
    <m/>
    <m/>
    <m/>
    <m/>
    <m/>
    <m/>
    <m/>
    <m/>
    <m/>
    <m/>
    <m/>
    <m/>
    <m/>
    <m/>
    <m/>
    <m/>
    <m/>
    <m/>
    <m/>
    <m/>
    <m/>
    <m/>
    <m/>
    <m/>
    <m/>
    <m/>
    <m/>
    <m/>
    <m/>
    <m/>
  </r>
  <r>
    <b v="1"/>
    <n v="1120"/>
    <s v="L-1536-167648225"/>
    <s v="999174746"/>
    <s v="Aal"/>
    <s v="https://portal.dnb.de/opac.htm?method=simpleSearch&amp;cqlMode=true&amp;query=idn%3D999174746"/>
    <s v="III 104, 32 i"/>
    <s v="III 104, 32 i"/>
    <m/>
    <m/>
    <x v="1"/>
    <m/>
    <m/>
    <m/>
    <m/>
    <m/>
    <m/>
    <m/>
    <m/>
    <m/>
    <m/>
    <m/>
    <m/>
    <m/>
    <m/>
    <m/>
    <x v="9"/>
    <m/>
    <m/>
    <s v="h/E"/>
    <m/>
    <m/>
    <m/>
    <m/>
    <m/>
    <s v="Pa"/>
    <m/>
    <m/>
    <m/>
    <m/>
    <m/>
    <m/>
    <m/>
    <m/>
    <m/>
    <m/>
    <m/>
    <m/>
    <m/>
    <s v="110"/>
    <m/>
    <s v="x"/>
    <s v="x"/>
    <s v="n"/>
    <n v="0"/>
    <m/>
    <m/>
    <m/>
    <m/>
    <m/>
    <m/>
    <m/>
    <m/>
    <m/>
    <m/>
    <m/>
    <m/>
    <m/>
    <m/>
    <m/>
    <m/>
    <m/>
    <m/>
    <m/>
    <m/>
    <m/>
    <m/>
    <m/>
    <m/>
    <m/>
    <m/>
    <m/>
    <m/>
    <m/>
    <m/>
    <m/>
    <m/>
    <m/>
    <m/>
    <m/>
    <m/>
    <m/>
    <m/>
    <m/>
    <m/>
    <m/>
    <m/>
    <m/>
    <m/>
  </r>
  <r>
    <b v="1"/>
    <n v="1121"/>
    <s v="L-1537-164064397"/>
    <s v="997502614"/>
    <s v="Aal"/>
    <s v="https://portal.dnb.de/opac.htm?method=simpleSearch&amp;cqlMode=true&amp;query=idn%3D997502614"/>
    <s v="III 104, 32 k"/>
    <s v="III 104, 32 k"/>
    <m/>
    <m/>
    <x v="1"/>
    <m/>
    <m/>
    <m/>
    <m/>
    <m/>
    <m/>
    <m/>
    <m/>
    <m/>
    <m/>
    <m/>
    <m/>
    <m/>
    <m/>
    <m/>
    <x v="9"/>
    <m/>
    <m/>
    <s v="h/E"/>
    <m/>
    <m/>
    <m/>
    <m/>
    <m/>
    <s v="Pa"/>
    <m/>
    <m/>
    <m/>
    <m/>
    <m/>
    <m/>
    <m/>
    <m/>
    <m/>
    <m/>
    <m/>
    <m/>
    <m/>
    <s v="110"/>
    <m/>
    <s v="x"/>
    <s v="x"/>
    <s v="n"/>
    <n v="0"/>
    <m/>
    <m/>
    <m/>
    <m/>
    <m/>
    <m/>
    <m/>
    <m/>
    <m/>
    <m/>
    <m/>
    <m/>
    <m/>
    <m/>
    <m/>
    <m/>
    <m/>
    <m/>
    <m/>
    <m/>
    <m/>
    <m/>
    <m/>
    <m/>
    <m/>
    <m/>
    <m/>
    <m/>
    <m/>
    <m/>
    <m/>
    <m/>
    <m/>
    <m/>
    <m/>
    <m/>
    <m/>
    <m/>
    <m/>
    <m/>
    <m/>
    <m/>
    <m/>
    <m/>
  </r>
  <r>
    <b v="1"/>
    <n v="1122"/>
    <s v="L-1530-167110020"/>
    <s v="998886769"/>
    <s v="Aal"/>
    <s v="https://portal.dnb.de/opac.htm?method=simpleSearch&amp;cqlMode=true&amp;query=idn%3D998886769"/>
    <s v="III 104, 32 m"/>
    <s v="III 104, 32 m"/>
    <m/>
    <m/>
    <x v="1"/>
    <m/>
    <m/>
    <m/>
    <m/>
    <m/>
    <m/>
    <m/>
    <m/>
    <m/>
    <m/>
    <m/>
    <m/>
    <m/>
    <m/>
    <m/>
    <x v="9"/>
    <m/>
    <s v="x"/>
    <s v="h/E"/>
    <m/>
    <m/>
    <m/>
    <m/>
    <m/>
    <s v="Pa"/>
    <m/>
    <m/>
    <m/>
    <m/>
    <m/>
    <m/>
    <m/>
    <m/>
    <m/>
    <m/>
    <m/>
    <m/>
    <m/>
    <s v="110"/>
    <m/>
    <m/>
    <m/>
    <s v="n"/>
    <n v="0"/>
    <m/>
    <m/>
    <m/>
    <m/>
    <m/>
    <m/>
    <m/>
    <s v="mit 6 weiteren HPg in einer Kassette, Makulatur der Deckel des Originaleinbandes beiliegend"/>
    <m/>
    <m/>
    <m/>
    <m/>
    <m/>
    <m/>
    <m/>
    <m/>
    <m/>
    <m/>
    <m/>
    <m/>
    <m/>
    <m/>
    <m/>
    <m/>
    <m/>
    <m/>
    <m/>
    <m/>
    <m/>
    <m/>
    <m/>
    <m/>
    <m/>
    <m/>
    <m/>
    <m/>
    <m/>
    <m/>
    <m/>
    <m/>
    <m/>
    <m/>
    <m/>
    <m/>
  </r>
  <r>
    <b v="0"/>
    <n v="1123"/>
    <s v="L-1532-156356422"/>
    <s v="994516029"/>
    <m/>
    <s v="https://portal.dnb.de/opac.htm?method=simpleSearch&amp;cqlMode=true&amp;query=idn%3D994516029"/>
    <s v="III 104, 32/a"/>
    <m/>
    <m/>
    <m/>
    <x v="0"/>
    <m/>
    <m/>
    <m/>
    <m/>
    <m/>
    <m/>
    <m/>
    <m/>
    <m/>
    <m/>
    <m/>
    <m/>
    <m/>
    <m/>
    <m/>
    <x v="0"/>
    <m/>
    <m/>
    <m/>
    <m/>
    <m/>
    <m/>
    <m/>
    <m/>
    <m/>
    <m/>
    <m/>
    <m/>
    <m/>
    <m/>
    <m/>
    <m/>
    <m/>
    <m/>
    <m/>
    <m/>
    <m/>
    <m/>
    <m/>
    <m/>
    <m/>
    <m/>
    <m/>
    <n v="0"/>
    <m/>
    <m/>
    <m/>
    <m/>
    <m/>
    <m/>
    <m/>
    <m/>
    <m/>
    <m/>
    <m/>
    <m/>
    <m/>
    <m/>
    <m/>
    <m/>
    <m/>
    <m/>
    <m/>
    <m/>
    <m/>
    <m/>
    <m/>
    <m/>
    <m/>
    <m/>
    <m/>
    <m/>
    <m/>
    <m/>
    <m/>
    <m/>
    <m/>
    <m/>
    <m/>
    <m/>
    <m/>
    <m/>
    <m/>
    <m/>
    <m/>
    <m/>
    <m/>
    <m/>
  </r>
  <r>
    <b v="1"/>
    <n v="1058"/>
    <s v="L-1543-315488204"/>
    <s v="1066957576"/>
    <s v="Aaf"/>
    <s v="https://portal.dnb.de/opac.htm?method=simpleSearch&amp;cqlMode=true&amp;query=idn%3D1066957576"/>
    <s v="III 104, 33"/>
    <s v="III 104, 33"/>
    <m/>
    <m/>
    <x v="1"/>
    <m/>
    <m/>
    <m/>
    <m/>
    <m/>
    <m/>
    <m/>
    <m/>
    <m/>
    <m/>
    <m/>
    <m/>
    <m/>
    <m/>
    <s v="x"/>
    <x v="2"/>
    <s v="x"/>
    <m/>
    <s v="h/E"/>
    <m/>
    <m/>
    <m/>
    <m/>
    <m/>
    <s v="Pa"/>
    <s v="x"/>
    <m/>
    <m/>
    <m/>
    <m/>
    <m/>
    <m/>
    <m/>
    <m/>
    <m/>
    <m/>
    <m/>
    <m/>
    <s v="80"/>
    <m/>
    <m/>
    <m/>
    <s v="n"/>
    <n v="0"/>
    <m/>
    <m/>
    <m/>
    <m/>
    <m/>
    <m/>
    <m/>
    <m/>
    <m/>
    <s v="Buchschuh (hat Schließen)"/>
    <m/>
    <m/>
    <m/>
    <m/>
    <m/>
    <m/>
    <m/>
    <m/>
    <m/>
    <m/>
    <m/>
    <m/>
    <m/>
    <m/>
    <m/>
    <m/>
    <m/>
    <m/>
    <m/>
    <m/>
    <m/>
    <m/>
    <m/>
    <m/>
    <m/>
    <m/>
    <m/>
    <m/>
    <m/>
    <m/>
    <m/>
    <m/>
    <m/>
    <m/>
  </r>
  <r>
    <b v="1"/>
    <n v="1059"/>
    <s v="L-1545-315332085"/>
    <s v="1066874271"/>
    <s v="Aaf"/>
    <s v="https://portal.dnb.de/opac.htm?method=simpleSearch&amp;cqlMode=true&amp;query=idn%3D1066874271"/>
    <s v="III 104, 34"/>
    <s v="III 104, 34"/>
    <m/>
    <m/>
    <x v="1"/>
    <m/>
    <m/>
    <m/>
    <m/>
    <m/>
    <m/>
    <m/>
    <m/>
    <m/>
    <m/>
    <m/>
    <m/>
    <m/>
    <m/>
    <m/>
    <x v="7"/>
    <m/>
    <m/>
    <s v="h"/>
    <m/>
    <m/>
    <m/>
    <m/>
    <m/>
    <s v="Pa"/>
    <m/>
    <m/>
    <m/>
    <m/>
    <m/>
    <m/>
    <m/>
    <m/>
    <m/>
    <m/>
    <m/>
    <m/>
    <m/>
    <s v="110"/>
    <m/>
    <m/>
    <m/>
    <s v="n"/>
    <n v="0"/>
    <m/>
    <m/>
    <m/>
    <m/>
    <m/>
    <m/>
    <m/>
    <m/>
    <m/>
    <s v="Box (sperrt)"/>
    <m/>
    <m/>
    <m/>
    <m/>
    <m/>
    <m/>
    <m/>
    <m/>
    <m/>
    <m/>
    <m/>
    <m/>
    <m/>
    <m/>
    <m/>
    <m/>
    <m/>
    <m/>
    <m/>
    <m/>
    <m/>
    <m/>
    <m/>
    <m/>
    <m/>
    <m/>
    <m/>
    <m/>
    <m/>
    <m/>
    <m/>
    <m/>
    <m/>
    <m/>
  </r>
  <r>
    <b v="1"/>
    <n v="1124"/>
    <s v="L-1546-167638696"/>
    <s v="999165380"/>
    <s v="Aal"/>
    <s v="https://portal.dnb.de/opac.htm?method=simpleSearch&amp;cqlMode=true&amp;query=idn%3D999165380"/>
    <s v="III 104, 34 a"/>
    <s v="III 104, 34a"/>
    <m/>
    <m/>
    <x v="1"/>
    <m/>
    <m/>
    <m/>
    <m/>
    <m/>
    <m/>
    <m/>
    <m/>
    <m/>
    <m/>
    <m/>
    <m/>
    <m/>
    <m/>
    <m/>
    <x v="9"/>
    <m/>
    <m/>
    <s v="h/E"/>
    <m/>
    <m/>
    <m/>
    <m/>
    <m/>
    <s v="Pa"/>
    <m/>
    <m/>
    <m/>
    <m/>
    <m/>
    <m/>
    <m/>
    <m/>
    <m/>
    <m/>
    <m/>
    <m/>
    <m/>
    <s v="110"/>
    <m/>
    <m/>
    <m/>
    <s v="n"/>
    <n v="0"/>
    <m/>
    <m/>
    <m/>
    <m/>
    <m/>
    <m/>
    <m/>
    <m/>
    <m/>
    <m/>
    <m/>
    <m/>
    <m/>
    <m/>
    <m/>
    <m/>
    <m/>
    <m/>
    <m/>
    <m/>
    <m/>
    <m/>
    <m/>
    <m/>
    <m/>
    <m/>
    <m/>
    <m/>
    <m/>
    <m/>
    <m/>
    <m/>
    <m/>
    <m/>
    <m/>
    <m/>
    <m/>
    <m/>
    <m/>
    <m/>
    <m/>
    <m/>
    <m/>
    <m/>
  </r>
  <r>
    <b v="1"/>
    <n v="1125"/>
    <s v="L-1546-16763013X"/>
    <s v="999156691"/>
    <s v="Aal"/>
    <s v="https://portal.dnb.de/opac.htm?method=simpleSearch&amp;cqlMode=true&amp;query=idn%3D999156691"/>
    <s v="III 104, 34 b"/>
    <s v="III 104, 34b"/>
    <m/>
    <m/>
    <x v="1"/>
    <m/>
    <m/>
    <m/>
    <m/>
    <m/>
    <m/>
    <m/>
    <m/>
    <m/>
    <m/>
    <m/>
    <m/>
    <m/>
    <m/>
    <m/>
    <x v="9"/>
    <m/>
    <m/>
    <s v="h/E"/>
    <m/>
    <m/>
    <m/>
    <m/>
    <m/>
    <s v="Pa"/>
    <m/>
    <m/>
    <m/>
    <m/>
    <m/>
    <m/>
    <m/>
    <m/>
    <m/>
    <m/>
    <m/>
    <m/>
    <m/>
    <s v="110"/>
    <m/>
    <s v="x"/>
    <s v="x"/>
    <s v="n"/>
    <n v="0"/>
    <m/>
    <m/>
    <m/>
    <m/>
    <m/>
    <m/>
    <m/>
    <m/>
    <m/>
    <m/>
    <m/>
    <m/>
    <m/>
    <m/>
    <m/>
    <m/>
    <m/>
    <m/>
    <m/>
    <m/>
    <m/>
    <m/>
    <m/>
    <m/>
    <m/>
    <m/>
    <m/>
    <m/>
    <m/>
    <m/>
    <m/>
    <m/>
    <m/>
    <m/>
    <m/>
    <m/>
    <m/>
    <m/>
    <m/>
    <m/>
    <m/>
    <m/>
    <m/>
    <m/>
  </r>
  <r>
    <b v="1"/>
    <n v="1060"/>
    <s v="L-1535-315492155"/>
    <s v="1066961751"/>
    <s v="Aaf"/>
    <s v="https://portal.dnb.de/opac.htm?method=simpleSearch&amp;cqlMode=true&amp;query=idn%3D1066961751"/>
    <s v="III 104, 35"/>
    <s v="III 104, 35"/>
    <m/>
    <m/>
    <x v="1"/>
    <m/>
    <m/>
    <m/>
    <m/>
    <m/>
    <m/>
    <m/>
    <m/>
    <m/>
    <m/>
    <m/>
    <m/>
    <m/>
    <m/>
    <s v="x"/>
    <x v="9"/>
    <m/>
    <m/>
    <s v="h/E"/>
    <m/>
    <m/>
    <m/>
    <m/>
    <m/>
    <s v="Pa"/>
    <m/>
    <m/>
    <m/>
    <m/>
    <m/>
    <m/>
    <m/>
    <m/>
    <m/>
    <m/>
    <m/>
    <m/>
    <m/>
    <s v="110"/>
    <m/>
    <m/>
    <m/>
    <s v="n"/>
    <n v="0"/>
    <m/>
    <m/>
    <m/>
    <m/>
    <m/>
    <m/>
    <m/>
    <m/>
    <m/>
    <m/>
    <m/>
    <m/>
    <m/>
    <m/>
    <m/>
    <m/>
    <m/>
    <m/>
    <m/>
    <m/>
    <m/>
    <m/>
    <m/>
    <m/>
    <m/>
    <m/>
    <m/>
    <m/>
    <m/>
    <m/>
    <m/>
    <m/>
    <m/>
    <m/>
    <m/>
    <m/>
    <m/>
    <m/>
    <m/>
    <m/>
    <m/>
    <m/>
    <m/>
    <m/>
  </r>
  <r>
    <b v="1"/>
    <n v="1126"/>
    <s v="L-1530-167206249"/>
    <s v="998922110"/>
    <s v="Aal"/>
    <s v="https://portal.dnb.de/opac.htm?method=simpleSearch&amp;cqlMode=true&amp;query=idn%3D998922110"/>
    <s v="III 104, 35 a"/>
    <s v="III 104, 35a"/>
    <m/>
    <m/>
    <x v="1"/>
    <m/>
    <m/>
    <m/>
    <m/>
    <m/>
    <m/>
    <m/>
    <m/>
    <m/>
    <m/>
    <m/>
    <m/>
    <m/>
    <m/>
    <m/>
    <x v="9"/>
    <m/>
    <s v="x"/>
    <s v="h/E"/>
    <m/>
    <m/>
    <m/>
    <m/>
    <m/>
    <s v="Pa"/>
    <m/>
    <m/>
    <m/>
    <m/>
    <m/>
    <m/>
    <m/>
    <m/>
    <m/>
    <m/>
    <m/>
    <m/>
    <m/>
    <s v="110"/>
    <m/>
    <m/>
    <m/>
    <s v="n"/>
    <n v="0"/>
    <m/>
    <m/>
    <m/>
    <m/>
    <m/>
    <m/>
    <m/>
    <m/>
    <m/>
    <m/>
    <m/>
    <m/>
    <m/>
    <m/>
    <m/>
    <m/>
    <m/>
    <m/>
    <m/>
    <m/>
    <m/>
    <m/>
    <m/>
    <m/>
    <m/>
    <m/>
    <m/>
    <m/>
    <m/>
    <m/>
    <m/>
    <m/>
    <m/>
    <m/>
    <m/>
    <m/>
    <m/>
    <m/>
    <m/>
    <m/>
    <m/>
    <m/>
    <m/>
    <m/>
  </r>
  <r>
    <b v="1"/>
    <n v="1061"/>
    <s v="L-1548-315487852"/>
    <s v="1066957223"/>
    <s v="Aaf"/>
    <s v="https://portal.dnb.de/opac.htm?method=simpleSearch&amp;cqlMode=true&amp;query=idn%3D1066957223"/>
    <s v="III 104, 36"/>
    <s v="III 104, 36"/>
    <m/>
    <m/>
    <x v="1"/>
    <m/>
    <m/>
    <m/>
    <m/>
    <m/>
    <m/>
    <m/>
    <m/>
    <m/>
    <m/>
    <m/>
    <m/>
    <m/>
    <m/>
    <s v="x"/>
    <x v="4"/>
    <s v="x"/>
    <m/>
    <s v="h/E"/>
    <m/>
    <m/>
    <m/>
    <m/>
    <m/>
    <s v="Pa"/>
    <m/>
    <m/>
    <m/>
    <m/>
    <m/>
    <m/>
    <m/>
    <m/>
    <m/>
    <m/>
    <m/>
    <n v="2"/>
    <m/>
    <s v="110"/>
    <m/>
    <m/>
    <m/>
    <s v="n"/>
    <n v="0"/>
    <m/>
    <m/>
    <m/>
    <m/>
    <m/>
    <m/>
    <m/>
    <m/>
    <s v="x 110"/>
    <m/>
    <m/>
    <m/>
    <m/>
    <m/>
    <m/>
    <m/>
    <m/>
    <m/>
    <m/>
    <m/>
    <m/>
    <m/>
    <m/>
    <m/>
    <m/>
    <m/>
    <m/>
    <m/>
    <m/>
    <m/>
    <m/>
    <m/>
    <m/>
    <m/>
    <m/>
    <m/>
    <m/>
    <m/>
    <m/>
    <m/>
    <m/>
    <m/>
    <m/>
    <m/>
  </r>
  <r>
    <b v="1"/>
    <n v="1062"/>
    <s v="L-1522-315489073"/>
    <s v="1066958459"/>
    <s v="Aaf"/>
    <s v="https://portal.dnb.de/opac.htm?method=simpleSearch&amp;cqlMode=true&amp;query=idn%3D1066958459"/>
    <s v="III 104, 37"/>
    <s v="III 104, 37"/>
    <m/>
    <m/>
    <x v="1"/>
    <m/>
    <m/>
    <m/>
    <m/>
    <m/>
    <m/>
    <m/>
    <m/>
    <m/>
    <m/>
    <m/>
    <m/>
    <m/>
    <m/>
    <m/>
    <x v="5"/>
    <m/>
    <m/>
    <s v="h/E"/>
    <m/>
    <m/>
    <m/>
    <m/>
    <m/>
    <s v="Pa"/>
    <m/>
    <m/>
    <m/>
    <m/>
    <m/>
    <m/>
    <m/>
    <m/>
    <m/>
    <m/>
    <m/>
    <m/>
    <m/>
    <s v="110"/>
    <m/>
    <m/>
    <m/>
    <s v="n"/>
    <n v="0"/>
    <m/>
    <m/>
    <m/>
    <m/>
    <m/>
    <m/>
    <m/>
    <m/>
    <m/>
    <m/>
    <m/>
    <m/>
    <m/>
    <m/>
    <m/>
    <m/>
    <m/>
    <m/>
    <m/>
    <m/>
    <m/>
    <m/>
    <m/>
    <m/>
    <m/>
    <m/>
    <m/>
    <m/>
    <m/>
    <m/>
    <m/>
    <m/>
    <m/>
    <m/>
    <m/>
    <m/>
    <m/>
    <m/>
    <m/>
    <m/>
    <m/>
    <m/>
    <m/>
    <m/>
  </r>
  <r>
    <b v="1"/>
    <n v="1127"/>
    <s v="L-1522-175547769"/>
    <s v="1001771508"/>
    <s v="Aal"/>
    <s v="https://portal.dnb.de/opac.htm?method=simpleSearch&amp;cqlMode=true&amp;query=idn%3D1001771508"/>
    <s v="III 104, 37 a"/>
    <s v="III 104, 37a"/>
    <m/>
    <m/>
    <x v="1"/>
    <m/>
    <m/>
    <m/>
    <m/>
    <m/>
    <m/>
    <m/>
    <m/>
    <m/>
    <m/>
    <m/>
    <m/>
    <m/>
    <m/>
    <m/>
    <x v="9"/>
    <m/>
    <m/>
    <s v="h/E"/>
    <m/>
    <m/>
    <m/>
    <m/>
    <m/>
    <s v="Pa"/>
    <m/>
    <m/>
    <m/>
    <m/>
    <m/>
    <m/>
    <m/>
    <m/>
    <m/>
    <m/>
    <m/>
    <m/>
    <m/>
    <s v="110"/>
    <m/>
    <s v="x"/>
    <s v="x"/>
    <s v="n"/>
    <n v="0"/>
    <m/>
    <m/>
    <m/>
    <m/>
    <m/>
    <m/>
    <m/>
    <m/>
    <m/>
    <m/>
    <m/>
    <m/>
    <m/>
    <m/>
    <m/>
    <m/>
    <m/>
    <m/>
    <m/>
    <m/>
    <m/>
    <m/>
    <m/>
    <m/>
    <m/>
    <m/>
    <m/>
    <m/>
    <m/>
    <m/>
    <m/>
    <m/>
    <m/>
    <m/>
    <m/>
    <m/>
    <m/>
    <m/>
    <m/>
    <m/>
    <m/>
    <m/>
    <m/>
    <m/>
  </r>
  <r>
    <b v="1"/>
    <n v="1128"/>
    <s v="L-1533-153916281"/>
    <s v="993862357"/>
    <s v="Aal"/>
    <s v="https://portal.dnb.de/opac.htm?method=simpleSearch&amp;cqlMode=true&amp;query=idn%3D993862357"/>
    <s v="III 104, 37 b"/>
    <s v="III 104, 37 b"/>
    <m/>
    <m/>
    <x v="1"/>
    <m/>
    <m/>
    <m/>
    <m/>
    <m/>
    <m/>
    <m/>
    <m/>
    <m/>
    <m/>
    <m/>
    <m/>
    <m/>
    <m/>
    <m/>
    <x v="9"/>
    <m/>
    <m/>
    <s v="h/E"/>
    <m/>
    <m/>
    <m/>
    <m/>
    <m/>
    <s v="Pa"/>
    <m/>
    <m/>
    <m/>
    <m/>
    <m/>
    <m/>
    <m/>
    <m/>
    <m/>
    <m/>
    <m/>
    <m/>
    <m/>
    <s v="110"/>
    <m/>
    <s v="x"/>
    <s v="x"/>
    <s v="n"/>
    <n v="0"/>
    <m/>
    <m/>
    <m/>
    <m/>
    <m/>
    <m/>
    <m/>
    <m/>
    <m/>
    <m/>
    <m/>
    <m/>
    <m/>
    <m/>
    <m/>
    <m/>
    <m/>
    <m/>
    <m/>
    <m/>
    <m/>
    <m/>
    <m/>
    <m/>
    <m/>
    <m/>
    <m/>
    <m/>
    <m/>
    <m/>
    <m/>
    <m/>
    <m/>
    <m/>
    <m/>
    <m/>
    <m/>
    <m/>
    <m/>
    <m/>
    <m/>
    <m/>
    <m/>
    <m/>
  </r>
  <r>
    <b v="1"/>
    <n v="1129"/>
    <s v="L-1535-16710943X"/>
    <s v="998886203"/>
    <s v="Aal"/>
    <s v="https://portal.dnb.de/opac.htm?method=simpleSearch&amp;cqlMode=true&amp;query=idn%3D998886203"/>
    <s v="III 104, 37 c"/>
    <s v="III 104, 37 c"/>
    <m/>
    <m/>
    <x v="1"/>
    <m/>
    <m/>
    <m/>
    <m/>
    <m/>
    <m/>
    <m/>
    <m/>
    <m/>
    <m/>
    <m/>
    <m/>
    <m/>
    <m/>
    <m/>
    <x v="9"/>
    <m/>
    <s v="x"/>
    <s v="h/E"/>
    <m/>
    <m/>
    <m/>
    <m/>
    <m/>
    <s v="Pa"/>
    <m/>
    <m/>
    <m/>
    <m/>
    <m/>
    <m/>
    <m/>
    <m/>
    <m/>
    <m/>
    <m/>
    <m/>
    <m/>
    <s v="110"/>
    <m/>
    <s v="x"/>
    <s v="x"/>
    <s v="n"/>
    <n v="0"/>
    <m/>
    <m/>
    <m/>
    <m/>
    <m/>
    <m/>
    <m/>
    <m/>
    <m/>
    <m/>
    <m/>
    <m/>
    <m/>
    <m/>
    <m/>
    <m/>
    <m/>
    <m/>
    <m/>
    <m/>
    <m/>
    <m/>
    <m/>
    <m/>
    <m/>
    <m/>
    <m/>
    <m/>
    <m/>
    <m/>
    <m/>
    <m/>
    <m/>
    <m/>
    <m/>
    <m/>
    <m/>
    <m/>
    <m/>
    <m/>
    <m/>
    <m/>
    <m/>
    <m/>
  </r>
  <r>
    <b v="1"/>
    <n v="1130"/>
    <s v="L-1538-167685309"/>
    <s v="999178695"/>
    <s v="Aal"/>
    <s v="https://portal.dnb.de/opac.htm?method=simpleSearch&amp;cqlMode=true&amp;query=idn%3D999178695"/>
    <s v="III 104, 37 d"/>
    <s v="III 104, 37d"/>
    <m/>
    <m/>
    <x v="1"/>
    <m/>
    <m/>
    <m/>
    <m/>
    <m/>
    <m/>
    <m/>
    <m/>
    <m/>
    <m/>
    <m/>
    <m/>
    <m/>
    <m/>
    <m/>
    <x v="9"/>
    <m/>
    <s v="x"/>
    <s v="h/E"/>
    <m/>
    <m/>
    <m/>
    <m/>
    <m/>
    <s v="Pa"/>
    <m/>
    <m/>
    <m/>
    <m/>
    <m/>
    <m/>
    <m/>
    <m/>
    <m/>
    <m/>
    <m/>
    <m/>
    <m/>
    <s v="110"/>
    <m/>
    <s v="x"/>
    <s v="x"/>
    <s v="n"/>
    <n v="0"/>
    <m/>
    <m/>
    <m/>
    <m/>
    <m/>
    <m/>
    <m/>
    <m/>
    <m/>
    <m/>
    <m/>
    <m/>
    <m/>
    <m/>
    <m/>
    <m/>
    <m/>
    <m/>
    <m/>
    <m/>
    <m/>
    <m/>
    <m/>
    <m/>
    <m/>
    <m/>
    <m/>
    <m/>
    <m/>
    <m/>
    <m/>
    <m/>
    <m/>
    <m/>
    <m/>
    <m/>
    <m/>
    <m/>
    <m/>
    <m/>
    <m/>
    <m/>
    <m/>
    <m/>
  </r>
  <r>
    <b v="1"/>
    <n v="1131"/>
    <s v="L-1540-154381578"/>
    <s v="99405288X"/>
    <s v="Aal"/>
    <s v="https://portal.dnb.de/opac.htm?method=simpleSearch&amp;cqlMode=true&amp;query=idn%3D99405288X"/>
    <s v="III 104, 37 e"/>
    <s v="III 104, 37 e"/>
    <m/>
    <m/>
    <x v="1"/>
    <m/>
    <m/>
    <m/>
    <m/>
    <m/>
    <m/>
    <m/>
    <m/>
    <m/>
    <m/>
    <m/>
    <m/>
    <m/>
    <m/>
    <m/>
    <x v="9"/>
    <m/>
    <s v="x"/>
    <s v="h/E"/>
    <m/>
    <m/>
    <m/>
    <m/>
    <m/>
    <s v="Pa"/>
    <m/>
    <m/>
    <m/>
    <m/>
    <m/>
    <m/>
    <m/>
    <m/>
    <m/>
    <m/>
    <m/>
    <m/>
    <m/>
    <s v="110"/>
    <m/>
    <s v="x"/>
    <s v="x"/>
    <s v="n"/>
    <n v="0"/>
    <m/>
    <m/>
    <m/>
    <m/>
    <m/>
    <m/>
    <m/>
    <m/>
    <m/>
    <m/>
    <m/>
    <m/>
    <m/>
    <m/>
    <m/>
    <m/>
    <m/>
    <m/>
    <m/>
    <m/>
    <m/>
    <m/>
    <m/>
    <m/>
    <m/>
    <m/>
    <m/>
    <m/>
    <m/>
    <m/>
    <m/>
    <m/>
    <m/>
    <m/>
    <m/>
    <m/>
    <m/>
    <m/>
    <m/>
    <m/>
    <m/>
    <m/>
    <m/>
    <m/>
  </r>
  <r>
    <b v="1"/>
    <n v="1132"/>
    <s v="L-1536-163195579"/>
    <s v="997002131"/>
    <s v="Aal"/>
    <s v="https://portal.dnb.de/opac.htm?method=simpleSearch&amp;cqlMode=true&amp;query=idn%3D997002131"/>
    <s v="III 104, 37 f"/>
    <s v="III 104, 37f"/>
    <m/>
    <m/>
    <x v="1"/>
    <m/>
    <m/>
    <m/>
    <m/>
    <m/>
    <m/>
    <m/>
    <m/>
    <m/>
    <m/>
    <m/>
    <m/>
    <m/>
    <m/>
    <m/>
    <x v="9"/>
    <m/>
    <s v="x"/>
    <s v="h/E"/>
    <m/>
    <m/>
    <m/>
    <m/>
    <m/>
    <s v="Pa"/>
    <m/>
    <m/>
    <m/>
    <m/>
    <m/>
    <m/>
    <m/>
    <m/>
    <m/>
    <m/>
    <m/>
    <m/>
    <m/>
    <s v="110"/>
    <m/>
    <s v="x"/>
    <s v="x"/>
    <s v="n"/>
    <n v="0"/>
    <m/>
    <m/>
    <m/>
    <m/>
    <m/>
    <m/>
    <m/>
    <m/>
    <m/>
    <m/>
    <m/>
    <m/>
    <m/>
    <m/>
    <m/>
    <m/>
    <m/>
    <m/>
    <m/>
    <m/>
    <m/>
    <m/>
    <m/>
    <m/>
    <m/>
    <m/>
    <m/>
    <m/>
    <m/>
    <m/>
    <m/>
    <m/>
    <m/>
    <m/>
    <m/>
    <m/>
    <m/>
    <m/>
    <m/>
    <m/>
    <m/>
    <m/>
    <m/>
    <m/>
  </r>
  <r>
    <b v="1"/>
    <n v="1133"/>
    <s v="L-1542-167110535"/>
    <s v="998887307"/>
    <s v="Aal"/>
    <s v="https://portal.dnb.de/opac.htm?method=simpleSearch&amp;cqlMode=true&amp;query=idn%3D998887307"/>
    <s v="III 104, 37 g"/>
    <s v="III 104, 37g"/>
    <m/>
    <m/>
    <x v="1"/>
    <m/>
    <m/>
    <m/>
    <m/>
    <m/>
    <m/>
    <m/>
    <m/>
    <m/>
    <m/>
    <m/>
    <m/>
    <m/>
    <m/>
    <m/>
    <x v="9"/>
    <m/>
    <m/>
    <s v="h/E"/>
    <m/>
    <m/>
    <m/>
    <m/>
    <m/>
    <s v="Pa"/>
    <m/>
    <m/>
    <m/>
    <m/>
    <m/>
    <m/>
    <m/>
    <m/>
    <m/>
    <m/>
    <m/>
    <m/>
    <m/>
    <s v="110"/>
    <m/>
    <m/>
    <m/>
    <s v="n"/>
    <n v="0"/>
    <m/>
    <m/>
    <m/>
    <m/>
    <m/>
    <m/>
    <m/>
    <m/>
    <m/>
    <m/>
    <m/>
    <m/>
    <m/>
    <m/>
    <m/>
    <m/>
    <m/>
    <m/>
    <m/>
    <m/>
    <m/>
    <m/>
    <m/>
    <m/>
    <m/>
    <m/>
    <m/>
    <m/>
    <m/>
    <m/>
    <m/>
    <m/>
    <m/>
    <m/>
    <m/>
    <m/>
    <m/>
    <m/>
    <m/>
    <m/>
    <m/>
    <m/>
    <m/>
    <m/>
  </r>
  <r>
    <b v="1"/>
    <n v="1134"/>
    <s v="L-2006-318808"/>
    <s v="981293468"/>
    <s v="Aa"/>
    <s v="https://portal.dnb.de/opac.htm?method=simpleSearch&amp;cqlMode=true&amp;query=idn%3D981293468"/>
    <s v="III 104, 37 h"/>
    <s v="III 104, 37 h"/>
    <m/>
    <m/>
    <x v="1"/>
    <m/>
    <m/>
    <m/>
    <m/>
    <m/>
    <m/>
    <m/>
    <m/>
    <m/>
    <m/>
    <m/>
    <m/>
    <m/>
    <m/>
    <m/>
    <x v="10"/>
    <m/>
    <m/>
    <s v="f"/>
    <m/>
    <m/>
    <m/>
    <m/>
    <m/>
    <s v="Pa"/>
    <m/>
    <m/>
    <m/>
    <m/>
    <m/>
    <m/>
    <m/>
    <m/>
    <m/>
    <m/>
    <m/>
    <m/>
    <m/>
    <s v="nur 110"/>
    <m/>
    <m/>
    <m/>
    <s v="n"/>
    <n v="0"/>
    <m/>
    <m/>
    <m/>
    <m/>
    <s v="x"/>
    <m/>
    <m/>
    <m/>
    <m/>
    <m/>
    <m/>
    <m/>
    <m/>
    <m/>
    <m/>
    <m/>
    <m/>
    <m/>
    <m/>
    <m/>
    <m/>
    <m/>
    <m/>
    <m/>
    <m/>
    <m/>
    <m/>
    <m/>
    <m/>
    <m/>
    <m/>
    <m/>
    <m/>
    <m/>
    <m/>
    <m/>
    <m/>
    <m/>
    <m/>
    <m/>
    <m/>
    <m/>
    <m/>
    <m/>
  </r>
  <r>
    <b v="1"/>
    <n v="1063"/>
    <s v="L-1523-315493569"/>
    <s v="1066963304"/>
    <s v="AaB"/>
    <s v="https://portal.dnb.de/opac.htm?method=simpleSearch&amp;cqlMode=true&amp;query=idn%3D1066963304"/>
    <s v="III 104, 38"/>
    <s v="III 104, 38"/>
    <m/>
    <m/>
    <x v="1"/>
    <m/>
    <m/>
    <m/>
    <m/>
    <m/>
    <m/>
    <m/>
    <m/>
    <m/>
    <m/>
    <m/>
    <m/>
    <m/>
    <m/>
    <m/>
    <x v="7"/>
    <s v="x"/>
    <m/>
    <s v="h/E"/>
    <m/>
    <m/>
    <m/>
    <m/>
    <m/>
    <s v="Pa"/>
    <m/>
    <m/>
    <m/>
    <m/>
    <m/>
    <m/>
    <m/>
    <m/>
    <m/>
    <m/>
    <m/>
    <m/>
    <m/>
    <s v="110"/>
    <m/>
    <m/>
    <m/>
    <s v="n"/>
    <n v="0"/>
    <m/>
    <m/>
    <m/>
    <m/>
    <m/>
    <m/>
    <m/>
    <m/>
    <m/>
    <m/>
    <m/>
    <m/>
    <m/>
    <m/>
    <m/>
    <m/>
    <m/>
    <m/>
    <m/>
    <m/>
    <m/>
    <m/>
    <m/>
    <m/>
    <m/>
    <m/>
    <m/>
    <m/>
    <m/>
    <m/>
    <m/>
    <m/>
    <m/>
    <m/>
    <m/>
    <m/>
    <m/>
    <m/>
    <m/>
    <m/>
    <m/>
    <m/>
    <m/>
    <m/>
  </r>
  <r>
    <b v="0"/>
    <n v="1064"/>
    <s v="L-1524-315308095"/>
    <s v="106684903X"/>
    <m/>
    <s v="https://portal.dnb.de/opac.htm?method=simpleSearch&amp;cqlMode=true&amp;query=idn%3D106684903X"/>
    <s v="III 104, 39"/>
    <m/>
    <m/>
    <m/>
    <x v="1"/>
    <m/>
    <m/>
    <m/>
    <m/>
    <m/>
    <m/>
    <m/>
    <m/>
    <m/>
    <m/>
    <m/>
    <m/>
    <m/>
    <m/>
    <m/>
    <x v="2"/>
    <s v="x"/>
    <m/>
    <s v="h/E"/>
    <m/>
    <m/>
    <m/>
    <m/>
    <m/>
    <s v="Pa"/>
    <m/>
    <m/>
    <m/>
    <m/>
    <m/>
    <m/>
    <m/>
    <m/>
    <m/>
    <m/>
    <m/>
    <m/>
    <m/>
    <s v="110"/>
    <m/>
    <m/>
    <m/>
    <s v="n"/>
    <n v="0"/>
    <m/>
    <m/>
    <m/>
    <m/>
    <m/>
    <m/>
    <m/>
    <m/>
    <m/>
    <m/>
    <m/>
    <m/>
    <m/>
    <m/>
    <m/>
    <m/>
    <m/>
    <m/>
    <m/>
    <m/>
    <m/>
    <m/>
    <m/>
    <m/>
    <m/>
    <m/>
    <m/>
    <m/>
    <m/>
    <m/>
    <m/>
    <m/>
    <m/>
    <m/>
    <m/>
    <m/>
    <m/>
    <m/>
    <m/>
    <m/>
    <m/>
    <m/>
    <m/>
    <m/>
  </r>
  <r>
    <b v="1"/>
    <m/>
    <s v="L-9999-414172809"/>
    <s v="1137891580"/>
    <s v="Qd"/>
    <m/>
    <s v="III 104, 39"/>
    <s v="III 104, 39"/>
    <m/>
    <m/>
    <x v="0"/>
    <m/>
    <m/>
    <m/>
    <m/>
    <m/>
    <m/>
    <m/>
    <m/>
    <m/>
    <m/>
    <m/>
    <m/>
    <m/>
    <m/>
    <m/>
    <x v="0"/>
    <m/>
    <m/>
    <m/>
    <m/>
    <m/>
    <m/>
    <m/>
    <m/>
    <m/>
    <m/>
    <m/>
    <m/>
    <m/>
    <m/>
    <m/>
    <m/>
    <m/>
    <m/>
    <m/>
    <m/>
    <m/>
    <m/>
    <m/>
    <m/>
    <m/>
    <m/>
    <m/>
    <m/>
    <m/>
    <m/>
    <m/>
    <m/>
    <m/>
    <m/>
    <m/>
    <m/>
    <m/>
    <m/>
    <m/>
    <m/>
    <m/>
    <m/>
    <m/>
    <m/>
    <m/>
    <m/>
    <m/>
    <m/>
    <m/>
    <m/>
    <m/>
    <m/>
    <m/>
    <m/>
    <m/>
    <m/>
    <m/>
    <m/>
    <m/>
    <m/>
    <m/>
    <m/>
    <m/>
    <m/>
    <m/>
    <m/>
    <m/>
    <m/>
    <m/>
    <m/>
    <m/>
    <m/>
  </r>
  <r>
    <b v="0"/>
    <n v="1135"/>
    <s v="L-1523-668129328"/>
    <s v="1207575682"/>
    <m/>
    <s v="https://portal.dnb.de/opac.htm?method=simpleSearch&amp;cqlMode=true&amp;query=idn%3D1207575682"/>
    <s v="III 104, 39 (1. angebundenes Werk)"/>
    <m/>
    <m/>
    <m/>
    <x v="0"/>
    <m/>
    <m/>
    <m/>
    <m/>
    <m/>
    <m/>
    <m/>
    <m/>
    <m/>
    <m/>
    <m/>
    <m/>
    <m/>
    <m/>
    <m/>
    <x v="0"/>
    <m/>
    <m/>
    <m/>
    <m/>
    <m/>
    <m/>
    <m/>
    <m/>
    <m/>
    <m/>
    <m/>
    <m/>
    <m/>
    <m/>
    <m/>
    <m/>
    <m/>
    <m/>
    <m/>
    <m/>
    <m/>
    <m/>
    <m/>
    <m/>
    <m/>
    <m/>
    <m/>
    <n v="0"/>
    <m/>
    <m/>
    <m/>
    <m/>
    <m/>
    <m/>
    <m/>
    <m/>
    <m/>
    <m/>
    <m/>
    <m/>
    <m/>
    <m/>
    <m/>
    <m/>
    <m/>
    <m/>
    <m/>
    <m/>
    <m/>
    <m/>
    <m/>
    <m/>
    <m/>
    <m/>
    <m/>
    <m/>
    <m/>
    <m/>
    <m/>
    <m/>
    <m/>
    <m/>
    <m/>
    <m/>
    <m/>
    <m/>
    <m/>
    <m/>
    <m/>
    <m/>
    <m/>
    <m/>
  </r>
  <r>
    <b v="0"/>
    <n v="1139"/>
    <s v="L-1524-668130490"/>
    <s v="1207577308"/>
    <m/>
    <s v="https://portal.dnb.de/opac.htm?method=simpleSearch&amp;cqlMode=true&amp;query=idn%3D1207577308"/>
    <s v="III 104, 39 (2. angebundenes Werk)"/>
    <m/>
    <m/>
    <m/>
    <x v="0"/>
    <m/>
    <m/>
    <m/>
    <m/>
    <m/>
    <m/>
    <m/>
    <m/>
    <m/>
    <m/>
    <m/>
    <m/>
    <m/>
    <m/>
    <m/>
    <x v="0"/>
    <m/>
    <m/>
    <m/>
    <m/>
    <m/>
    <m/>
    <m/>
    <m/>
    <m/>
    <m/>
    <m/>
    <m/>
    <m/>
    <m/>
    <m/>
    <m/>
    <m/>
    <m/>
    <m/>
    <m/>
    <m/>
    <m/>
    <m/>
    <m/>
    <m/>
    <m/>
    <m/>
    <n v="0"/>
    <m/>
    <m/>
    <m/>
    <m/>
    <m/>
    <m/>
    <m/>
    <m/>
    <m/>
    <m/>
    <m/>
    <m/>
    <m/>
    <m/>
    <m/>
    <m/>
    <m/>
    <m/>
    <m/>
    <m/>
    <m/>
    <m/>
    <m/>
    <m/>
    <m/>
    <m/>
    <m/>
    <m/>
    <m/>
    <m/>
    <m/>
    <m/>
    <m/>
    <m/>
    <m/>
    <m/>
    <m/>
    <m/>
    <m/>
    <m/>
    <m/>
    <m/>
    <m/>
    <m/>
  </r>
  <r>
    <b v="0"/>
    <n v="1140"/>
    <s v="L-1523-668130350"/>
    <s v="1207577081"/>
    <m/>
    <s v="https://portal.dnb.de/opac.htm?method=simpleSearch&amp;cqlMode=true&amp;query=idn%3D1207577081"/>
    <s v="III 104, 39 (3. angebundenes Werk)"/>
    <m/>
    <m/>
    <m/>
    <x v="0"/>
    <m/>
    <m/>
    <m/>
    <m/>
    <m/>
    <m/>
    <m/>
    <m/>
    <m/>
    <m/>
    <m/>
    <m/>
    <m/>
    <m/>
    <m/>
    <x v="0"/>
    <m/>
    <m/>
    <m/>
    <m/>
    <m/>
    <m/>
    <m/>
    <m/>
    <m/>
    <m/>
    <m/>
    <m/>
    <m/>
    <m/>
    <m/>
    <m/>
    <m/>
    <m/>
    <m/>
    <m/>
    <m/>
    <m/>
    <m/>
    <m/>
    <m/>
    <m/>
    <m/>
    <n v="0"/>
    <m/>
    <m/>
    <m/>
    <m/>
    <m/>
    <m/>
    <m/>
    <m/>
    <m/>
    <m/>
    <m/>
    <m/>
    <m/>
    <m/>
    <m/>
    <m/>
    <m/>
    <m/>
    <m/>
    <m/>
    <m/>
    <m/>
    <m/>
    <m/>
    <m/>
    <m/>
    <m/>
    <m/>
    <m/>
    <m/>
    <m/>
    <m/>
    <m/>
    <m/>
    <m/>
    <m/>
    <m/>
    <m/>
    <m/>
    <m/>
    <m/>
    <m/>
    <m/>
    <m/>
  </r>
  <r>
    <b v="0"/>
    <n v="1141"/>
    <s v="L-1522-668129840"/>
    <s v="120757645X"/>
    <m/>
    <s v="https://portal.dnb.de/opac.htm?method=simpleSearch&amp;cqlMode=true&amp;query=idn%3D120757645X"/>
    <s v="III 104, 39 (4. angebundenes Werk)"/>
    <m/>
    <m/>
    <m/>
    <x v="0"/>
    <m/>
    <m/>
    <m/>
    <m/>
    <m/>
    <m/>
    <m/>
    <m/>
    <m/>
    <m/>
    <m/>
    <m/>
    <m/>
    <m/>
    <m/>
    <x v="0"/>
    <m/>
    <m/>
    <m/>
    <m/>
    <m/>
    <m/>
    <m/>
    <m/>
    <m/>
    <m/>
    <m/>
    <m/>
    <m/>
    <m/>
    <m/>
    <m/>
    <m/>
    <m/>
    <m/>
    <m/>
    <m/>
    <m/>
    <m/>
    <m/>
    <m/>
    <m/>
    <m/>
    <n v="0"/>
    <m/>
    <m/>
    <m/>
    <m/>
    <m/>
    <m/>
    <m/>
    <m/>
    <m/>
    <m/>
    <m/>
    <m/>
    <m/>
    <m/>
    <m/>
    <m/>
    <m/>
    <m/>
    <m/>
    <m/>
    <m/>
    <m/>
    <m/>
    <m/>
    <m/>
    <m/>
    <m/>
    <m/>
    <m/>
    <m/>
    <m/>
    <m/>
    <m/>
    <m/>
    <m/>
    <m/>
    <m/>
    <m/>
    <m/>
    <m/>
    <m/>
    <m/>
    <m/>
    <m/>
  </r>
  <r>
    <b v="0"/>
    <n v="1142"/>
    <s v="L-1521-668130164"/>
    <s v="1207576824"/>
    <m/>
    <s v="https://portal.dnb.de/opac.htm?method=simpleSearch&amp;cqlMode=true&amp;query=idn%3D1207576824"/>
    <s v="III 104, 39 (5. angebundenes Werk)"/>
    <m/>
    <m/>
    <m/>
    <x v="0"/>
    <m/>
    <m/>
    <m/>
    <m/>
    <m/>
    <m/>
    <m/>
    <m/>
    <m/>
    <m/>
    <m/>
    <m/>
    <m/>
    <m/>
    <m/>
    <x v="0"/>
    <m/>
    <m/>
    <m/>
    <m/>
    <m/>
    <m/>
    <m/>
    <m/>
    <m/>
    <m/>
    <m/>
    <m/>
    <m/>
    <m/>
    <m/>
    <m/>
    <m/>
    <m/>
    <m/>
    <m/>
    <m/>
    <m/>
    <m/>
    <m/>
    <m/>
    <m/>
    <m/>
    <n v="0"/>
    <m/>
    <m/>
    <m/>
    <m/>
    <m/>
    <m/>
    <m/>
    <m/>
    <m/>
    <m/>
    <m/>
    <m/>
    <m/>
    <m/>
    <m/>
    <m/>
    <m/>
    <m/>
    <m/>
    <m/>
    <m/>
    <m/>
    <m/>
    <m/>
    <m/>
    <m/>
    <m/>
    <m/>
    <m/>
    <m/>
    <m/>
    <m/>
    <m/>
    <m/>
    <m/>
    <m/>
    <m/>
    <m/>
    <m/>
    <m/>
    <m/>
    <m/>
    <m/>
    <m/>
  </r>
  <r>
    <b v="0"/>
    <n v="1143"/>
    <s v="L-1521-667831495"/>
    <s v="1207425400"/>
    <m/>
    <s v="https://portal.dnb.de/opac.htm?method=simpleSearch&amp;cqlMode=true&amp;query=idn%3D1207425400"/>
    <s v="III 104, 39 (6. angebundenes Werk)"/>
    <m/>
    <m/>
    <m/>
    <x v="0"/>
    <m/>
    <m/>
    <m/>
    <m/>
    <m/>
    <m/>
    <m/>
    <m/>
    <m/>
    <m/>
    <m/>
    <m/>
    <m/>
    <m/>
    <m/>
    <x v="0"/>
    <m/>
    <m/>
    <m/>
    <m/>
    <m/>
    <m/>
    <m/>
    <m/>
    <m/>
    <m/>
    <m/>
    <m/>
    <m/>
    <m/>
    <m/>
    <m/>
    <m/>
    <m/>
    <m/>
    <m/>
    <m/>
    <m/>
    <m/>
    <m/>
    <m/>
    <m/>
    <m/>
    <n v="0"/>
    <m/>
    <m/>
    <m/>
    <m/>
    <m/>
    <m/>
    <m/>
    <m/>
    <m/>
    <m/>
    <m/>
    <m/>
    <m/>
    <m/>
    <m/>
    <m/>
    <m/>
    <m/>
    <m/>
    <m/>
    <m/>
    <m/>
    <m/>
    <m/>
    <m/>
    <m/>
    <m/>
    <m/>
    <m/>
    <m/>
    <m/>
    <m/>
    <m/>
    <m/>
    <m/>
    <m/>
    <m/>
    <m/>
    <m/>
    <m/>
    <m/>
    <m/>
    <m/>
    <m/>
  </r>
  <r>
    <b v="0"/>
    <n v="1144"/>
    <s v="L-1521-668130687"/>
    <s v="1207577553"/>
    <m/>
    <s v="https://portal.dnb.de/opac.htm?method=simpleSearch&amp;cqlMode=true&amp;query=idn%3D1207577553"/>
    <s v="III 104, 39 (7. angebundenes Werk)"/>
    <m/>
    <m/>
    <m/>
    <x v="0"/>
    <m/>
    <m/>
    <m/>
    <m/>
    <m/>
    <m/>
    <m/>
    <m/>
    <m/>
    <m/>
    <m/>
    <m/>
    <m/>
    <m/>
    <m/>
    <x v="0"/>
    <m/>
    <m/>
    <m/>
    <m/>
    <m/>
    <m/>
    <m/>
    <m/>
    <m/>
    <m/>
    <m/>
    <m/>
    <m/>
    <m/>
    <m/>
    <m/>
    <m/>
    <m/>
    <m/>
    <m/>
    <m/>
    <m/>
    <m/>
    <m/>
    <m/>
    <m/>
    <m/>
    <n v="0"/>
    <m/>
    <m/>
    <m/>
    <m/>
    <m/>
    <m/>
    <m/>
    <m/>
    <m/>
    <m/>
    <m/>
    <m/>
    <m/>
    <m/>
    <m/>
    <m/>
    <m/>
    <m/>
    <m/>
    <m/>
    <m/>
    <m/>
    <m/>
    <m/>
    <m/>
    <m/>
    <m/>
    <m/>
    <m/>
    <m/>
    <m/>
    <m/>
    <m/>
    <m/>
    <m/>
    <m/>
    <m/>
    <m/>
    <m/>
    <m/>
    <m/>
    <m/>
    <m/>
    <m/>
  </r>
  <r>
    <b v="0"/>
    <n v="1145"/>
    <s v="L-1523-66813268X"/>
    <s v="1207580406"/>
    <m/>
    <s v="https://portal.dnb.de/opac.htm?method=simpleSearch&amp;cqlMode=true&amp;query=idn%3D1207580406"/>
    <s v="III 104, 39 (8. angebundenes Werk)"/>
    <m/>
    <m/>
    <m/>
    <x v="0"/>
    <m/>
    <m/>
    <m/>
    <m/>
    <m/>
    <m/>
    <m/>
    <m/>
    <m/>
    <m/>
    <m/>
    <m/>
    <m/>
    <m/>
    <m/>
    <x v="0"/>
    <m/>
    <m/>
    <m/>
    <m/>
    <m/>
    <m/>
    <m/>
    <m/>
    <m/>
    <m/>
    <m/>
    <m/>
    <m/>
    <m/>
    <m/>
    <m/>
    <m/>
    <m/>
    <m/>
    <m/>
    <m/>
    <m/>
    <m/>
    <m/>
    <m/>
    <m/>
    <m/>
    <n v="0"/>
    <m/>
    <m/>
    <m/>
    <m/>
    <m/>
    <m/>
    <m/>
    <m/>
    <m/>
    <m/>
    <m/>
    <m/>
    <m/>
    <m/>
    <m/>
    <m/>
    <m/>
    <m/>
    <m/>
    <m/>
    <m/>
    <m/>
    <m/>
    <m/>
    <m/>
    <m/>
    <m/>
    <m/>
    <m/>
    <m/>
    <m/>
    <m/>
    <m/>
    <m/>
    <m/>
    <m/>
    <m/>
    <m/>
    <m/>
    <m/>
    <m/>
    <m/>
    <m/>
    <m/>
  </r>
  <r>
    <b v="0"/>
    <n v="1146"/>
    <s v="L-1524-668129700"/>
    <s v="1207576247"/>
    <m/>
    <s v="https://portal.dnb.de/opac.htm?method=simpleSearch&amp;cqlMode=true&amp;query=idn%3D1207576247"/>
    <s v="III 104, 39 (9. angebundenes Werk)"/>
    <m/>
    <m/>
    <m/>
    <x v="0"/>
    <m/>
    <m/>
    <m/>
    <m/>
    <m/>
    <m/>
    <m/>
    <m/>
    <m/>
    <m/>
    <m/>
    <m/>
    <m/>
    <m/>
    <m/>
    <x v="0"/>
    <m/>
    <m/>
    <m/>
    <m/>
    <m/>
    <m/>
    <m/>
    <m/>
    <m/>
    <m/>
    <m/>
    <m/>
    <m/>
    <m/>
    <m/>
    <m/>
    <m/>
    <m/>
    <m/>
    <m/>
    <m/>
    <m/>
    <m/>
    <m/>
    <m/>
    <m/>
    <m/>
    <n v="0"/>
    <m/>
    <m/>
    <m/>
    <m/>
    <m/>
    <m/>
    <m/>
    <m/>
    <m/>
    <m/>
    <m/>
    <m/>
    <m/>
    <m/>
    <m/>
    <m/>
    <m/>
    <m/>
    <m/>
    <m/>
    <m/>
    <m/>
    <m/>
    <m/>
    <m/>
    <m/>
    <m/>
    <m/>
    <m/>
    <m/>
    <m/>
    <m/>
    <m/>
    <m/>
    <m/>
    <m/>
    <m/>
    <m/>
    <m/>
    <m/>
    <m/>
    <m/>
    <m/>
    <m/>
  </r>
  <r>
    <b v="0"/>
    <n v="1136"/>
    <s v="L-1524-668132728"/>
    <s v="1207580538"/>
    <m/>
    <s v="https://portal.dnb.de/opac.htm?method=simpleSearch&amp;cqlMode=true&amp;query=idn%3D1207580538"/>
    <s v="III 104, 39 (10. angebundenes Werk)"/>
    <m/>
    <m/>
    <m/>
    <x v="0"/>
    <m/>
    <m/>
    <m/>
    <m/>
    <m/>
    <m/>
    <m/>
    <m/>
    <m/>
    <m/>
    <m/>
    <m/>
    <m/>
    <m/>
    <m/>
    <x v="0"/>
    <m/>
    <m/>
    <m/>
    <m/>
    <m/>
    <m/>
    <m/>
    <m/>
    <m/>
    <m/>
    <m/>
    <m/>
    <m/>
    <m/>
    <m/>
    <m/>
    <m/>
    <m/>
    <m/>
    <m/>
    <m/>
    <m/>
    <m/>
    <m/>
    <m/>
    <m/>
    <m/>
    <n v="0"/>
    <m/>
    <m/>
    <m/>
    <m/>
    <m/>
    <m/>
    <m/>
    <m/>
    <m/>
    <m/>
    <m/>
    <m/>
    <m/>
    <m/>
    <m/>
    <m/>
    <m/>
    <m/>
    <m/>
    <m/>
    <m/>
    <m/>
    <m/>
    <m/>
    <m/>
    <m/>
    <m/>
    <m/>
    <m/>
    <m/>
    <m/>
    <m/>
    <m/>
    <m/>
    <m/>
    <m/>
    <m/>
    <m/>
    <m/>
    <m/>
    <m/>
    <m/>
    <m/>
    <m/>
  </r>
  <r>
    <b v="0"/>
    <n v="1137"/>
    <s v="L-1524-668129654"/>
    <s v="1207576174"/>
    <m/>
    <s v="https://portal.dnb.de/opac.htm?method=simpleSearch&amp;cqlMode=true&amp;query=idn%3D1207576174"/>
    <s v="III 104, 39 (11. angebundenes Werk)"/>
    <m/>
    <m/>
    <m/>
    <x v="0"/>
    <m/>
    <m/>
    <m/>
    <m/>
    <m/>
    <m/>
    <m/>
    <m/>
    <m/>
    <m/>
    <m/>
    <m/>
    <m/>
    <m/>
    <m/>
    <x v="0"/>
    <m/>
    <m/>
    <m/>
    <m/>
    <m/>
    <m/>
    <m/>
    <m/>
    <m/>
    <m/>
    <m/>
    <m/>
    <m/>
    <m/>
    <m/>
    <m/>
    <m/>
    <m/>
    <m/>
    <m/>
    <m/>
    <m/>
    <m/>
    <m/>
    <m/>
    <m/>
    <m/>
    <n v="0"/>
    <m/>
    <m/>
    <m/>
    <m/>
    <m/>
    <m/>
    <m/>
    <m/>
    <m/>
    <m/>
    <m/>
    <m/>
    <m/>
    <m/>
    <m/>
    <m/>
    <m/>
    <m/>
    <m/>
    <m/>
    <m/>
    <m/>
    <m/>
    <m/>
    <m/>
    <m/>
    <m/>
    <m/>
    <m/>
    <m/>
    <m/>
    <m/>
    <m/>
    <m/>
    <m/>
    <m/>
    <m/>
    <m/>
    <m/>
    <m/>
    <m/>
    <m/>
    <m/>
    <m/>
  </r>
  <r>
    <b v="0"/>
    <n v="1138"/>
    <s v="L-1524-668129565"/>
    <s v="1207576018"/>
    <m/>
    <s v="https://portal.dnb.de/opac.htm?method=simpleSearch&amp;cqlMode=true&amp;query=idn%3D1207576018"/>
    <s v="III 104, 39 (12. angebundenes Werk)"/>
    <m/>
    <m/>
    <m/>
    <x v="0"/>
    <m/>
    <m/>
    <m/>
    <m/>
    <m/>
    <m/>
    <m/>
    <m/>
    <m/>
    <m/>
    <m/>
    <m/>
    <m/>
    <m/>
    <m/>
    <x v="0"/>
    <m/>
    <m/>
    <m/>
    <m/>
    <m/>
    <m/>
    <m/>
    <m/>
    <m/>
    <m/>
    <m/>
    <m/>
    <m/>
    <m/>
    <m/>
    <m/>
    <m/>
    <m/>
    <m/>
    <m/>
    <m/>
    <m/>
    <m/>
    <m/>
    <m/>
    <m/>
    <m/>
    <n v="0"/>
    <m/>
    <m/>
    <m/>
    <m/>
    <m/>
    <m/>
    <m/>
    <m/>
    <m/>
    <m/>
    <m/>
    <m/>
    <m/>
    <m/>
    <m/>
    <m/>
    <m/>
    <m/>
    <m/>
    <m/>
    <m/>
    <m/>
    <m/>
    <m/>
    <m/>
    <m/>
    <m/>
    <m/>
    <m/>
    <m/>
    <m/>
    <m/>
    <m/>
    <m/>
    <m/>
    <m/>
    <m/>
    <m/>
    <m/>
    <m/>
    <m/>
    <m/>
    <m/>
    <m/>
  </r>
  <r>
    <b v="1"/>
    <n v="1065"/>
    <s v="L-1521-315489014"/>
    <s v="1066958394"/>
    <s v="Aaf"/>
    <s v="https://portal.dnb.de/opac.htm?method=simpleSearch&amp;cqlMode=true&amp;query=idn%3D1066958394"/>
    <s v="III 104, 40"/>
    <s v="III 104, 40"/>
    <m/>
    <m/>
    <x v="1"/>
    <m/>
    <m/>
    <m/>
    <m/>
    <m/>
    <m/>
    <m/>
    <m/>
    <m/>
    <m/>
    <m/>
    <m/>
    <m/>
    <m/>
    <m/>
    <x v="10"/>
    <m/>
    <m/>
    <s v="f"/>
    <m/>
    <m/>
    <m/>
    <m/>
    <m/>
    <s v="Pa"/>
    <m/>
    <m/>
    <m/>
    <m/>
    <m/>
    <m/>
    <m/>
    <m/>
    <m/>
    <m/>
    <m/>
    <m/>
    <m/>
    <s v="110"/>
    <m/>
    <m/>
    <m/>
    <s v="n"/>
    <n v="0"/>
    <m/>
    <m/>
    <m/>
    <m/>
    <m/>
    <m/>
    <m/>
    <m/>
    <m/>
    <m/>
    <m/>
    <m/>
    <m/>
    <m/>
    <m/>
    <m/>
    <m/>
    <m/>
    <m/>
    <m/>
    <m/>
    <m/>
    <m/>
    <m/>
    <m/>
    <m/>
    <m/>
    <m/>
    <m/>
    <m/>
    <m/>
    <m/>
    <m/>
    <m/>
    <m/>
    <m/>
    <m/>
    <m/>
    <m/>
    <m/>
    <m/>
    <m/>
    <m/>
    <m/>
  </r>
  <r>
    <b v="1"/>
    <n v="1066"/>
    <s v="L-1523-167640313"/>
    <s v="999166921"/>
    <s v="Aal"/>
    <s v="https://portal.dnb.de/opac.htm?method=simpleSearch&amp;cqlMode=true&amp;query=idn%3D999166921"/>
    <s v="III 104, 41"/>
    <s v="III 104, 41"/>
    <m/>
    <m/>
    <x v="1"/>
    <m/>
    <m/>
    <m/>
    <m/>
    <m/>
    <m/>
    <m/>
    <m/>
    <m/>
    <m/>
    <m/>
    <m/>
    <m/>
    <m/>
    <m/>
    <x v="9"/>
    <m/>
    <m/>
    <s v="h/E"/>
    <m/>
    <m/>
    <m/>
    <m/>
    <m/>
    <s v="Pa"/>
    <m/>
    <m/>
    <m/>
    <m/>
    <m/>
    <m/>
    <m/>
    <m/>
    <m/>
    <m/>
    <m/>
    <m/>
    <m/>
    <s v="110"/>
    <m/>
    <m/>
    <m/>
    <s v="n"/>
    <n v="0"/>
    <m/>
    <m/>
    <m/>
    <m/>
    <m/>
    <m/>
    <m/>
    <m/>
    <m/>
    <m/>
    <m/>
    <m/>
    <m/>
    <m/>
    <m/>
    <m/>
    <m/>
    <m/>
    <m/>
    <m/>
    <m/>
    <m/>
    <m/>
    <m/>
    <m/>
    <m/>
    <m/>
    <m/>
    <m/>
    <m/>
    <m/>
    <m/>
    <m/>
    <m/>
    <m/>
    <m/>
    <m/>
    <m/>
    <m/>
    <m/>
    <m/>
    <m/>
    <m/>
    <m/>
  </r>
  <r>
    <b v="0"/>
    <n v="1067"/>
    <s v="L-1559-16764470X"/>
    <s v="99917097X"/>
    <m/>
    <s v="https://portal.dnb.de/opac.htm?method=simpleSearch&amp;cqlMode=true&amp;query=idn%3D99917097X"/>
    <s v="III 104, 42"/>
    <m/>
    <m/>
    <m/>
    <x v="1"/>
    <m/>
    <m/>
    <m/>
    <m/>
    <m/>
    <m/>
    <m/>
    <m/>
    <m/>
    <m/>
    <m/>
    <m/>
    <m/>
    <m/>
    <m/>
    <x v="3"/>
    <m/>
    <s v="x"/>
    <s v="f"/>
    <m/>
    <m/>
    <m/>
    <m/>
    <m/>
    <s v="Pa"/>
    <m/>
    <m/>
    <m/>
    <m/>
    <s v="x"/>
    <m/>
    <m/>
    <m/>
    <m/>
    <m/>
    <m/>
    <n v="0"/>
    <s v="x"/>
    <s v="110"/>
    <m/>
    <s v="x"/>
    <m/>
    <s v="n"/>
    <n v="0"/>
    <m/>
    <s v="Gewebe"/>
    <m/>
    <m/>
    <m/>
    <m/>
    <m/>
    <s v="Buchschließe mit Grünspan"/>
    <s v="x 110"/>
    <m/>
    <m/>
    <m/>
    <m/>
    <m/>
    <m/>
    <m/>
    <m/>
    <m/>
    <m/>
    <m/>
    <m/>
    <m/>
    <m/>
    <m/>
    <m/>
    <m/>
    <m/>
    <m/>
    <m/>
    <m/>
    <m/>
    <m/>
    <m/>
    <m/>
    <m/>
    <m/>
    <m/>
    <m/>
    <m/>
    <m/>
    <m/>
    <m/>
    <m/>
    <m/>
  </r>
  <r>
    <b v="1"/>
    <m/>
    <s v="L-1555-833777297"/>
    <s v="1268681660"/>
    <s v="Qd"/>
    <m/>
    <s v="III 104, 42"/>
    <s v="III 104, 42"/>
    <m/>
    <m/>
    <x v="0"/>
    <m/>
    <m/>
    <m/>
    <m/>
    <m/>
    <m/>
    <m/>
    <m/>
    <m/>
    <m/>
    <m/>
    <m/>
    <m/>
    <m/>
    <m/>
    <x v="0"/>
    <m/>
    <m/>
    <m/>
    <m/>
    <m/>
    <m/>
    <m/>
    <m/>
    <m/>
    <m/>
    <m/>
    <m/>
    <m/>
    <m/>
    <m/>
    <m/>
    <m/>
    <m/>
    <m/>
    <m/>
    <m/>
    <m/>
    <m/>
    <m/>
    <m/>
    <m/>
    <m/>
    <m/>
    <m/>
    <m/>
    <m/>
    <m/>
    <m/>
    <m/>
    <m/>
    <m/>
    <m/>
    <m/>
    <m/>
    <m/>
    <m/>
    <m/>
    <m/>
    <m/>
    <m/>
    <m/>
    <m/>
    <m/>
    <m/>
    <m/>
    <m/>
    <m/>
    <m/>
    <m/>
    <m/>
    <m/>
    <m/>
    <m/>
    <m/>
    <m/>
    <m/>
    <m/>
    <m/>
    <m/>
    <m/>
    <m/>
    <m/>
    <m/>
    <m/>
    <m/>
    <m/>
    <m/>
  </r>
  <r>
    <b v="0"/>
    <n v="1068"/>
    <s v="L-1555-167644955"/>
    <s v="999171232"/>
    <m/>
    <s v="https://portal.dnb.de/opac.htm?method=simpleSearch&amp;cqlMode=true&amp;query=idn%3D999171232"/>
    <s v="III 104, 42 (angebunden)"/>
    <m/>
    <m/>
    <m/>
    <x v="0"/>
    <m/>
    <m/>
    <m/>
    <m/>
    <m/>
    <m/>
    <m/>
    <m/>
    <m/>
    <m/>
    <m/>
    <m/>
    <m/>
    <m/>
    <m/>
    <x v="0"/>
    <m/>
    <m/>
    <m/>
    <m/>
    <m/>
    <m/>
    <m/>
    <m/>
    <m/>
    <m/>
    <m/>
    <m/>
    <m/>
    <m/>
    <m/>
    <m/>
    <m/>
    <m/>
    <m/>
    <m/>
    <m/>
    <m/>
    <m/>
    <m/>
    <m/>
    <m/>
    <m/>
    <n v="0"/>
    <m/>
    <m/>
    <m/>
    <m/>
    <m/>
    <m/>
    <m/>
    <m/>
    <m/>
    <m/>
    <m/>
    <m/>
    <m/>
    <m/>
    <m/>
    <m/>
    <m/>
    <m/>
    <m/>
    <m/>
    <m/>
    <m/>
    <m/>
    <m/>
    <m/>
    <m/>
    <m/>
    <m/>
    <m/>
    <m/>
    <m/>
    <m/>
    <m/>
    <m/>
    <m/>
    <m/>
    <m/>
    <m/>
    <m/>
    <m/>
    <m/>
    <m/>
    <m/>
    <m/>
  </r>
  <r>
    <b v="1"/>
    <n v="1069"/>
    <s v="L-1560-178434418"/>
    <s v="1002924871"/>
    <s v="Aal"/>
    <s v="https://portal.dnb.de/opac.htm?method=simpleSearch&amp;cqlMode=true&amp;query=idn%3D1002924871"/>
    <s v="III 104, 43"/>
    <s v="III 104, 43"/>
    <m/>
    <m/>
    <x v="1"/>
    <m/>
    <m/>
    <m/>
    <m/>
    <m/>
    <m/>
    <m/>
    <m/>
    <m/>
    <m/>
    <m/>
    <m/>
    <m/>
    <m/>
    <m/>
    <x v="5"/>
    <m/>
    <m/>
    <s v="f"/>
    <m/>
    <m/>
    <m/>
    <m/>
    <m/>
    <s v="Pa"/>
    <m/>
    <m/>
    <m/>
    <m/>
    <m/>
    <m/>
    <m/>
    <m/>
    <m/>
    <m/>
    <m/>
    <m/>
    <m/>
    <s v="110"/>
    <m/>
    <s v="x"/>
    <s v="x"/>
    <s v="n"/>
    <n v="0"/>
    <m/>
    <m/>
    <m/>
    <m/>
    <m/>
    <m/>
    <m/>
    <m/>
    <m/>
    <m/>
    <m/>
    <m/>
    <m/>
    <m/>
    <m/>
    <m/>
    <m/>
    <m/>
    <m/>
    <m/>
    <m/>
    <m/>
    <m/>
    <m/>
    <m/>
    <m/>
    <m/>
    <m/>
    <m/>
    <m/>
    <m/>
    <m/>
    <m/>
    <m/>
    <m/>
    <m/>
    <m/>
    <m/>
    <m/>
    <m/>
    <m/>
    <m/>
    <m/>
    <m/>
  </r>
  <r>
    <b v="1"/>
    <n v="1070"/>
    <s v="L-1551-167081187"/>
    <s v="998858927"/>
    <s v="Aal"/>
    <s v="https://portal.dnb.de/opac.htm?method=simpleSearch&amp;cqlMode=true&amp;query=idn%3D998858927"/>
    <s v="III 104, 44"/>
    <s v="III 104, 44"/>
    <m/>
    <m/>
    <x v="2"/>
    <m/>
    <m/>
    <m/>
    <m/>
    <m/>
    <m/>
    <m/>
    <m/>
    <m/>
    <m/>
    <m/>
    <m/>
    <m/>
    <m/>
    <m/>
    <x v="3"/>
    <m/>
    <s v="x"/>
    <s v="f"/>
    <m/>
    <m/>
    <m/>
    <m/>
    <m/>
    <s v="Pa"/>
    <m/>
    <m/>
    <m/>
    <m/>
    <m/>
    <m/>
    <m/>
    <m/>
    <m/>
    <m/>
    <m/>
    <m/>
    <m/>
    <s v="110"/>
    <m/>
    <m/>
    <m/>
    <s v="n"/>
    <n v="0"/>
    <m/>
    <m/>
    <m/>
    <s v="x"/>
    <m/>
    <m/>
    <m/>
    <m/>
    <m/>
    <m/>
    <m/>
    <m/>
    <m/>
    <m/>
    <m/>
    <m/>
    <m/>
    <m/>
    <m/>
    <m/>
    <m/>
    <m/>
    <m/>
    <m/>
    <m/>
    <m/>
    <m/>
    <m/>
    <m/>
    <m/>
    <m/>
    <m/>
    <m/>
    <m/>
    <m/>
    <m/>
    <m/>
    <m/>
    <m/>
    <m/>
    <m/>
    <m/>
    <m/>
    <m/>
  </r>
  <r>
    <b v="1"/>
    <n v="1071"/>
    <s v="L-2017-325817"/>
    <s v="1144311292"/>
    <s v="Aa"/>
    <s v="https://portal.dnb.de/opac.htm?method=simpleSearch&amp;cqlMode=true&amp;query=idn%3D1144311292"/>
    <s v="III 104, 45"/>
    <s v="III 104, 45"/>
    <m/>
    <m/>
    <x v="1"/>
    <m/>
    <m/>
    <m/>
    <m/>
    <m/>
    <m/>
    <m/>
    <m/>
    <m/>
    <m/>
    <m/>
    <m/>
    <m/>
    <m/>
    <m/>
    <x v="5"/>
    <m/>
    <m/>
    <s v="h"/>
    <m/>
    <m/>
    <m/>
    <m/>
    <m/>
    <s v="Pa"/>
    <m/>
    <m/>
    <m/>
    <m/>
    <m/>
    <m/>
    <m/>
    <m/>
    <m/>
    <m/>
    <m/>
    <m/>
    <m/>
    <s v="110"/>
    <m/>
    <m/>
    <m/>
    <s v="n"/>
    <n v="0"/>
    <m/>
    <m/>
    <m/>
    <m/>
    <s v="x"/>
    <m/>
    <m/>
    <m/>
    <m/>
    <m/>
    <m/>
    <m/>
    <m/>
    <m/>
    <m/>
    <m/>
    <m/>
    <m/>
    <m/>
    <m/>
    <m/>
    <m/>
    <m/>
    <m/>
    <m/>
    <m/>
    <m/>
    <m/>
    <m/>
    <m/>
    <m/>
    <m/>
    <m/>
    <m/>
    <m/>
    <m/>
    <m/>
    <m/>
    <m/>
    <m/>
    <m/>
    <m/>
    <m/>
    <m/>
  </r>
  <r>
    <b v="1"/>
    <n v="1159"/>
    <s v="L-1540-315332417"/>
    <s v="1066874646"/>
    <s v="Aaf"/>
    <s v="https://portal.dnb.de/opac.htm?method=simpleSearch&amp;cqlMode=true&amp;query=idn%3D1066874646"/>
    <s v="III 105, 1"/>
    <s v="III 105, 1"/>
    <m/>
    <m/>
    <x v="1"/>
    <m/>
    <m/>
    <m/>
    <m/>
    <m/>
    <m/>
    <m/>
    <m/>
    <m/>
    <m/>
    <m/>
    <m/>
    <m/>
    <m/>
    <m/>
    <x v="9"/>
    <m/>
    <m/>
    <s v="h/E"/>
    <m/>
    <m/>
    <m/>
    <m/>
    <m/>
    <s v="Pa"/>
    <m/>
    <m/>
    <m/>
    <m/>
    <m/>
    <m/>
    <m/>
    <m/>
    <m/>
    <m/>
    <m/>
    <m/>
    <m/>
    <s v="110"/>
    <m/>
    <m/>
    <m/>
    <s v="n"/>
    <n v="0"/>
    <m/>
    <m/>
    <m/>
    <m/>
    <m/>
    <m/>
    <m/>
    <m/>
    <m/>
    <m/>
    <m/>
    <m/>
    <m/>
    <m/>
    <m/>
    <m/>
    <m/>
    <m/>
    <m/>
    <m/>
    <m/>
    <m/>
    <m/>
    <m/>
    <m/>
    <m/>
    <m/>
    <m/>
    <m/>
    <m/>
    <m/>
    <m/>
    <m/>
    <m/>
    <m/>
    <m/>
    <m/>
    <m/>
    <m/>
    <m/>
    <m/>
    <m/>
    <m/>
    <m/>
  </r>
  <r>
    <b v="1"/>
    <n v="1160"/>
    <s v="L-1541-31533214X"/>
    <s v="1066874336"/>
    <s v="Aaf"/>
    <s v="https://portal.dnb.de/opac.htm?method=simpleSearch&amp;cqlMode=true&amp;query=idn%3D1066874336"/>
    <s v="III 105, 2"/>
    <s v="III 105, 2"/>
    <m/>
    <m/>
    <x v="1"/>
    <m/>
    <m/>
    <m/>
    <m/>
    <m/>
    <m/>
    <m/>
    <m/>
    <m/>
    <m/>
    <m/>
    <m/>
    <m/>
    <m/>
    <m/>
    <x v="7"/>
    <s v="x"/>
    <m/>
    <s v="h"/>
    <m/>
    <m/>
    <m/>
    <m/>
    <m/>
    <s v="Pa"/>
    <m/>
    <m/>
    <m/>
    <m/>
    <m/>
    <m/>
    <m/>
    <m/>
    <m/>
    <m/>
    <m/>
    <m/>
    <m/>
    <s v="110"/>
    <m/>
    <m/>
    <m/>
    <s v="ja vor"/>
    <n v="0.5"/>
    <m/>
    <m/>
    <m/>
    <m/>
    <m/>
    <m/>
    <m/>
    <m/>
    <m/>
    <s v="Box (sperrt, Schließe)"/>
    <m/>
    <m/>
    <m/>
    <m/>
    <m/>
    <m/>
    <m/>
    <m/>
    <m/>
    <m/>
    <m/>
    <m/>
    <m/>
    <m/>
    <m/>
    <m/>
    <m/>
    <m/>
    <m/>
    <m/>
    <s v="x"/>
    <m/>
    <m/>
    <m/>
    <m/>
    <m/>
    <m/>
    <m/>
    <m/>
    <m/>
    <m/>
    <m/>
    <n v="0.5"/>
    <m/>
  </r>
  <r>
    <b v="1"/>
    <n v="1161"/>
    <s v="L-1541-315327685"/>
    <s v="1066869731"/>
    <s v="Aaf"/>
    <s v="https://portal.dnb.de/opac.htm?method=simpleSearch&amp;cqlMode=true&amp;query=idn%3D1066869731"/>
    <s v="III 105, 3"/>
    <s v="III 105, 3"/>
    <m/>
    <m/>
    <x v="1"/>
    <m/>
    <m/>
    <m/>
    <m/>
    <m/>
    <m/>
    <m/>
    <m/>
    <m/>
    <m/>
    <m/>
    <m/>
    <m/>
    <m/>
    <m/>
    <x v="6"/>
    <s v="x"/>
    <m/>
    <s v="h/E"/>
    <m/>
    <s v="x"/>
    <m/>
    <m/>
    <m/>
    <s v="Pa"/>
    <s v="x"/>
    <m/>
    <m/>
    <m/>
    <m/>
    <m/>
    <m/>
    <m/>
    <m/>
    <m/>
    <m/>
    <m/>
    <m/>
    <s v="110"/>
    <m/>
    <m/>
    <m/>
    <s v="n"/>
    <n v="0"/>
    <m/>
    <m/>
    <m/>
    <m/>
    <m/>
    <m/>
    <m/>
    <m/>
    <m/>
    <s v="Umschlag (Leder pudert)"/>
    <m/>
    <m/>
    <m/>
    <m/>
    <m/>
    <m/>
    <m/>
    <m/>
    <m/>
    <m/>
    <m/>
    <m/>
    <m/>
    <m/>
    <m/>
    <m/>
    <m/>
    <m/>
    <m/>
    <m/>
    <m/>
    <m/>
    <m/>
    <m/>
    <m/>
    <m/>
    <m/>
    <m/>
    <m/>
    <m/>
    <m/>
    <m/>
    <m/>
    <m/>
  </r>
  <r>
    <b v="1"/>
    <n v="1162"/>
    <s v="L-1529-331723204"/>
    <s v="1074848381"/>
    <s v="Aaf"/>
    <s v="https://portal.dnb.de/opac.htm?method=simpleSearch&amp;cqlMode=true&amp;query=idn%3D1074848381"/>
    <s v="III 106, 1"/>
    <s v="III 106, 1"/>
    <m/>
    <m/>
    <x v="1"/>
    <m/>
    <m/>
    <m/>
    <m/>
    <m/>
    <m/>
    <m/>
    <m/>
    <m/>
    <m/>
    <m/>
    <m/>
    <m/>
    <m/>
    <m/>
    <x v="7"/>
    <s v="x"/>
    <m/>
    <s v="h/E"/>
    <m/>
    <m/>
    <m/>
    <m/>
    <m/>
    <s v="Pa"/>
    <m/>
    <m/>
    <m/>
    <m/>
    <m/>
    <m/>
    <m/>
    <m/>
    <m/>
    <m/>
    <m/>
    <m/>
    <m/>
    <s v="110"/>
    <m/>
    <m/>
    <m/>
    <s v="ja vor"/>
    <n v="3.5"/>
    <m/>
    <m/>
    <m/>
    <s v="x"/>
    <m/>
    <m/>
    <m/>
    <m/>
    <m/>
    <m/>
    <m/>
    <s v="x"/>
    <s v="x"/>
    <m/>
    <s v="v"/>
    <n v="1"/>
    <m/>
    <m/>
    <m/>
    <m/>
    <m/>
    <m/>
    <m/>
    <n v="2.5"/>
    <s v="nur das Nötigste"/>
    <m/>
    <m/>
    <m/>
    <m/>
    <m/>
    <s v="x"/>
    <m/>
    <m/>
    <m/>
    <m/>
    <m/>
    <m/>
    <m/>
    <m/>
    <m/>
    <m/>
    <m/>
    <n v="1"/>
    <m/>
  </r>
  <r>
    <b v="1"/>
    <n v="1163"/>
    <s v="L-1530-315487763"/>
    <s v="1066957142"/>
    <s v="Aaf"/>
    <s v="https://portal.dnb.de/opac.htm?method=simpleSearch&amp;cqlMode=true&amp;query=idn%3D1066957142"/>
    <s v="III 106, 2"/>
    <s v="III 106, 2"/>
    <m/>
    <m/>
    <x v="1"/>
    <m/>
    <m/>
    <m/>
    <m/>
    <m/>
    <m/>
    <m/>
    <m/>
    <m/>
    <m/>
    <m/>
    <m/>
    <m/>
    <m/>
    <m/>
    <x v="7"/>
    <m/>
    <m/>
    <s v="h"/>
    <m/>
    <m/>
    <m/>
    <m/>
    <m/>
    <s v="Pa"/>
    <m/>
    <m/>
    <m/>
    <m/>
    <m/>
    <m/>
    <m/>
    <m/>
    <m/>
    <m/>
    <m/>
    <m/>
    <m/>
    <s v="110"/>
    <m/>
    <m/>
    <m/>
    <s v="n"/>
    <n v="0"/>
    <m/>
    <m/>
    <m/>
    <m/>
    <m/>
    <s v="x sauer"/>
    <s v="x"/>
    <m/>
    <m/>
    <m/>
    <m/>
    <m/>
    <m/>
    <m/>
    <m/>
    <m/>
    <m/>
    <m/>
    <m/>
    <m/>
    <m/>
    <m/>
    <m/>
    <m/>
    <m/>
    <m/>
    <m/>
    <m/>
    <m/>
    <m/>
    <m/>
    <m/>
    <m/>
    <m/>
    <m/>
    <m/>
    <m/>
    <m/>
    <m/>
    <m/>
    <m/>
    <m/>
    <m/>
    <m/>
  </r>
  <r>
    <b v="0"/>
    <n v="1164"/>
    <s v="L-1536-315326794"/>
    <s v="1066868735"/>
    <m/>
    <s v="https://portal.dnb.de/opac.htm?method=simpleSearch&amp;cqlMode=true&amp;query=idn%3D1066868735"/>
    <s v="III 106, 3"/>
    <m/>
    <m/>
    <m/>
    <x v="2"/>
    <m/>
    <m/>
    <m/>
    <m/>
    <m/>
    <m/>
    <m/>
    <m/>
    <m/>
    <m/>
    <m/>
    <m/>
    <m/>
    <m/>
    <m/>
    <x v="2"/>
    <s v="x"/>
    <s v="x"/>
    <s v="f"/>
    <m/>
    <m/>
    <m/>
    <m/>
    <m/>
    <s v="Pa"/>
    <m/>
    <m/>
    <m/>
    <m/>
    <m/>
    <m/>
    <m/>
    <m/>
    <m/>
    <m/>
    <m/>
    <m/>
    <m/>
    <s v="45"/>
    <m/>
    <m/>
    <m/>
    <s v="ja vor"/>
    <n v="10"/>
    <m/>
    <m/>
    <m/>
    <s v="x"/>
    <m/>
    <m/>
    <m/>
    <s v="Ledernarben ist extrem rissig, spröde und bröselig -&gt; Festigen? Mit Stephanie besprechen"/>
    <m/>
    <s v="Umschlag (Ledernarben extrem empfindlich)"/>
    <m/>
    <s v="x"/>
    <m/>
    <s v="x"/>
    <m/>
    <m/>
    <m/>
    <m/>
    <m/>
    <m/>
    <m/>
    <m/>
    <m/>
    <n v="10"/>
    <s v="Festigen oder belassen? Klucel? Rest.bedarf genauer kalkulieren!!"/>
    <m/>
    <m/>
    <m/>
    <m/>
    <m/>
    <m/>
    <m/>
    <m/>
    <m/>
    <m/>
    <m/>
    <m/>
    <m/>
    <m/>
    <m/>
    <m/>
    <m/>
    <m/>
    <m/>
  </r>
  <r>
    <b v="1"/>
    <m/>
    <s v="L-9999-41428173X"/>
    <s v="1137966130"/>
    <s v="Qd"/>
    <m/>
    <s v="III 106, 3"/>
    <s v="III 106, 3"/>
    <m/>
    <m/>
    <x v="0"/>
    <m/>
    <m/>
    <m/>
    <m/>
    <m/>
    <m/>
    <m/>
    <m/>
    <m/>
    <m/>
    <m/>
    <m/>
    <m/>
    <m/>
    <m/>
    <x v="0"/>
    <m/>
    <m/>
    <m/>
    <m/>
    <m/>
    <m/>
    <m/>
    <m/>
    <m/>
    <m/>
    <m/>
    <m/>
    <m/>
    <m/>
    <m/>
    <m/>
    <m/>
    <m/>
    <m/>
    <m/>
    <m/>
    <m/>
    <m/>
    <m/>
    <m/>
    <m/>
    <m/>
    <m/>
    <m/>
    <m/>
    <m/>
    <m/>
    <m/>
    <m/>
    <m/>
    <m/>
    <m/>
    <m/>
    <m/>
    <m/>
    <m/>
    <m/>
    <m/>
    <m/>
    <m/>
    <m/>
    <m/>
    <m/>
    <m/>
    <m/>
    <m/>
    <m/>
    <m/>
    <m/>
    <m/>
    <m/>
    <m/>
    <m/>
    <m/>
    <m/>
    <m/>
    <m/>
    <m/>
    <m/>
    <m/>
    <m/>
    <m/>
    <m/>
    <m/>
    <m/>
    <m/>
    <m/>
  </r>
  <r>
    <b v="0"/>
    <n v="1166"/>
    <s v="L-1535-670685798"/>
    <s v="1208710583"/>
    <m/>
    <s v="https://portal.dnb.de/opac.htm?method=simpleSearch&amp;cqlMode=true&amp;query=idn%3D1208710583"/>
    <s v="III 106, 3 (Angebundenes Werk)"/>
    <m/>
    <m/>
    <m/>
    <x v="0"/>
    <m/>
    <m/>
    <m/>
    <m/>
    <m/>
    <m/>
    <m/>
    <m/>
    <m/>
    <m/>
    <m/>
    <m/>
    <m/>
    <m/>
    <m/>
    <x v="0"/>
    <m/>
    <m/>
    <m/>
    <m/>
    <m/>
    <m/>
    <m/>
    <m/>
    <m/>
    <m/>
    <m/>
    <m/>
    <m/>
    <m/>
    <m/>
    <m/>
    <m/>
    <m/>
    <m/>
    <m/>
    <m/>
    <m/>
    <m/>
    <m/>
    <m/>
    <m/>
    <m/>
    <n v="0"/>
    <m/>
    <m/>
    <m/>
    <m/>
    <m/>
    <m/>
    <m/>
    <m/>
    <m/>
    <m/>
    <m/>
    <m/>
    <m/>
    <m/>
    <m/>
    <m/>
    <m/>
    <m/>
    <m/>
    <m/>
    <m/>
    <m/>
    <m/>
    <m/>
    <m/>
    <m/>
    <m/>
    <m/>
    <m/>
    <m/>
    <m/>
    <m/>
    <m/>
    <m/>
    <m/>
    <m/>
    <m/>
    <m/>
    <m/>
    <m/>
    <m/>
    <m/>
    <m/>
    <m/>
  </r>
  <r>
    <b v="1"/>
    <n v="1165"/>
    <s v="L-1539-31533102X"/>
    <s v="1066873208"/>
    <s v="Aaf"/>
    <s v="https://portal.dnb.de/opac.htm?method=simpleSearch&amp;cqlMode=true&amp;query=idn%3D1066873208"/>
    <s v="III 106, 4"/>
    <s v="III 106, 4"/>
    <m/>
    <m/>
    <x v="2"/>
    <m/>
    <m/>
    <m/>
    <m/>
    <m/>
    <m/>
    <m/>
    <m/>
    <m/>
    <m/>
    <m/>
    <m/>
    <m/>
    <m/>
    <m/>
    <x v="7"/>
    <s v="x"/>
    <m/>
    <s v="h"/>
    <m/>
    <m/>
    <m/>
    <s v="x"/>
    <m/>
    <s v="Pa"/>
    <m/>
    <m/>
    <m/>
    <m/>
    <m/>
    <m/>
    <m/>
    <m/>
    <m/>
    <m/>
    <m/>
    <m/>
    <m/>
    <s v="110"/>
    <m/>
    <m/>
    <m/>
    <s v="n"/>
    <n v="0"/>
    <m/>
    <m/>
    <m/>
    <s v="x"/>
    <m/>
    <m/>
    <m/>
    <m/>
    <m/>
    <m/>
    <m/>
    <m/>
    <m/>
    <m/>
    <m/>
    <m/>
    <m/>
    <m/>
    <m/>
    <m/>
    <m/>
    <m/>
    <m/>
    <m/>
    <m/>
    <m/>
    <m/>
    <m/>
    <m/>
    <m/>
    <m/>
    <m/>
    <m/>
    <m/>
    <m/>
    <m/>
    <m/>
    <m/>
    <m/>
    <m/>
    <m/>
    <m/>
    <m/>
    <m/>
  </r>
  <r>
    <b v="1"/>
    <n v="1167"/>
    <s v="L-1503-315490683"/>
    <s v="1066960178"/>
    <s v="Aaf"/>
    <s v="https://portal.dnb.de/opac.htm?method=simpleSearch&amp;cqlMode=true&amp;query=idn%3D1066960178"/>
    <s v="III 107, 1"/>
    <s v="III 107, 1 (ÜF / 4. OG: R73A/10/1)"/>
    <s v="X"/>
    <s v="Halbledereinband, Schließen, erhabene Buchbeschläge"/>
    <x v="3"/>
    <s v="80° bis 110°, einseitig digitalisierbar?"/>
    <s v="fester Rücken mit Schmuckprägung"/>
    <m/>
    <m/>
    <s v="Signaturfahne austauschen"/>
    <n v="0"/>
    <m/>
    <s v="steht in ÜF"/>
    <m/>
    <m/>
    <m/>
    <m/>
    <m/>
    <m/>
    <m/>
    <x v="3"/>
    <m/>
    <s v="x"/>
    <s v="f"/>
    <m/>
    <m/>
    <m/>
    <m/>
    <m/>
    <s v="Pa"/>
    <m/>
    <m/>
    <m/>
    <m/>
    <m/>
    <m/>
    <m/>
    <m/>
    <m/>
    <s v="I/R"/>
    <s v="x"/>
    <m/>
    <m/>
    <s v="110"/>
    <m/>
    <m/>
    <m/>
    <s v="n"/>
    <n v="0"/>
    <m/>
    <m/>
    <m/>
    <m/>
    <m/>
    <m/>
    <m/>
    <m/>
    <m/>
    <m/>
    <m/>
    <m/>
    <m/>
    <m/>
    <m/>
    <m/>
    <m/>
    <m/>
    <m/>
    <m/>
    <m/>
    <m/>
    <m/>
    <m/>
    <m/>
    <m/>
    <m/>
    <m/>
    <m/>
    <m/>
    <m/>
    <m/>
    <m/>
    <m/>
    <m/>
    <m/>
    <m/>
    <m/>
    <m/>
    <m/>
    <m/>
    <m/>
    <m/>
    <m/>
  </r>
  <r>
    <b v="1"/>
    <n v="1168"/>
    <s v="L-1524-315493550"/>
    <s v="1066963290"/>
    <s v="Aaf"/>
    <s v="https://portal.dnb.de/opac.htm?method=simpleSearch&amp;cqlMode=true&amp;query=idn%3D1066963290"/>
    <s v="III 108, 1"/>
    <s v="III 108, 1"/>
    <m/>
    <m/>
    <x v="1"/>
    <m/>
    <m/>
    <m/>
    <m/>
    <m/>
    <m/>
    <m/>
    <m/>
    <m/>
    <m/>
    <m/>
    <m/>
    <m/>
    <m/>
    <m/>
    <x v="7"/>
    <m/>
    <s v="x"/>
    <s v="h/E"/>
    <m/>
    <m/>
    <m/>
    <m/>
    <m/>
    <s v="Pa"/>
    <m/>
    <m/>
    <m/>
    <m/>
    <m/>
    <m/>
    <m/>
    <m/>
    <m/>
    <m/>
    <m/>
    <m/>
    <m/>
    <s v="110"/>
    <m/>
    <m/>
    <m/>
    <s v="n"/>
    <n v="0"/>
    <m/>
    <s v="Gewebe"/>
    <m/>
    <m/>
    <m/>
    <m/>
    <m/>
    <m/>
    <m/>
    <m/>
    <m/>
    <m/>
    <m/>
    <m/>
    <m/>
    <m/>
    <m/>
    <m/>
    <m/>
    <m/>
    <m/>
    <m/>
    <m/>
    <m/>
    <m/>
    <m/>
    <m/>
    <m/>
    <m/>
    <m/>
    <m/>
    <m/>
    <m/>
    <m/>
    <m/>
    <m/>
    <m/>
    <m/>
    <m/>
    <m/>
    <m/>
    <m/>
    <m/>
    <m/>
  </r>
  <r>
    <b v="1"/>
    <n v="1169"/>
    <s v="L-1526-315493542"/>
    <s v="1066963274"/>
    <s v="Aaf"/>
    <s v="https://portal.dnb.de/opac.htm?method=simpleSearch&amp;cqlMode=true&amp;query=idn%3D1066963274"/>
    <s v="III 108, 2"/>
    <s v="III 108, 2"/>
    <m/>
    <m/>
    <x v="1"/>
    <m/>
    <m/>
    <m/>
    <m/>
    <m/>
    <m/>
    <m/>
    <m/>
    <m/>
    <m/>
    <m/>
    <m/>
    <m/>
    <m/>
    <m/>
    <x v="4"/>
    <s v="x"/>
    <m/>
    <s v="h/E"/>
    <m/>
    <m/>
    <m/>
    <m/>
    <m/>
    <s v="Pa"/>
    <s v="x"/>
    <m/>
    <m/>
    <m/>
    <m/>
    <m/>
    <m/>
    <m/>
    <m/>
    <m/>
    <m/>
    <m/>
    <m/>
    <s v="110"/>
    <m/>
    <m/>
    <m/>
    <s v="n"/>
    <n v="0"/>
    <m/>
    <m/>
    <m/>
    <m/>
    <m/>
    <m/>
    <m/>
    <m/>
    <m/>
    <m/>
    <m/>
    <m/>
    <m/>
    <m/>
    <m/>
    <m/>
    <m/>
    <m/>
    <m/>
    <m/>
    <m/>
    <m/>
    <m/>
    <m/>
    <m/>
    <m/>
    <m/>
    <m/>
    <m/>
    <m/>
    <m/>
    <m/>
    <m/>
    <m/>
    <m/>
    <m/>
    <m/>
    <m/>
    <m/>
    <m/>
    <m/>
    <m/>
    <m/>
    <m/>
  </r>
  <r>
    <b v="1"/>
    <n v="1173"/>
    <s v="L-1522-180631152"/>
    <s v="1003783562"/>
    <s v="Aal"/>
    <s v="https://portal.dnb.de/opac.htm?method=simpleSearch&amp;cqlMode=true&amp;query=idn%3D1003783562"/>
    <s v="III 108, 2 a"/>
    <s v="III 108, 2a"/>
    <m/>
    <m/>
    <x v="1"/>
    <m/>
    <m/>
    <m/>
    <m/>
    <m/>
    <m/>
    <m/>
    <m/>
    <m/>
    <m/>
    <m/>
    <m/>
    <m/>
    <m/>
    <m/>
    <x v="5"/>
    <m/>
    <m/>
    <s v="h/E"/>
    <m/>
    <m/>
    <m/>
    <m/>
    <m/>
    <s v="Pa"/>
    <m/>
    <m/>
    <m/>
    <m/>
    <m/>
    <m/>
    <m/>
    <m/>
    <m/>
    <m/>
    <m/>
    <m/>
    <m/>
    <s v="110"/>
    <m/>
    <s v="x"/>
    <s v="x"/>
    <s v="n"/>
    <n v="0"/>
    <m/>
    <m/>
    <m/>
    <m/>
    <m/>
    <m/>
    <m/>
    <m/>
    <m/>
    <m/>
    <m/>
    <m/>
    <m/>
    <m/>
    <m/>
    <m/>
    <m/>
    <m/>
    <m/>
    <m/>
    <m/>
    <m/>
    <m/>
    <m/>
    <m/>
    <m/>
    <m/>
    <m/>
    <m/>
    <m/>
    <m/>
    <m/>
    <m/>
    <m/>
    <m/>
    <m/>
    <m/>
    <m/>
    <m/>
    <m/>
    <m/>
    <m/>
    <m/>
    <m/>
  </r>
  <r>
    <b v="1"/>
    <n v="1174"/>
    <s v="L-1528-163047200"/>
    <s v="996935924"/>
    <s v="Aal"/>
    <s v="https://portal.dnb.de/opac.htm?method=simpleSearch&amp;cqlMode=true&amp;query=idn%3D996935924"/>
    <s v="III 108, 2 b"/>
    <s v="III 108, 2 b"/>
    <m/>
    <m/>
    <x v="1"/>
    <m/>
    <m/>
    <m/>
    <m/>
    <m/>
    <m/>
    <m/>
    <m/>
    <m/>
    <m/>
    <m/>
    <m/>
    <m/>
    <m/>
    <m/>
    <x v="2"/>
    <m/>
    <s v="x"/>
    <s v="f"/>
    <m/>
    <m/>
    <m/>
    <m/>
    <m/>
    <s v="Pa"/>
    <m/>
    <m/>
    <m/>
    <m/>
    <m/>
    <m/>
    <m/>
    <m/>
    <m/>
    <m/>
    <m/>
    <m/>
    <m/>
    <s v="110"/>
    <m/>
    <s v="x"/>
    <m/>
    <s v="n"/>
    <n v="0"/>
    <m/>
    <s v="Gewebe"/>
    <m/>
    <m/>
    <m/>
    <m/>
    <m/>
    <m/>
    <m/>
    <m/>
    <m/>
    <m/>
    <m/>
    <m/>
    <m/>
    <m/>
    <m/>
    <m/>
    <m/>
    <m/>
    <m/>
    <m/>
    <m/>
    <m/>
    <m/>
    <m/>
    <m/>
    <m/>
    <m/>
    <m/>
    <m/>
    <m/>
    <m/>
    <m/>
    <m/>
    <m/>
    <m/>
    <m/>
    <m/>
    <m/>
    <m/>
    <m/>
    <m/>
    <m/>
  </r>
  <r>
    <b v="0"/>
    <n v="1177"/>
    <s v="L-1535-180631810"/>
    <s v="1003784208"/>
    <m/>
    <s v="https://portal.dnb.de/opac.htm?method=simpleSearch&amp;cqlMode=true&amp;query=idn%3D1003784208"/>
    <s v="III 108, 2 c"/>
    <m/>
    <m/>
    <m/>
    <x v="1"/>
    <m/>
    <m/>
    <m/>
    <m/>
    <m/>
    <m/>
    <m/>
    <m/>
    <m/>
    <m/>
    <m/>
    <m/>
    <m/>
    <m/>
    <m/>
    <x v="3"/>
    <m/>
    <s v="x"/>
    <s v="f"/>
    <m/>
    <m/>
    <m/>
    <m/>
    <m/>
    <s v="Pa"/>
    <m/>
    <m/>
    <m/>
    <m/>
    <m/>
    <m/>
    <m/>
    <m/>
    <m/>
    <m/>
    <m/>
    <n v="0"/>
    <s v="x"/>
    <s v="110"/>
    <m/>
    <s v="x"/>
    <m/>
    <s v="n"/>
    <n v="0"/>
    <m/>
    <s v="Gewebe"/>
    <m/>
    <m/>
    <m/>
    <m/>
    <m/>
    <m/>
    <m/>
    <m/>
    <m/>
    <m/>
    <m/>
    <m/>
    <m/>
    <m/>
    <m/>
    <m/>
    <m/>
    <m/>
    <m/>
    <m/>
    <m/>
    <m/>
    <m/>
    <m/>
    <m/>
    <m/>
    <m/>
    <m/>
    <m/>
    <m/>
    <m/>
    <m/>
    <m/>
    <m/>
    <m/>
    <m/>
    <m/>
    <m/>
    <m/>
    <m/>
    <m/>
    <m/>
  </r>
  <r>
    <b v="0"/>
    <n v="1175"/>
    <s v="L-1530-180629530"/>
    <s v="1003782000"/>
    <m/>
    <s v="https://portal.dnb.de/opac.htm?method=simpleSearch&amp;cqlMode=true&amp;query=idn%3D1003782000"/>
    <s v="III 108, 2 c (angebunden)"/>
    <m/>
    <m/>
    <m/>
    <x v="0"/>
    <m/>
    <m/>
    <m/>
    <m/>
    <m/>
    <m/>
    <m/>
    <m/>
    <m/>
    <m/>
    <m/>
    <m/>
    <m/>
    <m/>
    <m/>
    <x v="0"/>
    <m/>
    <m/>
    <m/>
    <m/>
    <m/>
    <m/>
    <m/>
    <m/>
    <m/>
    <m/>
    <m/>
    <m/>
    <m/>
    <m/>
    <m/>
    <m/>
    <m/>
    <m/>
    <m/>
    <m/>
    <m/>
    <m/>
    <m/>
    <m/>
    <m/>
    <m/>
    <m/>
    <n v="0"/>
    <m/>
    <m/>
    <m/>
    <m/>
    <m/>
    <m/>
    <m/>
    <m/>
    <m/>
    <m/>
    <m/>
    <m/>
    <m/>
    <m/>
    <m/>
    <m/>
    <m/>
    <m/>
    <m/>
    <m/>
    <m/>
    <m/>
    <m/>
    <m/>
    <m/>
    <m/>
    <m/>
    <m/>
    <m/>
    <m/>
    <m/>
    <m/>
    <m/>
    <m/>
    <m/>
    <m/>
    <m/>
    <m/>
    <m/>
    <m/>
    <m/>
    <m/>
    <m/>
    <m/>
  </r>
  <r>
    <b v="0"/>
    <n v="1176"/>
    <s v="L-1536-18062928X"/>
    <s v="1003781772"/>
    <m/>
    <s v="https://portal.dnb.de/opac.htm?method=simpleSearch&amp;cqlMode=true&amp;query=idn%3D1003781772"/>
    <s v="III 108, 2 c (angebunden)"/>
    <m/>
    <m/>
    <m/>
    <x v="0"/>
    <m/>
    <m/>
    <m/>
    <m/>
    <m/>
    <m/>
    <m/>
    <m/>
    <m/>
    <m/>
    <m/>
    <m/>
    <m/>
    <m/>
    <m/>
    <x v="0"/>
    <m/>
    <m/>
    <m/>
    <m/>
    <m/>
    <m/>
    <m/>
    <m/>
    <m/>
    <m/>
    <m/>
    <m/>
    <m/>
    <m/>
    <m/>
    <m/>
    <m/>
    <m/>
    <m/>
    <m/>
    <m/>
    <m/>
    <m/>
    <m/>
    <m/>
    <m/>
    <m/>
    <n v="0"/>
    <m/>
    <m/>
    <m/>
    <m/>
    <m/>
    <m/>
    <m/>
    <m/>
    <m/>
    <m/>
    <m/>
    <m/>
    <m/>
    <m/>
    <m/>
    <m/>
    <m/>
    <m/>
    <m/>
    <m/>
    <m/>
    <m/>
    <m/>
    <m/>
    <m/>
    <m/>
    <m/>
    <m/>
    <m/>
    <m/>
    <m/>
    <m/>
    <m/>
    <m/>
    <m/>
    <m/>
    <m/>
    <m/>
    <m/>
    <m/>
    <m/>
    <m/>
    <m/>
    <m/>
  </r>
  <r>
    <b v="1"/>
    <m/>
    <s v="L-1530-812451694"/>
    <s v="126787435X"/>
    <s v="Qd"/>
    <m/>
    <s v="III 108, 2c"/>
    <s v="III 108, 2c"/>
    <m/>
    <m/>
    <x v="0"/>
    <m/>
    <m/>
    <m/>
    <m/>
    <m/>
    <m/>
    <m/>
    <m/>
    <m/>
    <m/>
    <m/>
    <m/>
    <m/>
    <m/>
    <m/>
    <x v="0"/>
    <m/>
    <m/>
    <m/>
    <m/>
    <m/>
    <m/>
    <m/>
    <m/>
    <m/>
    <m/>
    <m/>
    <m/>
    <m/>
    <m/>
    <m/>
    <m/>
    <m/>
    <m/>
    <m/>
    <m/>
    <m/>
    <m/>
    <m/>
    <m/>
    <m/>
    <m/>
    <m/>
    <m/>
    <m/>
    <m/>
    <m/>
    <m/>
    <m/>
    <m/>
    <m/>
    <m/>
    <m/>
    <m/>
    <m/>
    <m/>
    <m/>
    <m/>
    <m/>
    <m/>
    <m/>
    <m/>
    <m/>
    <m/>
    <m/>
    <m/>
    <m/>
    <m/>
    <m/>
    <m/>
    <m/>
    <m/>
    <m/>
    <m/>
    <m/>
    <m/>
    <m/>
    <m/>
    <m/>
    <m/>
    <m/>
    <m/>
    <m/>
    <m/>
    <m/>
    <m/>
    <m/>
    <m/>
  </r>
  <r>
    <b v="1"/>
    <n v="1170"/>
    <s v="L-1551-315317175"/>
    <s v="1066858403"/>
    <s v="Aaf"/>
    <s v="https://portal.dnb.de/opac.htm?method=simpleSearch&amp;cqlMode=true&amp;query=idn%3D1066858403"/>
    <s v="III 108, 3"/>
    <s v="III 108, 3"/>
    <m/>
    <m/>
    <x v="1"/>
    <m/>
    <m/>
    <m/>
    <m/>
    <m/>
    <m/>
    <m/>
    <m/>
    <m/>
    <m/>
    <m/>
    <m/>
    <m/>
    <m/>
    <m/>
    <x v="4"/>
    <s v="x"/>
    <m/>
    <s v="h/E"/>
    <m/>
    <m/>
    <m/>
    <m/>
    <m/>
    <s v="Pa"/>
    <s v="x"/>
    <m/>
    <m/>
    <m/>
    <m/>
    <m/>
    <m/>
    <m/>
    <m/>
    <m/>
    <m/>
    <m/>
    <m/>
    <s v="110"/>
    <m/>
    <m/>
    <m/>
    <s v="n"/>
    <n v="0"/>
    <m/>
    <m/>
    <m/>
    <m/>
    <m/>
    <m/>
    <m/>
    <m/>
    <m/>
    <m/>
    <m/>
    <m/>
    <m/>
    <m/>
    <m/>
    <m/>
    <m/>
    <m/>
    <m/>
    <m/>
    <m/>
    <m/>
    <m/>
    <m/>
    <m/>
    <m/>
    <m/>
    <m/>
    <m/>
    <m/>
    <m/>
    <m/>
    <m/>
    <m/>
    <m/>
    <m/>
    <m/>
    <m/>
    <m/>
    <m/>
    <m/>
    <m/>
    <m/>
    <m/>
  </r>
  <r>
    <b v="0"/>
    <n v="1171"/>
    <s v="L-1557-315491930"/>
    <s v="1066961549"/>
    <m/>
    <s v="https://portal.dnb.de/opac.htm?method=simpleSearch&amp;cqlMode=true&amp;query=idn%3D1066961549"/>
    <s v="III 108, 4"/>
    <m/>
    <m/>
    <m/>
    <x v="0"/>
    <m/>
    <m/>
    <m/>
    <m/>
    <m/>
    <m/>
    <m/>
    <m/>
    <m/>
    <m/>
    <s v="DA"/>
    <m/>
    <m/>
    <m/>
    <m/>
    <x v="0"/>
    <m/>
    <m/>
    <m/>
    <m/>
    <m/>
    <m/>
    <m/>
    <m/>
    <m/>
    <m/>
    <m/>
    <m/>
    <m/>
    <m/>
    <m/>
    <m/>
    <m/>
    <m/>
    <m/>
    <m/>
    <m/>
    <m/>
    <m/>
    <m/>
    <m/>
    <m/>
    <m/>
    <n v="0"/>
    <m/>
    <m/>
    <m/>
    <m/>
    <m/>
    <m/>
    <m/>
    <m/>
    <m/>
    <m/>
    <m/>
    <m/>
    <m/>
    <m/>
    <m/>
    <m/>
    <m/>
    <m/>
    <m/>
    <m/>
    <m/>
    <m/>
    <m/>
    <m/>
    <m/>
    <m/>
    <m/>
    <m/>
    <m/>
    <m/>
    <m/>
    <m/>
    <m/>
    <m/>
    <m/>
    <m/>
    <m/>
    <m/>
    <m/>
    <m/>
    <m/>
    <m/>
    <m/>
    <m/>
  </r>
  <r>
    <b v="0"/>
    <n v="1178"/>
    <s v="L-1563-67490303X"/>
    <s v="120970370X"/>
    <m/>
    <s v="https://portal.dnb.de/opac.htm?method=simpleSearch&amp;cqlMode=true&amp;query=idn%3D120970370X"/>
    <s v="III 108, 4 (1. angebundenes Werk)"/>
    <m/>
    <m/>
    <m/>
    <x v="0"/>
    <m/>
    <m/>
    <m/>
    <m/>
    <m/>
    <m/>
    <m/>
    <m/>
    <m/>
    <m/>
    <m/>
    <m/>
    <m/>
    <m/>
    <m/>
    <x v="0"/>
    <m/>
    <m/>
    <m/>
    <m/>
    <m/>
    <m/>
    <m/>
    <m/>
    <m/>
    <m/>
    <m/>
    <m/>
    <m/>
    <m/>
    <m/>
    <m/>
    <m/>
    <m/>
    <m/>
    <m/>
    <m/>
    <m/>
    <m/>
    <m/>
    <m/>
    <m/>
    <m/>
    <n v="0"/>
    <m/>
    <m/>
    <m/>
    <m/>
    <m/>
    <m/>
    <m/>
    <m/>
    <m/>
    <m/>
    <m/>
    <m/>
    <m/>
    <m/>
    <m/>
    <m/>
    <m/>
    <m/>
    <m/>
    <m/>
    <m/>
    <m/>
    <m/>
    <m/>
    <m/>
    <m/>
    <m/>
    <m/>
    <m/>
    <m/>
    <m/>
    <m/>
    <m/>
    <m/>
    <m/>
    <m/>
    <m/>
    <m/>
    <m/>
    <m/>
    <m/>
    <m/>
    <m/>
    <m/>
  </r>
  <r>
    <b v="0"/>
    <n v="1179"/>
    <s v="L-1563-674895401"/>
    <s v="1209695812"/>
    <m/>
    <s v="https://portal.dnb.de/opac.htm?method=simpleSearch&amp;cqlMode=true&amp;query=idn%3D1209695812"/>
    <s v="III 108, 4 (2. angebundenes Werk)"/>
    <m/>
    <m/>
    <m/>
    <x v="0"/>
    <m/>
    <m/>
    <m/>
    <m/>
    <m/>
    <m/>
    <m/>
    <m/>
    <m/>
    <m/>
    <m/>
    <m/>
    <m/>
    <m/>
    <m/>
    <x v="0"/>
    <m/>
    <m/>
    <m/>
    <m/>
    <m/>
    <m/>
    <m/>
    <m/>
    <m/>
    <m/>
    <m/>
    <m/>
    <m/>
    <m/>
    <m/>
    <m/>
    <m/>
    <m/>
    <m/>
    <m/>
    <m/>
    <m/>
    <m/>
    <m/>
    <m/>
    <m/>
    <m/>
    <n v="0"/>
    <m/>
    <m/>
    <m/>
    <m/>
    <m/>
    <m/>
    <m/>
    <m/>
    <m/>
    <m/>
    <m/>
    <m/>
    <m/>
    <m/>
    <m/>
    <m/>
    <m/>
    <m/>
    <m/>
    <m/>
    <m/>
    <m/>
    <m/>
    <m/>
    <m/>
    <m/>
    <m/>
    <m/>
    <m/>
    <m/>
    <m/>
    <m/>
    <m/>
    <m/>
    <m/>
    <m/>
    <m/>
    <m/>
    <m/>
    <m/>
    <m/>
    <m/>
    <m/>
    <m/>
  </r>
  <r>
    <b v="1"/>
    <n v="1172"/>
    <s v="L-1544-315218762"/>
    <s v="106679863X"/>
    <s v="Aaf"/>
    <s v="https://portal.dnb.de/opac.htm?method=simpleSearch&amp;cqlMode=true&amp;query=idn%3D106679863X"/>
    <s v="III 108, 5"/>
    <s v="III 108, 5"/>
    <m/>
    <m/>
    <x v="1"/>
    <m/>
    <m/>
    <m/>
    <m/>
    <m/>
    <m/>
    <m/>
    <m/>
    <m/>
    <m/>
    <m/>
    <m/>
    <m/>
    <m/>
    <m/>
    <x v="2"/>
    <m/>
    <s v="x"/>
    <s v="h/E"/>
    <m/>
    <m/>
    <m/>
    <m/>
    <m/>
    <s v="Pa"/>
    <m/>
    <m/>
    <m/>
    <m/>
    <s v="x"/>
    <m/>
    <m/>
    <m/>
    <m/>
    <m/>
    <m/>
    <n v="0"/>
    <s v="x"/>
    <s v="110"/>
    <m/>
    <m/>
    <m/>
    <s v="n"/>
    <n v="0"/>
    <m/>
    <s v="Gewebe mit Papier"/>
    <m/>
    <m/>
    <m/>
    <m/>
    <m/>
    <m/>
    <m/>
    <m/>
    <m/>
    <m/>
    <m/>
    <m/>
    <m/>
    <m/>
    <m/>
    <m/>
    <m/>
    <m/>
    <m/>
    <m/>
    <m/>
    <m/>
    <m/>
    <m/>
    <m/>
    <m/>
    <m/>
    <m/>
    <m/>
    <m/>
    <m/>
    <m/>
    <m/>
    <m/>
    <m/>
    <m/>
    <m/>
    <m/>
    <m/>
    <m/>
    <m/>
    <m/>
  </r>
  <r>
    <b v="1"/>
    <n v="1180"/>
    <s v="L-1524-16738046X"/>
    <s v="999030736"/>
    <s v="Aal"/>
    <s v="https://portal.dnb.de/opac.htm?method=simpleSearch&amp;cqlMode=true&amp;query=idn%3D999030736"/>
    <s v="III 109, 1"/>
    <s v="III 109, 1"/>
    <m/>
    <m/>
    <x v="1"/>
    <m/>
    <m/>
    <m/>
    <m/>
    <m/>
    <m/>
    <m/>
    <m/>
    <m/>
    <m/>
    <m/>
    <m/>
    <m/>
    <m/>
    <m/>
    <x v="9"/>
    <m/>
    <m/>
    <s v="h/E"/>
    <m/>
    <m/>
    <m/>
    <m/>
    <m/>
    <s v="Pa"/>
    <m/>
    <m/>
    <m/>
    <m/>
    <m/>
    <m/>
    <m/>
    <m/>
    <m/>
    <m/>
    <m/>
    <m/>
    <m/>
    <s v="110"/>
    <m/>
    <s v="x"/>
    <s v="x"/>
    <s v="n"/>
    <n v="0"/>
    <m/>
    <m/>
    <m/>
    <m/>
    <m/>
    <m/>
    <m/>
    <m/>
    <m/>
    <m/>
    <m/>
    <m/>
    <m/>
    <m/>
    <m/>
    <m/>
    <m/>
    <m/>
    <m/>
    <m/>
    <m/>
    <m/>
    <m/>
    <m/>
    <m/>
    <m/>
    <m/>
    <m/>
    <m/>
    <m/>
    <m/>
    <m/>
    <m/>
    <m/>
    <m/>
    <m/>
    <m/>
    <m/>
    <m/>
    <m/>
    <m/>
    <m/>
    <m/>
    <m/>
  </r>
  <r>
    <b v="0"/>
    <n v="1181"/>
    <s v="L-1523-315469854"/>
    <s v="1066942218"/>
    <m/>
    <s v="https://portal.dnb.de/opac.htm?method=simpleSearch&amp;cqlMode=true&amp;query=idn%3D1066942218"/>
    <s v="III 109, 2"/>
    <m/>
    <m/>
    <m/>
    <x v="1"/>
    <m/>
    <m/>
    <m/>
    <m/>
    <m/>
    <m/>
    <m/>
    <m/>
    <m/>
    <m/>
    <m/>
    <m/>
    <m/>
    <m/>
    <m/>
    <x v="4"/>
    <s v="x"/>
    <m/>
    <s v="h/E"/>
    <m/>
    <m/>
    <m/>
    <m/>
    <m/>
    <s v="Pa"/>
    <s v="x"/>
    <m/>
    <m/>
    <m/>
    <m/>
    <m/>
    <m/>
    <m/>
    <m/>
    <m/>
    <m/>
    <m/>
    <m/>
    <s v="110"/>
    <m/>
    <m/>
    <m/>
    <s v="ja vor"/>
    <n v="1"/>
    <m/>
    <m/>
    <m/>
    <m/>
    <m/>
    <m/>
    <m/>
    <m/>
    <m/>
    <m/>
    <m/>
    <m/>
    <m/>
    <m/>
    <s v="v/h"/>
    <m/>
    <m/>
    <m/>
    <m/>
    <m/>
    <m/>
    <m/>
    <m/>
    <n v="1"/>
    <m/>
    <m/>
    <m/>
    <m/>
    <m/>
    <m/>
    <m/>
    <m/>
    <m/>
    <m/>
    <m/>
    <m/>
    <m/>
    <m/>
    <m/>
    <m/>
    <m/>
    <m/>
    <m/>
    <m/>
  </r>
  <r>
    <b v="1"/>
    <m/>
    <s v="L-9999-414378652"/>
    <s v="1138060933"/>
    <s v="Qd"/>
    <m/>
    <s v="III 109, 2"/>
    <s v="III 109, 2"/>
    <m/>
    <m/>
    <x v="0"/>
    <m/>
    <m/>
    <m/>
    <m/>
    <m/>
    <m/>
    <m/>
    <m/>
    <m/>
    <m/>
    <m/>
    <m/>
    <m/>
    <m/>
    <m/>
    <x v="0"/>
    <m/>
    <m/>
    <m/>
    <m/>
    <m/>
    <m/>
    <m/>
    <m/>
    <m/>
    <m/>
    <m/>
    <m/>
    <m/>
    <m/>
    <m/>
    <m/>
    <m/>
    <m/>
    <m/>
    <m/>
    <m/>
    <m/>
    <m/>
    <m/>
    <m/>
    <m/>
    <m/>
    <m/>
    <m/>
    <m/>
    <m/>
    <m/>
    <m/>
    <m/>
    <m/>
    <m/>
    <m/>
    <m/>
    <m/>
    <m/>
    <m/>
    <m/>
    <m/>
    <m/>
    <m/>
    <m/>
    <m/>
    <m/>
    <m/>
    <m/>
    <m/>
    <m/>
    <m/>
    <m/>
    <m/>
    <m/>
    <m/>
    <m/>
    <m/>
    <m/>
    <m/>
    <m/>
    <m/>
    <m/>
    <m/>
    <m/>
    <m/>
    <m/>
    <m/>
    <m/>
    <m/>
    <m/>
  </r>
  <r>
    <b v="0"/>
    <n v="1185"/>
    <s v="L-1523-678531870"/>
    <s v="1210935163"/>
    <m/>
    <s v="https://portal.dnb.de/opac.htm?method=simpleSearch&amp;cqlMode=true&amp;query=idn%3D1210935163"/>
    <s v="III 109, 2 (1. angebundenes Werk)"/>
    <m/>
    <m/>
    <m/>
    <x v="0"/>
    <m/>
    <m/>
    <m/>
    <m/>
    <m/>
    <m/>
    <m/>
    <m/>
    <m/>
    <m/>
    <m/>
    <m/>
    <m/>
    <m/>
    <m/>
    <x v="0"/>
    <m/>
    <m/>
    <m/>
    <m/>
    <m/>
    <m/>
    <m/>
    <m/>
    <m/>
    <m/>
    <m/>
    <m/>
    <m/>
    <m/>
    <m/>
    <m/>
    <m/>
    <m/>
    <m/>
    <m/>
    <m/>
    <m/>
    <m/>
    <m/>
    <m/>
    <m/>
    <m/>
    <n v="0"/>
    <m/>
    <m/>
    <m/>
    <m/>
    <m/>
    <m/>
    <m/>
    <m/>
    <m/>
    <m/>
    <m/>
    <m/>
    <m/>
    <m/>
    <m/>
    <m/>
    <m/>
    <m/>
    <m/>
    <m/>
    <m/>
    <m/>
    <m/>
    <m/>
    <m/>
    <m/>
    <m/>
    <m/>
    <m/>
    <m/>
    <m/>
    <m/>
    <m/>
    <m/>
    <m/>
    <m/>
    <m/>
    <m/>
    <m/>
    <m/>
    <m/>
    <m/>
    <m/>
    <m/>
  </r>
  <r>
    <b v="0"/>
    <n v="1186"/>
    <s v="L-1523-679441379"/>
    <s v="1211353079"/>
    <m/>
    <s v="https://portal.dnb.de/opac.htm?method=simpleSearch&amp;cqlMode=true&amp;query=idn%3D1211353079"/>
    <s v="III 109, 2 (2. angebundenes Werk)"/>
    <m/>
    <m/>
    <m/>
    <x v="0"/>
    <m/>
    <m/>
    <m/>
    <m/>
    <m/>
    <m/>
    <m/>
    <m/>
    <m/>
    <m/>
    <m/>
    <m/>
    <m/>
    <m/>
    <m/>
    <x v="0"/>
    <m/>
    <m/>
    <m/>
    <m/>
    <m/>
    <m/>
    <m/>
    <m/>
    <m/>
    <m/>
    <m/>
    <m/>
    <m/>
    <m/>
    <m/>
    <m/>
    <m/>
    <m/>
    <m/>
    <m/>
    <m/>
    <m/>
    <m/>
    <m/>
    <m/>
    <m/>
    <m/>
    <n v="0"/>
    <m/>
    <m/>
    <m/>
    <m/>
    <m/>
    <m/>
    <m/>
    <m/>
    <m/>
    <m/>
    <m/>
    <m/>
    <m/>
    <m/>
    <m/>
    <m/>
    <m/>
    <m/>
    <m/>
    <m/>
    <m/>
    <m/>
    <m/>
    <m/>
    <m/>
    <m/>
    <m/>
    <m/>
    <m/>
    <m/>
    <m/>
    <m/>
    <m/>
    <m/>
    <m/>
    <m/>
    <m/>
    <m/>
    <m/>
    <m/>
    <m/>
    <m/>
    <m/>
    <m/>
  </r>
  <r>
    <b v="1"/>
    <n v="1182"/>
    <s v="L-1523-315494522"/>
    <s v="1066964297"/>
    <s v="Aaf"/>
    <s v="https://portal.dnb.de/opac.htm?method=simpleSearch&amp;cqlMode=true&amp;query=idn%3D1066964297"/>
    <s v="III 109, 3"/>
    <s v="III 109, 3"/>
    <m/>
    <m/>
    <x v="1"/>
    <m/>
    <m/>
    <m/>
    <m/>
    <m/>
    <m/>
    <m/>
    <m/>
    <m/>
    <m/>
    <m/>
    <m/>
    <m/>
    <m/>
    <m/>
    <x v="4"/>
    <s v="x"/>
    <m/>
    <s v="h/E"/>
    <m/>
    <m/>
    <m/>
    <m/>
    <m/>
    <s v="Pa"/>
    <s v="x"/>
    <m/>
    <m/>
    <m/>
    <m/>
    <m/>
    <m/>
    <m/>
    <m/>
    <m/>
    <m/>
    <m/>
    <m/>
    <s v="110"/>
    <m/>
    <m/>
    <m/>
    <s v="ja vor"/>
    <n v="1"/>
    <m/>
    <m/>
    <m/>
    <m/>
    <m/>
    <m/>
    <m/>
    <m/>
    <m/>
    <m/>
    <m/>
    <m/>
    <m/>
    <m/>
    <s v="v"/>
    <m/>
    <m/>
    <m/>
    <m/>
    <m/>
    <m/>
    <m/>
    <m/>
    <n v="1"/>
    <m/>
    <m/>
    <m/>
    <m/>
    <m/>
    <m/>
    <m/>
    <m/>
    <m/>
    <m/>
    <m/>
    <m/>
    <m/>
    <m/>
    <m/>
    <m/>
    <m/>
    <m/>
    <m/>
    <m/>
  </r>
  <r>
    <b v="0"/>
    <n v="1183"/>
    <s v="L-1524-315492341"/>
    <s v="1066961948"/>
    <m/>
    <s v="https://portal.dnb.de/opac.htm?method=simpleSearch&amp;cqlMode=true&amp;query=idn%3D1066961948"/>
    <s v="III 109, 4"/>
    <m/>
    <m/>
    <m/>
    <x v="1"/>
    <m/>
    <m/>
    <m/>
    <m/>
    <m/>
    <m/>
    <m/>
    <m/>
    <m/>
    <m/>
    <m/>
    <m/>
    <m/>
    <m/>
    <m/>
    <x v="6"/>
    <s v="x"/>
    <m/>
    <s v="h/E"/>
    <m/>
    <m/>
    <m/>
    <m/>
    <m/>
    <s v="Pa"/>
    <m/>
    <m/>
    <m/>
    <m/>
    <m/>
    <m/>
    <m/>
    <m/>
    <m/>
    <m/>
    <m/>
    <m/>
    <m/>
    <s v="110"/>
    <m/>
    <m/>
    <m/>
    <s v="n"/>
    <n v="0"/>
    <m/>
    <m/>
    <m/>
    <m/>
    <m/>
    <m/>
    <m/>
    <m/>
    <m/>
    <m/>
    <m/>
    <m/>
    <m/>
    <m/>
    <m/>
    <m/>
    <m/>
    <m/>
    <m/>
    <m/>
    <m/>
    <m/>
    <m/>
    <m/>
    <m/>
    <m/>
    <m/>
    <m/>
    <m/>
    <m/>
    <m/>
    <m/>
    <m/>
    <m/>
    <m/>
    <m/>
    <m/>
    <m/>
    <m/>
    <m/>
    <m/>
    <m/>
    <m/>
    <m/>
  </r>
  <r>
    <b v="1"/>
    <m/>
    <s v="L-9999-414828453"/>
    <s v="1138311448"/>
    <s v="Qd"/>
    <m/>
    <s v="III 109, 4"/>
    <s v="III 109, 4"/>
    <m/>
    <m/>
    <x v="0"/>
    <m/>
    <m/>
    <m/>
    <m/>
    <m/>
    <m/>
    <m/>
    <m/>
    <m/>
    <m/>
    <m/>
    <m/>
    <m/>
    <m/>
    <m/>
    <x v="0"/>
    <m/>
    <m/>
    <m/>
    <m/>
    <m/>
    <m/>
    <m/>
    <m/>
    <m/>
    <m/>
    <m/>
    <m/>
    <m/>
    <m/>
    <m/>
    <m/>
    <m/>
    <m/>
    <m/>
    <m/>
    <m/>
    <m/>
    <m/>
    <m/>
    <m/>
    <m/>
    <m/>
    <m/>
    <m/>
    <m/>
    <m/>
    <m/>
    <m/>
    <m/>
    <m/>
    <m/>
    <m/>
    <m/>
    <m/>
    <m/>
    <m/>
    <m/>
    <m/>
    <m/>
    <m/>
    <m/>
    <m/>
    <m/>
    <m/>
    <m/>
    <m/>
    <m/>
    <m/>
    <m/>
    <m/>
    <m/>
    <m/>
    <m/>
    <m/>
    <m/>
    <m/>
    <m/>
    <m/>
    <m/>
    <m/>
    <m/>
    <m/>
    <m/>
    <m/>
    <m/>
    <m/>
    <m/>
  </r>
  <r>
    <b v="0"/>
    <n v="1187"/>
    <s v="L-1879-670535966"/>
    <s v="1208644882"/>
    <m/>
    <s v="https://portal.dnb.de/opac.htm?method=simpleSearch&amp;cqlMode=true&amp;query=idn%3D1208644882"/>
    <s v="III 109, 4 (1. angebundenes Werk)"/>
    <m/>
    <m/>
    <m/>
    <x v="0"/>
    <m/>
    <m/>
    <m/>
    <m/>
    <m/>
    <m/>
    <m/>
    <m/>
    <m/>
    <m/>
    <m/>
    <m/>
    <m/>
    <m/>
    <m/>
    <x v="0"/>
    <m/>
    <m/>
    <m/>
    <m/>
    <m/>
    <m/>
    <m/>
    <m/>
    <m/>
    <m/>
    <m/>
    <m/>
    <m/>
    <m/>
    <m/>
    <m/>
    <m/>
    <m/>
    <m/>
    <m/>
    <m/>
    <m/>
    <m/>
    <m/>
    <m/>
    <m/>
    <m/>
    <n v="0"/>
    <m/>
    <m/>
    <m/>
    <m/>
    <m/>
    <m/>
    <m/>
    <m/>
    <m/>
    <m/>
    <m/>
    <m/>
    <m/>
    <m/>
    <m/>
    <m/>
    <m/>
    <m/>
    <m/>
    <m/>
    <m/>
    <m/>
    <m/>
    <m/>
    <m/>
    <m/>
    <m/>
    <m/>
    <m/>
    <m/>
    <m/>
    <m/>
    <m/>
    <m/>
    <m/>
    <m/>
    <m/>
    <m/>
    <m/>
    <m/>
    <m/>
    <m/>
    <m/>
    <m/>
  </r>
  <r>
    <b v="0"/>
    <n v="1188"/>
    <s v="L-1880-670535192"/>
    <s v="1208643959"/>
    <m/>
    <s v="https://portal.dnb.de/opac.htm?method=simpleSearch&amp;cqlMode=true&amp;query=idn%3D1208643959"/>
    <s v="III 109, 4 (2.angebundenes Werk)"/>
    <m/>
    <m/>
    <m/>
    <x v="0"/>
    <m/>
    <m/>
    <m/>
    <m/>
    <m/>
    <m/>
    <m/>
    <m/>
    <m/>
    <m/>
    <m/>
    <m/>
    <m/>
    <m/>
    <m/>
    <x v="0"/>
    <m/>
    <m/>
    <m/>
    <m/>
    <m/>
    <m/>
    <m/>
    <m/>
    <m/>
    <m/>
    <m/>
    <m/>
    <m/>
    <m/>
    <m/>
    <m/>
    <m/>
    <m/>
    <m/>
    <m/>
    <m/>
    <m/>
    <m/>
    <m/>
    <m/>
    <m/>
    <m/>
    <n v="0"/>
    <m/>
    <m/>
    <m/>
    <m/>
    <m/>
    <m/>
    <m/>
    <m/>
    <m/>
    <m/>
    <m/>
    <m/>
    <m/>
    <m/>
    <m/>
    <m/>
    <m/>
    <m/>
    <m/>
    <m/>
    <m/>
    <m/>
    <m/>
    <m/>
    <m/>
    <m/>
    <m/>
    <m/>
    <m/>
    <m/>
    <m/>
    <m/>
    <m/>
    <m/>
    <m/>
    <m/>
    <m/>
    <m/>
    <m/>
    <m/>
    <m/>
    <m/>
    <m/>
    <m/>
  </r>
  <r>
    <b v="0"/>
    <n v="1189"/>
    <s v="L-1858-67053563X"/>
    <s v="994405022"/>
    <m/>
    <s v="https://portal.dnb.de/opac.htm?method=simpleSearch&amp;cqlMode=true&amp;query=idn%3D994405022"/>
    <s v="III 109, 4 (3. angebundenes Werk)"/>
    <m/>
    <m/>
    <m/>
    <x v="0"/>
    <m/>
    <m/>
    <m/>
    <m/>
    <m/>
    <m/>
    <m/>
    <m/>
    <m/>
    <m/>
    <m/>
    <m/>
    <m/>
    <m/>
    <m/>
    <x v="0"/>
    <m/>
    <m/>
    <m/>
    <m/>
    <m/>
    <m/>
    <m/>
    <m/>
    <m/>
    <m/>
    <m/>
    <m/>
    <m/>
    <m/>
    <m/>
    <m/>
    <m/>
    <m/>
    <m/>
    <m/>
    <m/>
    <m/>
    <m/>
    <m/>
    <m/>
    <m/>
    <m/>
    <n v="0"/>
    <m/>
    <m/>
    <m/>
    <m/>
    <m/>
    <m/>
    <m/>
    <m/>
    <m/>
    <m/>
    <m/>
    <m/>
    <m/>
    <m/>
    <m/>
    <m/>
    <m/>
    <m/>
    <m/>
    <m/>
    <m/>
    <m/>
    <m/>
    <m/>
    <m/>
    <m/>
    <m/>
    <m/>
    <m/>
    <m/>
    <m/>
    <m/>
    <m/>
    <m/>
    <m/>
    <m/>
    <m/>
    <m/>
    <m/>
    <m/>
    <m/>
    <m/>
    <m/>
    <m/>
  </r>
  <r>
    <b v="0"/>
    <n v="1190"/>
    <s v="L-1870-670534641"/>
    <s v="10730419"/>
    <m/>
    <s v="https://portal.dnb.de/opac.htm?method=simpleSearch&amp;cqlMode=true&amp;query=idn%3D10730419"/>
    <s v="III 109, 4 (angebunden)"/>
    <m/>
    <m/>
    <m/>
    <x v="0"/>
    <m/>
    <m/>
    <m/>
    <m/>
    <m/>
    <m/>
    <m/>
    <m/>
    <m/>
    <m/>
    <m/>
    <m/>
    <m/>
    <m/>
    <m/>
    <x v="0"/>
    <m/>
    <m/>
    <m/>
    <m/>
    <m/>
    <m/>
    <m/>
    <m/>
    <m/>
    <m/>
    <m/>
    <m/>
    <m/>
    <m/>
    <m/>
    <m/>
    <m/>
    <m/>
    <m/>
    <m/>
    <m/>
    <m/>
    <m/>
    <m/>
    <m/>
    <m/>
    <m/>
    <n v="0"/>
    <m/>
    <m/>
    <m/>
    <m/>
    <m/>
    <m/>
    <m/>
    <m/>
    <m/>
    <m/>
    <m/>
    <m/>
    <m/>
    <m/>
    <m/>
    <m/>
    <m/>
    <m/>
    <m/>
    <m/>
    <m/>
    <m/>
    <m/>
    <m/>
    <m/>
    <m/>
    <m/>
    <m/>
    <m/>
    <m/>
    <m/>
    <m/>
    <m/>
    <m/>
    <m/>
    <m/>
    <m/>
    <m/>
    <m/>
    <m/>
    <m/>
    <m/>
    <m/>
    <m/>
  </r>
  <r>
    <b v="1"/>
    <n v="1184"/>
    <s v="L-1540-315487720"/>
    <s v="106695710X"/>
    <s v="Aaf"/>
    <s v="https://portal.dnb.de/opac.htm?method=simpleSearch&amp;cqlMode=true&amp;query=idn%3D106695710X"/>
    <s v="III 109, 5"/>
    <s v="III 109, 5"/>
    <m/>
    <m/>
    <x v="1"/>
    <m/>
    <m/>
    <m/>
    <m/>
    <m/>
    <m/>
    <m/>
    <m/>
    <m/>
    <m/>
    <m/>
    <m/>
    <m/>
    <m/>
    <m/>
    <x v="7"/>
    <s v="x"/>
    <m/>
    <s v="h/E"/>
    <m/>
    <m/>
    <m/>
    <m/>
    <m/>
    <s v="Pa"/>
    <m/>
    <m/>
    <m/>
    <m/>
    <m/>
    <m/>
    <m/>
    <m/>
    <m/>
    <m/>
    <m/>
    <m/>
    <m/>
    <s v="110"/>
    <m/>
    <m/>
    <m/>
    <s v="n"/>
    <n v="0"/>
    <m/>
    <m/>
    <m/>
    <s v="x"/>
    <m/>
    <m/>
    <m/>
    <m/>
    <m/>
    <m/>
    <m/>
    <m/>
    <m/>
    <m/>
    <m/>
    <m/>
    <m/>
    <m/>
    <m/>
    <m/>
    <m/>
    <m/>
    <m/>
    <m/>
    <m/>
    <m/>
    <m/>
    <m/>
    <m/>
    <m/>
    <m/>
    <m/>
    <m/>
    <m/>
    <m/>
    <m/>
    <m/>
    <m/>
    <m/>
    <m/>
    <m/>
    <m/>
    <m/>
    <m/>
  </r>
  <r>
    <b v="1"/>
    <n v="1191"/>
    <s v="L-1525-315494344"/>
    <s v="1066964122"/>
    <s v="Aaf"/>
    <s v="https://portal.dnb.de/opac.htm?method=simpleSearch&amp;cqlMode=true&amp;query=idn%3D1066964122"/>
    <s v="III 110, 1"/>
    <s v="III 110, 1"/>
    <m/>
    <m/>
    <x v="1"/>
    <m/>
    <m/>
    <m/>
    <m/>
    <m/>
    <m/>
    <m/>
    <m/>
    <m/>
    <m/>
    <m/>
    <m/>
    <m/>
    <m/>
    <m/>
    <x v="3"/>
    <m/>
    <s v="x"/>
    <s v="f"/>
    <m/>
    <m/>
    <m/>
    <m/>
    <m/>
    <s v="Pa"/>
    <m/>
    <m/>
    <m/>
    <m/>
    <m/>
    <m/>
    <m/>
    <m/>
    <m/>
    <m/>
    <m/>
    <m/>
    <m/>
    <s v="110"/>
    <m/>
    <m/>
    <m/>
    <s v="n"/>
    <n v="0"/>
    <m/>
    <m/>
    <m/>
    <m/>
    <s v="x sauer"/>
    <m/>
    <s v="x"/>
    <m/>
    <m/>
    <s v="Buchschuh (abriebgefährdet)"/>
    <m/>
    <m/>
    <m/>
    <m/>
    <m/>
    <m/>
    <m/>
    <m/>
    <m/>
    <m/>
    <m/>
    <m/>
    <m/>
    <m/>
    <m/>
    <m/>
    <m/>
    <m/>
    <m/>
    <m/>
    <m/>
    <m/>
    <m/>
    <m/>
    <m/>
    <m/>
    <m/>
    <m/>
    <m/>
    <m/>
    <m/>
    <m/>
    <m/>
    <m/>
  </r>
  <r>
    <b v="1"/>
    <n v="1192"/>
    <s v="L-1559-180416669"/>
    <s v="1003676618"/>
    <s v="Aal"/>
    <s v="https://portal.dnb.de/opac.htm?method=simpleSearch&amp;cqlMode=true&amp;query=idn%3D1003676618"/>
    <s v="III 110, 2"/>
    <s v="III 110, 2"/>
    <m/>
    <m/>
    <x v="1"/>
    <m/>
    <m/>
    <m/>
    <m/>
    <m/>
    <m/>
    <m/>
    <m/>
    <m/>
    <m/>
    <m/>
    <m/>
    <m/>
    <m/>
    <m/>
    <x v="5"/>
    <m/>
    <s v="x"/>
    <s v="h/E"/>
    <m/>
    <m/>
    <m/>
    <m/>
    <m/>
    <s v="Pa"/>
    <m/>
    <m/>
    <m/>
    <m/>
    <m/>
    <m/>
    <m/>
    <m/>
    <m/>
    <m/>
    <m/>
    <m/>
    <m/>
    <s v="110"/>
    <m/>
    <m/>
    <m/>
    <s v="n"/>
    <n v="0"/>
    <m/>
    <m/>
    <m/>
    <m/>
    <m/>
    <m/>
    <m/>
    <m/>
    <m/>
    <m/>
    <m/>
    <m/>
    <m/>
    <m/>
    <m/>
    <m/>
    <m/>
    <m/>
    <m/>
    <m/>
    <m/>
    <m/>
    <m/>
    <m/>
    <m/>
    <m/>
    <m/>
    <m/>
    <m/>
    <m/>
    <m/>
    <m/>
    <m/>
    <m/>
    <m/>
    <m/>
    <m/>
    <m/>
    <m/>
    <m/>
    <m/>
    <m/>
    <m/>
    <m/>
  </r>
  <r>
    <b v="1"/>
    <n v="1193"/>
    <s v="L-1519-315487658"/>
    <s v="1066957037"/>
    <s v="Aaf"/>
    <s v="https://portal.dnb.de/opac.htm?method=simpleSearch&amp;cqlMode=true&amp;query=idn%3D1066957037"/>
    <s v="III 110, 3"/>
    <s v="III 110, 3"/>
    <m/>
    <m/>
    <x v="1"/>
    <m/>
    <m/>
    <m/>
    <m/>
    <m/>
    <m/>
    <m/>
    <m/>
    <m/>
    <m/>
    <m/>
    <m/>
    <m/>
    <m/>
    <m/>
    <x v="5"/>
    <s v="x"/>
    <m/>
    <s v="h/E"/>
    <m/>
    <m/>
    <m/>
    <m/>
    <m/>
    <s v="Pa"/>
    <m/>
    <m/>
    <m/>
    <m/>
    <m/>
    <m/>
    <m/>
    <m/>
    <m/>
    <m/>
    <m/>
    <m/>
    <m/>
    <s v="110"/>
    <m/>
    <m/>
    <m/>
    <s v="n"/>
    <n v="0"/>
    <m/>
    <m/>
    <m/>
    <m/>
    <m/>
    <m/>
    <m/>
    <m/>
    <m/>
    <m/>
    <m/>
    <m/>
    <m/>
    <m/>
    <m/>
    <m/>
    <m/>
    <m/>
    <m/>
    <m/>
    <m/>
    <m/>
    <m/>
    <m/>
    <m/>
    <m/>
    <m/>
    <m/>
    <m/>
    <m/>
    <m/>
    <m/>
    <m/>
    <m/>
    <m/>
    <m/>
    <m/>
    <m/>
    <m/>
    <m/>
    <m/>
    <m/>
    <m/>
    <m/>
  </r>
  <r>
    <b v="0"/>
    <m/>
    <m/>
    <m/>
    <m/>
    <m/>
    <s v="III 110, 4"/>
    <m/>
    <m/>
    <m/>
    <x v="1"/>
    <m/>
    <m/>
    <m/>
    <m/>
    <m/>
    <m/>
    <m/>
    <m/>
    <m/>
    <m/>
    <m/>
    <m/>
    <m/>
    <m/>
    <m/>
    <x v="5"/>
    <m/>
    <m/>
    <s v="h/E"/>
    <m/>
    <m/>
    <m/>
    <m/>
    <m/>
    <s v="Pa"/>
    <m/>
    <m/>
    <m/>
    <m/>
    <m/>
    <m/>
    <m/>
    <m/>
    <m/>
    <m/>
    <m/>
    <m/>
    <m/>
    <s v="110"/>
    <m/>
    <m/>
    <m/>
    <s v="n"/>
    <n v="0"/>
    <m/>
    <m/>
    <m/>
    <m/>
    <m/>
    <m/>
    <m/>
    <m/>
    <m/>
    <m/>
    <m/>
    <m/>
    <m/>
    <m/>
    <m/>
    <m/>
    <m/>
    <m/>
    <m/>
    <m/>
    <m/>
    <m/>
    <m/>
    <m/>
    <m/>
    <m/>
    <m/>
    <m/>
    <m/>
    <m/>
    <m/>
    <m/>
    <m/>
    <m/>
    <m/>
    <m/>
    <m/>
    <m/>
    <m/>
    <m/>
    <m/>
    <m/>
    <m/>
    <m/>
  </r>
  <r>
    <b v="1"/>
    <m/>
    <s v="L-1530-833778196"/>
    <s v="1268682446"/>
    <s v="Aa"/>
    <m/>
    <s v="III 110, 4"/>
    <s v="III 110, 4"/>
    <m/>
    <m/>
    <x v="0"/>
    <m/>
    <m/>
    <m/>
    <m/>
    <m/>
    <m/>
    <m/>
    <m/>
    <m/>
    <m/>
    <m/>
    <m/>
    <m/>
    <m/>
    <m/>
    <x v="0"/>
    <m/>
    <m/>
    <m/>
    <m/>
    <m/>
    <m/>
    <m/>
    <m/>
    <m/>
    <m/>
    <m/>
    <m/>
    <m/>
    <m/>
    <m/>
    <m/>
    <m/>
    <m/>
    <m/>
    <m/>
    <m/>
    <m/>
    <m/>
    <m/>
    <m/>
    <m/>
    <m/>
    <m/>
    <m/>
    <m/>
    <m/>
    <m/>
    <m/>
    <m/>
    <m/>
    <m/>
    <m/>
    <m/>
    <m/>
    <m/>
    <m/>
    <m/>
    <m/>
    <m/>
    <m/>
    <m/>
    <m/>
    <m/>
    <m/>
    <m/>
    <m/>
    <m/>
    <m/>
    <m/>
    <m/>
    <m/>
    <m/>
    <m/>
    <m/>
    <m/>
    <m/>
    <m/>
    <m/>
    <m/>
    <m/>
    <m/>
    <m/>
    <m/>
    <m/>
    <m/>
    <m/>
    <m/>
  </r>
  <r>
    <b v="1"/>
    <n v="1194"/>
    <s v="L-1546-175573042"/>
    <s v="1001795830"/>
    <s v="Aal"/>
    <s v="https://portal.dnb.de/opac.htm?method=simpleSearch&amp;cqlMode=true&amp;query=idn%3D1001795830"/>
    <s v="III 110, 5"/>
    <s v="III 110, 5"/>
    <m/>
    <m/>
    <x v="1"/>
    <m/>
    <m/>
    <m/>
    <m/>
    <m/>
    <m/>
    <m/>
    <m/>
    <m/>
    <m/>
    <m/>
    <m/>
    <m/>
    <m/>
    <m/>
    <x v="10"/>
    <m/>
    <m/>
    <m/>
    <m/>
    <m/>
    <m/>
    <m/>
    <m/>
    <s v="Pa"/>
    <m/>
    <m/>
    <m/>
    <m/>
    <m/>
    <m/>
    <m/>
    <m/>
    <m/>
    <m/>
    <m/>
    <m/>
    <m/>
    <s v="nur 110"/>
    <m/>
    <s v="x"/>
    <s v="x"/>
    <s v="n"/>
    <n v="0"/>
    <m/>
    <m/>
    <m/>
    <m/>
    <m/>
    <m/>
    <m/>
    <m/>
    <m/>
    <s v="Jurismappe"/>
    <m/>
    <m/>
    <m/>
    <m/>
    <m/>
    <m/>
    <m/>
    <m/>
    <m/>
    <m/>
    <m/>
    <m/>
    <m/>
    <m/>
    <m/>
    <m/>
    <m/>
    <m/>
    <m/>
    <m/>
    <m/>
    <m/>
    <m/>
    <m/>
    <m/>
    <m/>
    <m/>
    <m/>
    <m/>
    <m/>
    <m/>
    <m/>
    <m/>
    <m/>
  </r>
  <r>
    <b v="1"/>
    <n v="1195"/>
    <s v="L-1583-315465247"/>
    <s v="1066937397"/>
    <s v="Aaf"/>
    <s v="https://portal.dnb.de/opac.htm?method=simpleSearch&amp;cqlMode=true&amp;query=idn%3D1066937397"/>
    <s v="III 110, 6"/>
    <s v="III 110, 6"/>
    <m/>
    <m/>
    <x v="2"/>
    <m/>
    <m/>
    <m/>
    <m/>
    <m/>
    <m/>
    <m/>
    <m/>
    <m/>
    <m/>
    <m/>
    <m/>
    <m/>
    <m/>
    <m/>
    <x v="3"/>
    <m/>
    <m/>
    <s v="h"/>
    <m/>
    <m/>
    <m/>
    <m/>
    <m/>
    <s v="Pa"/>
    <m/>
    <m/>
    <m/>
    <m/>
    <m/>
    <m/>
    <m/>
    <m/>
    <m/>
    <m/>
    <m/>
    <m/>
    <m/>
    <s v="60"/>
    <m/>
    <m/>
    <m/>
    <s v="n"/>
    <n v="0"/>
    <m/>
    <s v="Gewebe mit Papier"/>
    <m/>
    <m/>
    <m/>
    <m/>
    <m/>
    <m/>
    <m/>
    <m/>
    <m/>
    <m/>
    <m/>
    <m/>
    <m/>
    <m/>
    <m/>
    <m/>
    <m/>
    <m/>
    <m/>
    <m/>
    <m/>
    <m/>
    <m/>
    <m/>
    <m/>
    <m/>
    <m/>
    <m/>
    <m/>
    <m/>
    <m/>
    <m/>
    <m/>
    <m/>
    <m/>
    <m/>
    <m/>
    <m/>
    <m/>
    <m/>
    <m/>
    <m/>
  </r>
  <r>
    <b v="0"/>
    <n v="1196"/>
    <s v="L-1521-315490349"/>
    <s v="106695982X"/>
    <m/>
    <s v="https://portal.dnb.de/opac.htm?method=simpleSearch&amp;cqlMode=true&amp;query=idn%3D106695982X"/>
    <s v="III 110, 7"/>
    <m/>
    <m/>
    <m/>
    <x v="0"/>
    <m/>
    <m/>
    <m/>
    <m/>
    <m/>
    <m/>
    <m/>
    <m/>
    <m/>
    <m/>
    <s v="DA"/>
    <m/>
    <m/>
    <m/>
    <m/>
    <x v="0"/>
    <m/>
    <m/>
    <m/>
    <m/>
    <m/>
    <m/>
    <m/>
    <m/>
    <m/>
    <m/>
    <m/>
    <m/>
    <m/>
    <m/>
    <m/>
    <m/>
    <m/>
    <m/>
    <m/>
    <m/>
    <m/>
    <m/>
    <m/>
    <m/>
    <m/>
    <m/>
    <m/>
    <n v="0"/>
    <m/>
    <m/>
    <m/>
    <m/>
    <m/>
    <m/>
    <m/>
    <m/>
    <m/>
    <m/>
    <m/>
    <m/>
    <m/>
    <m/>
    <m/>
    <m/>
    <m/>
    <m/>
    <m/>
    <m/>
    <m/>
    <m/>
    <m/>
    <m/>
    <m/>
    <m/>
    <m/>
    <m/>
    <m/>
    <m/>
    <m/>
    <m/>
    <m/>
    <m/>
    <m/>
    <m/>
    <m/>
    <m/>
    <m/>
    <m/>
    <m/>
    <m/>
    <m/>
    <m/>
  </r>
  <r>
    <b v="1"/>
    <n v="1197"/>
    <s v="L-1546-15823796X"/>
    <s v="994870507"/>
    <s v="Aal"/>
    <s v="https://portal.dnb.de/opac.htm?method=simpleSearch&amp;cqlMode=true&amp;query=idn%3D994870507"/>
    <s v="III 110, 8"/>
    <s v="III 110, 8"/>
    <m/>
    <m/>
    <x v="1"/>
    <m/>
    <m/>
    <m/>
    <m/>
    <m/>
    <m/>
    <m/>
    <m/>
    <m/>
    <m/>
    <m/>
    <m/>
    <m/>
    <m/>
    <m/>
    <x v="9"/>
    <m/>
    <m/>
    <s v="h/E"/>
    <m/>
    <m/>
    <m/>
    <m/>
    <m/>
    <s v="Pa"/>
    <m/>
    <m/>
    <m/>
    <m/>
    <m/>
    <m/>
    <m/>
    <m/>
    <m/>
    <m/>
    <m/>
    <m/>
    <m/>
    <s v="110"/>
    <m/>
    <m/>
    <m/>
    <s v="n"/>
    <n v="0"/>
    <m/>
    <m/>
    <m/>
    <m/>
    <m/>
    <m/>
    <m/>
    <m/>
    <m/>
    <m/>
    <m/>
    <m/>
    <m/>
    <m/>
    <m/>
    <m/>
    <m/>
    <m/>
    <m/>
    <m/>
    <m/>
    <m/>
    <m/>
    <m/>
    <m/>
    <m/>
    <m/>
    <m/>
    <m/>
    <m/>
    <m/>
    <m/>
    <m/>
    <m/>
    <m/>
    <m/>
    <m/>
    <m/>
    <m/>
    <m/>
    <m/>
    <m/>
    <m/>
    <m/>
  </r>
  <r>
    <b v="0"/>
    <m/>
    <m/>
    <m/>
    <m/>
    <m/>
    <s v="Testsignatur 2022"/>
    <m/>
    <m/>
    <m/>
    <x v="0"/>
    <m/>
    <m/>
    <m/>
    <m/>
    <m/>
    <m/>
    <m/>
    <m/>
    <m/>
    <m/>
    <m/>
    <m/>
    <m/>
    <m/>
    <m/>
    <x v="2"/>
    <m/>
    <m/>
    <s v="f"/>
    <m/>
    <m/>
    <m/>
    <m/>
    <m/>
    <m/>
    <m/>
    <m/>
    <m/>
    <m/>
    <m/>
    <m/>
    <m/>
    <m/>
    <m/>
    <m/>
    <m/>
    <m/>
    <m/>
    <m/>
    <m/>
    <m/>
    <m/>
    <m/>
    <n v="0"/>
    <m/>
    <m/>
    <m/>
    <m/>
    <m/>
    <m/>
    <m/>
    <m/>
    <m/>
    <m/>
    <m/>
    <m/>
    <m/>
    <m/>
    <m/>
    <m/>
    <m/>
    <m/>
    <m/>
    <m/>
    <m/>
    <m/>
    <m/>
    <m/>
    <m/>
    <m/>
    <m/>
    <m/>
    <m/>
    <m/>
    <m/>
    <m/>
    <m/>
    <m/>
    <m/>
    <m/>
    <m/>
    <m/>
    <m/>
    <m/>
    <m/>
    <m/>
    <m/>
    <m/>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 /></Relationships>
</file>

<file path=xl/pivotTables/pivotTable1.xml><?xml version="1.0" encoding="utf-8"?>
<pivotTableDefinition xmlns:r="http://schemas.openxmlformats.org/officeDocument/2006/relationships" xmlns="http://schemas.openxmlformats.org/spreadsheetml/2006/main" name="PivotTable1" cacheId="8" dataOnRows="0" dataCaption="Werte" showError="0" showMissing="1" updatedVersion="6"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6"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2:N9" firstHeaderRow="1" firstDataRow="2" firstDataCol="1"/>
  <pivotFields count="99">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dataField="1"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6">
        <item t="data" sd="1" x="4"/>
        <item t="data" sd="1" x="1"/>
        <item t="data" sd="1" x="2"/>
        <item t="data" sd="1" x="3"/>
        <item t="data" sd="1" x="0"/>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13">
        <item t="data" sd="1" x="10"/>
        <item t="data" sd="1" x="4"/>
        <item t="data" sd="1" x="3"/>
        <item t="data" sd="1" x="11"/>
        <item t="data" sd="1" x="6"/>
        <item t="data" sd="1" x="9"/>
        <item t="data" sd="1" x="2"/>
        <item t="data" sd="1" x="1"/>
        <item t="data" sd="1" x="5"/>
        <item t="data" sd="1" x="7"/>
        <item t="data" sd="1" x="8"/>
        <item t="data" sd="1" x="0"/>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s>
  <rowFields count="1">
    <field x="10"/>
  </rowFields>
  <rowItems count="6">
    <i t="data" r="0" i="0">
      <x v="0"/>
    </i>
    <i t="data" r="0" i="0">
      <x v="1"/>
    </i>
    <i t="data" r="0" i="0">
      <x v="2"/>
    </i>
    <i t="data" r="0" i="0">
      <x v="3"/>
    </i>
    <i t="data" r="0" i="0">
      <x v="4"/>
    </i>
    <i t="grand" r="0" i="0">
      <x v="0"/>
    </i>
  </rowItems>
  <colFields count="1">
    <field x="26"/>
  </colFields>
  <colItems count="13">
    <i t="data" r="0" i="0">
      <x v="0"/>
    </i>
    <i t="data" r="0" i="0">
      <x v="1"/>
    </i>
    <i t="data" r="0" i="0">
      <x v="2"/>
    </i>
    <i t="data" r="0" i="0">
      <x v="3"/>
    </i>
    <i t="data" r="0" i="0">
      <x v="4"/>
    </i>
    <i t="data" r="0" i="0">
      <x v="5"/>
    </i>
    <i t="data" r="0" i="0">
      <x v="6"/>
    </i>
    <i t="data" r="0" i="0">
      <x v="7"/>
    </i>
    <i t="data" r="0" i="0">
      <x v="8"/>
    </i>
    <i t="data" r="0" i="0">
      <x v="9"/>
    </i>
    <i t="data" r="0" i="0">
      <x v="10"/>
    </i>
    <i t="data" r="0" i="0">
      <x v="11"/>
    </i>
    <i t="grand" r="0" i="0">
      <x v="0"/>
    </i>
  </colItems>
  <dataFields count="1">
    <dataField name="Anzahl von IDN" fld="3" subtotal="count" showDataAs="normal" baseField="0" baseItem="0"/>
  </dataFields>
  <pivotTableStyleInfo name="PivotStyleLight16" showRowHeaders="1" showColHeaders="1" showRowStripes="0" showColStripes="0" showLastColumn="1"/>
</pivotTableDefinition>
</file>

<file path=xl/tables/table1.xml><?xml version="1.0" encoding="utf-8"?>
<table xmlns="http://schemas.openxmlformats.org/spreadsheetml/2006/main" id="1" name="Basistabelle" displayName="Basistabelle" ref="A1:CU1310" headerRowCount="1">
  <autoFilter ref="A1:CU1310"/>
  <tableColumns count="99">
    <tableColumn id="1" name="digi"/>
    <tableColumn id="2" name="Lfd Nr."/>
    <tableColumn id="3" name="AKZ"/>
    <tableColumn id="4" name="IDN"/>
    <tableColumn id="5" name="bbg_x"/>
    <tableColumn id="6" name="Link zum Portal"/>
    <tableColumn id="7" name="Signatur"/>
    <tableColumn id="8" name="signatur_g_x"/>
    <tableColumn id="9" name="Provenienzmerkmal"/>
    <tableColumn id="10" name="Material"/>
    <tableColumn id="11" name="Format"/>
    <tableColumn id="12" name="Öffnungswinkel"/>
    <tableColumn id="13" name="Einschränkungen"/>
    <tableColumn id="14" name="Glasplatte "/>
    <tableColumn id="15" name="Verpackung"/>
    <tableColumn id="16" name="Verpackung austauschen "/>
    <tableColumn id="17" name="Schadensklasse"/>
    <tableColumn id="18" name="notwendige Reparatur(en) vor der Digitalisierung, notwendige Reparatur(en) vor der Digitalisierung"/>
    <tableColumn id="19" name="Bemerkungen"/>
    <tableColumn id="20" name="Fragen/ Hinweise_x000a_an DBSM"/>
    <tableColumn id="21" name="Fragen an M. Steinberg"/>
    <tableColumn id="22" name="nicht_x000a_am Stand-ort"/>
    <tableColumn id="23" name="Größe ÜF_x000a_(BxH)"/>
    <tableColumn id="24" name="Breite_x000a_(nur Ausreißer)"/>
    <tableColumn id="25" name="Dicke_x000a_(&gt;12 cm)"/>
    <tableColumn id="26" name="12° Format_x000a_(&lt;15 cm)"/>
    <tableColumn id="27" name="Einband-_x000a_art"/>
    <tableColumn id="28" name="Einband über-_x000a_formt (ganz od. teilweise)"/>
    <tableColumn id="29" name="Buch bereits restau-riert"/>
    <tableColumn id="30" name="hohler/_x000a_fester Rücken (mit Einlage/_x000a_Vergoldung?)"/>
    <tableColumn id="31" name="Steh-_x000a_kanten_x000a_(bei Perg.)"/>
    <tableColumn id="32" name="Leder pudert ab/roter Zerfall (extrem)"/>
    <tableColumn id="33" name="Einband stark defor-miert"/>
    <tableColumn id="34" name="Be-schläge bes. auftra-gend"/>
    <tableColumn id="35" name="Buch-schließe steif"/>
    <tableColumn id="36" name="Buch-block Pa./Perg."/>
    <tableColumn id="37" name="saures Füll-material"/>
    <tableColumn id="38" name="Register-marken"/>
    <tableColumn id="39" name="seitliche Heftung"/>
    <tableColumn id="40" name="Buch-block sehr wellig"/>
    <tableColumn id="41" name="Buch-block neigt zum &quot;Bauch&quot;"/>
    <tableColumn id="42" name="ge-schloss-ene Lagen"/>
    <tableColumn id="43" name="Falttafeln"/>
    <tableColumn id="44" name="Größe Buch+_x000a_Falttafeln (BxH)"/>
    <tableColumn id="45" name="Original-grafik"/>
    <tableColumn id="46" name="Kolorier-ung / Buch-malerei / Initialen / Rubri-kation"/>
    <tableColumn id="47" name="berühr-ungsfreie Digit."/>
    <tableColumn id="48" name="Schrift weit bis in den Falz (Bund-steg in mm) Text-verlust"/>
    <tableColumn id="49" name="nicht digitali-sierbar wegen Bund-steg (vorraus-sichtlich)"/>
    <tableColumn id="50" name="max. Öffnungs-winkel"/>
    <tableColumn id="51" name="Digit. mit Begleit-ung"/>
    <tableColumn id="52" name="Rest.-Bericht einge-klebt"/>
    <tableColumn id="53" name="Blatt mit Notizen zum Buch eingeklebt "/>
    <tableColumn id="54" name="Rest._x000a_not-wendig (ja/nein) (vor/nach der Digit.)"/>
    <tableColumn id="55" name="Rest.-_x000a_Aufwand gesamt_x000a_(in Std.)"/>
    <tableColumn id="56" name="Rest._x000a_erfolgt"/>
    <tableColumn id="57" name="Kassette"/>
    <tableColumn id="58" name="Schuber"/>
    <tableColumn id="59" name="Buch-schuh"/>
    <tableColumn id="60" name="Mappe "/>
    <tableColumn id="61" name="Um-schlag"/>
    <tableColumn id="62" name="SB neu"/>
    <tableColumn id="63" name="Anmerkungen (allg.)"/>
    <tableColumn id="64" name="für Testphase_x000a_vorsehen"/>
    <tableColumn id="65" name="Schutzbehältnis empfohlen"/>
    <tableColumn id="66" name="Foto für Erheb. Rest. angefertigt (ab August)"/>
    <tableColumn id="67" name="feuchte-empfind-liches Leder"/>
    <tableColumn id="68" name="Material am Rücken/_x000a_Einband lose / eingeris-sen (auch Titelschild)"/>
    <tableColumn id="69" name="Narben spaltet sich ab"/>
    <tableColumn id="70" name="Gelenk(e) _x000a_an/durch-gebro-chen"/>
    <tableColumn id="71" name="Bünde gebro-chen (Anzahl)"/>
    <tableColumn id="72" name="Rücken lose/_x000a_halb lose"/>
    <tableColumn id="73" name="Be-schläge locker"/>
    <tableColumn id="74" name="Buch_x000a_schließe fragil"/>
    <tableColumn id="75" name="Deckel spaltet sich / Fehlstelle im Deckel"/>
    <tableColumn id="76" name="Deckel gebro-chen"/>
    <tableColumn id="77" name="Deckel lose / halb lose"/>
    <tableColumn id="78" name="Kapital fragil/_x000a_lose"/>
    <tableColumn id="79" name="Rest.-Aufwand Einband_x000a_(in Std.)"/>
    <tableColumn id="80" name="Anmerkungen für die Restaurierung am Einband"/>
    <tableColumn id="81" name="Ver-schmutz-ung (Vorsatz / Ränder /_x000a_ges. BB)"/>
    <tableColumn id="82" name="mikro-bieller Befall"/>
    <tableColumn id="83" name="Farb-schicht pudert"/>
    <tableColumn id="84" name="Buch-block / Seiten verblockt"/>
    <tableColumn id="85" name="erste / letzte Lage oder Seiten lose"/>
    <tableColumn id="86" name="(halb-) lose Seiten im BB"/>
    <tableColumn id="87" name="Heftung zerstört"/>
    <tableColumn id="88" name="Risse / Fehl-stellen im Vorsatz"/>
    <tableColumn id="89" name="Risse im Text-bereich / an exponier-ter Stelle (z.B. Ecke)"/>
    <tableColumn id="90" name="Risse am Rand"/>
    <tableColumn id="91" name="Fehl-stellen im BB_x000a_(groß) "/>
    <tableColumn id="92" name="Insekten-fraß (stark)"/>
    <tableColumn id="93" name="Falten / Knicke"/>
    <tableColumn id="94" name="saures /_x000a_brüchiges Papier"/>
    <tableColumn id="95" name="Tinten-/ Farbfraß (akut)"/>
    <tableColumn id="96" name="Register-marken fragil"/>
    <tableColumn id="97" name="Klebe-_x000a_streifen ablösen"/>
    <tableColumn id="98" name="Rest.-Aufwand Buchblock_x000a_(in Std.)"/>
    <tableColumn id="99" name="Anmerkungen für die Restaurierung am Buchblock"/>
  </tableColumns>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4.xml.rels><Relationships xmlns="http://schemas.openxmlformats.org/package/2006/relationships"><Relationship Type="http://schemas.openxmlformats.org/officeDocument/2006/relationships/pivotTable" Target="/xl/pivotTables/pivot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U1310"/>
  <sheetViews>
    <sheetView workbookViewId="0">
      <selection activeCell="A1" sqref="A1"/>
    </sheetView>
  </sheetViews>
  <sheetFormatPr baseColWidth="8" defaultRowHeight="15"/>
  <sheetData>
    <row r="1">
      <c r="A1" t="inlineStr">
        <is>
          <t>digi</t>
        </is>
      </c>
      <c r="B1" t="inlineStr">
        <is>
          <t>Lfd Nr.</t>
        </is>
      </c>
      <c r="C1" t="inlineStr">
        <is>
          <t>AKZ</t>
        </is>
      </c>
      <c r="D1" t="inlineStr">
        <is>
          <t>IDN</t>
        </is>
      </c>
      <c r="E1" t="inlineStr">
        <is>
          <t>bbg_x</t>
        </is>
      </c>
      <c r="F1" t="inlineStr">
        <is>
          <t>Link zum Portal</t>
        </is>
      </c>
      <c r="G1" t="inlineStr">
        <is>
          <t>Signatur</t>
        </is>
      </c>
      <c r="H1" t="inlineStr">
        <is>
          <t>signatur_g_x</t>
        </is>
      </c>
      <c r="I1" t="inlineStr">
        <is>
          <t>Provenienzmerkmal</t>
        </is>
      </c>
      <c r="J1" t="inlineStr">
        <is>
          <t>Material</t>
        </is>
      </c>
      <c r="K1" t="inlineStr">
        <is>
          <t>Format</t>
        </is>
      </c>
      <c r="L1" t="inlineStr">
        <is>
          <t>Öffnungswinkel</t>
        </is>
      </c>
      <c r="M1" t="inlineStr">
        <is>
          <t>Einschränkungen</t>
        </is>
      </c>
      <c r="N1" t="inlineStr">
        <is>
          <t xml:space="preserve">Glasplatte </t>
        </is>
      </c>
      <c r="O1" t="inlineStr">
        <is>
          <t>Verpackung</t>
        </is>
      </c>
      <c r="P1" t="inlineStr">
        <is>
          <t xml:space="preserve">Verpackung austauschen </t>
        </is>
      </c>
      <c r="Q1" t="inlineStr">
        <is>
          <t>Schadensklasse</t>
        </is>
      </c>
      <c r="R1" t="inlineStr">
        <is>
          <t>notwendige Reparatur(en) vor der Digitalisierung, notwendige Reparatur(en) vor der Digitalisierung</t>
        </is>
      </c>
      <c r="S1" t="inlineStr">
        <is>
          <t>Bemerkungen</t>
        </is>
      </c>
      <c r="T1" t="inlineStr">
        <is>
          <t>Fragen/ Hinweise
an DBSM</t>
        </is>
      </c>
      <c r="U1" t="inlineStr">
        <is>
          <t>Fragen an M. Steinberg</t>
        </is>
      </c>
      <c r="V1" t="inlineStr">
        <is>
          <t>nicht
am Stand-ort</t>
        </is>
      </c>
      <c r="W1" t="inlineStr">
        <is>
          <t>Größe ÜF
(BxH)</t>
        </is>
      </c>
      <c r="X1" t="inlineStr">
        <is>
          <t>Breite
(nur Ausreißer)</t>
        </is>
      </c>
      <c r="Y1" t="inlineStr">
        <is>
          <t>Dicke
(&gt;12 cm)</t>
        </is>
      </c>
      <c r="Z1" t="inlineStr">
        <is>
          <t>12° Format
(&lt;15 cm)</t>
        </is>
      </c>
      <c r="AA1" t="inlineStr">
        <is>
          <t>Einband-
art</t>
        </is>
      </c>
      <c r="AB1" t="inlineStr">
        <is>
          <t>Einband über-
formt (ganz od. teilweise)</t>
        </is>
      </c>
      <c r="AC1" t="inlineStr">
        <is>
          <t>Buch bereits restau-riert</t>
        </is>
      </c>
      <c r="AD1" t="inlineStr">
        <is>
          <t>hohler/
fester Rücken (mit Einlage/
Vergoldung?)</t>
        </is>
      </c>
      <c r="AE1" t="inlineStr">
        <is>
          <t>Steh-
kanten
(bei Perg.)</t>
        </is>
      </c>
      <c r="AF1" t="inlineStr">
        <is>
          <t>Leder pudert ab/roter Zerfall (extrem)</t>
        </is>
      </c>
      <c r="AG1" t="inlineStr">
        <is>
          <t>Einband stark defor-miert</t>
        </is>
      </c>
      <c r="AH1" t="inlineStr">
        <is>
          <t>Be-schläge bes. auftra-gend</t>
        </is>
      </c>
      <c r="AI1" t="inlineStr">
        <is>
          <t>Buch-schließe steif</t>
        </is>
      </c>
      <c r="AJ1" t="inlineStr">
        <is>
          <t>Buch-block Pa./Perg.</t>
        </is>
      </c>
      <c r="AK1" t="inlineStr">
        <is>
          <t>saures Füll-material</t>
        </is>
      </c>
      <c r="AL1" t="inlineStr">
        <is>
          <t>Register-marken</t>
        </is>
      </c>
      <c r="AM1" t="inlineStr">
        <is>
          <t>seitliche Heftung</t>
        </is>
      </c>
      <c r="AN1" t="inlineStr">
        <is>
          <t>Buch-block sehr wellig</t>
        </is>
      </c>
      <c r="AO1" t="inlineStr">
        <is>
          <t>Buch-block neigt zum "Bauch"</t>
        </is>
      </c>
      <c r="AP1" t="inlineStr">
        <is>
          <t>ge-schloss-ene Lagen</t>
        </is>
      </c>
      <c r="AQ1" t="inlineStr">
        <is>
          <t>Falttafeln</t>
        </is>
      </c>
      <c r="AR1" t="inlineStr">
        <is>
          <t>Größe Buch+
Falttafeln (BxH)</t>
        </is>
      </c>
      <c r="AS1" t="inlineStr">
        <is>
          <t>Original-grafik</t>
        </is>
      </c>
      <c r="AT1" t="inlineStr">
        <is>
          <t>Kolorier-ung / Buch-malerei / Initialen / Rubri-kation</t>
        </is>
      </c>
      <c r="AU1" t="inlineStr">
        <is>
          <t>berühr-ungsfreie Digit.</t>
        </is>
      </c>
      <c r="AV1" t="inlineStr">
        <is>
          <t>Schrift weit bis in den Falz (Bund-steg in mm) Text-verlust</t>
        </is>
      </c>
      <c r="AW1" t="inlineStr">
        <is>
          <t>nicht digitali-sierbar wegen Bund-steg (vorraus-sichtlich)</t>
        </is>
      </c>
      <c r="AX1" t="inlineStr">
        <is>
          <t>max. Öffnungs-winkel</t>
        </is>
      </c>
      <c r="AY1" t="inlineStr">
        <is>
          <t>Digit. mit Begleit-ung</t>
        </is>
      </c>
      <c r="AZ1" t="inlineStr">
        <is>
          <t>Rest.-Bericht einge-klebt</t>
        </is>
      </c>
      <c r="BA1" t="inlineStr">
        <is>
          <t xml:space="preserve">Blatt mit Notizen zum Buch eingeklebt </t>
        </is>
      </c>
      <c r="BB1" t="inlineStr">
        <is>
          <t>Rest.
not-wendig (ja/nein) (vor/nach der Digit.)</t>
        </is>
      </c>
      <c r="BC1" t="inlineStr">
        <is>
          <t>Rest.-
Aufwand gesamt
(in Std.)</t>
        </is>
      </c>
      <c r="BD1" t="inlineStr">
        <is>
          <t>Rest.
erfolgt</t>
        </is>
      </c>
      <c r="BE1" t="inlineStr">
        <is>
          <t>Kassette</t>
        </is>
      </c>
      <c r="BF1" t="inlineStr">
        <is>
          <t>Schuber</t>
        </is>
      </c>
      <c r="BG1" t="inlineStr">
        <is>
          <t>Buch-schuh</t>
        </is>
      </c>
      <c r="BH1" t="inlineStr">
        <is>
          <t xml:space="preserve">Mappe </t>
        </is>
      </c>
      <c r="BI1" t="inlineStr">
        <is>
          <t>Um-schlag</t>
        </is>
      </c>
      <c r="BJ1" t="inlineStr">
        <is>
          <t>SB neu</t>
        </is>
      </c>
      <c r="BK1" t="inlineStr">
        <is>
          <t>Anmerkungen (allg.)</t>
        </is>
      </c>
      <c r="BL1" t="inlineStr">
        <is>
          <t>für Testphase
vorsehen</t>
        </is>
      </c>
      <c r="BM1" t="inlineStr">
        <is>
          <t>Schutzbehältnis empfohlen</t>
        </is>
      </c>
      <c r="BN1" t="inlineStr">
        <is>
          <t>Foto für Erheb. Rest. angefertigt (ab August)</t>
        </is>
      </c>
      <c r="BO1" t="inlineStr">
        <is>
          <t>feuchte-empfind-liches Leder</t>
        </is>
      </c>
      <c r="BP1" t="inlineStr">
        <is>
          <t>Material am Rücken/
Einband lose / eingeris-sen (auch Titelschild)</t>
        </is>
      </c>
      <c r="BQ1" t="inlineStr">
        <is>
          <t>Narben spaltet sich ab</t>
        </is>
      </c>
      <c r="BR1" t="inlineStr">
        <is>
          <t>Gelenk(e) 
an/durch-gebro-chen</t>
        </is>
      </c>
      <c r="BS1" t="inlineStr">
        <is>
          <t>Bünde gebro-chen (Anzahl)</t>
        </is>
      </c>
      <c r="BT1" t="inlineStr">
        <is>
          <t>Rücken lose/
halb lose</t>
        </is>
      </c>
      <c r="BU1" t="inlineStr">
        <is>
          <t>Be-schläge locker</t>
        </is>
      </c>
      <c r="BV1" t="inlineStr">
        <is>
          <t>Buch
schließe fragil</t>
        </is>
      </c>
      <c r="BW1" t="inlineStr">
        <is>
          <t>Deckel spaltet sich / Fehlstelle im Deckel</t>
        </is>
      </c>
      <c r="BX1" t="inlineStr">
        <is>
          <t>Deckel gebro-chen</t>
        </is>
      </c>
      <c r="BY1" t="inlineStr">
        <is>
          <t>Deckel lose / halb lose</t>
        </is>
      </c>
      <c r="BZ1" t="inlineStr">
        <is>
          <t>Kapital fragil/
lose</t>
        </is>
      </c>
      <c r="CA1" t="inlineStr">
        <is>
          <t>Rest.-Aufwand Einband
(in Std.)</t>
        </is>
      </c>
      <c r="CB1" t="inlineStr">
        <is>
          <t>Anmerkungen für die Restaurierung am Einband</t>
        </is>
      </c>
      <c r="CC1" t="inlineStr">
        <is>
          <t>Ver-schmutz-ung (Vorsatz / Ränder /
ges. BB)</t>
        </is>
      </c>
      <c r="CD1" t="inlineStr">
        <is>
          <t>mikro-bieller Befall</t>
        </is>
      </c>
      <c r="CE1" t="inlineStr">
        <is>
          <t>Farb-schicht pudert</t>
        </is>
      </c>
      <c r="CF1" t="inlineStr">
        <is>
          <t>Buch-block / Seiten verblockt</t>
        </is>
      </c>
      <c r="CG1" t="inlineStr">
        <is>
          <t>erste / letzte Lage oder Seiten lose</t>
        </is>
      </c>
      <c r="CH1" t="inlineStr">
        <is>
          <t>(halb-) lose Seiten im BB</t>
        </is>
      </c>
      <c r="CI1" t="inlineStr">
        <is>
          <t>Heftung zerstört</t>
        </is>
      </c>
      <c r="CJ1" t="inlineStr">
        <is>
          <t>Risse / Fehl-stellen im Vorsatz</t>
        </is>
      </c>
      <c r="CK1" t="inlineStr">
        <is>
          <t>Risse im Text-bereich / an exponier-ter Stelle (z.B. Ecke)</t>
        </is>
      </c>
      <c r="CL1" t="inlineStr">
        <is>
          <t>Risse am Rand</t>
        </is>
      </c>
      <c r="CM1" t="inlineStr">
        <is>
          <t xml:space="preserve">Fehl-stellen im BB
(groß) </t>
        </is>
      </c>
      <c r="CN1" t="inlineStr">
        <is>
          <t>Insekten-fraß (stark)</t>
        </is>
      </c>
      <c r="CO1" t="inlineStr">
        <is>
          <t>Falten / Knicke</t>
        </is>
      </c>
      <c r="CP1" t="inlineStr">
        <is>
          <t>saures /
brüchiges Papier</t>
        </is>
      </c>
      <c r="CQ1" t="inlineStr">
        <is>
          <t>Tinten-/ Farbfraß (akut)</t>
        </is>
      </c>
      <c r="CR1" t="inlineStr">
        <is>
          <t>Register-marken fragil</t>
        </is>
      </c>
      <c r="CS1" t="inlineStr">
        <is>
          <t>Klebe-
streifen ablösen</t>
        </is>
      </c>
      <c r="CT1" t="inlineStr">
        <is>
          <t>Rest.-Aufwand Buchblock
(in Std.)</t>
        </is>
      </c>
      <c r="CU1" t="inlineStr">
        <is>
          <t>Anmerkungen für die Restaurierung am Buchblock</t>
        </is>
      </c>
    </row>
    <row r="2">
      <c r="A2" t="b">
        <v>1</v>
      </c>
      <c r="B2" t="n">
        <v>1200</v>
      </c>
      <c r="C2" t="inlineStr">
        <is>
          <t>L-1519-171699971</t>
        </is>
      </c>
      <c r="D2" t="inlineStr">
        <is>
          <t>1000933296</t>
        </is>
      </c>
      <c r="E2" t="inlineStr">
        <is>
          <t>Aal</t>
        </is>
      </c>
      <c r="F2" t="inlineStr">
        <is>
          <t>https://portal.dnb.de/opac.htm?method=simpleSearch&amp;cqlMode=true&amp;query=idn%3D1000933296</t>
        </is>
      </c>
      <c r="G2" t="inlineStr">
        <is>
          <t>III 2 B, 1</t>
        </is>
      </c>
      <c r="H2" t="inlineStr">
        <is>
          <t>III 2 B, 1</t>
        </is>
      </c>
      <c r="I2" t="inlineStr">
        <is>
          <t>X</t>
        </is>
      </c>
      <c r="J2" t="inlineStr">
        <is>
          <t>Ledereinband</t>
        </is>
      </c>
      <c r="K2" t="inlineStr">
        <is>
          <t>bis 25 cm</t>
        </is>
      </c>
      <c r="L2" t="inlineStr">
        <is>
          <t>180°</t>
        </is>
      </c>
      <c r="M2" t="inlineStr">
        <is>
          <t>fester Rücken mit Schmuckprägung</t>
        </is>
      </c>
      <c r="N2" t="inlineStr"/>
      <c r="O2" t="inlineStr">
        <is>
          <t>Schuber</t>
        </is>
      </c>
      <c r="P2" t="inlineStr">
        <is>
          <t>Nein</t>
        </is>
      </c>
      <c r="Q2" t="n">
        <v>0</v>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row>
    <row r="3">
      <c r="A3" t="b">
        <v>1</v>
      </c>
      <c r="B3" t="n">
        <v>1</v>
      </c>
      <c r="C3" t="inlineStr">
        <is>
          <t>L-1502-315318171</t>
        </is>
      </c>
      <c r="D3" t="inlineStr">
        <is>
          <t>1066859469</t>
        </is>
      </c>
      <c r="E3" t="inlineStr">
        <is>
          <t>Aaf</t>
        </is>
      </c>
      <c r="F3" t="inlineStr"/>
      <c r="G3" t="inlineStr">
        <is>
          <t>III 2, 1</t>
        </is>
      </c>
      <c r="H3" t="inlineStr">
        <is>
          <t>III 2, 1</t>
        </is>
      </c>
      <c r="I3" t="inlineStr">
        <is>
          <t>X</t>
        </is>
      </c>
      <c r="J3" t="inlineStr">
        <is>
          <t>Ledereinband</t>
        </is>
      </c>
      <c r="K3" t="inlineStr">
        <is>
          <t>bis 25 cm</t>
        </is>
      </c>
      <c r="L3" t="inlineStr">
        <is>
          <t>80° bis 110°, einseitig digitalisierbar?</t>
        </is>
      </c>
      <c r="M3" t="inlineStr">
        <is>
          <t>hohler Rücken, welliger Buchblock</t>
        </is>
      </c>
      <c r="N3" t="inlineStr"/>
      <c r="O3" t="inlineStr"/>
      <c r="P3" t="inlineStr"/>
      <c r="Q3" t="n">
        <v>3</v>
      </c>
      <c r="R3" t="inlineStr"/>
      <c r="S3" t="inlineStr"/>
      <c r="T3" t="inlineStr"/>
      <c r="U3" t="inlineStr"/>
      <c r="V3" t="inlineStr"/>
      <c r="W3" t="inlineStr"/>
      <c r="X3" t="inlineStr"/>
      <c r="Y3" t="inlineStr"/>
      <c r="Z3" t="inlineStr">
        <is>
          <t>x</t>
        </is>
      </c>
      <c r="AA3" t="inlineStr">
        <is>
          <t>L</t>
        </is>
      </c>
      <c r="AB3" t="inlineStr"/>
      <c r="AC3" t="inlineStr">
        <is>
          <t>x</t>
        </is>
      </c>
      <c r="AD3" t="inlineStr">
        <is>
          <t>h/E</t>
        </is>
      </c>
      <c r="AE3" t="inlineStr"/>
      <c r="AF3" t="inlineStr"/>
      <c r="AG3" t="inlineStr"/>
      <c r="AH3" t="inlineStr"/>
      <c r="AI3" t="inlineStr"/>
      <c r="AJ3" t="inlineStr">
        <is>
          <t>Pa</t>
        </is>
      </c>
      <c r="AK3" t="inlineStr"/>
      <c r="AL3" t="inlineStr"/>
      <c r="AM3" t="inlineStr"/>
      <c r="AN3" t="inlineStr"/>
      <c r="AO3" t="inlineStr"/>
      <c r="AP3" t="inlineStr"/>
      <c r="AQ3" t="inlineStr"/>
      <c r="AR3" t="inlineStr"/>
      <c r="AS3" t="inlineStr"/>
      <c r="AT3" t="inlineStr">
        <is>
          <t>R</t>
        </is>
      </c>
      <c r="AU3" t="inlineStr">
        <is>
          <t>x</t>
        </is>
      </c>
      <c r="AV3" t="n">
        <v>4</v>
      </c>
      <c r="AW3" t="inlineStr">
        <is>
          <t>x</t>
        </is>
      </c>
      <c r="AX3" t="inlineStr">
        <is>
          <t>45</t>
        </is>
      </c>
      <c r="AY3" t="inlineStr"/>
      <c r="AZ3" t="inlineStr"/>
      <c r="BA3" t="inlineStr"/>
      <c r="BB3" t="inlineStr">
        <is>
          <t>n</t>
        </is>
      </c>
      <c r="BC3" t="n">
        <v>0</v>
      </c>
      <c r="BD3" t="inlineStr"/>
      <c r="BE3" t="inlineStr"/>
      <c r="BF3" t="inlineStr"/>
      <c r="BG3" t="inlineStr"/>
      <c r="BH3" t="inlineStr"/>
      <c r="BI3" t="inlineStr"/>
      <c r="BJ3" t="inlineStr"/>
      <c r="BK3" t="inlineStr">
        <is>
          <t>Schaden ist stabil</t>
        </is>
      </c>
      <c r="BL3" t="inlineStr">
        <is>
          <t>x 45</t>
        </is>
      </c>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row>
    <row r="4">
      <c r="A4" t="b">
        <v>1</v>
      </c>
      <c r="B4" t="n">
        <v>2</v>
      </c>
      <c r="C4" t="inlineStr">
        <is>
          <t>L-1534-315317728</t>
        </is>
      </c>
      <c r="D4" t="inlineStr">
        <is>
          <t>1066859000</t>
        </is>
      </c>
      <c r="E4" t="inlineStr">
        <is>
          <t>Aaf</t>
        </is>
      </c>
      <c r="F4" t="inlineStr"/>
      <c r="G4" t="inlineStr">
        <is>
          <t>III 2, 2</t>
        </is>
      </c>
      <c r="H4" t="inlineStr">
        <is>
          <t>III 2, 2</t>
        </is>
      </c>
      <c r="I4" t="inlineStr">
        <is>
          <t>X</t>
        </is>
      </c>
      <c r="J4" t="inlineStr">
        <is>
          <t>Ledereinband, Schließen, erhabene Buchbeschläge</t>
        </is>
      </c>
      <c r="K4" t="inlineStr">
        <is>
          <t>bis 35 cm</t>
        </is>
      </c>
      <c r="L4" t="inlineStr">
        <is>
          <t>180°</t>
        </is>
      </c>
      <c r="M4" t="inlineStr">
        <is>
          <t>hohler Rücken, welliger Buchblock</t>
        </is>
      </c>
      <c r="N4" t="inlineStr"/>
      <c r="O4" t="inlineStr">
        <is>
          <t>Buchschuh</t>
        </is>
      </c>
      <c r="P4" t="inlineStr">
        <is>
          <t>Nein</t>
        </is>
      </c>
      <c r="Q4" t="n">
        <v>3</v>
      </c>
      <c r="R4" t="inlineStr"/>
      <c r="S4" t="inlineStr">
        <is>
          <t>gereinigt</t>
        </is>
      </c>
      <c r="T4" t="inlineStr"/>
      <c r="U4" t="inlineStr"/>
      <c r="V4" t="inlineStr"/>
      <c r="W4" t="inlineStr"/>
      <c r="X4" t="inlineStr"/>
      <c r="Y4" t="inlineStr"/>
      <c r="Z4" t="inlineStr"/>
      <c r="AA4" t="inlineStr">
        <is>
          <t>HD</t>
        </is>
      </c>
      <c r="AB4" t="inlineStr"/>
      <c r="AC4" t="inlineStr"/>
      <c r="AD4" t="inlineStr">
        <is>
          <t>h</t>
        </is>
      </c>
      <c r="AE4" t="inlineStr"/>
      <c r="AF4" t="inlineStr"/>
      <c r="AG4" t="inlineStr"/>
      <c r="AH4" t="inlineStr"/>
      <c r="AI4" t="inlineStr"/>
      <c r="AJ4" t="inlineStr">
        <is>
          <t>Pa</t>
        </is>
      </c>
      <c r="AK4" t="inlineStr"/>
      <c r="AL4" t="inlineStr"/>
      <c r="AM4" t="inlineStr"/>
      <c r="AN4" t="inlineStr"/>
      <c r="AO4" t="inlineStr"/>
      <c r="AP4" t="inlineStr"/>
      <c r="AQ4" t="inlineStr"/>
      <c r="AR4" t="inlineStr"/>
      <c r="AS4" t="inlineStr"/>
      <c r="AT4" t="inlineStr"/>
      <c r="AU4" t="inlineStr"/>
      <c r="AV4" t="inlineStr"/>
      <c r="AW4" t="inlineStr"/>
      <c r="AX4" t="inlineStr">
        <is>
          <t>110</t>
        </is>
      </c>
      <c r="AY4" t="inlineStr"/>
      <c r="AZ4" t="inlineStr"/>
      <c r="BA4" t="inlineStr"/>
      <c r="BB4" t="inlineStr">
        <is>
          <t>n</t>
        </is>
      </c>
      <c r="BC4" t="n">
        <v>0</v>
      </c>
      <c r="BD4" t="inlineStr"/>
      <c r="BE4" t="inlineStr"/>
      <c r="BF4" t="inlineStr"/>
      <c r="BG4" t="inlineStr">
        <is>
          <t>x</t>
        </is>
      </c>
      <c r="BH4" t="inlineStr"/>
      <c r="BI4" t="inlineStr"/>
      <c r="BJ4" t="inlineStr"/>
      <c r="BK4" t="inlineStr">
        <is>
          <t>Schaden ist stabil</t>
        </is>
      </c>
      <c r="BL4" t="inlineStr">
        <is>
          <t>x 110</t>
        </is>
      </c>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row>
    <row r="5">
      <c r="A5" t="b">
        <v>1</v>
      </c>
      <c r="B5" t="n">
        <v>3</v>
      </c>
      <c r="C5" t="inlineStr">
        <is>
          <t>L-1540-180391380</t>
        </is>
      </c>
      <c r="D5" t="inlineStr">
        <is>
          <t>1003653014</t>
        </is>
      </c>
      <c r="E5" t="inlineStr">
        <is>
          <t>Aal</t>
        </is>
      </c>
      <c r="F5" t="inlineStr"/>
      <c r="G5" t="inlineStr">
        <is>
          <t>III 2, 3</t>
        </is>
      </c>
      <c r="H5" t="inlineStr">
        <is>
          <t>III 2, 3</t>
        </is>
      </c>
      <c r="I5" t="inlineStr">
        <is>
          <t>X</t>
        </is>
      </c>
      <c r="J5" t="inlineStr">
        <is>
          <t>Pergamentband</t>
        </is>
      </c>
      <c r="K5" t="inlineStr">
        <is>
          <t>bis 25 cm</t>
        </is>
      </c>
      <c r="L5" t="inlineStr">
        <is>
          <t>80° bis 110°, einseitig digitalisierbar?</t>
        </is>
      </c>
      <c r="M5" t="inlineStr">
        <is>
          <t>hohler Rücken, welliger Buchblock, Einband mit Schutz- oder Stoßkanten</t>
        </is>
      </c>
      <c r="N5" t="inlineStr"/>
      <c r="O5" t="inlineStr">
        <is>
          <t>Kassette</t>
        </is>
      </c>
      <c r="P5" t="inlineStr">
        <is>
          <t>Nein</t>
        </is>
      </c>
      <c r="Q5" t="n">
        <v>1</v>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row>
    <row r="6">
      <c r="A6" t="b">
        <v>1</v>
      </c>
      <c r="B6" t="n">
        <v>4</v>
      </c>
      <c r="C6" t="inlineStr">
        <is>
          <t>L-1535-168291959</t>
        </is>
      </c>
      <c r="D6" t="inlineStr">
        <is>
          <t>999397737</t>
        </is>
      </c>
      <c r="E6" t="inlineStr">
        <is>
          <t>Aal</t>
        </is>
      </c>
      <c r="F6" t="inlineStr"/>
      <c r="G6" t="inlineStr">
        <is>
          <t>III 2, 4</t>
        </is>
      </c>
      <c r="H6" t="inlineStr">
        <is>
          <t>III 2, 4</t>
        </is>
      </c>
      <c r="I6" t="inlineStr"/>
      <c r="J6" t="inlineStr">
        <is>
          <t>Halbpergamentband</t>
        </is>
      </c>
      <c r="K6" t="inlineStr">
        <is>
          <t>bis 25 cm</t>
        </is>
      </c>
      <c r="L6" t="inlineStr">
        <is>
          <t>80° bis 110°, einseitig digitalisierbar?</t>
        </is>
      </c>
      <c r="M6" t="inlineStr">
        <is>
          <t>hohler Rücken, welliger Buchblock</t>
        </is>
      </c>
      <c r="N6" t="inlineStr"/>
      <c r="O6" t="inlineStr"/>
      <c r="P6" t="inlineStr"/>
      <c r="Q6" t="n">
        <v>0</v>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row>
    <row r="7">
      <c r="A7" t="b">
        <v>1</v>
      </c>
      <c r="B7" t="n">
        <v>5</v>
      </c>
      <c r="C7" t="inlineStr">
        <is>
          <t>L-1555-175067589</t>
        </is>
      </c>
      <c r="D7" t="inlineStr">
        <is>
          <t>1001530470</t>
        </is>
      </c>
      <c r="E7" t="inlineStr">
        <is>
          <t>Aal</t>
        </is>
      </c>
      <c r="F7" t="inlineStr"/>
      <c r="G7" t="inlineStr">
        <is>
          <t>III 2, 5</t>
        </is>
      </c>
      <c r="H7" t="inlineStr">
        <is>
          <t>III 2, 5</t>
        </is>
      </c>
      <c r="I7" t="inlineStr">
        <is>
          <t>X</t>
        </is>
      </c>
      <c r="J7" t="inlineStr">
        <is>
          <t>Pergamentband</t>
        </is>
      </c>
      <c r="K7" t="inlineStr">
        <is>
          <t>bis 25 cm</t>
        </is>
      </c>
      <c r="L7" t="inlineStr">
        <is>
          <t>80° bis 110°, einseitig digitalisierbar?</t>
        </is>
      </c>
      <c r="M7" t="inlineStr">
        <is>
          <t>hohler Rücken, welliger Buchblock</t>
        </is>
      </c>
      <c r="N7" t="inlineStr"/>
      <c r="O7" t="inlineStr"/>
      <c r="P7" t="inlineStr">
        <is>
          <t>Signaturfahne austauschen</t>
        </is>
      </c>
      <c r="Q7" t="n">
        <v>0</v>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row>
    <row r="8">
      <c r="A8" t="b">
        <v>1</v>
      </c>
      <c r="B8" t="n">
        <v>6</v>
      </c>
      <c r="C8" t="inlineStr">
        <is>
          <t>L-1558-169832023</t>
        </is>
      </c>
      <c r="D8" t="inlineStr">
        <is>
          <t>999996789</t>
        </is>
      </c>
      <c r="E8" t="inlineStr">
        <is>
          <t>Aal</t>
        </is>
      </c>
      <c r="F8" t="inlineStr"/>
      <c r="G8" t="inlineStr">
        <is>
          <t>III 2, 6</t>
        </is>
      </c>
      <c r="H8" t="inlineStr">
        <is>
          <t>III 2, 6</t>
        </is>
      </c>
      <c r="I8" t="inlineStr">
        <is>
          <t>X</t>
        </is>
      </c>
      <c r="J8" t="inlineStr">
        <is>
          <t>Pergamentband</t>
        </is>
      </c>
      <c r="K8" t="inlineStr">
        <is>
          <t>bis 25 cm</t>
        </is>
      </c>
      <c r="L8" t="inlineStr">
        <is>
          <t>80° bis 110°, einseitig digitalisierbar?</t>
        </is>
      </c>
      <c r="M8" t="inlineStr">
        <is>
          <t>hohler Rücken, Einband mit Schutz- oder Stoßkanten</t>
        </is>
      </c>
      <c r="N8" t="inlineStr"/>
      <c r="O8" t="inlineStr">
        <is>
          <t>Kassette</t>
        </is>
      </c>
      <c r="P8" t="inlineStr">
        <is>
          <t>Nein</t>
        </is>
      </c>
      <c r="Q8" t="n">
        <v>0</v>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row>
    <row r="9">
      <c r="A9" t="b">
        <v>1</v>
      </c>
      <c r="B9" t="n">
        <v>7</v>
      </c>
      <c r="C9" t="inlineStr">
        <is>
          <t>L-1560-166917079</t>
        </is>
      </c>
      <c r="D9" t="inlineStr">
        <is>
          <t>998774278</t>
        </is>
      </c>
      <c r="E9" t="inlineStr">
        <is>
          <t>Aal</t>
        </is>
      </c>
      <c r="F9" t="inlineStr"/>
      <c r="G9" t="inlineStr">
        <is>
          <t>III 2, 7</t>
        </is>
      </c>
      <c r="H9" t="inlineStr">
        <is>
          <t>III 2, 7</t>
        </is>
      </c>
      <c r="I9" t="inlineStr">
        <is>
          <t>X</t>
        </is>
      </c>
      <c r="J9" t="inlineStr">
        <is>
          <t>Ledereinband</t>
        </is>
      </c>
      <c r="K9" t="inlineStr">
        <is>
          <t>bis 25 cm</t>
        </is>
      </c>
      <c r="L9" t="inlineStr">
        <is>
          <t>80° bis 110°, einseitig digitalisierbar?</t>
        </is>
      </c>
      <c r="M9" t="inlineStr">
        <is>
          <t>fester Rücken mit Schmuckprägung, Schrift bis in den Falz</t>
        </is>
      </c>
      <c r="N9" t="inlineStr"/>
      <c r="O9" t="inlineStr">
        <is>
          <t>Kassette</t>
        </is>
      </c>
      <c r="P9" t="inlineStr">
        <is>
          <t>Nein</t>
        </is>
      </c>
      <c r="Q9" t="n">
        <v>1</v>
      </c>
      <c r="R9" t="inlineStr"/>
      <c r="S9" t="inlineStr"/>
      <c r="T9" t="inlineStr"/>
      <c r="U9" t="inlineStr"/>
      <c r="V9" t="inlineStr"/>
      <c r="W9" t="inlineStr"/>
      <c r="X9" t="inlineStr"/>
      <c r="Y9" t="inlineStr"/>
      <c r="Z9" t="inlineStr"/>
      <c r="AA9" t="inlineStr">
        <is>
          <t>L</t>
        </is>
      </c>
      <c r="AB9" t="inlineStr"/>
      <c r="AC9" t="inlineStr"/>
      <c r="AD9" t="inlineStr">
        <is>
          <t>f/V</t>
        </is>
      </c>
      <c r="AE9" t="inlineStr"/>
      <c r="AF9" t="inlineStr"/>
      <c r="AG9" t="inlineStr"/>
      <c r="AH9" t="inlineStr"/>
      <c r="AI9" t="inlineStr"/>
      <c r="AJ9" t="inlineStr">
        <is>
          <t>Pa</t>
        </is>
      </c>
      <c r="AK9" t="inlineStr"/>
      <c r="AL9" t="inlineStr"/>
      <c r="AM9" t="inlineStr"/>
      <c r="AN9" t="inlineStr"/>
      <c r="AO9" t="inlineStr"/>
      <c r="AP9" t="inlineStr"/>
      <c r="AQ9" t="inlineStr"/>
      <c r="AR9" t="inlineStr"/>
      <c r="AS9" t="inlineStr"/>
      <c r="AT9" t="inlineStr"/>
      <c r="AU9" t="inlineStr"/>
      <c r="AV9" t="inlineStr"/>
      <c r="AW9" t="inlineStr"/>
      <c r="AX9" t="inlineStr">
        <is>
          <t>45</t>
        </is>
      </c>
      <c r="AY9" t="inlineStr"/>
      <c r="AZ9" t="inlineStr"/>
      <c r="BA9" t="inlineStr"/>
      <c r="BB9" t="inlineStr">
        <is>
          <t>ja vor</t>
        </is>
      </c>
      <c r="BC9" t="n">
        <v>1</v>
      </c>
      <c r="BD9" t="inlineStr"/>
      <c r="BE9" t="inlineStr">
        <is>
          <t>Gewebe</t>
        </is>
      </c>
      <c r="BF9" t="inlineStr"/>
      <c r="BG9" t="inlineStr"/>
      <c r="BH9" t="inlineStr"/>
      <c r="BI9" t="inlineStr"/>
      <c r="BJ9" t="inlineStr"/>
      <c r="BK9" t="inlineStr">
        <is>
          <t>Kapital stabilisieren, sonst stabil genug</t>
        </is>
      </c>
      <c r="BL9" t="inlineStr">
        <is>
          <t>x 45</t>
        </is>
      </c>
      <c r="BM9" t="inlineStr"/>
      <c r="BN9" t="inlineStr">
        <is>
          <t>x</t>
        </is>
      </c>
      <c r="BO9" t="inlineStr">
        <is>
          <t>x</t>
        </is>
      </c>
      <c r="BP9" t="inlineStr">
        <is>
          <t>x</t>
        </is>
      </c>
      <c r="BQ9" t="inlineStr"/>
      <c r="BR9" t="inlineStr">
        <is>
          <t>v/h</t>
        </is>
      </c>
      <c r="BS9" t="inlineStr"/>
      <c r="BT9" t="inlineStr"/>
      <c r="BU9" t="inlineStr"/>
      <c r="BV9" t="inlineStr"/>
      <c r="BW9" t="inlineStr"/>
      <c r="BX9" t="inlineStr"/>
      <c r="BY9" t="inlineStr"/>
      <c r="BZ9" t="inlineStr">
        <is>
          <t>x</t>
        </is>
      </c>
      <c r="CA9" t="n">
        <v>1</v>
      </c>
      <c r="CB9" t="inlineStr">
        <is>
          <t>nur Kapital stabilisieren, der Reste sollte stabil genug sein (ggf.! Gelenke mit JP überfangen)</t>
        </is>
      </c>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row>
    <row r="10">
      <c r="A10" t="b">
        <v>1</v>
      </c>
      <c r="B10" t="n">
        <v>8</v>
      </c>
      <c r="C10" t="inlineStr">
        <is>
          <t>L-1560-156009854</t>
        </is>
      </c>
      <c r="D10" t="inlineStr">
        <is>
          <t>994470045</t>
        </is>
      </c>
      <c r="E10" t="inlineStr">
        <is>
          <t>Aal</t>
        </is>
      </c>
      <c r="F10" t="inlineStr"/>
      <c r="G10" t="inlineStr">
        <is>
          <t>III 2, 8</t>
        </is>
      </c>
      <c r="H10" t="inlineStr">
        <is>
          <t>III 2, 8</t>
        </is>
      </c>
      <c r="I10" t="inlineStr">
        <is>
          <t>X</t>
        </is>
      </c>
      <c r="J10" t="inlineStr">
        <is>
          <t>Halbledereinband</t>
        </is>
      </c>
      <c r="K10" t="inlineStr">
        <is>
          <t>bis 25 cm</t>
        </is>
      </c>
      <c r="L10" t="inlineStr">
        <is>
          <t>80° bis 110°, einseitig digitalisierbar?</t>
        </is>
      </c>
      <c r="M10" t="inlineStr">
        <is>
          <t>fester Rücken mit Schmuckprägung</t>
        </is>
      </c>
      <c r="N10" t="inlineStr"/>
      <c r="O10" t="inlineStr">
        <is>
          <t>Kassette</t>
        </is>
      </c>
      <c r="P10" t="inlineStr">
        <is>
          <t>Nein</t>
        </is>
      </c>
      <c r="Q10" t="n">
        <v>0</v>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row>
    <row r="11">
      <c r="A11" t="b">
        <v>1</v>
      </c>
      <c r="B11" t="n">
        <v>9</v>
      </c>
      <c r="C11" t="inlineStr">
        <is>
          <t>L-1501-315295473</t>
        </is>
      </c>
      <c r="D11" t="inlineStr">
        <is>
          <t>1066835527</t>
        </is>
      </c>
      <c r="E11" t="inlineStr">
        <is>
          <t>Aaf</t>
        </is>
      </c>
      <c r="F11" t="inlineStr"/>
      <c r="G11" t="inlineStr">
        <is>
          <t>III 3, 1</t>
        </is>
      </c>
      <c r="H11" t="inlineStr">
        <is>
          <t>III 3, 1</t>
        </is>
      </c>
      <c r="I11" t="inlineStr">
        <is>
          <t>X</t>
        </is>
      </c>
      <c r="J11" t="inlineStr">
        <is>
          <t>Ledereinband, Schließen, erhabene Buchbeschläge</t>
        </is>
      </c>
      <c r="K11" t="inlineStr">
        <is>
          <t>bis 35 cm</t>
        </is>
      </c>
      <c r="L11" t="inlineStr">
        <is>
          <t>80° bis 110°, einseitig digitalisierbar?</t>
        </is>
      </c>
      <c r="M11" t="inlineStr">
        <is>
          <t>stark brüchiges Einbandmaterial, fester Rücken mit Schmuckprägung</t>
        </is>
      </c>
      <c r="N11" t="inlineStr"/>
      <c r="O11" t="inlineStr">
        <is>
          <t>Kassette</t>
        </is>
      </c>
      <c r="P11" t="inlineStr">
        <is>
          <t>Nein</t>
        </is>
      </c>
      <c r="Q11" t="n">
        <v>2</v>
      </c>
      <c r="R11" t="inlineStr"/>
      <c r="S11" t="inlineStr"/>
      <c r="T11" t="inlineStr"/>
      <c r="U11" t="inlineStr"/>
      <c r="V11" t="inlineStr"/>
      <c r="W11" t="inlineStr"/>
      <c r="X11" t="inlineStr"/>
      <c r="Y11" t="inlineStr"/>
      <c r="Z11" t="inlineStr"/>
      <c r="AA11" t="inlineStr">
        <is>
          <t>HD</t>
        </is>
      </c>
      <c r="AB11" t="inlineStr">
        <is>
          <t>x</t>
        </is>
      </c>
      <c r="AC11" t="inlineStr"/>
      <c r="AD11" t="inlineStr">
        <is>
          <t>f</t>
        </is>
      </c>
      <c r="AE11" t="inlineStr"/>
      <c r="AF11" t="inlineStr">
        <is>
          <t>x</t>
        </is>
      </c>
      <c r="AG11" t="inlineStr"/>
      <c r="AH11" t="inlineStr"/>
      <c r="AI11" t="inlineStr"/>
      <c r="AJ11" t="inlineStr">
        <is>
          <t>Pa</t>
        </is>
      </c>
      <c r="AK11" t="inlineStr"/>
      <c r="AL11" t="inlineStr"/>
      <c r="AM11" t="inlineStr"/>
      <c r="AN11" t="inlineStr"/>
      <c r="AO11" t="inlineStr"/>
      <c r="AP11" t="inlineStr"/>
      <c r="AQ11" t="inlineStr"/>
      <c r="AR11" t="inlineStr"/>
      <c r="AS11" t="inlineStr"/>
      <c r="AT11" t="inlineStr"/>
      <c r="AU11" t="inlineStr"/>
      <c r="AV11" t="inlineStr"/>
      <c r="AW11" t="inlineStr"/>
      <c r="AX11" t="inlineStr">
        <is>
          <t>110</t>
        </is>
      </c>
      <c r="AY11" t="inlineStr"/>
      <c r="AZ11" t="inlineStr"/>
      <c r="BA11" t="inlineStr"/>
      <c r="BB11" t="inlineStr">
        <is>
          <t>ja vor</t>
        </is>
      </c>
      <c r="BC11" t="n">
        <v>2</v>
      </c>
      <c r="BD11" t="inlineStr"/>
      <c r="BE11" t="inlineStr">
        <is>
          <t>Gewebe</t>
        </is>
      </c>
      <c r="BF11" t="inlineStr"/>
      <c r="BG11" t="inlineStr"/>
      <c r="BH11" t="inlineStr"/>
      <c r="BI11" t="inlineStr"/>
      <c r="BJ11" t="inlineStr"/>
      <c r="BK11" t="inlineStr"/>
      <c r="BL11" t="inlineStr">
        <is>
          <t>x 110</t>
        </is>
      </c>
      <c r="BM11" t="inlineStr">
        <is>
          <t>Umschlag (Leder pudert)</t>
        </is>
      </c>
      <c r="BN11" t="inlineStr">
        <is>
          <t>x</t>
        </is>
      </c>
      <c r="BO11" t="inlineStr">
        <is>
          <t>x</t>
        </is>
      </c>
      <c r="BP11" t="inlineStr">
        <is>
          <t>x</t>
        </is>
      </c>
      <c r="BQ11" t="inlineStr"/>
      <c r="BR11" t="inlineStr"/>
      <c r="BS11" t="inlineStr"/>
      <c r="BT11" t="inlineStr"/>
      <c r="BU11" t="inlineStr"/>
      <c r="BV11" t="inlineStr"/>
      <c r="BW11" t="inlineStr"/>
      <c r="BX11" t="inlineStr"/>
      <c r="BY11" t="inlineStr"/>
      <c r="BZ11" t="inlineStr"/>
      <c r="CA11" t="n">
        <v>2</v>
      </c>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row>
    <row r="12">
      <c r="A12" t="b">
        <v>1</v>
      </c>
      <c r="B12" t="n">
        <v>10</v>
      </c>
      <c r="C12" t="inlineStr">
        <is>
          <t>L-1508-315494670</t>
        </is>
      </c>
      <c r="D12" t="inlineStr">
        <is>
          <t>1066964440</t>
        </is>
      </c>
      <c r="E12" t="inlineStr">
        <is>
          <t>Aaf</t>
        </is>
      </c>
      <c r="F12" t="inlineStr"/>
      <c r="G12" t="inlineStr">
        <is>
          <t>III 3, 2</t>
        </is>
      </c>
      <c r="H12" t="inlineStr">
        <is>
          <t>III 3, 2</t>
        </is>
      </c>
      <c r="I12" t="inlineStr"/>
      <c r="J12" t="inlineStr">
        <is>
          <t>Ledereinband, Schließen, erhabene Buchbeschläge</t>
        </is>
      </c>
      <c r="K12" t="inlineStr">
        <is>
          <t>bis 25 cm</t>
        </is>
      </c>
      <c r="L12" t="inlineStr">
        <is>
          <t>180°</t>
        </is>
      </c>
      <c r="M12" t="inlineStr">
        <is>
          <t>hohler Rücken</t>
        </is>
      </c>
      <c r="N12" t="inlineStr"/>
      <c r="O12" t="inlineStr">
        <is>
          <t>Buchschuh</t>
        </is>
      </c>
      <c r="P12" t="inlineStr">
        <is>
          <t>Nein</t>
        </is>
      </c>
      <c r="Q12" t="n">
        <v>0</v>
      </c>
      <c r="R12" t="inlineStr"/>
      <c r="S12" t="inlineStr"/>
      <c r="T12" t="inlineStr"/>
      <c r="U12" t="inlineStr"/>
      <c r="V12" t="inlineStr"/>
      <c r="W12" t="inlineStr"/>
      <c r="X12" t="inlineStr"/>
      <c r="Y12" t="inlineStr"/>
      <c r="Z12" t="inlineStr"/>
      <c r="AA12" t="inlineStr">
        <is>
          <t>L</t>
        </is>
      </c>
      <c r="AB12" t="inlineStr">
        <is>
          <t>x</t>
        </is>
      </c>
      <c r="AC12" t="inlineStr">
        <is>
          <t>x</t>
        </is>
      </c>
      <c r="AD12" t="inlineStr">
        <is>
          <t>h/E</t>
        </is>
      </c>
      <c r="AE12" t="inlineStr"/>
      <c r="AF12" t="inlineStr"/>
      <c r="AG12" t="inlineStr"/>
      <c r="AH12" t="inlineStr"/>
      <c r="AI12" t="inlineStr"/>
      <c r="AJ12" t="inlineStr">
        <is>
          <t>Pa</t>
        </is>
      </c>
      <c r="AK12" t="inlineStr">
        <is>
          <t>x</t>
        </is>
      </c>
      <c r="AL12" t="inlineStr"/>
      <c r="AM12" t="inlineStr"/>
      <c r="AN12" t="inlineStr"/>
      <c r="AO12" t="inlineStr"/>
      <c r="AP12" t="inlineStr"/>
      <c r="AQ12" t="inlineStr"/>
      <c r="AR12" t="inlineStr"/>
      <c r="AS12" t="inlineStr"/>
      <c r="AT12" t="inlineStr"/>
      <c r="AU12" t="inlineStr"/>
      <c r="AV12" t="inlineStr"/>
      <c r="AW12" t="inlineStr"/>
      <c r="AX12" t="inlineStr">
        <is>
          <t>80</t>
        </is>
      </c>
      <c r="AY12" t="inlineStr"/>
      <c r="AZ12" t="inlineStr"/>
      <c r="BA12" t="inlineStr"/>
      <c r="BB12" t="inlineStr">
        <is>
          <t>ja vor</t>
        </is>
      </c>
      <c r="BC12" t="n">
        <v>0.5</v>
      </c>
      <c r="BD12" t="inlineStr"/>
      <c r="BE12" t="inlineStr"/>
      <c r="BF12" t="inlineStr"/>
      <c r="BG12" t="inlineStr">
        <is>
          <t>x</t>
        </is>
      </c>
      <c r="BH12" t="inlineStr"/>
      <c r="BI12" t="inlineStr"/>
      <c r="BJ12" t="inlineStr"/>
      <c r="BK12" t="inlineStr"/>
      <c r="BL12" t="inlineStr"/>
      <c r="BM12" t="inlineStr"/>
      <c r="BN12" t="inlineStr">
        <is>
          <t>x</t>
        </is>
      </c>
      <c r="BO12" t="inlineStr"/>
      <c r="BP12" t="inlineStr"/>
      <c r="BQ12" t="inlineStr"/>
      <c r="BR12" t="inlineStr">
        <is>
          <t>v</t>
        </is>
      </c>
      <c r="BS12" t="inlineStr"/>
      <c r="BT12" t="inlineStr"/>
      <c r="BU12" t="inlineStr"/>
      <c r="BV12" t="inlineStr"/>
      <c r="BW12" t="inlineStr"/>
      <c r="BX12" t="inlineStr"/>
      <c r="BY12" t="inlineStr"/>
      <c r="BZ12" t="inlineStr"/>
      <c r="CA12" t="n">
        <v>0.5</v>
      </c>
      <c r="CB12" t="inlineStr">
        <is>
          <t>Gelenk überfangen mit JP</t>
        </is>
      </c>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row>
    <row r="13">
      <c r="A13" t="b">
        <v>1</v>
      </c>
      <c r="B13" t="n">
        <v>66</v>
      </c>
      <c r="C13" t="inlineStr">
        <is>
          <t>L-1520-315220031</t>
        </is>
      </c>
      <c r="D13" t="inlineStr">
        <is>
          <t>106680012X</t>
        </is>
      </c>
      <c r="E13" t="inlineStr">
        <is>
          <t>Aaf</t>
        </is>
      </c>
      <c r="F13" t="inlineStr"/>
      <c r="G13" t="inlineStr">
        <is>
          <t>III 3, 2 a</t>
        </is>
      </c>
      <c r="H13" t="inlineStr">
        <is>
          <t>III 3, 2 a</t>
        </is>
      </c>
      <c r="I13" t="inlineStr">
        <is>
          <t>X</t>
        </is>
      </c>
      <c r="J13" t="inlineStr">
        <is>
          <t>Pergamentband</t>
        </is>
      </c>
      <c r="K13" t="inlineStr">
        <is>
          <t>bis 25 cm</t>
        </is>
      </c>
      <c r="L13" t="inlineStr">
        <is>
          <t>80° bis 110°, einseitig digitalisierbar?</t>
        </is>
      </c>
      <c r="M13" t="inlineStr">
        <is>
          <t>hohler Rücken, Schrift bis in den Falz</t>
        </is>
      </c>
      <c r="N13" t="inlineStr"/>
      <c r="O13" t="inlineStr"/>
      <c r="P13" t="inlineStr"/>
      <c r="Q13" t="n">
        <v>0</v>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row>
    <row r="14">
      <c r="A14" t="b">
        <v>1</v>
      </c>
      <c r="B14" t="n">
        <v>11</v>
      </c>
      <c r="C14" t="inlineStr">
        <is>
          <t>L-1508-315469293</t>
        </is>
      </c>
      <c r="D14" t="inlineStr">
        <is>
          <t>1066941645</t>
        </is>
      </c>
      <c r="E14" t="inlineStr">
        <is>
          <t>Aaf</t>
        </is>
      </c>
      <c r="F14" t="inlineStr"/>
      <c r="G14" t="inlineStr">
        <is>
          <t>III 3, 3</t>
        </is>
      </c>
      <c r="H14" t="inlineStr">
        <is>
          <t>III 3, 3</t>
        </is>
      </c>
      <c r="I14" t="inlineStr">
        <is>
          <t>X</t>
        </is>
      </c>
      <c r="J14" t="inlineStr">
        <is>
          <t>Ledereinband</t>
        </is>
      </c>
      <c r="K14" t="inlineStr">
        <is>
          <t>bis 35 cm</t>
        </is>
      </c>
      <c r="L14" t="inlineStr">
        <is>
          <t>180°</t>
        </is>
      </c>
      <c r="M14" t="inlineStr">
        <is>
          <t>hohler Rücken</t>
        </is>
      </c>
      <c r="N14" t="inlineStr"/>
      <c r="O14" t="inlineStr"/>
      <c r="P14" t="inlineStr"/>
      <c r="Q14" t="n">
        <v>0</v>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row>
    <row r="15">
      <c r="A15" t="b">
        <v>1</v>
      </c>
      <c r="B15" t="n">
        <v>12</v>
      </c>
      <c r="C15" t="inlineStr">
        <is>
          <t>L-1508-31549204X</t>
        </is>
      </c>
      <c r="D15" t="inlineStr">
        <is>
          <t>1066961646</t>
        </is>
      </c>
      <c r="E15" t="inlineStr">
        <is>
          <t>Aaf</t>
        </is>
      </c>
      <c r="F15" t="inlineStr"/>
      <c r="G15" t="inlineStr">
        <is>
          <t>III 3, 4</t>
        </is>
      </c>
      <c r="H15" t="inlineStr">
        <is>
          <t>III 3, 4</t>
        </is>
      </c>
      <c r="I15" t="inlineStr">
        <is>
          <t>X</t>
        </is>
      </c>
      <c r="J15" t="inlineStr">
        <is>
          <t>Ledereinband, Schließen, erhabene Buchbeschläge</t>
        </is>
      </c>
      <c r="K15" t="inlineStr">
        <is>
          <t>bis 35 cm</t>
        </is>
      </c>
      <c r="L15" t="inlineStr">
        <is>
          <t>80° bis 110°, einseitig digitalisierbar?</t>
        </is>
      </c>
      <c r="M15" t="inlineStr"/>
      <c r="N15" t="inlineStr"/>
      <c r="O15" t="inlineStr">
        <is>
          <t>Buchschuh</t>
        </is>
      </c>
      <c r="P15" t="inlineStr">
        <is>
          <t>Nein</t>
        </is>
      </c>
      <c r="Q15" t="n">
        <v>0</v>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row>
    <row r="16">
      <c r="A16" t="b">
        <v>1</v>
      </c>
      <c r="B16" t="n">
        <v>13</v>
      </c>
      <c r="C16" t="inlineStr">
        <is>
          <t>L-1512-315492252</t>
        </is>
      </c>
      <c r="D16" t="inlineStr">
        <is>
          <t>1066961859</t>
        </is>
      </c>
      <c r="E16" t="inlineStr">
        <is>
          <t>Aaf</t>
        </is>
      </c>
      <c r="F16" t="inlineStr"/>
      <c r="G16" t="inlineStr">
        <is>
          <t>III 3, 5</t>
        </is>
      </c>
      <c r="H16" t="inlineStr">
        <is>
          <t>III 3, 5</t>
        </is>
      </c>
      <c r="I16" t="inlineStr">
        <is>
          <t>X</t>
        </is>
      </c>
      <c r="J16" t="inlineStr">
        <is>
          <t>Halbledereinband, Schließen, erhabene Buchbeschläge</t>
        </is>
      </c>
      <c r="K16" t="inlineStr">
        <is>
          <t>bis 35 cm</t>
        </is>
      </c>
      <c r="L16" t="inlineStr">
        <is>
          <t>80° bis 110°, einseitig digitalisierbar?</t>
        </is>
      </c>
      <c r="M16" t="inlineStr">
        <is>
          <t>welliger Buchblock, hohler Rücken</t>
        </is>
      </c>
      <c r="N16" t="inlineStr"/>
      <c r="O16" t="inlineStr">
        <is>
          <t>Buchschuh</t>
        </is>
      </c>
      <c r="P16" t="inlineStr">
        <is>
          <t>Nein</t>
        </is>
      </c>
      <c r="Q16" t="n">
        <v>0</v>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row>
    <row r="17">
      <c r="A17" t="b">
        <v>1</v>
      </c>
      <c r="B17" t="n">
        <v>14</v>
      </c>
      <c r="C17" t="inlineStr">
        <is>
          <t>L-1510-315494212</t>
        </is>
      </c>
      <c r="D17" t="inlineStr">
        <is>
          <t>1066964009</t>
        </is>
      </c>
      <c r="E17" t="inlineStr">
        <is>
          <t>Aaf</t>
        </is>
      </c>
      <c r="F17" t="inlineStr"/>
      <c r="G17" t="inlineStr">
        <is>
          <t>III 3, 6</t>
        </is>
      </c>
      <c r="H17" t="inlineStr">
        <is>
          <t>III 3, 6</t>
        </is>
      </c>
      <c r="I17" t="inlineStr">
        <is>
          <t>X</t>
        </is>
      </c>
      <c r="J17" t="inlineStr">
        <is>
          <t>Pergamentband</t>
        </is>
      </c>
      <c r="K17" t="inlineStr">
        <is>
          <t>bis 25 cm</t>
        </is>
      </c>
      <c r="L17" t="inlineStr">
        <is>
          <t>180°</t>
        </is>
      </c>
      <c r="M17" t="inlineStr">
        <is>
          <t>hohler Rücken</t>
        </is>
      </c>
      <c r="N17" t="inlineStr"/>
      <c r="O17" t="inlineStr">
        <is>
          <t xml:space="preserve">Papierumschlag </t>
        </is>
      </c>
      <c r="P17" t="inlineStr">
        <is>
          <t>Unklar</t>
        </is>
      </c>
      <c r="Q17" t="n">
        <v>0</v>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row>
    <row r="18">
      <c r="A18" t="b">
        <v>1</v>
      </c>
      <c r="B18" t="n">
        <v>16</v>
      </c>
      <c r="C18" t="inlineStr">
        <is>
          <t>L-1515-315487372</t>
        </is>
      </c>
      <c r="D18" t="inlineStr">
        <is>
          <t>106695674X</t>
        </is>
      </c>
      <c r="E18" t="inlineStr">
        <is>
          <t>Aaf</t>
        </is>
      </c>
      <c r="F18" t="inlineStr"/>
      <c r="G18" t="inlineStr">
        <is>
          <t>III 3, 8</t>
        </is>
      </c>
      <c r="H18" t="inlineStr">
        <is>
          <t>III 3, 8</t>
        </is>
      </c>
      <c r="I18" t="inlineStr">
        <is>
          <t>X</t>
        </is>
      </c>
      <c r="J18" t="inlineStr">
        <is>
          <t>Gewebeeinband, Schließen, erhabene Buchbeschläge</t>
        </is>
      </c>
      <c r="K18" t="inlineStr">
        <is>
          <t>bis 35 cm</t>
        </is>
      </c>
      <c r="L18" t="inlineStr">
        <is>
          <t>180°</t>
        </is>
      </c>
      <c r="M18" t="inlineStr">
        <is>
          <t>hohler Rücken</t>
        </is>
      </c>
      <c r="N18" t="inlineStr"/>
      <c r="O18" t="inlineStr">
        <is>
          <t>Buchschuh</t>
        </is>
      </c>
      <c r="P18" t="inlineStr">
        <is>
          <t>Nein</t>
        </is>
      </c>
      <c r="Q18" t="n">
        <v>0</v>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row>
    <row r="19">
      <c r="A19" t="b">
        <v>1</v>
      </c>
      <c r="B19" t="n">
        <v>74</v>
      </c>
      <c r="C19" t="inlineStr">
        <is>
          <t>L-1519-170697215</t>
        </is>
      </c>
      <c r="D19" t="inlineStr">
        <is>
          <t>1000480518</t>
        </is>
      </c>
      <c r="E19" t="inlineStr">
        <is>
          <t>Aal</t>
        </is>
      </c>
      <c r="F19" t="inlineStr"/>
      <c r="G19" t="inlineStr">
        <is>
          <t>III 3, 8 a</t>
        </is>
      </c>
      <c r="H19" t="inlineStr">
        <is>
          <t>III 3, 8 a</t>
        </is>
      </c>
      <c r="I19" t="inlineStr"/>
      <c r="J19" t="inlineStr">
        <is>
          <t>Halbpergamentband</t>
        </is>
      </c>
      <c r="K19" t="inlineStr">
        <is>
          <t>bis 25 cm</t>
        </is>
      </c>
      <c r="L19" t="inlineStr">
        <is>
          <t>180°</t>
        </is>
      </c>
      <c r="M19" t="inlineStr">
        <is>
          <t>hohler Rücken</t>
        </is>
      </c>
      <c r="N19" t="inlineStr"/>
      <c r="O19" t="inlineStr"/>
      <c r="P19" t="inlineStr"/>
      <c r="Q19" t="n">
        <v>0</v>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row>
    <row r="20">
      <c r="A20" t="b">
        <v>1</v>
      </c>
      <c r="B20" t="n">
        <v>17</v>
      </c>
      <c r="C20" t="inlineStr">
        <is>
          <t>L-1517-315329688</t>
        </is>
      </c>
      <c r="D20" t="inlineStr">
        <is>
          <t>1066871930</t>
        </is>
      </c>
      <c r="E20" t="inlineStr">
        <is>
          <t>Aaf</t>
        </is>
      </c>
      <c r="F20" t="inlineStr"/>
      <c r="G20" t="inlineStr">
        <is>
          <t>III 3, 9</t>
        </is>
      </c>
      <c r="H20" t="inlineStr">
        <is>
          <t>III 3, 9</t>
        </is>
      </c>
      <c r="I20" t="inlineStr">
        <is>
          <t>X</t>
        </is>
      </c>
      <c r="J20" t="inlineStr">
        <is>
          <t>Halbledereinband</t>
        </is>
      </c>
      <c r="K20" t="inlineStr">
        <is>
          <t>bis 25 cm</t>
        </is>
      </c>
      <c r="L20" t="inlineStr">
        <is>
          <t>180°</t>
        </is>
      </c>
      <c r="M20" t="inlineStr">
        <is>
          <t>hohler Rücken, stark brüchiges Einbandmaterial</t>
        </is>
      </c>
      <c r="N20" t="inlineStr"/>
      <c r="O20" t="inlineStr"/>
      <c r="P20" t="inlineStr"/>
      <c r="Q20" t="n">
        <v>1</v>
      </c>
      <c r="R20" t="inlineStr"/>
      <c r="S20" t="inlineStr">
        <is>
          <t>gereinigt</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row>
    <row r="21">
      <c r="A21" t="b">
        <v>1</v>
      </c>
      <c r="B21" t="n">
        <v>18</v>
      </c>
      <c r="C21" t="inlineStr">
        <is>
          <t>L-1518-315487518</t>
        </is>
      </c>
      <c r="D21" t="inlineStr">
        <is>
          <t>106695691X</t>
        </is>
      </c>
      <c r="E21" t="inlineStr">
        <is>
          <t>Aaf</t>
        </is>
      </c>
      <c r="F21" t="inlineStr"/>
      <c r="G21" t="inlineStr">
        <is>
          <t>III 3, 10</t>
        </is>
      </c>
      <c r="H21" t="inlineStr">
        <is>
          <t>III 3, 10</t>
        </is>
      </c>
      <c r="I21" t="inlineStr">
        <is>
          <t>X</t>
        </is>
      </c>
      <c r="J21" t="inlineStr">
        <is>
          <t>Halbledereinband, Schließen, erhabene Buchbeschläge</t>
        </is>
      </c>
      <c r="K21" t="inlineStr">
        <is>
          <t>bis 25 cm</t>
        </is>
      </c>
      <c r="L21" t="inlineStr">
        <is>
          <t>180°</t>
        </is>
      </c>
      <c r="M21" t="inlineStr">
        <is>
          <t>fester Rücken mit Schmuckprägung</t>
        </is>
      </c>
      <c r="N21" t="inlineStr"/>
      <c r="O21" t="inlineStr">
        <is>
          <t>Archivkarton</t>
        </is>
      </c>
      <c r="P21" t="inlineStr">
        <is>
          <t>Nein</t>
        </is>
      </c>
      <c r="Q21" t="n">
        <v>0</v>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row>
    <row r="22">
      <c r="A22" t="b">
        <v>1</v>
      </c>
      <c r="B22" t="n">
        <v>44</v>
      </c>
      <c r="C22" t="inlineStr">
        <is>
          <t>L-1522-315488867</t>
        </is>
      </c>
      <c r="D22" t="inlineStr">
        <is>
          <t>106695822X</t>
        </is>
      </c>
      <c r="E22" t="inlineStr">
        <is>
          <t>Aaf</t>
        </is>
      </c>
      <c r="F22" t="inlineStr"/>
      <c r="G22" t="inlineStr">
        <is>
          <t>III 3, 10 a</t>
        </is>
      </c>
      <c r="H22" t="inlineStr">
        <is>
          <t>III 3, 10 a</t>
        </is>
      </c>
      <c r="I22" t="inlineStr">
        <is>
          <t>X</t>
        </is>
      </c>
      <c r="J22" t="inlineStr">
        <is>
          <t>Papier- oder Pappeinband</t>
        </is>
      </c>
      <c r="K22" t="inlineStr">
        <is>
          <t>bis 25 cm</t>
        </is>
      </c>
      <c r="L22" t="inlineStr">
        <is>
          <t>180°</t>
        </is>
      </c>
      <c r="M22" t="inlineStr"/>
      <c r="N22" t="inlineStr"/>
      <c r="O22" t="inlineStr">
        <is>
          <t>Archivkarton</t>
        </is>
      </c>
      <c r="P22" t="inlineStr">
        <is>
          <t>Nein</t>
        </is>
      </c>
      <c r="Q22" t="n">
        <v>0</v>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row>
    <row r="23">
      <c r="A23" t="b">
        <v>1</v>
      </c>
      <c r="B23" t="n">
        <v>45</v>
      </c>
      <c r="C23" t="inlineStr">
        <is>
          <t>L-1519-315489030</t>
        </is>
      </c>
      <c r="D23" t="inlineStr">
        <is>
          <t>1066958416</t>
        </is>
      </c>
      <c r="E23" t="inlineStr">
        <is>
          <t>Aaf</t>
        </is>
      </c>
      <c r="F23" t="inlineStr"/>
      <c r="G23" t="inlineStr">
        <is>
          <t>III 3, 10 b</t>
        </is>
      </c>
      <c r="H23" t="inlineStr">
        <is>
          <t>III 3, 10 b</t>
        </is>
      </c>
      <c r="I23" t="inlineStr">
        <is>
          <t>X</t>
        </is>
      </c>
      <c r="J23" t="inlineStr">
        <is>
          <t>Halbgewebeband</t>
        </is>
      </c>
      <c r="K23" t="inlineStr">
        <is>
          <t>bis 25 cm</t>
        </is>
      </c>
      <c r="L23" t="inlineStr">
        <is>
          <t>180°</t>
        </is>
      </c>
      <c r="M23" t="inlineStr">
        <is>
          <t>fester Rücken mit Schmuckprägung</t>
        </is>
      </c>
      <c r="N23" t="inlineStr"/>
      <c r="O23" t="inlineStr"/>
      <c r="P23" t="inlineStr"/>
      <c r="Q23" t="n">
        <v>1</v>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row>
    <row r="24">
      <c r="A24" t="b">
        <v>1</v>
      </c>
      <c r="B24" t="n">
        <v>46</v>
      </c>
      <c r="C24" t="inlineStr">
        <is>
          <t>L-1522-315492856</t>
        </is>
      </c>
      <c r="D24" t="inlineStr">
        <is>
          <t>1066962499</t>
        </is>
      </c>
      <c r="E24" t="inlineStr">
        <is>
          <t>Aaf</t>
        </is>
      </c>
      <c r="F24" t="inlineStr"/>
      <c r="G24" t="inlineStr">
        <is>
          <t>III 3, 10 c</t>
        </is>
      </c>
      <c r="H24" t="inlineStr">
        <is>
          <t>III 3, 10 c</t>
        </is>
      </c>
      <c r="I24" t="inlineStr">
        <is>
          <t>X</t>
        </is>
      </c>
      <c r="J24" t="inlineStr">
        <is>
          <t>Halbledereinband</t>
        </is>
      </c>
      <c r="K24" t="inlineStr">
        <is>
          <t>bis 25 cm</t>
        </is>
      </c>
      <c r="L24" t="inlineStr">
        <is>
          <t>180°</t>
        </is>
      </c>
      <c r="M24" t="inlineStr">
        <is>
          <t>fester Rücken mit Schmuckprägung</t>
        </is>
      </c>
      <c r="N24" t="inlineStr"/>
      <c r="O24" t="inlineStr"/>
      <c r="P24" t="inlineStr"/>
      <c r="Q24" t="n">
        <v>0</v>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row>
    <row r="25">
      <c r="A25" t="b">
        <v>1</v>
      </c>
      <c r="B25" t="n">
        <v>47</v>
      </c>
      <c r="C25" t="inlineStr">
        <is>
          <t>L-1525-164450874</t>
        </is>
      </c>
      <c r="D25" t="inlineStr">
        <is>
          <t>997626313</t>
        </is>
      </c>
      <c r="E25" t="inlineStr">
        <is>
          <t>Aal</t>
        </is>
      </c>
      <c r="F25" t="inlineStr"/>
      <c r="G25" t="inlineStr">
        <is>
          <t>III 3, 10 d</t>
        </is>
      </c>
      <c r="H25" t="inlineStr">
        <is>
          <t>III 3, 10 d</t>
        </is>
      </c>
      <c r="I25" t="inlineStr"/>
      <c r="J25" t="inlineStr">
        <is>
          <t>Halbledereinband</t>
        </is>
      </c>
      <c r="K25" t="inlineStr">
        <is>
          <t>bis 25 cm</t>
        </is>
      </c>
      <c r="L25" t="inlineStr">
        <is>
          <t>180°</t>
        </is>
      </c>
      <c r="M25" t="inlineStr">
        <is>
          <t>hohler Rücken</t>
        </is>
      </c>
      <c r="N25" t="inlineStr"/>
      <c r="O25" t="inlineStr"/>
      <c r="P25" t="inlineStr"/>
      <c r="Q25" t="n">
        <v>0</v>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row>
    <row r="26">
      <c r="A26" t="b">
        <v>1</v>
      </c>
      <c r="B26" t="n">
        <v>19</v>
      </c>
      <c r="C26" t="inlineStr">
        <is>
          <t>L-1522-154280380</t>
        </is>
      </c>
      <c r="D26" t="inlineStr">
        <is>
          <t>99400026X</t>
        </is>
      </c>
      <c r="E26" t="inlineStr">
        <is>
          <t>Aal</t>
        </is>
      </c>
      <c r="F26" t="inlineStr"/>
      <c r="G26" t="inlineStr">
        <is>
          <t>III 3, 12</t>
        </is>
      </c>
      <c r="H26" t="inlineStr">
        <is>
          <t>III 3, 12</t>
        </is>
      </c>
      <c r="I26" t="inlineStr">
        <is>
          <t>X</t>
        </is>
      </c>
      <c r="J26" t="inlineStr">
        <is>
          <t>Pergamentband</t>
        </is>
      </c>
      <c r="K26" t="inlineStr">
        <is>
          <t>bis 25 cm</t>
        </is>
      </c>
      <c r="L26" t="inlineStr">
        <is>
          <t>180°</t>
        </is>
      </c>
      <c r="M26" t="inlineStr">
        <is>
          <t>stark deformiertes Objekt</t>
        </is>
      </c>
      <c r="N26" t="inlineStr"/>
      <c r="O26" t="inlineStr"/>
      <c r="P26" t="inlineStr"/>
      <c r="Q26" t="n">
        <v>1</v>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row>
    <row r="27">
      <c r="A27" t="b">
        <v>1</v>
      </c>
      <c r="B27" t="n">
        <v>48</v>
      </c>
      <c r="C27" t="inlineStr">
        <is>
          <t>L-1521-170695743</t>
        </is>
      </c>
      <c r="D27" t="inlineStr">
        <is>
          <t>1000478475</t>
        </is>
      </c>
      <c r="E27" t="inlineStr">
        <is>
          <t>Aal</t>
        </is>
      </c>
      <c r="F27" t="inlineStr"/>
      <c r="G27" t="inlineStr">
        <is>
          <t>III 3, 12 a</t>
        </is>
      </c>
      <c r="H27" t="inlineStr">
        <is>
          <t>III 3, 12 a</t>
        </is>
      </c>
      <c r="I27" t="inlineStr"/>
      <c r="J27" t="inlineStr">
        <is>
          <t>Halbpergamentband</t>
        </is>
      </c>
      <c r="K27" t="inlineStr">
        <is>
          <t>bis 25 cm</t>
        </is>
      </c>
      <c r="L27" t="inlineStr">
        <is>
          <t>180°</t>
        </is>
      </c>
      <c r="M27" t="inlineStr">
        <is>
          <t>hohler Rücken</t>
        </is>
      </c>
      <c r="N27" t="inlineStr"/>
      <c r="O27" t="inlineStr"/>
      <c r="P27" t="inlineStr"/>
      <c r="Q27" t="n">
        <v>0</v>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row>
    <row r="28">
      <c r="A28" t="b">
        <v>1</v>
      </c>
      <c r="B28" t="n">
        <v>49</v>
      </c>
      <c r="C28" t="inlineStr">
        <is>
          <t>L-1521-170695743</t>
        </is>
      </c>
      <c r="D28" t="inlineStr">
        <is>
          <t>1000478475</t>
        </is>
      </c>
      <c r="E28" t="inlineStr">
        <is>
          <t>Aal</t>
        </is>
      </c>
      <c r="F28" t="inlineStr"/>
      <c r="G28" t="inlineStr">
        <is>
          <t>III 3, 12 a</t>
        </is>
      </c>
      <c r="H28" t="inlineStr">
        <is>
          <t>III 3, 12 a</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row>
    <row r="29">
      <c r="A29" t="b">
        <v>1</v>
      </c>
      <c r="B29" t="n">
        <v>50</v>
      </c>
      <c r="C29" t="inlineStr">
        <is>
          <t>L-1524-315490551</t>
        </is>
      </c>
      <c r="D29" t="inlineStr">
        <is>
          <t>106696002X</t>
        </is>
      </c>
      <c r="E29" t="inlineStr">
        <is>
          <t>Aaf</t>
        </is>
      </c>
      <c r="F29" t="inlineStr"/>
      <c r="G29" t="inlineStr">
        <is>
          <t>III 3, 12 b</t>
        </is>
      </c>
      <c r="H29" t="inlineStr">
        <is>
          <t>III 3, 12 b</t>
        </is>
      </c>
      <c r="I29" t="inlineStr">
        <is>
          <t>X</t>
        </is>
      </c>
      <c r="J29" t="inlineStr">
        <is>
          <t>Pergamentband, Schließen, erhabene Buchbeschläge</t>
        </is>
      </c>
      <c r="K29" t="inlineStr">
        <is>
          <t>bis 25 cm</t>
        </is>
      </c>
      <c r="L29" t="inlineStr">
        <is>
          <t>180°</t>
        </is>
      </c>
      <c r="M29" t="inlineStr">
        <is>
          <t>hohler Rücken, welliger Buchblock</t>
        </is>
      </c>
      <c r="N29" t="inlineStr"/>
      <c r="O29" t="inlineStr">
        <is>
          <t>Buchschuh</t>
        </is>
      </c>
      <c r="P29" t="inlineStr">
        <is>
          <t>Nein</t>
        </is>
      </c>
      <c r="Q29" t="n">
        <v>0</v>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row>
    <row r="30">
      <c r="A30" t="b">
        <v>1</v>
      </c>
      <c r="B30" t="n">
        <v>20</v>
      </c>
      <c r="C30" t="inlineStr">
        <is>
          <t>L-1522-31532936X</t>
        </is>
      </c>
      <c r="D30" t="inlineStr">
        <is>
          <t>1066871574</t>
        </is>
      </c>
      <c r="E30" t="inlineStr">
        <is>
          <t>Aaf</t>
        </is>
      </c>
      <c r="F30" t="inlineStr"/>
      <c r="G30" t="inlineStr">
        <is>
          <t>III 3, 13</t>
        </is>
      </c>
      <c r="H30" t="inlineStr">
        <is>
          <t>III 3, 13</t>
        </is>
      </c>
      <c r="I30" t="inlineStr"/>
      <c r="J30" t="inlineStr">
        <is>
          <t>Pergamentband, Schließen, erhabene Buchbeschläge</t>
        </is>
      </c>
      <c r="K30" t="inlineStr">
        <is>
          <t>bis 25 cm</t>
        </is>
      </c>
      <c r="L30" t="inlineStr">
        <is>
          <t>180°</t>
        </is>
      </c>
      <c r="M30" t="inlineStr">
        <is>
          <t>hohler Rücken</t>
        </is>
      </c>
      <c r="N30" t="inlineStr"/>
      <c r="O30" t="inlineStr">
        <is>
          <t>Archivkarton</t>
        </is>
      </c>
      <c r="P30" t="inlineStr">
        <is>
          <t>Nein</t>
        </is>
      </c>
      <c r="Q30" t="n">
        <v>0</v>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row>
    <row r="31">
      <c r="A31" t="b">
        <v>1</v>
      </c>
      <c r="B31" t="n">
        <v>51</v>
      </c>
      <c r="C31" t="inlineStr">
        <is>
          <t>L-1523-153700335</t>
        </is>
      </c>
      <c r="D31" t="inlineStr">
        <is>
          <t>993849784</t>
        </is>
      </c>
      <c r="E31" t="inlineStr">
        <is>
          <t>Aal</t>
        </is>
      </c>
      <c r="F31" t="inlineStr"/>
      <c r="G31" t="inlineStr">
        <is>
          <t>III 3, 13 a</t>
        </is>
      </c>
      <c r="H31" t="inlineStr">
        <is>
          <t>III 3, 13 a</t>
        </is>
      </c>
      <c r="I31" t="inlineStr"/>
      <c r="J31" t="inlineStr">
        <is>
          <t>Halbpergamentband</t>
        </is>
      </c>
      <c r="K31" t="inlineStr">
        <is>
          <t>bis 25 cm</t>
        </is>
      </c>
      <c r="L31" t="inlineStr">
        <is>
          <t>180°</t>
        </is>
      </c>
      <c r="M31" t="inlineStr">
        <is>
          <t>hohler Rücken</t>
        </is>
      </c>
      <c r="N31" t="inlineStr"/>
      <c r="O31" t="inlineStr"/>
      <c r="P31" t="inlineStr"/>
      <c r="Q31" t="n">
        <v>0</v>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row>
    <row r="32">
      <c r="A32" t="b">
        <v>1</v>
      </c>
      <c r="B32" t="n">
        <v>21</v>
      </c>
      <c r="C32" t="inlineStr">
        <is>
          <t>L-1523-315299215</t>
        </is>
      </c>
      <c r="D32" t="inlineStr">
        <is>
          <t>1066839182</t>
        </is>
      </c>
      <c r="E32" t="inlineStr">
        <is>
          <t>Aaf</t>
        </is>
      </c>
      <c r="F32" t="inlineStr"/>
      <c r="G32" t="inlineStr">
        <is>
          <t>III 3, 14</t>
        </is>
      </c>
      <c r="H32" t="inlineStr">
        <is>
          <t>III 3, 14</t>
        </is>
      </c>
      <c r="I32" t="inlineStr">
        <is>
          <t>X</t>
        </is>
      </c>
      <c r="J32" t="inlineStr">
        <is>
          <t>Halbpergamentband, Schließen, erhabene Buchbeschläge</t>
        </is>
      </c>
      <c r="K32" t="inlineStr">
        <is>
          <t>bis 25 cm</t>
        </is>
      </c>
      <c r="L32" t="inlineStr">
        <is>
          <t>80° bis 110°, einseitig digitalisierbar?</t>
        </is>
      </c>
      <c r="M32" t="inlineStr">
        <is>
          <t>hohler Rücken</t>
        </is>
      </c>
      <c r="N32" t="inlineStr"/>
      <c r="O32" t="inlineStr"/>
      <c r="P32" t="inlineStr"/>
      <c r="Q32" t="n">
        <v>0</v>
      </c>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row>
    <row r="33">
      <c r="A33" t="b">
        <v>1</v>
      </c>
      <c r="B33" t="n">
        <v>52</v>
      </c>
      <c r="C33" t="inlineStr">
        <is>
          <t>L-1522-167111574</t>
        </is>
      </c>
      <c r="D33" t="inlineStr">
        <is>
          <t>998888257</t>
        </is>
      </c>
      <c r="E33" t="inlineStr">
        <is>
          <t>Aal</t>
        </is>
      </c>
      <c r="F33" t="inlineStr"/>
      <c r="G33" t="inlineStr">
        <is>
          <t>III 3, 14 b</t>
        </is>
      </c>
      <c r="H33" t="inlineStr">
        <is>
          <t>III 3, 14 b</t>
        </is>
      </c>
      <c r="I33" t="inlineStr">
        <is>
          <t>X</t>
        </is>
      </c>
      <c r="J33" t="inlineStr">
        <is>
          <t>Papier- oder Pappeinband</t>
        </is>
      </c>
      <c r="K33" t="inlineStr">
        <is>
          <t>bis 25 cm</t>
        </is>
      </c>
      <c r="L33" t="inlineStr">
        <is>
          <t>180°</t>
        </is>
      </c>
      <c r="M33" t="inlineStr">
        <is>
          <t>hohler Rücken</t>
        </is>
      </c>
      <c r="N33" t="inlineStr"/>
      <c r="O33" t="inlineStr">
        <is>
          <t xml:space="preserve">Papierumschlag </t>
        </is>
      </c>
      <c r="P33" t="inlineStr">
        <is>
          <t>Ja</t>
        </is>
      </c>
      <c r="Q33" t="n">
        <v>0</v>
      </c>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row>
    <row r="34">
      <c r="A34" t="b">
        <v>1</v>
      </c>
      <c r="B34" t="n">
        <v>22</v>
      </c>
      <c r="C34" t="inlineStr">
        <is>
          <t>L-1514-315465468</t>
        </is>
      </c>
      <c r="D34" t="inlineStr">
        <is>
          <t>1066937621</t>
        </is>
      </c>
      <c r="E34" t="inlineStr">
        <is>
          <t>Aaf</t>
        </is>
      </c>
      <c r="F34" t="inlineStr"/>
      <c r="G34" t="inlineStr">
        <is>
          <t>III 3, 15</t>
        </is>
      </c>
      <c r="H34" t="inlineStr">
        <is>
          <t>III 3, 15</t>
        </is>
      </c>
      <c r="I34" t="inlineStr">
        <is>
          <t>X</t>
        </is>
      </c>
      <c r="J34" t="inlineStr">
        <is>
          <t>Papier- oder Pappeinband</t>
        </is>
      </c>
      <c r="K34" t="inlineStr">
        <is>
          <t>bis 25 cm</t>
        </is>
      </c>
      <c r="L34" t="inlineStr">
        <is>
          <t>180°</t>
        </is>
      </c>
      <c r="M34" t="inlineStr">
        <is>
          <t>hohler Rücken</t>
        </is>
      </c>
      <c r="N34" t="inlineStr"/>
      <c r="O34" t="inlineStr">
        <is>
          <t>Archivkarton</t>
        </is>
      </c>
      <c r="P34" t="inlineStr">
        <is>
          <t>Nein</t>
        </is>
      </c>
      <c r="Q34" t="n">
        <v>2</v>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row>
    <row r="35">
      <c r="A35" t="b">
        <v>1</v>
      </c>
      <c r="B35" t="n">
        <v>23</v>
      </c>
      <c r="C35" t="inlineStr">
        <is>
          <t>L-1524-315493577</t>
        </is>
      </c>
      <c r="D35" t="inlineStr">
        <is>
          <t>1066963312</t>
        </is>
      </c>
      <c r="E35" t="inlineStr">
        <is>
          <t>Aaf</t>
        </is>
      </c>
      <c r="F35" t="inlineStr"/>
      <c r="G35" t="inlineStr">
        <is>
          <t>III 3, 16</t>
        </is>
      </c>
      <c r="H35" t="inlineStr">
        <is>
          <t>III 3, 16</t>
        </is>
      </c>
      <c r="I35" t="inlineStr">
        <is>
          <t>X</t>
        </is>
      </c>
      <c r="J35" t="inlineStr">
        <is>
          <t>Pergamentband</t>
        </is>
      </c>
      <c r="K35" t="inlineStr">
        <is>
          <t>bis 25 cm</t>
        </is>
      </c>
      <c r="L35" t="inlineStr">
        <is>
          <t>80° bis 110°, einseitig digitalisierbar?</t>
        </is>
      </c>
      <c r="M35" t="inlineStr">
        <is>
          <t>hohler Rücken</t>
        </is>
      </c>
      <c r="N35" t="inlineStr"/>
      <c r="O35" t="inlineStr">
        <is>
          <t xml:space="preserve">Papierumschlag </t>
        </is>
      </c>
      <c r="P35" t="inlineStr">
        <is>
          <t>Ja</t>
        </is>
      </c>
      <c r="Q35" t="n">
        <v>0</v>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row>
    <row r="36">
      <c r="A36" t="b">
        <v>1</v>
      </c>
      <c r="B36" t="n">
        <v>53</v>
      </c>
      <c r="C36" t="inlineStr">
        <is>
          <t>L-1525-170699919</t>
        </is>
      </c>
      <c r="D36" t="inlineStr">
        <is>
          <t>1000482995</t>
        </is>
      </c>
      <c r="E36" t="inlineStr">
        <is>
          <t>Aal</t>
        </is>
      </c>
      <c r="F36" t="inlineStr"/>
      <c r="G36" t="inlineStr">
        <is>
          <t>III 3, 16 a</t>
        </is>
      </c>
      <c r="H36" t="inlineStr">
        <is>
          <t>III 3, 16 a</t>
        </is>
      </c>
      <c r="I36" t="inlineStr"/>
      <c r="J36" t="inlineStr">
        <is>
          <t>Halbpergamentband</t>
        </is>
      </c>
      <c r="K36" t="inlineStr">
        <is>
          <t>bis 25 cm</t>
        </is>
      </c>
      <c r="L36" t="inlineStr">
        <is>
          <t>80° bis 110°, einseitig digitalisierbar?</t>
        </is>
      </c>
      <c r="M36" t="inlineStr">
        <is>
          <t>hohler Rücken</t>
        </is>
      </c>
      <c r="N36" t="inlineStr"/>
      <c r="O36" t="inlineStr"/>
      <c r="P36" t="inlineStr"/>
      <c r="Q36" t="n">
        <v>0</v>
      </c>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row>
    <row r="37">
      <c r="A37" t="b">
        <v>1</v>
      </c>
      <c r="B37" t="n">
        <v>54</v>
      </c>
      <c r="C37" t="inlineStr">
        <is>
          <t>L-1526-153949872</t>
        </is>
      </c>
      <c r="D37" t="inlineStr">
        <is>
          <t>99388654X</t>
        </is>
      </c>
      <c r="E37" t="inlineStr">
        <is>
          <t>Aal</t>
        </is>
      </c>
      <c r="F37" t="inlineStr"/>
      <c r="G37" t="inlineStr">
        <is>
          <t>III 3, 16 b</t>
        </is>
      </c>
      <c r="H37" t="inlineStr">
        <is>
          <t>III 3, 16 b</t>
        </is>
      </c>
      <c r="I37" t="inlineStr">
        <is>
          <t>X</t>
        </is>
      </c>
      <c r="J37" t="inlineStr">
        <is>
          <t>Ledereinband, Schließen, erhabene Buchbeschläge</t>
        </is>
      </c>
      <c r="K37" t="inlineStr">
        <is>
          <t>bis 25 cm</t>
        </is>
      </c>
      <c r="L37" t="inlineStr">
        <is>
          <t>80° bis 110°, einseitig digitalisierbar?</t>
        </is>
      </c>
      <c r="M37" t="inlineStr">
        <is>
          <t>fester Rücken mit Schmuckprägung, Schrift bis in den Falz</t>
        </is>
      </c>
      <c r="N37" t="inlineStr"/>
      <c r="O37" t="inlineStr">
        <is>
          <t>Buchschuh</t>
        </is>
      </c>
      <c r="P37" t="inlineStr">
        <is>
          <t>Nein</t>
        </is>
      </c>
      <c r="Q37" t="n">
        <v>0</v>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row>
    <row r="38">
      <c r="A38" t="b">
        <v>1</v>
      </c>
      <c r="B38" t="inlineStr"/>
      <c r="C38" t="inlineStr">
        <is>
          <t>L-9999-414174909</t>
        </is>
      </c>
      <c r="D38" t="inlineStr">
        <is>
          <t>1137896108</t>
        </is>
      </c>
      <c r="E38" t="inlineStr">
        <is>
          <t>Qd</t>
        </is>
      </c>
      <c r="F38" t="inlineStr"/>
      <c r="G38" t="inlineStr">
        <is>
          <t>III 3, 17</t>
        </is>
      </c>
      <c r="H38" t="inlineStr">
        <is>
          <t>III 3, 17</t>
        </is>
      </c>
      <c r="I38" t="inlineStr">
        <is>
          <t>X</t>
        </is>
      </c>
      <c r="J38" t="inlineStr">
        <is>
          <t>Ledereinband, Schließen, erhabene Buchbeschläge</t>
        </is>
      </c>
      <c r="K38" t="inlineStr">
        <is>
          <t>bis 25 cm</t>
        </is>
      </c>
      <c r="L38" t="inlineStr">
        <is>
          <t>80° bis 110°, einseitig digitalisierbar?</t>
        </is>
      </c>
      <c r="M38" t="inlineStr">
        <is>
          <t>hohler Rücken, stark brüchiges Einbandmaterial</t>
        </is>
      </c>
      <c r="N38" t="inlineStr"/>
      <c r="O38" t="inlineStr">
        <is>
          <t>Buchschuh</t>
        </is>
      </c>
      <c r="P38" t="inlineStr">
        <is>
          <t>Nein</t>
        </is>
      </c>
      <c r="Q38" t="n">
        <v>1</v>
      </c>
      <c r="R38" t="inlineStr"/>
      <c r="S38" t="inlineStr"/>
      <c r="T38" t="inlineStr"/>
      <c r="U38" t="inlineStr"/>
      <c r="V38" t="inlineStr"/>
      <c r="W38" t="inlineStr"/>
      <c r="X38" t="inlineStr"/>
      <c r="Y38" t="inlineStr"/>
      <c r="Z38" t="inlineStr"/>
      <c r="AA38" t="inlineStr">
        <is>
          <t>G</t>
        </is>
      </c>
      <c r="AB38" t="inlineStr">
        <is>
          <t>x</t>
        </is>
      </c>
      <c r="AC38" t="inlineStr"/>
      <c r="AD38" t="inlineStr">
        <is>
          <t>h/E</t>
        </is>
      </c>
      <c r="AE38" t="inlineStr"/>
      <c r="AF38" t="inlineStr"/>
      <c r="AG38" t="inlineStr"/>
      <c r="AH38" t="inlineStr"/>
      <c r="AI38" t="inlineStr"/>
      <c r="AJ38" t="inlineStr">
        <is>
          <t>Pa</t>
        </is>
      </c>
      <c r="AK38" t="inlineStr"/>
      <c r="AL38" t="inlineStr"/>
      <c r="AM38" t="inlineStr"/>
      <c r="AN38" t="inlineStr"/>
      <c r="AO38" t="inlineStr"/>
      <c r="AP38" t="inlineStr"/>
      <c r="AQ38" t="inlineStr"/>
      <c r="AR38" t="inlineStr"/>
      <c r="AS38" t="inlineStr"/>
      <c r="AT38" t="inlineStr"/>
      <c r="AU38" t="inlineStr"/>
      <c r="AV38" t="inlineStr"/>
      <c r="AW38" t="inlineStr"/>
      <c r="AX38" t="inlineStr">
        <is>
          <t>110</t>
        </is>
      </c>
      <c r="AY38" t="inlineStr"/>
      <c r="AZ38" t="inlineStr"/>
      <c r="BA38" t="inlineStr"/>
      <c r="BB38" t="inlineStr">
        <is>
          <t>ja vor</t>
        </is>
      </c>
      <c r="BC38" t="n">
        <v>0.5</v>
      </c>
      <c r="BD38" t="inlineStr"/>
      <c r="BE38" t="inlineStr"/>
      <c r="BF38" t="inlineStr"/>
      <c r="BG38" t="inlineStr">
        <is>
          <t>x</t>
        </is>
      </c>
      <c r="BH38" t="inlineStr"/>
      <c r="BI38" t="inlineStr"/>
      <c r="BJ38" t="inlineStr"/>
      <c r="BK38" t="inlineStr"/>
      <c r="BL38" t="inlineStr"/>
      <c r="BM38" t="inlineStr"/>
      <c r="BN38" t="inlineStr">
        <is>
          <t>x</t>
        </is>
      </c>
      <c r="BO38" t="inlineStr"/>
      <c r="BP38" t="inlineStr"/>
      <c r="BQ38" t="inlineStr"/>
      <c r="BR38" t="inlineStr">
        <is>
          <t>v</t>
        </is>
      </c>
      <c r="BS38" t="inlineStr"/>
      <c r="BT38" t="inlineStr"/>
      <c r="BU38" t="inlineStr"/>
      <c r="BV38" t="inlineStr"/>
      <c r="BW38" t="inlineStr"/>
      <c r="BX38" t="inlineStr"/>
      <c r="BY38" t="inlineStr"/>
      <c r="BZ38" t="inlineStr"/>
      <c r="CA38" t="n">
        <v>0.5</v>
      </c>
      <c r="CB38" t="inlineStr">
        <is>
          <t>Hülse, ggf.! Gelenk mit JP überfangen</t>
        </is>
      </c>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row>
    <row r="39">
      <c r="A39" t="b">
        <v>1</v>
      </c>
      <c r="B39" t="inlineStr"/>
      <c r="C39" t="inlineStr">
        <is>
          <t>L-9999-414987020</t>
        </is>
      </c>
      <c r="D39" t="inlineStr">
        <is>
          <t>1138380563</t>
        </is>
      </c>
      <c r="E39" t="inlineStr">
        <is>
          <t>Qd</t>
        </is>
      </c>
      <c r="F39" t="inlineStr"/>
      <c r="G39" t="inlineStr">
        <is>
          <t>III 3, 17 a</t>
        </is>
      </c>
      <c r="H39" t="inlineStr">
        <is>
          <t>III 3, 17 a</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row>
    <row r="40">
      <c r="A40" t="b">
        <v>1</v>
      </c>
      <c r="B40" t="n">
        <v>63</v>
      </c>
      <c r="C40" t="inlineStr">
        <is>
          <t>L-1524-167207652</t>
        </is>
      </c>
      <c r="D40" t="inlineStr">
        <is>
          <t>998923478</t>
        </is>
      </c>
      <c r="E40" t="inlineStr">
        <is>
          <t>Aal</t>
        </is>
      </c>
      <c r="F40" t="inlineStr"/>
      <c r="G40" t="inlineStr">
        <is>
          <t>III 3, 17 b</t>
        </is>
      </c>
      <c r="H40" t="inlineStr">
        <is>
          <t>III 3, 17b</t>
        </is>
      </c>
      <c r="I40" t="inlineStr">
        <is>
          <t>X</t>
        </is>
      </c>
      <c r="J40" t="inlineStr">
        <is>
          <t>Halbledereinband</t>
        </is>
      </c>
      <c r="K40" t="inlineStr">
        <is>
          <t>bis 25 cm</t>
        </is>
      </c>
      <c r="L40" t="inlineStr">
        <is>
          <t>180°</t>
        </is>
      </c>
      <c r="M40" t="inlineStr">
        <is>
          <t>fester Rücken mit Schmuckprägung</t>
        </is>
      </c>
      <c r="N40" t="inlineStr"/>
      <c r="O40" t="inlineStr"/>
      <c r="P40" t="inlineStr"/>
      <c r="Q40" t="n">
        <v>2</v>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row>
    <row r="41">
      <c r="A41" t="b">
        <v>0</v>
      </c>
      <c r="B41" t="n">
        <v>25</v>
      </c>
      <c r="C41" t="inlineStr">
        <is>
          <t>L-1531-315469935</t>
        </is>
      </c>
      <c r="D41" t="inlineStr">
        <is>
          <t>1066942307</t>
        </is>
      </c>
      <c r="E41" t="inlineStr"/>
      <c r="F41" t="inlineStr"/>
      <c r="G41" t="inlineStr">
        <is>
          <t>III 3, 18</t>
        </is>
      </c>
      <c r="H41" t="inlineStr"/>
      <c r="I41" t="inlineStr"/>
      <c r="J41" t="inlineStr"/>
      <c r="K41" t="inlineStr">
        <is>
          <t>bis 35 cm</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is>
          <t>L</t>
        </is>
      </c>
      <c r="AB41" t="inlineStr"/>
      <c r="AC41" t="inlineStr"/>
      <c r="AD41" t="inlineStr">
        <is>
          <t>f/V</t>
        </is>
      </c>
      <c r="AE41" t="inlineStr"/>
      <c r="AF41" t="inlineStr"/>
      <c r="AG41" t="inlineStr"/>
      <c r="AH41" t="inlineStr"/>
      <c r="AI41" t="inlineStr"/>
      <c r="AJ41" t="inlineStr">
        <is>
          <t>Pa</t>
        </is>
      </c>
      <c r="AK41" t="inlineStr"/>
      <c r="AL41" t="inlineStr"/>
      <c r="AM41" t="inlineStr"/>
      <c r="AN41" t="inlineStr"/>
      <c r="AO41" t="inlineStr"/>
      <c r="AP41" t="inlineStr"/>
      <c r="AQ41" t="inlineStr"/>
      <c r="AR41" t="inlineStr"/>
      <c r="AS41" t="inlineStr"/>
      <c r="AT41" t="inlineStr"/>
      <c r="AU41" t="inlineStr"/>
      <c r="AV41" t="inlineStr"/>
      <c r="AW41" t="inlineStr"/>
      <c r="AX41" t="inlineStr">
        <is>
          <t>110</t>
        </is>
      </c>
      <c r="AY41" t="inlineStr"/>
      <c r="AZ41" t="inlineStr"/>
      <c r="BA41" t="inlineStr"/>
      <c r="BB41" t="inlineStr">
        <is>
          <t>ja vor</t>
        </is>
      </c>
      <c r="BC41" t="n">
        <v>2</v>
      </c>
      <c r="BD41" t="inlineStr"/>
      <c r="BE41" t="inlineStr"/>
      <c r="BF41" t="inlineStr"/>
      <c r="BG41" t="inlineStr"/>
      <c r="BH41" t="inlineStr"/>
      <c r="BI41" t="inlineStr"/>
      <c r="BJ41" t="inlineStr"/>
      <c r="BK41" t="inlineStr"/>
      <c r="BL41" t="inlineStr"/>
      <c r="BM41" t="inlineStr"/>
      <c r="BN41" t="inlineStr">
        <is>
          <t>x</t>
        </is>
      </c>
      <c r="BO41" t="inlineStr">
        <is>
          <t>x</t>
        </is>
      </c>
      <c r="BP41" t="inlineStr">
        <is>
          <t>x</t>
        </is>
      </c>
      <c r="BQ41" t="inlineStr"/>
      <c r="BR41" t="inlineStr">
        <is>
          <t>v</t>
        </is>
      </c>
      <c r="BS41" t="inlineStr"/>
      <c r="BT41" t="inlineStr"/>
      <c r="BU41" t="inlineStr"/>
      <c r="BV41" t="inlineStr"/>
      <c r="BW41" t="inlineStr"/>
      <c r="BX41" t="inlineStr"/>
      <c r="BY41" t="inlineStr"/>
      <c r="BZ41" t="inlineStr"/>
      <c r="CA41" t="n">
        <v>2</v>
      </c>
      <c r="CB41" t="inlineStr">
        <is>
          <t>Gelenk mit JP unterlegen</t>
        </is>
      </c>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row>
    <row r="42">
      <c r="A42" t="b">
        <v>1</v>
      </c>
      <c r="B42" t="inlineStr"/>
      <c r="C42" t="inlineStr">
        <is>
          <t>L-9999-414378776</t>
        </is>
      </c>
      <c r="D42" t="inlineStr">
        <is>
          <t>1138061182</t>
        </is>
      </c>
      <c r="E42" t="inlineStr">
        <is>
          <t>Qd</t>
        </is>
      </c>
      <c r="F42" t="inlineStr"/>
      <c r="G42" t="inlineStr">
        <is>
          <t>III 3, 18</t>
        </is>
      </c>
      <c r="H42" t="inlineStr">
        <is>
          <t>III 3, 18</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row>
    <row r="43">
      <c r="A43" t="b">
        <v>0</v>
      </c>
      <c r="B43" t="n">
        <v>64</v>
      </c>
      <c r="C43" t="inlineStr">
        <is>
          <t>L-1531-336756208</t>
        </is>
      </c>
      <c r="D43" t="inlineStr">
        <is>
          <t>1066941688</t>
        </is>
      </c>
      <c r="E43" t="inlineStr"/>
      <c r="F43" t="inlineStr"/>
      <c r="G43" t="inlineStr">
        <is>
          <t>III 3, 18 (1. angebundenes Werk)</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row>
    <row r="44">
      <c r="A44" t="b">
        <v>1</v>
      </c>
      <c r="B44" t="n">
        <v>65</v>
      </c>
      <c r="C44" t="inlineStr">
        <is>
          <t>L-1525-178547425</t>
        </is>
      </c>
      <c r="D44" t="inlineStr">
        <is>
          <t>1002988691</t>
        </is>
      </c>
      <c r="E44" t="inlineStr">
        <is>
          <t>Aal</t>
        </is>
      </c>
      <c r="F44" t="inlineStr"/>
      <c r="G44" t="inlineStr">
        <is>
          <t>III 3, 18 a</t>
        </is>
      </c>
      <c r="H44" t="inlineStr">
        <is>
          <t>III 3, 18a</t>
        </is>
      </c>
      <c r="I44" t="inlineStr"/>
      <c r="J44" t="inlineStr">
        <is>
          <t>Broschur, Halbpergamentband</t>
        </is>
      </c>
      <c r="K44" t="inlineStr">
        <is>
          <t>bis 25 cm</t>
        </is>
      </c>
      <c r="L44" t="inlineStr">
        <is>
          <t>180°</t>
        </is>
      </c>
      <c r="M44" t="inlineStr"/>
      <c r="N44" t="inlineStr"/>
      <c r="O44" t="inlineStr"/>
      <c r="P44" t="inlineStr"/>
      <c r="Q44" t="n">
        <v>1</v>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row>
    <row r="45">
      <c r="A45" t="b">
        <v>0</v>
      </c>
      <c r="B45" t="n">
        <v>26</v>
      </c>
      <c r="C45" t="inlineStr">
        <is>
          <t>L-1531-315469331</t>
        </is>
      </c>
      <c r="D45" t="inlineStr">
        <is>
          <t>1066941688</t>
        </is>
      </c>
      <c r="E45" t="inlineStr"/>
      <c r="F45" t="inlineStr"/>
      <c r="G45" t="inlineStr">
        <is>
          <t>III 3, 19</t>
        </is>
      </c>
      <c r="H45" t="inlineStr"/>
      <c r="I45" t="inlineStr"/>
      <c r="J45" t="inlineStr"/>
      <c r="K45" t="inlineStr">
        <is>
          <t>bis 35 cm</t>
        </is>
      </c>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is>
          <t>L</t>
        </is>
      </c>
      <c r="AB45" t="inlineStr">
        <is>
          <t>x</t>
        </is>
      </c>
      <c r="AC45" t="inlineStr"/>
      <c r="AD45" t="inlineStr">
        <is>
          <t>f/V</t>
        </is>
      </c>
      <c r="AE45" t="inlineStr"/>
      <c r="AF45" t="inlineStr"/>
      <c r="AG45" t="inlineStr"/>
      <c r="AH45" t="inlineStr"/>
      <c r="AI45" t="inlineStr"/>
      <c r="AJ45" t="inlineStr">
        <is>
          <t>Pa</t>
        </is>
      </c>
      <c r="AK45" t="inlineStr"/>
      <c r="AL45" t="inlineStr"/>
      <c r="AM45" t="inlineStr"/>
      <c r="AN45" t="inlineStr"/>
      <c r="AO45" t="inlineStr"/>
      <c r="AP45" t="inlineStr"/>
      <c r="AQ45" t="inlineStr"/>
      <c r="AR45" t="inlineStr"/>
      <c r="AS45" t="inlineStr"/>
      <c r="AT45" t="inlineStr"/>
      <c r="AU45" t="inlineStr"/>
      <c r="AV45" t="inlineStr"/>
      <c r="AW45" t="inlineStr"/>
      <c r="AX45" t="inlineStr">
        <is>
          <t>110</t>
        </is>
      </c>
      <c r="AY45" t="inlineStr"/>
      <c r="AZ45" t="inlineStr"/>
      <c r="BA45" t="inlineStr"/>
      <c r="BB45" t="inlineStr">
        <is>
          <t>ja vor</t>
        </is>
      </c>
      <c r="BC45" t="n">
        <v>0.5</v>
      </c>
      <c r="BD45" t="inlineStr"/>
      <c r="BE45" t="inlineStr"/>
      <c r="BF45" t="inlineStr"/>
      <c r="BG45" t="inlineStr">
        <is>
          <t>x</t>
        </is>
      </c>
      <c r="BH45" t="inlineStr"/>
      <c r="BI45" t="inlineStr"/>
      <c r="BJ45" t="inlineStr"/>
      <c r="BK45" t="inlineStr"/>
      <c r="BL45" t="inlineStr"/>
      <c r="BM45" t="inlineStr"/>
      <c r="BN45" t="inlineStr">
        <is>
          <t>x</t>
        </is>
      </c>
      <c r="BO45" t="inlineStr">
        <is>
          <t>x</t>
        </is>
      </c>
      <c r="BP45" t="inlineStr">
        <is>
          <t>x</t>
        </is>
      </c>
      <c r="BQ45" t="inlineStr"/>
      <c r="BR45" t="inlineStr"/>
      <c r="BS45" t="inlineStr"/>
      <c r="BT45" t="inlineStr"/>
      <c r="BU45" t="inlineStr"/>
      <c r="BV45" t="inlineStr"/>
      <c r="BW45" t="inlineStr"/>
      <c r="BX45" t="inlineStr"/>
      <c r="BY45" t="inlineStr"/>
      <c r="BZ45" t="inlineStr"/>
      <c r="CA45" t="n">
        <v>0.5</v>
      </c>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row>
    <row r="46">
      <c r="A46" t="b">
        <v>0</v>
      </c>
      <c r="B46" t="n">
        <v>27</v>
      </c>
      <c r="C46" t="inlineStr">
        <is>
          <t>L-1535-315464844</t>
        </is>
      </c>
      <c r="D46" t="inlineStr">
        <is>
          <t>0</t>
        </is>
      </c>
      <c r="E46" t="inlineStr"/>
      <c r="F46" t="inlineStr"/>
      <c r="G46" t="inlineStr">
        <is>
          <t>III 3, 20</t>
        </is>
      </c>
      <c r="H46" t="inlineStr"/>
      <c r="I46" t="inlineStr">
        <is>
          <t>X</t>
        </is>
      </c>
      <c r="J46" t="inlineStr">
        <is>
          <t>Papier- oder Pappeinband, Schließen, erhabene Buchbeschläge</t>
        </is>
      </c>
      <c r="K46" t="inlineStr">
        <is>
          <t>bis 35 cm</t>
        </is>
      </c>
      <c r="L46" t="inlineStr">
        <is>
          <t>180°</t>
        </is>
      </c>
      <c r="M46" t="inlineStr">
        <is>
          <t>hohler Rücken</t>
        </is>
      </c>
      <c r="N46" t="inlineStr"/>
      <c r="O46" t="inlineStr">
        <is>
          <t>Buchschuh</t>
        </is>
      </c>
      <c r="P46" t="inlineStr">
        <is>
          <t>Nein</t>
        </is>
      </c>
      <c r="Q46" t="n">
        <v>2</v>
      </c>
      <c r="R46" t="inlineStr"/>
      <c r="S46" t="inlineStr"/>
      <c r="T46" t="inlineStr"/>
      <c r="U46" t="inlineStr"/>
      <c r="V46" t="inlineStr"/>
      <c r="W46" t="inlineStr"/>
      <c r="X46" t="inlineStr"/>
      <c r="Y46" t="inlineStr"/>
      <c r="Z46" t="inlineStr"/>
      <c r="AA46" t="inlineStr">
        <is>
          <t>Pa</t>
        </is>
      </c>
      <c r="AB46" t="inlineStr">
        <is>
          <t>x</t>
        </is>
      </c>
      <c r="AC46" t="inlineStr"/>
      <c r="AD46" t="inlineStr">
        <is>
          <t>h/E</t>
        </is>
      </c>
      <c r="AE46" t="inlineStr"/>
      <c r="AF46" t="inlineStr"/>
      <c r="AG46" t="inlineStr"/>
      <c r="AH46" t="inlineStr"/>
      <c r="AI46" t="inlineStr"/>
      <c r="AJ46" t="inlineStr">
        <is>
          <t>Pa</t>
        </is>
      </c>
      <c r="AK46" t="inlineStr"/>
      <c r="AL46" t="inlineStr"/>
      <c r="AM46" t="inlineStr"/>
      <c r="AN46" t="inlineStr"/>
      <c r="AO46" t="inlineStr"/>
      <c r="AP46" t="inlineStr"/>
      <c r="AQ46" t="inlineStr"/>
      <c r="AR46" t="inlineStr"/>
      <c r="AS46" t="inlineStr"/>
      <c r="AT46" t="inlineStr"/>
      <c r="AU46" t="inlineStr"/>
      <c r="AV46" t="inlineStr"/>
      <c r="AW46" t="inlineStr"/>
      <c r="AX46" t="inlineStr">
        <is>
          <t>110</t>
        </is>
      </c>
      <c r="AY46" t="inlineStr"/>
      <c r="AZ46" t="inlineStr"/>
      <c r="BA46" t="inlineStr"/>
      <c r="BB46" t="inlineStr">
        <is>
          <t>n</t>
        </is>
      </c>
      <c r="BC46" t="n">
        <v>0</v>
      </c>
      <c r="BD46" t="inlineStr"/>
      <c r="BE46" t="inlineStr"/>
      <c r="BF46" t="inlineStr"/>
      <c r="BG46" t="inlineStr">
        <is>
          <t>x</t>
        </is>
      </c>
      <c r="BH46" t="inlineStr"/>
      <c r="BI46" t="inlineStr"/>
      <c r="BJ46" t="inlineStr"/>
      <c r="BK46" t="inlineStr">
        <is>
          <t>Schaden stabil</t>
        </is>
      </c>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row>
    <row r="47">
      <c r="A47" t="b">
        <v>1</v>
      </c>
      <c r="B47" t="inlineStr"/>
      <c r="C47" t="inlineStr">
        <is>
          <t>L-1535-315464844</t>
        </is>
      </c>
      <c r="D47" t="inlineStr">
        <is>
          <t>1066937036</t>
        </is>
      </c>
      <c r="E47" t="inlineStr">
        <is>
          <t>Aaf</t>
        </is>
      </c>
      <c r="F47" t="inlineStr"/>
      <c r="G47" t="inlineStr">
        <is>
          <t>III 3, 20</t>
        </is>
      </c>
      <c r="H47" t="inlineStr">
        <is>
          <t>III 3, 20</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row>
    <row r="48">
      <c r="A48" t="b">
        <v>1</v>
      </c>
      <c r="B48" t="n">
        <v>28</v>
      </c>
      <c r="C48" t="inlineStr">
        <is>
          <t>L-1535-315470097</t>
        </is>
      </c>
      <c r="D48" t="inlineStr">
        <is>
          <t>106694248X</t>
        </is>
      </c>
      <c r="E48" t="inlineStr">
        <is>
          <t>Aaf</t>
        </is>
      </c>
      <c r="F48" t="inlineStr"/>
      <c r="G48" t="inlineStr">
        <is>
          <t>III 3, 21</t>
        </is>
      </c>
      <c r="H48" t="inlineStr">
        <is>
          <t>III 3, 21</t>
        </is>
      </c>
      <c r="I48" t="inlineStr">
        <is>
          <t>X</t>
        </is>
      </c>
      <c r="J48" t="inlineStr">
        <is>
          <t>Papier- oder Pappeinband, Schließen, erhabene Buchbeschläge</t>
        </is>
      </c>
      <c r="K48" t="inlineStr">
        <is>
          <t>bis 35 cm</t>
        </is>
      </c>
      <c r="L48" t="inlineStr">
        <is>
          <t>180°</t>
        </is>
      </c>
      <c r="M48" t="inlineStr">
        <is>
          <t>hohler Rücken</t>
        </is>
      </c>
      <c r="N48" t="inlineStr"/>
      <c r="O48" t="inlineStr">
        <is>
          <t>Buchschuh</t>
        </is>
      </c>
      <c r="P48" t="inlineStr">
        <is>
          <t>Nein</t>
        </is>
      </c>
      <c r="Q48" t="n">
        <v>2</v>
      </c>
      <c r="R48" t="inlineStr"/>
      <c r="S48" t="inlineStr"/>
      <c r="T48" t="inlineStr"/>
      <c r="U48" t="inlineStr"/>
      <c r="V48" t="inlineStr"/>
      <c r="W48" t="inlineStr"/>
      <c r="X48" t="inlineStr"/>
      <c r="Y48" t="inlineStr"/>
      <c r="Z48" t="inlineStr"/>
      <c r="AA48" t="inlineStr">
        <is>
          <t>Pa</t>
        </is>
      </c>
      <c r="AB48" t="inlineStr">
        <is>
          <t>x</t>
        </is>
      </c>
      <c r="AC48" t="inlineStr"/>
      <c r="AD48" t="inlineStr">
        <is>
          <t>h/E</t>
        </is>
      </c>
      <c r="AE48" t="inlineStr"/>
      <c r="AF48" t="inlineStr"/>
      <c r="AG48" t="inlineStr"/>
      <c r="AH48" t="inlineStr"/>
      <c r="AI48" t="inlineStr"/>
      <c r="AJ48" t="inlineStr">
        <is>
          <t>Pa</t>
        </is>
      </c>
      <c r="AK48" t="inlineStr"/>
      <c r="AL48" t="inlineStr"/>
      <c r="AM48" t="inlineStr"/>
      <c r="AN48" t="inlineStr"/>
      <c r="AO48" t="inlineStr"/>
      <c r="AP48" t="inlineStr"/>
      <c r="AQ48" t="inlineStr"/>
      <c r="AR48" t="inlineStr"/>
      <c r="AS48" t="inlineStr"/>
      <c r="AT48" t="inlineStr"/>
      <c r="AU48" t="inlineStr"/>
      <c r="AV48" t="inlineStr"/>
      <c r="AW48" t="inlineStr"/>
      <c r="AX48" t="inlineStr">
        <is>
          <t>110</t>
        </is>
      </c>
      <c r="AY48" t="inlineStr"/>
      <c r="AZ48" t="inlineStr"/>
      <c r="BA48" t="inlineStr"/>
      <c r="BB48" t="inlineStr">
        <is>
          <t>ja vor</t>
        </is>
      </c>
      <c r="BC48" t="n">
        <v>1.5</v>
      </c>
      <c r="BD48" t="inlineStr"/>
      <c r="BE48" t="inlineStr"/>
      <c r="BF48" t="inlineStr"/>
      <c r="BG48" t="inlineStr">
        <is>
          <t>x</t>
        </is>
      </c>
      <c r="BH48" t="inlineStr"/>
      <c r="BI48" t="inlineStr"/>
      <c r="BJ48" t="inlineStr"/>
      <c r="BK48" t="inlineStr"/>
      <c r="BL48" t="inlineStr"/>
      <c r="BM48" t="inlineStr"/>
      <c r="BN48" t="inlineStr">
        <is>
          <t>x</t>
        </is>
      </c>
      <c r="BO48" t="inlineStr"/>
      <c r="BP48" t="inlineStr">
        <is>
          <t>x</t>
        </is>
      </c>
      <c r="BQ48" t="inlineStr"/>
      <c r="BR48" t="inlineStr"/>
      <c r="BS48" t="inlineStr"/>
      <c r="BT48" t="inlineStr"/>
      <c r="BU48" t="inlineStr"/>
      <c r="BV48" t="inlineStr"/>
      <c r="BW48" t="inlineStr"/>
      <c r="BX48" t="inlineStr"/>
      <c r="BY48" t="inlineStr"/>
      <c r="BZ48" t="inlineStr"/>
      <c r="CA48" t="n">
        <v>1.5</v>
      </c>
      <c r="CB48" t="inlineStr">
        <is>
          <t>v.a. Rücken am Kopf, ggf. Ecke hinten unten; Rest ist stabil genug</t>
        </is>
      </c>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row>
    <row r="49">
      <c r="A49" t="b">
        <v>1</v>
      </c>
      <c r="B49" t="n">
        <v>29</v>
      </c>
      <c r="C49" t="inlineStr">
        <is>
          <t>L-1535-315317280</t>
        </is>
      </c>
      <c r="D49" t="inlineStr">
        <is>
          <t>1066858500</t>
        </is>
      </c>
      <c r="E49" t="inlineStr">
        <is>
          <t>Aaf</t>
        </is>
      </c>
      <c r="F49" t="inlineStr"/>
      <c r="G49" t="inlineStr">
        <is>
          <t>III 3, 22</t>
        </is>
      </c>
      <c r="H49" t="inlineStr">
        <is>
          <t>III 3, 22</t>
        </is>
      </c>
      <c r="I49" t="inlineStr"/>
      <c r="J49" t="inlineStr"/>
      <c r="K49" t="inlineStr">
        <is>
          <t>bis 35 cm</t>
        </is>
      </c>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is>
          <t>HL</t>
        </is>
      </c>
      <c r="AB49" t="inlineStr">
        <is>
          <t>x</t>
        </is>
      </c>
      <c r="AC49" t="inlineStr"/>
      <c r="AD49" t="inlineStr">
        <is>
          <t>h/E</t>
        </is>
      </c>
      <c r="AE49" t="inlineStr"/>
      <c r="AF49" t="inlineStr"/>
      <c r="AG49" t="inlineStr"/>
      <c r="AH49" t="inlineStr"/>
      <c r="AI49" t="inlineStr"/>
      <c r="AJ49" t="inlineStr">
        <is>
          <t>Pa</t>
        </is>
      </c>
      <c r="AK49" t="inlineStr"/>
      <c r="AL49" t="inlineStr"/>
      <c r="AM49" t="inlineStr"/>
      <c r="AN49" t="inlineStr"/>
      <c r="AO49" t="inlineStr"/>
      <c r="AP49" t="inlineStr"/>
      <c r="AQ49" t="inlineStr"/>
      <c r="AR49" t="inlineStr"/>
      <c r="AS49" t="inlineStr"/>
      <c r="AT49" t="inlineStr"/>
      <c r="AU49" t="inlineStr"/>
      <c r="AV49" t="inlineStr"/>
      <c r="AW49" t="inlineStr"/>
      <c r="AX49" t="inlineStr">
        <is>
          <t>110</t>
        </is>
      </c>
      <c r="AY49" t="inlineStr"/>
      <c r="AZ49" t="inlineStr"/>
      <c r="BA49" t="inlineStr"/>
      <c r="BB49" t="inlineStr">
        <is>
          <t>n</t>
        </is>
      </c>
      <c r="BC49" t="n">
        <v>0</v>
      </c>
      <c r="BD49" t="inlineStr"/>
      <c r="BE49" t="inlineStr"/>
      <c r="BF49" t="inlineStr"/>
      <c r="BG49" t="inlineStr"/>
      <c r="BH49" t="inlineStr"/>
      <c r="BI49" t="inlineStr"/>
      <c r="BJ49" t="inlineStr"/>
      <c r="BK49" t="inlineStr">
        <is>
          <t>Schaden stabil</t>
        </is>
      </c>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row>
    <row r="50">
      <c r="A50" t="b">
        <v>1</v>
      </c>
      <c r="B50" t="n">
        <v>30</v>
      </c>
      <c r="C50" t="inlineStr">
        <is>
          <t>L-1540-31549347X</t>
        </is>
      </c>
      <c r="D50" t="inlineStr">
        <is>
          <t>1066963193</t>
        </is>
      </c>
      <c r="E50" t="inlineStr">
        <is>
          <t>Aaf</t>
        </is>
      </c>
      <c r="F50" t="inlineStr"/>
      <c r="G50" t="inlineStr">
        <is>
          <t>III 3, 23</t>
        </is>
      </c>
      <c r="H50" t="inlineStr">
        <is>
          <t>III 3, 23</t>
        </is>
      </c>
      <c r="I50" t="inlineStr">
        <is>
          <t>X</t>
        </is>
      </c>
      <c r="J50" t="inlineStr">
        <is>
          <t>Halbledereinband, Schließen, erhabene Buchbeschläge</t>
        </is>
      </c>
      <c r="K50" t="inlineStr">
        <is>
          <t>bis 35 cm</t>
        </is>
      </c>
      <c r="L50" t="inlineStr">
        <is>
          <t>180°</t>
        </is>
      </c>
      <c r="M50" t="inlineStr">
        <is>
          <t>hohler Rücken, welliger Buchblock</t>
        </is>
      </c>
      <c r="N50" t="inlineStr"/>
      <c r="O50" t="inlineStr">
        <is>
          <t>Buchschuh</t>
        </is>
      </c>
      <c r="P50" t="inlineStr">
        <is>
          <t>Nein</t>
        </is>
      </c>
      <c r="Q50" t="n">
        <v>3</v>
      </c>
      <c r="R50" t="inlineStr"/>
      <c r="S50" t="inlineStr"/>
      <c r="T50" t="inlineStr"/>
      <c r="U50" t="inlineStr"/>
      <c r="V50" t="inlineStr"/>
      <c r="W50" t="inlineStr"/>
      <c r="X50" t="inlineStr"/>
      <c r="Y50" t="inlineStr"/>
      <c r="Z50" t="inlineStr"/>
      <c r="AA50" t="inlineStr">
        <is>
          <t>Pa</t>
        </is>
      </c>
      <c r="AB50" t="inlineStr">
        <is>
          <t>x</t>
        </is>
      </c>
      <c r="AC50" t="inlineStr"/>
      <c r="AD50" t="inlineStr">
        <is>
          <t>h/E</t>
        </is>
      </c>
      <c r="AE50" t="inlineStr"/>
      <c r="AF50" t="inlineStr"/>
      <c r="AG50" t="inlineStr"/>
      <c r="AH50" t="inlineStr"/>
      <c r="AI50" t="inlineStr"/>
      <c r="AJ50" t="inlineStr">
        <is>
          <t>Pa</t>
        </is>
      </c>
      <c r="AK50" t="inlineStr"/>
      <c r="AL50" t="inlineStr"/>
      <c r="AM50" t="inlineStr"/>
      <c r="AN50" t="inlineStr"/>
      <c r="AO50" t="inlineStr"/>
      <c r="AP50" t="inlineStr"/>
      <c r="AQ50" t="inlineStr"/>
      <c r="AR50" t="inlineStr"/>
      <c r="AS50" t="inlineStr"/>
      <c r="AT50" t="inlineStr"/>
      <c r="AU50" t="inlineStr"/>
      <c r="AV50" t="inlineStr"/>
      <c r="AW50" t="inlineStr"/>
      <c r="AX50" t="inlineStr">
        <is>
          <t>110</t>
        </is>
      </c>
      <c r="AY50" t="inlineStr"/>
      <c r="AZ50" t="inlineStr"/>
      <c r="BA50" t="inlineStr"/>
      <c r="BB50" t="inlineStr">
        <is>
          <t>ja vor</t>
        </is>
      </c>
      <c r="BC50" t="n">
        <v>0.5</v>
      </c>
      <c r="BD50" t="inlineStr"/>
      <c r="BE50" t="inlineStr"/>
      <c r="BF50" t="inlineStr"/>
      <c r="BG50" t="inlineStr">
        <is>
          <t>x</t>
        </is>
      </c>
      <c r="BH50" t="inlineStr"/>
      <c r="BI50" t="inlineStr"/>
      <c r="BJ50" t="inlineStr"/>
      <c r="BK50" t="inlineStr"/>
      <c r="BL50" t="inlineStr"/>
      <c r="BM50" t="inlineStr"/>
      <c r="BN50" t="inlineStr">
        <is>
          <t>x</t>
        </is>
      </c>
      <c r="BO50" t="inlineStr">
        <is>
          <t>x</t>
        </is>
      </c>
      <c r="BP50" t="inlineStr">
        <is>
          <t>x</t>
        </is>
      </c>
      <c r="BQ50" t="inlineStr"/>
      <c r="BR50" t="inlineStr"/>
      <c r="BS50" t="inlineStr"/>
      <c r="BT50" t="inlineStr"/>
      <c r="BU50" t="inlineStr"/>
      <c r="BV50" t="inlineStr"/>
      <c r="BW50" t="inlineStr"/>
      <c r="BX50" t="inlineStr"/>
      <c r="BY50" t="inlineStr"/>
      <c r="BZ50" t="inlineStr"/>
      <c r="CA50" t="n">
        <v>0.5</v>
      </c>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row>
    <row r="51">
      <c r="A51" t="b">
        <v>1</v>
      </c>
      <c r="B51" t="n">
        <v>67</v>
      </c>
      <c r="C51" t="inlineStr">
        <is>
          <t>L-1522-315494719</t>
        </is>
      </c>
      <c r="D51" t="inlineStr">
        <is>
          <t>1066964483</t>
        </is>
      </c>
      <c r="E51" t="inlineStr">
        <is>
          <t>Aaf</t>
        </is>
      </c>
      <c r="F51" t="inlineStr"/>
      <c r="G51" t="inlineStr">
        <is>
          <t>III 3, 23 a</t>
        </is>
      </c>
      <c r="H51" t="inlineStr">
        <is>
          <t>III 3, 23 a</t>
        </is>
      </c>
      <c r="I51" t="inlineStr">
        <is>
          <t>X</t>
        </is>
      </c>
      <c r="J51" t="inlineStr">
        <is>
          <t>Broschur</t>
        </is>
      </c>
      <c r="K51" t="inlineStr">
        <is>
          <t>bis 25 cm</t>
        </is>
      </c>
      <c r="L51" t="inlineStr">
        <is>
          <t>180°</t>
        </is>
      </c>
      <c r="M51" t="inlineStr"/>
      <c r="N51" t="inlineStr"/>
      <c r="O51" t="inlineStr"/>
      <c r="P51" t="inlineStr">
        <is>
          <t>Signaturfahne austauschen</t>
        </is>
      </c>
      <c r="Q51" t="n">
        <v>0</v>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row>
    <row r="52">
      <c r="A52" t="b">
        <v>1</v>
      </c>
      <c r="B52" t="n">
        <v>68</v>
      </c>
      <c r="C52" t="inlineStr">
        <is>
          <t>L-1544-178431168</t>
        </is>
      </c>
      <c r="D52" t="inlineStr">
        <is>
          <t>1002922046</t>
        </is>
      </c>
      <c r="E52" t="inlineStr">
        <is>
          <t>Aal</t>
        </is>
      </c>
      <c r="F52" t="inlineStr"/>
      <c r="G52" t="inlineStr">
        <is>
          <t>III 3, 23 b</t>
        </is>
      </c>
      <c r="H52" t="inlineStr">
        <is>
          <t>III 3, 23b</t>
        </is>
      </c>
      <c r="I52" t="inlineStr"/>
      <c r="J52" t="inlineStr"/>
      <c r="K52" t="inlineStr">
        <is>
          <t>bis 25 cm</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is>
          <t>Pa</t>
        </is>
      </c>
      <c r="AB52" t="inlineStr"/>
      <c r="AC52" t="inlineStr"/>
      <c r="AD52" t="inlineStr">
        <is>
          <t>h/E</t>
        </is>
      </c>
      <c r="AE52" t="inlineStr"/>
      <c r="AF52" t="inlineStr"/>
      <c r="AG52" t="inlineStr"/>
      <c r="AH52" t="inlineStr"/>
      <c r="AI52" t="inlineStr"/>
      <c r="AJ52" t="inlineStr">
        <is>
          <t>Pa</t>
        </is>
      </c>
      <c r="AK52" t="inlineStr"/>
      <c r="AL52" t="inlineStr"/>
      <c r="AM52" t="inlineStr"/>
      <c r="AN52" t="inlineStr"/>
      <c r="AO52" t="inlineStr"/>
      <c r="AP52" t="inlineStr"/>
      <c r="AQ52" t="inlineStr"/>
      <c r="AR52" t="inlineStr"/>
      <c r="AS52" t="inlineStr"/>
      <c r="AT52" t="inlineStr"/>
      <c r="AU52" t="inlineStr"/>
      <c r="AV52" t="inlineStr"/>
      <c r="AW52" t="inlineStr"/>
      <c r="AX52" t="inlineStr">
        <is>
          <t>110</t>
        </is>
      </c>
      <c r="AY52" t="inlineStr"/>
      <c r="AZ52" t="inlineStr"/>
      <c r="BA52" t="inlineStr"/>
      <c r="BB52" t="inlineStr">
        <is>
          <t>n</t>
        </is>
      </c>
      <c r="BC52" t="n">
        <v>0</v>
      </c>
      <c r="BD52" t="inlineStr"/>
      <c r="BE52" t="inlineStr"/>
      <c r="BF52" t="inlineStr"/>
      <c r="BG52" t="inlineStr"/>
      <c r="BH52" t="inlineStr"/>
      <c r="BI52" t="inlineStr"/>
      <c r="BJ52" t="inlineStr"/>
      <c r="BK52" t="inlineStr">
        <is>
          <t>Schaden stabil</t>
        </is>
      </c>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row>
    <row r="53">
      <c r="A53" t="b">
        <v>1</v>
      </c>
      <c r="B53" t="n">
        <v>31</v>
      </c>
      <c r="C53" t="inlineStr">
        <is>
          <t>L-1537-315486937</t>
        </is>
      </c>
      <c r="D53" t="inlineStr">
        <is>
          <t>1066956219</t>
        </is>
      </c>
      <c r="E53" t="inlineStr">
        <is>
          <t>Aaf</t>
        </is>
      </c>
      <c r="F53" t="inlineStr"/>
      <c r="G53" t="inlineStr">
        <is>
          <t>III 3, 24</t>
        </is>
      </c>
      <c r="H53" t="inlineStr">
        <is>
          <t>III 3, 24</t>
        </is>
      </c>
      <c r="I53" t="inlineStr">
        <is>
          <t>X</t>
        </is>
      </c>
      <c r="J53" t="inlineStr">
        <is>
          <t>Halbledereinband, Schließen, erhabene Buchbeschläge</t>
        </is>
      </c>
      <c r="K53" t="inlineStr">
        <is>
          <t>bis 35 cm</t>
        </is>
      </c>
      <c r="L53" t="inlineStr">
        <is>
          <t>80° bis 110°, einseitig digitalisierbar?</t>
        </is>
      </c>
      <c r="M53" t="inlineStr">
        <is>
          <t>fester Rücken mit Schmuckprägung</t>
        </is>
      </c>
      <c r="N53" t="inlineStr"/>
      <c r="O53" t="inlineStr">
        <is>
          <t>Buchschuh</t>
        </is>
      </c>
      <c r="P53" t="inlineStr">
        <is>
          <t>Nein</t>
        </is>
      </c>
      <c r="Q53" t="n">
        <v>3</v>
      </c>
      <c r="R53" t="inlineStr"/>
      <c r="S53" t="inlineStr"/>
      <c r="T53" t="inlineStr"/>
      <c r="U53" t="inlineStr"/>
      <c r="V53" t="inlineStr"/>
      <c r="W53" t="inlineStr"/>
      <c r="X53" t="inlineStr"/>
      <c r="Y53" t="inlineStr"/>
      <c r="Z53" t="inlineStr"/>
      <c r="AA53" t="inlineStr">
        <is>
          <t>HL</t>
        </is>
      </c>
      <c r="AB53" t="inlineStr">
        <is>
          <t>x</t>
        </is>
      </c>
      <c r="AC53" t="inlineStr"/>
      <c r="AD53" t="inlineStr">
        <is>
          <t>h/E</t>
        </is>
      </c>
      <c r="AE53" t="inlineStr"/>
      <c r="AF53" t="inlineStr"/>
      <c r="AG53" t="inlineStr"/>
      <c r="AH53" t="inlineStr"/>
      <c r="AI53" t="inlineStr"/>
      <c r="AJ53" t="inlineStr">
        <is>
          <t>Pa</t>
        </is>
      </c>
      <c r="AK53" t="inlineStr"/>
      <c r="AL53" t="inlineStr">
        <is>
          <t>x</t>
        </is>
      </c>
      <c r="AM53" t="inlineStr"/>
      <c r="AN53" t="inlineStr"/>
      <c r="AO53" t="inlineStr"/>
      <c r="AP53" t="inlineStr"/>
      <c r="AQ53" t="inlineStr"/>
      <c r="AR53" t="inlineStr"/>
      <c r="AS53" t="inlineStr"/>
      <c r="AT53" t="inlineStr"/>
      <c r="AU53" t="inlineStr"/>
      <c r="AV53" t="inlineStr"/>
      <c r="AW53" t="inlineStr"/>
      <c r="AX53" t="inlineStr">
        <is>
          <t>110</t>
        </is>
      </c>
      <c r="AY53" t="inlineStr"/>
      <c r="AZ53" t="inlineStr"/>
      <c r="BA53" t="inlineStr"/>
      <c r="BB53" t="inlineStr">
        <is>
          <t>ja vor</t>
        </is>
      </c>
      <c r="BC53" t="n">
        <v>0.5</v>
      </c>
      <c r="BD53" t="inlineStr"/>
      <c r="BE53" t="inlineStr"/>
      <c r="BF53" t="inlineStr"/>
      <c r="BG53" t="inlineStr">
        <is>
          <t>x</t>
        </is>
      </c>
      <c r="BH53" t="inlineStr"/>
      <c r="BI53" t="inlineStr"/>
      <c r="BJ53" t="inlineStr"/>
      <c r="BK53" t="inlineStr"/>
      <c r="BL53" t="inlineStr"/>
      <c r="BM53" t="inlineStr"/>
      <c r="BN53" t="inlineStr">
        <is>
          <t>x</t>
        </is>
      </c>
      <c r="BO53" t="inlineStr">
        <is>
          <t>x</t>
        </is>
      </c>
      <c r="BP53" t="inlineStr">
        <is>
          <t>x</t>
        </is>
      </c>
      <c r="BQ53" t="inlineStr"/>
      <c r="BR53" t="inlineStr">
        <is>
          <t>v</t>
        </is>
      </c>
      <c r="BS53" t="inlineStr"/>
      <c r="BT53" t="inlineStr"/>
      <c r="BU53" t="inlineStr"/>
      <c r="BV53" t="inlineStr"/>
      <c r="BW53" t="inlineStr"/>
      <c r="BX53" t="inlineStr"/>
      <c r="BY53" t="inlineStr"/>
      <c r="BZ53" t="inlineStr"/>
      <c r="CA53" t="n">
        <v>0.5</v>
      </c>
      <c r="CB53" t="inlineStr">
        <is>
          <t>Nur Titelschild und Gelenk vorn unten überfangen mit JP, Rest belassen (ist stabil genug)</t>
        </is>
      </c>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row>
    <row r="54">
      <c r="A54" t="b">
        <v>1</v>
      </c>
      <c r="B54" t="n">
        <v>32</v>
      </c>
      <c r="C54" t="inlineStr">
        <is>
          <t>L-1522-315469528</t>
        </is>
      </c>
      <c r="D54" t="inlineStr">
        <is>
          <t>1066941874</t>
        </is>
      </c>
      <c r="E54" t="inlineStr">
        <is>
          <t>Aaf</t>
        </is>
      </c>
      <c r="F54" t="inlineStr"/>
      <c r="G54" t="inlineStr">
        <is>
          <t>III 3, 25</t>
        </is>
      </c>
      <c r="H54" t="inlineStr">
        <is>
          <t>III 3, 25</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n">
        <v>0</v>
      </c>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row>
    <row r="55">
      <c r="A55" t="b">
        <v>1</v>
      </c>
      <c r="B55" t="n">
        <v>33</v>
      </c>
      <c r="C55" t="inlineStr">
        <is>
          <t>L-1525-315493941</t>
        </is>
      </c>
      <c r="D55" t="inlineStr">
        <is>
          <t>1066963703</t>
        </is>
      </c>
      <c r="E55" t="inlineStr">
        <is>
          <t>Aaf</t>
        </is>
      </c>
      <c r="F55" t="inlineStr"/>
      <c r="G55" t="inlineStr">
        <is>
          <t>III 3, 26</t>
        </is>
      </c>
      <c r="H55" t="inlineStr">
        <is>
          <t>III 3, 26</t>
        </is>
      </c>
      <c r="I55" t="inlineStr">
        <is>
          <t>X</t>
        </is>
      </c>
      <c r="J55" t="inlineStr">
        <is>
          <t>Pergamentband</t>
        </is>
      </c>
      <c r="K55" t="inlineStr">
        <is>
          <t>bis 25 cm</t>
        </is>
      </c>
      <c r="L55" t="inlineStr">
        <is>
          <t>80° bis 110°, einseitig digitalisierbar?</t>
        </is>
      </c>
      <c r="M55" t="inlineStr">
        <is>
          <t>hohler Rücken</t>
        </is>
      </c>
      <c r="N55" t="inlineStr"/>
      <c r="O55" t="inlineStr">
        <is>
          <t>Kassette</t>
        </is>
      </c>
      <c r="P55" t="inlineStr">
        <is>
          <t>Nein</t>
        </is>
      </c>
      <c r="Q55" t="n">
        <v>0</v>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n">
        <v>0</v>
      </c>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row>
    <row r="56">
      <c r="A56" t="b">
        <v>1</v>
      </c>
      <c r="B56" t="n">
        <v>34</v>
      </c>
      <c r="C56" t="inlineStr">
        <is>
          <t>L-1522-31548828X</t>
        </is>
      </c>
      <c r="D56" t="inlineStr">
        <is>
          <t>1066957665</t>
        </is>
      </c>
      <c r="E56" t="inlineStr">
        <is>
          <t>Aaf</t>
        </is>
      </c>
      <c r="F56" t="inlineStr"/>
      <c r="G56" t="inlineStr">
        <is>
          <t>III 3, 27</t>
        </is>
      </c>
      <c r="H56" t="inlineStr">
        <is>
          <t>III 3, 27</t>
        </is>
      </c>
      <c r="I56" t="inlineStr">
        <is>
          <t>X</t>
        </is>
      </c>
      <c r="J56" t="inlineStr">
        <is>
          <t>Broschur, Papier- oder Pappeinband</t>
        </is>
      </c>
      <c r="K56" t="inlineStr">
        <is>
          <t>bis 25 cm</t>
        </is>
      </c>
      <c r="L56" t="inlineStr">
        <is>
          <t>180°</t>
        </is>
      </c>
      <c r="M56" t="inlineStr"/>
      <c r="N56" t="inlineStr"/>
      <c r="O56" t="inlineStr"/>
      <c r="P56" t="inlineStr"/>
      <c r="Q56" t="n">
        <v>0</v>
      </c>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n">
        <v>0</v>
      </c>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row>
    <row r="57">
      <c r="A57" t="b">
        <v>1</v>
      </c>
      <c r="B57" t="n">
        <v>69</v>
      </c>
      <c r="C57" t="inlineStr">
        <is>
          <t>L-1523-170696316</t>
        </is>
      </c>
      <c r="D57" t="inlineStr">
        <is>
          <t>1000479455</t>
        </is>
      </c>
      <c r="E57" t="inlineStr">
        <is>
          <t>Aal</t>
        </is>
      </c>
      <c r="F57" t="inlineStr"/>
      <c r="G57" t="inlineStr">
        <is>
          <t>III 3, 27 a</t>
        </is>
      </c>
      <c r="H57" t="inlineStr">
        <is>
          <t>III 3, 27 a</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n">
        <v>0</v>
      </c>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row>
    <row r="58">
      <c r="A58" t="b">
        <v>1</v>
      </c>
      <c r="B58" t="n">
        <v>70</v>
      </c>
      <c r="C58" t="inlineStr">
        <is>
          <t>L-1523-175552843</t>
        </is>
      </c>
      <c r="D58" t="inlineStr">
        <is>
          <t>1001776801</t>
        </is>
      </c>
      <c r="E58" t="inlineStr">
        <is>
          <t>Aal</t>
        </is>
      </c>
      <c r="F58" t="inlineStr"/>
      <c r="G58" t="inlineStr">
        <is>
          <t>III 3, 27 b</t>
        </is>
      </c>
      <c r="H58" t="inlineStr">
        <is>
          <t>III 3, 27 b</t>
        </is>
      </c>
      <c r="I58" t="inlineStr"/>
      <c r="J58" t="inlineStr">
        <is>
          <t>Broschur, Halbpergamentband</t>
        </is>
      </c>
      <c r="K58" t="inlineStr">
        <is>
          <t>bis 25 cm</t>
        </is>
      </c>
      <c r="L58" t="inlineStr">
        <is>
          <t>180°</t>
        </is>
      </c>
      <c r="M58" t="inlineStr"/>
      <c r="N58" t="inlineStr"/>
      <c r="O58" t="inlineStr"/>
      <c r="P58" t="inlineStr"/>
      <c r="Q58" t="n">
        <v>1</v>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n">
        <v>0</v>
      </c>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row>
    <row r="59">
      <c r="A59" t="b">
        <v>1</v>
      </c>
      <c r="B59" t="n">
        <v>71</v>
      </c>
      <c r="C59" t="inlineStr">
        <is>
          <t>L-1524-162673280</t>
        </is>
      </c>
      <c r="D59" t="inlineStr">
        <is>
          <t>996725954</t>
        </is>
      </c>
      <c r="E59" t="inlineStr">
        <is>
          <t>Aal</t>
        </is>
      </c>
      <c r="F59" t="inlineStr"/>
      <c r="G59" t="inlineStr">
        <is>
          <t>III 3, 27 c</t>
        </is>
      </c>
      <c r="H59" t="inlineStr">
        <is>
          <t>III 3, 27 c</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n">
        <v>0</v>
      </c>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row>
    <row r="60">
      <c r="A60" t="b">
        <v>1</v>
      </c>
      <c r="B60" t="n">
        <v>72</v>
      </c>
      <c r="C60" t="inlineStr">
        <is>
          <t>L-1523-15411331X</t>
        </is>
      </c>
      <c r="D60" t="inlineStr">
        <is>
          <t>993973221</t>
        </is>
      </c>
      <c r="E60" t="inlineStr">
        <is>
          <t>Aal</t>
        </is>
      </c>
      <c r="F60" t="inlineStr"/>
      <c r="G60" t="inlineStr">
        <is>
          <t>III 3, 27 d</t>
        </is>
      </c>
      <c r="H60" t="inlineStr">
        <is>
          <t>III 3, 27d</t>
        </is>
      </c>
      <c r="I60" t="inlineStr">
        <is>
          <t>X</t>
        </is>
      </c>
      <c r="J60" t="inlineStr">
        <is>
          <t>Ledereinband, Schließen, erhabene Buchbeschläge</t>
        </is>
      </c>
      <c r="K60" t="inlineStr">
        <is>
          <t>bis 25 cm</t>
        </is>
      </c>
      <c r="L60" t="inlineStr">
        <is>
          <t>80° bis 110°, einseitig digitalisierbar?</t>
        </is>
      </c>
      <c r="M60" t="inlineStr">
        <is>
          <t>hohler Rücken</t>
        </is>
      </c>
      <c r="N60" t="inlineStr"/>
      <c r="O60" t="inlineStr">
        <is>
          <t>Buchschuh</t>
        </is>
      </c>
      <c r="P60" t="inlineStr">
        <is>
          <t>Nein</t>
        </is>
      </c>
      <c r="Q60" t="n">
        <v>0</v>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n">
        <v>0</v>
      </c>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row>
    <row r="61">
      <c r="A61" t="b">
        <v>1</v>
      </c>
      <c r="B61" t="n">
        <v>73</v>
      </c>
      <c r="C61" t="inlineStr">
        <is>
          <t>L-2007-325402</t>
        </is>
      </c>
      <c r="D61" t="inlineStr">
        <is>
          <t>986063355</t>
        </is>
      </c>
      <c r="E61" t="inlineStr">
        <is>
          <t>Aa</t>
        </is>
      </c>
      <c r="F61" t="inlineStr"/>
      <c r="G61" t="inlineStr">
        <is>
          <t>III 3, 27 e</t>
        </is>
      </c>
      <c r="H61" t="inlineStr">
        <is>
          <t>III 3, 27 e</t>
        </is>
      </c>
      <c r="I61" t="inlineStr"/>
      <c r="J61" t="inlineStr">
        <is>
          <t>Broschur</t>
        </is>
      </c>
      <c r="K61" t="inlineStr">
        <is>
          <t>bis 25 cm</t>
        </is>
      </c>
      <c r="L61" t="inlineStr">
        <is>
          <t>180°</t>
        </is>
      </c>
      <c r="M61" t="inlineStr">
        <is>
          <t>gefaltete Blätter</t>
        </is>
      </c>
      <c r="N61" t="inlineStr"/>
      <c r="O61" t="inlineStr">
        <is>
          <t>Mappe</t>
        </is>
      </c>
      <c r="P61" t="inlineStr">
        <is>
          <t>Nein</t>
        </is>
      </c>
      <c r="Q61" t="n">
        <v>1</v>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n">
        <v>0</v>
      </c>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row>
    <row r="62">
      <c r="A62" t="b">
        <v>1</v>
      </c>
      <c r="B62" t="n">
        <v>35</v>
      </c>
      <c r="C62" t="inlineStr">
        <is>
          <t>L-1523-165117486</t>
        </is>
      </c>
      <c r="D62" t="inlineStr">
        <is>
          <t>997856157</t>
        </is>
      </c>
      <c r="E62" t="inlineStr">
        <is>
          <t>Aal</t>
        </is>
      </c>
      <c r="F62" t="inlineStr"/>
      <c r="G62" t="inlineStr">
        <is>
          <t>III 3, 28</t>
        </is>
      </c>
      <c r="H62" t="inlineStr">
        <is>
          <t>III 3, 28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n">
        <v>0</v>
      </c>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row>
    <row r="63">
      <c r="A63" t="b">
        <v>1</v>
      </c>
      <c r="B63" t="n">
        <v>36</v>
      </c>
      <c r="C63" t="inlineStr">
        <is>
          <t>L-1524-176403655</t>
        </is>
      </c>
      <c r="D63" t="inlineStr">
        <is>
          <t>1002053153</t>
        </is>
      </c>
      <c r="E63" t="inlineStr">
        <is>
          <t>Aal</t>
        </is>
      </c>
      <c r="F63" t="inlineStr"/>
      <c r="G63" t="inlineStr">
        <is>
          <t>III 3, 29</t>
        </is>
      </c>
      <c r="H63" t="inlineStr">
        <is>
          <t>III 3, 29</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n">
        <v>0</v>
      </c>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row>
    <row r="64">
      <c r="A64" t="b">
        <v>1</v>
      </c>
      <c r="B64" t="n">
        <v>37</v>
      </c>
      <c r="C64" t="inlineStr">
        <is>
          <t>L-1525-167684566</t>
        </is>
      </c>
      <c r="D64" t="inlineStr">
        <is>
          <t>999177729</t>
        </is>
      </c>
      <c r="E64" t="inlineStr">
        <is>
          <t>Aal</t>
        </is>
      </c>
      <c r="F64" t="inlineStr"/>
      <c r="G64" t="inlineStr">
        <is>
          <t>III 3, 30</t>
        </is>
      </c>
      <c r="H64" t="inlineStr">
        <is>
          <t>III 3, 30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n">
        <v>0</v>
      </c>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row>
    <row r="65">
      <c r="A65" t="b">
        <v>1</v>
      </c>
      <c r="B65" t="n">
        <v>38</v>
      </c>
      <c r="C65" t="inlineStr">
        <is>
          <t>L-1527-170103552</t>
        </is>
      </c>
      <c r="D65" t="inlineStr">
        <is>
          <t>1000152936</t>
        </is>
      </c>
      <c r="E65" t="inlineStr">
        <is>
          <t>Aal</t>
        </is>
      </c>
      <c r="F65" t="inlineStr"/>
      <c r="G65" t="inlineStr">
        <is>
          <t>III 3, 31</t>
        </is>
      </c>
      <c r="H65" t="inlineStr">
        <is>
          <t>III 3, 31</t>
        </is>
      </c>
      <c r="I65" t="inlineStr"/>
      <c r="J65" t="inlineStr">
        <is>
          <t>Pergamentband</t>
        </is>
      </c>
      <c r="K65" t="inlineStr">
        <is>
          <t>bis 25 cm</t>
        </is>
      </c>
      <c r="L65" t="inlineStr">
        <is>
          <t>80° bis 110°, einseitig digitalisierbar?</t>
        </is>
      </c>
      <c r="M65" t="inlineStr"/>
      <c r="N65" t="inlineStr"/>
      <c r="O65" t="inlineStr"/>
      <c r="P65" t="inlineStr"/>
      <c r="Q65" t="n">
        <v>0</v>
      </c>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n">
        <v>0</v>
      </c>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row>
    <row r="66">
      <c r="A66" t="b">
        <v>1</v>
      </c>
      <c r="B66" t="n">
        <v>39</v>
      </c>
      <c r="C66" t="inlineStr">
        <is>
          <t>L-9999-154449180</t>
        </is>
      </c>
      <c r="D66" t="inlineStr">
        <is>
          <t>994061757</t>
        </is>
      </c>
      <c r="E66" t="inlineStr">
        <is>
          <t>Aal</t>
        </is>
      </c>
      <c r="F66" t="inlineStr"/>
      <c r="G66" t="inlineStr">
        <is>
          <t>III 3, 32</t>
        </is>
      </c>
      <c r="H66" t="inlineStr">
        <is>
          <t>III 3, 32</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n">
        <v>0</v>
      </c>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row>
    <row r="67">
      <c r="A67" t="b">
        <v>1</v>
      </c>
      <c r="B67" t="n">
        <v>40</v>
      </c>
      <c r="C67" t="inlineStr">
        <is>
          <t>L-1546-167648829</t>
        </is>
      </c>
      <c r="D67" t="inlineStr">
        <is>
          <t>999175432</t>
        </is>
      </c>
      <c r="E67" t="inlineStr">
        <is>
          <t>Aal</t>
        </is>
      </c>
      <c r="F67" t="inlineStr"/>
      <c r="G67" t="inlineStr">
        <is>
          <t>III 3, 33</t>
        </is>
      </c>
      <c r="H67" t="inlineStr">
        <is>
          <t>III 3, 33</t>
        </is>
      </c>
      <c r="I67" t="inlineStr"/>
      <c r="J67" t="inlineStr">
        <is>
          <t>Halbpergamentband</t>
        </is>
      </c>
      <c r="K67" t="inlineStr">
        <is>
          <t>bis 25 cm</t>
        </is>
      </c>
      <c r="L67" t="inlineStr">
        <is>
          <t>180°</t>
        </is>
      </c>
      <c r="M67" t="inlineStr">
        <is>
          <t>hohler Rücken</t>
        </is>
      </c>
      <c r="N67" t="inlineStr"/>
      <c r="O67" t="inlineStr"/>
      <c r="P67" t="inlineStr"/>
      <c r="Q67" t="n">
        <v>0</v>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n">
        <v>0</v>
      </c>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row>
    <row r="68">
      <c r="A68" t="b">
        <v>1</v>
      </c>
      <c r="B68" t="n">
        <v>41</v>
      </c>
      <c r="C68" t="inlineStr">
        <is>
          <t>L-1522-165117257</t>
        </is>
      </c>
      <c r="D68" t="inlineStr">
        <is>
          <t>997855789</t>
        </is>
      </c>
      <c r="E68" t="inlineStr">
        <is>
          <t>Aal</t>
        </is>
      </c>
      <c r="F68" t="inlineStr"/>
      <c r="G68" t="inlineStr">
        <is>
          <t>III 3, 34</t>
        </is>
      </c>
      <c r="H68" t="inlineStr">
        <is>
          <t>III 3, 34</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n">
        <v>0</v>
      </c>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row>
    <row r="69">
      <c r="A69" t="b">
        <v>1</v>
      </c>
      <c r="B69" t="n">
        <v>42</v>
      </c>
      <c r="C69" t="inlineStr">
        <is>
          <t>L-2009-322630</t>
        </is>
      </c>
      <c r="D69" t="inlineStr">
        <is>
          <t>998431591</t>
        </is>
      </c>
      <c r="E69" t="inlineStr">
        <is>
          <t>Aa</t>
        </is>
      </c>
      <c r="F69" t="inlineStr"/>
      <c r="G69" t="inlineStr">
        <is>
          <t>III 3, 35</t>
        </is>
      </c>
      <c r="H69" t="inlineStr">
        <is>
          <t>III 3, 35</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n">
        <v>0</v>
      </c>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row>
    <row r="70">
      <c r="A70" t="b">
        <v>1</v>
      </c>
      <c r="B70" t="n">
        <v>43</v>
      </c>
      <c r="C70" t="inlineStr">
        <is>
          <t>L-2012-301916</t>
        </is>
      </c>
      <c r="D70" t="inlineStr">
        <is>
          <t>1013629493</t>
        </is>
      </c>
      <c r="E70" t="inlineStr">
        <is>
          <t>Aa</t>
        </is>
      </c>
      <c r="F70" t="inlineStr"/>
      <c r="G70" t="inlineStr">
        <is>
          <t>III 3, 36</t>
        </is>
      </c>
      <c r="H70" t="inlineStr">
        <is>
          <t>III 3, 36</t>
        </is>
      </c>
      <c r="I70" t="inlineStr"/>
      <c r="J70" t="inlineStr">
        <is>
          <t>Ledereinband, Schließen, erhabene Buchbeschläge</t>
        </is>
      </c>
      <c r="K70" t="inlineStr">
        <is>
          <t>bis 35 cm</t>
        </is>
      </c>
      <c r="L70" t="inlineStr">
        <is>
          <t>80° bis 110°, einseitig digitalisierbar?</t>
        </is>
      </c>
      <c r="M70" t="inlineStr">
        <is>
          <t>Schrift bis in den Falz</t>
        </is>
      </c>
      <c r="N70" t="inlineStr"/>
      <c r="O70" t="inlineStr"/>
      <c r="P70" t="inlineStr"/>
      <c r="Q70" t="n">
        <v>0</v>
      </c>
      <c r="R70" t="inlineStr"/>
      <c r="S70" t="inlineStr"/>
      <c r="T70" t="inlineStr"/>
      <c r="U70" t="inlineStr"/>
      <c r="V70" t="inlineStr"/>
      <c r="W70" t="inlineStr"/>
      <c r="X70" t="inlineStr"/>
      <c r="Y70" t="inlineStr"/>
      <c r="Z70" t="inlineStr"/>
      <c r="AA70" t="inlineStr">
        <is>
          <t>HD</t>
        </is>
      </c>
      <c r="AB70" t="inlineStr"/>
      <c r="AC70" t="inlineStr">
        <is>
          <t>x</t>
        </is>
      </c>
      <c r="AD70" t="inlineStr">
        <is>
          <t>f</t>
        </is>
      </c>
      <c r="AE70" t="inlineStr"/>
      <c r="AF70" t="inlineStr"/>
      <c r="AG70" t="inlineStr"/>
      <c r="AH70" t="inlineStr"/>
      <c r="AI70" t="inlineStr"/>
      <c r="AJ70" t="inlineStr">
        <is>
          <t>Pa</t>
        </is>
      </c>
      <c r="AK70" t="inlineStr"/>
      <c r="AL70" t="inlineStr"/>
      <c r="AM70" t="inlineStr"/>
      <c r="AN70" t="inlineStr">
        <is>
          <t>x</t>
        </is>
      </c>
      <c r="AO70" t="inlineStr"/>
      <c r="AP70" t="inlineStr"/>
      <c r="AQ70" t="inlineStr"/>
      <c r="AR70" t="inlineStr"/>
      <c r="AS70" t="inlineStr"/>
      <c r="AT70" t="inlineStr"/>
      <c r="AU70" t="inlineStr"/>
      <c r="AV70" t="n">
        <v>0</v>
      </c>
      <c r="AW70" t="inlineStr">
        <is>
          <t>x</t>
        </is>
      </c>
      <c r="AX70" t="inlineStr">
        <is>
          <t>45</t>
        </is>
      </c>
      <c r="AY70" t="inlineStr"/>
      <c r="AZ70" t="inlineStr"/>
      <c r="BA70" t="inlineStr"/>
      <c r="BB70" t="inlineStr">
        <is>
          <t>n</t>
        </is>
      </c>
      <c r="BC70" t="n">
        <v>0</v>
      </c>
      <c r="BD70" t="inlineStr"/>
      <c r="BE70" t="inlineStr"/>
      <c r="BF70" t="inlineStr"/>
      <c r="BG70" t="inlineStr"/>
      <c r="BH70" t="inlineStr"/>
      <c r="BI70" t="inlineStr"/>
      <c r="BJ70" t="inlineStr"/>
      <c r="BK70" t="inlineStr"/>
      <c r="BL70" t="inlineStr">
        <is>
          <t>x 45</t>
        </is>
      </c>
      <c r="BM70" t="inlineStr">
        <is>
          <t>Box (sperrt)</t>
        </is>
      </c>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row>
    <row r="71">
      <c r="A71" t="b">
        <v>1</v>
      </c>
      <c r="B71" t="n">
        <v>75</v>
      </c>
      <c r="C71" t="inlineStr">
        <is>
          <t>L-1556-31532421X</t>
        </is>
      </c>
      <c r="D71" t="inlineStr">
        <is>
          <t>1066865930</t>
        </is>
      </c>
      <c r="E71" t="inlineStr">
        <is>
          <t>Aaf</t>
        </is>
      </c>
      <c r="F71" t="inlineStr"/>
      <c r="G71" t="inlineStr">
        <is>
          <t>III 4, 1</t>
        </is>
      </c>
      <c r="H71" t="inlineStr">
        <is>
          <t>III 4, 1</t>
        </is>
      </c>
      <c r="I71" t="inlineStr">
        <is>
          <t>X</t>
        </is>
      </c>
      <c r="J71" t="inlineStr">
        <is>
          <t>Broschur, Halbgewebeband</t>
        </is>
      </c>
      <c r="K71" t="inlineStr">
        <is>
          <t>bis 25 cm</t>
        </is>
      </c>
      <c r="L71" t="inlineStr">
        <is>
          <t>80° bis 110°, einseitig digitalisierbar?</t>
        </is>
      </c>
      <c r="M71" t="inlineStr"/>
      <c r="N71" t="inlineStr"/>
      <c r="O71" t="inlineStr"/>
      <c r="P71" t="inlineStr"/>
      <c r="Q71" t="n">
        <v>1</v>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n">
        <v>0</v>
      </c>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row>
    <row r="72">
      <c r="A72" t="b">
        <v>1</v>
      </c>
      <c r="B72" t="n">
        <v>76</v>
      </c>
      <c r="C72" t="inlineStr">
        <is>
          <t>L-1501-315306459</t>
        </is>
      </c>
      <c r="D72" t="inlineStr">
        <is>
          <t>1066847150</t>
        </is>
      </c>
      <c r="E72" t="inlineStr">
        <is>
          <t>Aaf</t>
        </is>
      </c>
      <c r="F72" t="inlineStr"/>
      <c r="G72" t="inlineStr">
        <is>
          <t>III 5, 1</t>
        </is>
      </c>
      <c r="H72" t="inlineStr">
        <is>
          <t>III 5, 1</t>
        </is>
      </c>
      <c r="I72" t="inlineStr"/>
      <c r="J72" t="inlineStr"/>
      <c r="K72" t="inlineStr">
        <is>
          <t>bis 42 cm</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is>
          <t>HL</t>
        </is>
      </c>
      <c r="AB72" t="inlineStr">
        <is>
          <t>x</t>
        </is>
      </c>
      <c r="AC72" t="inlineStr"/>
      <c r="AD72" t="inlineStr">
        <is>
          <t>h/E</t>
        </is>
      </c>
      <c r="AE72" t="inlineStr"/>
      <c r="AF72" t="inlineStr"/>
      <c r="AG72" t="inlineStr"/>
      <c r="AH72" t="inlineStr"/>
      <c r="AI72" t="inlineStr"/>
      <c r="AJ72" t="inlineStr">
        <is>
          <t>Pa</t>
        </is>
      </c>
      <c r="AK72" t="inlineStr"/>
      <c r="AL72" t="inlineStr"/>
      <c r="AM72" t="inlineStr"/>
      <c r="AN72" t="inlineStr"/>
      <c r="AO72" t="inlineStr"/>
      <c r="AP72" t="inlineStr"/>
      <c r="AQ72" t="inlineStr"/>
      <c r="AR72" t="inlineStr"/>
      <c r="AS72" t="inlineStr"/>
      <c r="AT72" t="inlineStr">
        <is>
          <t>B/I/R</t>
        </is>
      </c>
      <c r="AU72" t="inlineStr">
        <is>
          <t>x</t>
        </is>
      </c>
      <c r="AV72" t="inlineStr"/>
      <c r="AW72" t="inlineStr"/>
      <c r="AX72" t="inlineStr">
        <is>
          <t>45</t>
        </is>
      </c>
      <c r="AY72" t="inlineStr"/>
      <c r="AZ72" t="inlineStr"/>
      <c r="BA72" t="inlineStr"/>
      <c r="BB72" t="inlineStr">
        <is>
          <t>n</t>
        </is>
      </c>
      <c r="BC72" t="n">
        <v>0</v>
      </c>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row>
    <row r="73">
      <c r="A73" t="b">
        <v>1</v>
      </c>
      <c r="B73" t="n">
        <v>77</v>
      </c>
      <c r="C73" t="inlineStr">
        <is>
          <t>L-1512-315492287</t>
        </is>
      </c>
      <c r="D73" t="inlineStr">
        <is>
          <t>1066961883</t>
        </is>
      </c>
      <c r="E73" t="inlineStr">
        <is>
          <t>Aaf</t>
        </is>
      </c>
      <c r="F73" t="inlineStr"/>
      <c r="G73" t="inlineStr">
        <is>
          <t>III 5, 2</t>
        </is>
      </c>
      <c r="H73" t="inlineStr">
        <is>
          <t>III 5, 2</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n">
        <v>0</v>
      </c>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row>
    <row r="74">
      <c r="A74" t="b">
        <v>1</v>
      </c>
      <c r="B74" t="n">
        <v>78</v>
      </c>
      <c r="C74" t="inlineStr">
        <is>
          <t>L-1507-315492791</t>
        </is>
      </c>
      <c r="D74" t="inlineStr">
        <is>
          <t>106696243X</t>
        </is>
      </c>
      <c r="E74" t="inlineStr">
        <is>
          <t>Aaf</t>
        </is>
      </c>
      <c r="F74" t="inlineStr"/>
      <c r="G74" t="inlineStr">
        <is>
          <t>III 6, 1</t>
        </is>
      </c>
      <c r="H74" t="inlineStr">
        <is>
          <t>III 6, 1</t>
        </is>
      </c>
      <c r="I74" t="inlineStr">
        <is>
          <t>X</t>
        </is>
      </c>
      <c r="J74" t="inlineStr">
        <is>
          <t>Gewebeeinband</t>
        </is>
      </c>
      <c r="K74" t="inlineStr">
        <is>
          <t>bis 25 cm</t>
        </is>
      </c>
      <c r="L74" t="inlineStr">
        <is>
          <t>80° bis 110°, einseitig digitalisierbar?</t>
        </is>
      </c>
      <c r="M74" t="inlineStr">
        <is>
          <t>fester Rücken mit Schmuckprägung</t>
        </is>
      </c>
      <c r="N74" t="inlineStr"/>
      <c r="O74" t="inlineStr"/>
      <c r="P74" t="inlineStr"/>
      <c r="Q74" t="n">
        <v>0</v>
      </c>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n">
        <v>0</v>
      </c>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row>
    <row r="75">
      <c r="A75" t="b">
        <v>1</v>
      </c>
      <c r="B75" t="inlineStr"/>
      <c r="C75" t="inlineStr">
        <is>
          <t>L-1510-315218819</t>
        </is>
      </c>
      <c r="D75" t="inlineStr">
        <is>
          <t>1066798702</t>
        </is>
      </c>
      <c r="E75" t="inlineStr">
        <is>
          <t>Aaf</t>
        </is>
      </c>
      <c r="F75" t="inlineStr"/>
      <c r="G75" t="inlineStr">
        <is>
          <t>III 6, 2</t>
        </is>
      </c>
      <c r="H75" t="inlineStr">
        <is>
          <t>III 6, 2</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row>
    <row r="76">
      <c r="A76" t="b">
        <v>0</v>
      </c>
      <c r="B76" t="n">
        <v>80</v>
      </c>
      <c r="C76" t="inlineStr">
        <is>
          <t>L-1510-315490659</t>
        </is>
      </c>
      <c r="D76" t="inlineStr">
        <is>
          <t>1066960135</t>
        </is>
      </c>
      <c r="E76" t="inlineStr"/>
      <c r="F76" t="inlineStr"/>
      <c r="G76" t="inlineStr">
        <is>
          <t>III 6, 3</t>
        </is>
      </c>
      <c r="H76" t="inlineStr"/>
      <c r="I76" t="inlineStr"/>
      <c r="J76" t="inlineStr"/>
      <c r="K76" t="inlineStr"/>
      <c r="L76" t="inlineStr"/>
      <c r="M76" t="inlineStr"/>
      <c r="N76" t="inlineStr"/>
      <c r="O76" t="inlineStr"/>
      <c r="P76" t="inlineStr"/>
      <c r="Q76" t="inlineStr"/>
      <c r="R76" t="inlineStr"/>
      <c r="S76" t="inlineStr"/>
      <c r="T76" t="inlineStr"/>
      <c r="U76" t="inlineStr"/>
      <c r="V76" t="inlineStr">
        <is>
          <t>DA</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n">
        <v>0</v>
      </c>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row>
    <row r="77">
      <c r="A77" t="b">
        <v>1</v>
      </c>
      <c r="B77" t="inlineStr"/>
      <c r="C77" t="inlineStr">
        <is>
          <t>L-1507-315329408</t>
        </is>
      </c>
      <c r="D77" t="inlineStr">
        <is>
          <t>1066871604</t>
        </is>
      </c>
      <c r="E77" t="inlineStr">
        <is>
          <t>Aaf</t>
        </is>
      </c>
      <c r="F77" t="inlineStr"/>
      <c r="G77" t="inlineStr">
        <is>
          <t>III 6, 4</t>
        </is>
      </c>
      <c r="H77" t="inlineStr">
        <is>
          <t>III 6, 4</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row>
    <row r="78">
      <c r="A78" t="b">
        <v>1</v>
      </c>
      <c r="B78" t="n">
        <v>82</v>
      </c>
      <c r="C78" t="inlineStr">
        <is>
          <t>L-1509-31549011X</t>
        </is>
      </c>
      <c r="D78" t="inlineStr">
        <is>
          <t>1066959587</t>
        </is>
      </c>
      <c r="E78" t="inlineStr">
        <is>
          <t>Aaf</t>
        </is>
      </c>
      <c r="F78" t="inlineStr">
        <is>
          <t>https://portal.dnb.de/opac.htm?method=simpleSearch&amp;cqlMode=true&amp;query=idn%3D1066959587</t>
        </is>
      </c>
      <c r="G78" t="inlineStr">
        <is>
          <t>III 6, 5</t>
        </is>
      </c>
      <c r="H78" t="inlineStr">
        <is>
          <t>III 6, 5</t>
        </is>
      </c>
      <c r="I78" t="inlineStr">
        <is>
          <t>X</t>
        </is>
      </c>
      <c r="J78" t="inlineStr">
        <is>
          <t>Ledereinband</t>
        </is>
      </c>
      <c r="K78" t="inlineStr">
        <is>
          <t>bis 25 cm</t>
        </is>
      </c>
      <c r="L78" t="inlineStr">
        <is>
          <t>80° bis 110°, einseitig digitalisierbar?</t>
        </is>
      </c>
      <c r="M78" t="inlineStr">
        <is>
          <t>fester Rücken mit Schmuckprägung, stark brüchiges Einbandmaterial</t>
        </is>
      </c>
      <c r="N78" t="inlineStr"/>
      <c r="O78" t="inlineStr"/>
      <c r="P78" t="inlineStr"/>
      <c r="Q78" t="n">
        <v>3</v>
      </c>
      <c r="R78" t="inlineStr"/>
      <c r="S78" t="inlineStr"/>
      <c r="T78" t="inlineStr"/>
      <c r="U78" t="inlineStr"/>
      <c r="V78" t="inlineStr"/>
      <c r="W78" t="inlineStr"/>
      <c r="X78" t="inlineStr"/>
      <c r="Y78" t="inlineStr"/>
      <c r="Z78" t="inlineStr"/>
      <c r="AA78" t="inlineStr">
        <is>
          <t>L</t>
        </is>
      </c>
      <c r="AB78" t="inlineStr">
        <is>
          <t>x</t>
        </is>
      </c>
      <c r="AC78" t="inlineStr"/>
      <c r="AD78" t="inlineStr">
        <is>
          <t>f/V</t>
        </is>
      </c>
      <c r="AE78" t="inlineStr"/>
      <c r="AF78" t="inlineStr"/>
      <c r="AG78" t="inlineStr"/>
      <c r="AH78" t="inlineStr"/>
      <c r="AI78" t="inlineStr"/>
      <c r="AJ78" t="inlineStr">
        <is>
          <t>Pa</t>
        </is>
      </c>
      <c r="AK78" t="inlineStr"/>
      <c r="AL78" t="inlineStr"/>
      <c r="AM78" t="inlineStr"/>
      <c r="AN78" t="inlineStr"/>
      <c r="AO78" t="inlineStr"/>
      <c r="AP78" t="inlineStr"/>
      <c r="AQ78" t="inlineStr"/>
      <c r="AR78" t="inlineStr"/>
      <c r="AS78" t="inlineStr"/>
      <c r="AT78" t="inlineStr"/>
      <c r="AU78" t="inlineStr"/>
      <c r="AV78" t="inlineStr"/>
      <c r="AW78" t="inlineStr"/>
      <c r="AX78" t="inlineStr">
        <is>
          <t>45</t>
        </is>
      </c>
      <c r="AY78" t="inlineStr"/>
      <c r="AZ78" t="inlineStr"/>
      <c r="BA78" t="inlineStr"/>
      <c r="BB78" t="inlineStr">
        <is>
          <t>ja vor</t>
        </is>
      </c>
      <c r="BC78" t="n">
        <v>2</v>
      </c>
      <c r="BD78" t="inlineStr"/>
      <c r="BE78" t="inlineStr"/>
      <c r="BF78" t="inlineStr"/>
      <c r="BG78" t="inlineStr"/>
      <c r="BH78" t="inlineStr"/>
      <c r="BI78" t="inlineStr"/>
      <c r="BJ78" t="inlineStr"/>
      <c r="BK78" t="inlineStr"/>
      <c r="BL78" t="inlineStr"/>
      <c r="BM78" t="inlineStr"/>
      <c r="BN78" t="inlineStr">
        <is>
          <t>x</t>
        </is>
      </c>
      <c r="BO78" t="inlineStr">
        <is>
          <t>x</t>
        </is>
      </c>
      <c r="BP78" t="inlineStr">
        <is>
          <t>x</t>
        </is>
      </c>
      <c r="BQ78" t="inlineStr"/>
      <c r="BR78" t="inlineStr">
        <is>
          <t>v</t>
        </is>
      </c>
      <c r="BS78" t="inlineStr"/>
      <c r="BT78" t="inlineStr"/>
      <c r="BU78" t="inlineStr"/>
      <c r="BV78" t="inlineStr"/>
      <c r="BW78" t="inlineStr"/>
      <c r="BX78" t="inlineStr"/>
      <c r="BY78" t="inlineStr"/>
      <c r="BZ78" t="inlineStr"/>
      <c r="CA78" t="n">
        <v>2</v>
      </c>
      <c r="CB78" t="inlineStr">
        <is>
          <t>Ergänzung/Stabilisierung mit JP</t>
        </is>
      </c>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row>
    <row r="79">
      <c r="A79" t="b">
        <v>1</v>
      </c>
      <c r="B79" t="n">
        <v>83</v>
      </c>
      <c r="C79" t="inlineStr">
        <is>
          <t>L-1516-315490861</t>
        </is>
      </c>
      <c r="D79" t="inlineStr">
        <is>
          <t>1066960372</t>
        </is>
      </c>
      <c r="E79" t="inlineStr">
        <is>
          <t>Aaf</t>
        </is>
      </c>
      <c r="F79" t="inlineStr">
        <is>
          <t>https://portal.dnb.de/opac.htm?method=simpleSearch&amp;cqlMode=true&amp;query=idn%3D1066960372</t>
        </is>
      </c>
      <c r="G79" t="inlineStr">
        <is>
          <t>III 6, 6</t>
        </is>
      </c>
      <c r="H79" t="inlineStr">
        <is>
          <t>III 6, 6</t>
        </is>
      </c>
      <c r="I79" t="inlineStr">
        <is>
          <t>X</t>
        </is>
      </c>
      <c r="J79" t="inlineStr">
        <is>
          <t>Ledereinband</t>
        </is>
      </c>
      <c r="K79" t="inlineStr">
        <is>
          <t>bis 35 cm</t>
        </is>
      </c>
      <c r="L79" t="inlineStr">
        <is>
          <t>80° bis 110°, einseitig digitalisierbar?</t>
        </is>
      </c>
      <c r="M79" t="inlineStr">
        <is>
          <t>fester Rücken mit Schmuckprägung, welliger Buchblock, Schrift bis in den Falz</t>
        </is>
      </c>
      <c r="N79" t="inlineStr"/>
      <c r="O79" t="inlineStr"/>
      <c r="P79" t="inlineStr"/>
      <c r="Q79" t="n">
        <v>3</v>
      </c>
      <c r="R79" t="inlineStr"/>
      <c r="S79" t="inlineStr"/>
      <c r="T79" t="inlineStr"/>
      <c r="U79" t="inlineStr"/>
      <c r="V79" t="inlineStr"/>
      <c r="W79" t="inlineStr"/>
      <c r="X79" t="inlineStr"/>
      <c r="Y79" t="inlineStr"/>
      <c r="Z79" t="inlineStr"/>
      <c r="AA79" t="inlineStr">
        <is>
          <t>L</t>
        </is>
      </c>
      <c r="AB79" t="inlineStr">
        <is>
          <t>x</t>
        </is>
      </c>
      <c r="AC79" t="inlineStr"/>
      <c r="AD79" t="inlineStr">
        <is>
          <t>f/V</t>
        </is>
      </c>
      <c r="AE79" t="inlineStr"/>
      <c r="AF79" t="inlineStr"/>
      <c r="AG79" t="inlineStr"/>
      <c r="AH79" t="inlineStr"/>
      <c r="AI79" t="inlineStr"/>
      <c r="AJ79" t="inlineStr">
        <is>
          <t>Pa</t>
        </is>
      </c>
      <c r="AK79" t="inlineStr"/>
      <c r="AL79" t="inlineStr"/>
      <c r="AM79" t="inlineStr"/>
      <c r="AN79" t="inlineStr"/>
      <c r="AO79" t="inlineStr"/>
      <c r="AP79" t="inlineStr"/>
      <c r="AQ79" t="inlineStr"/>
      <c r="AR79" t="inlineStr"/>
      <c r="AS79" t="inlineStr"/>
      <c r="AT79" t="inlineStr"/>
      <c r="AU79" t="inlineStr"/>
      <c r="AV79" t="inlineStr"/>
      <c r="AW79" t="inlineStr"/>
      <c r="AX79" t="inlineStr">
        <is>
          <t>110</t>
        </is>
      </c>
      <c r="AY79" t="inlineStr"/>
      <c r="AZ79" t="inlineStr"/>
      <c r="BA79" t="inlineStr"/>
      <c r="BB79" t="inlineStr">
        <is>
          <t>n</t>
        </is>
      </c>
      <c r="BC79" t="n">
        <v>0</v>
      </c>
      <c r="BD79" t="inlineStr"/>
      <c r="BE79" t="inlineStr"/>
      <c r="BF79" t="inlineStr"/>
      <c r="BG79" t="inlineStr"/>
      <c r="BH79" t="inlineStr"/>
      <c r="BI79" t="inlineStr"/>
      <c r="BJ79" t="inlineStr"/>
      <c r="BK79" t="inlineStr">
        <is>
          <t>Schaden stabil</t>
        </is>
      </c>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row>
    <row r="80">
      <c r="A80" t="b">
        <v>1</v>
      </c>
      <c r="B80" t="n">
        <v>189</v>
      </c>
      <c r="C80" t="inlineStr">
        <is>
          <t>L-1516-315489715</t>
        </is>
      </c>
      <c r="D80" t="inlineStr">
        <is>
          <t>1066959099</t>
        </is>
      </c>
      <c r="E80" t="inlineStr">
        <is>
          <t>Aaf</t>
        </is>
      </c>
      <c r="F80" t="inlineStr">
        <is>
          <t>https://portal.dnb.de/opac.htm?method=simpleSearch&amp;cqlMode=true&amp;query=idn%3D1066959099</t>
        </is>
      </c>
      <c r="G80" t="inlineStr">
        <is>
          <t>III 6, 6 a</t>
        </is>
      </c>
      <c r="H80" t="inlineStr">
        <is>
          <t>III 6, 6 a</t>
        </is>
      </c>
      <c r="I80" t="inlineStr">
        <is>
          <t>X</t>
        </is>
      </c>
      <c r="J80" t="inlineStr">
        <is>
          <t>Gewebeeinband</t>
        </is>
      </c>
      <c r="K80" t="inlineStr">
        <is>
          <t>bis 35 cm</t>
        </is>
      </c>
      <c r="L80" t="inlineStr">
        <is>
          <t>80° bis 110°, einseitig digitalisierbar?</t>
        </is>
      </c>
      <c r="M80" t="inlineStr">
        <is>
          <t>hohler Rücken, Schrift bis in den Falz</t>
        </is>
      </c>
      <c r="N80" t="inlineStr"/>
      <c r="O80" t="inlineStr"/>
      <c r="P80" t="inlineStr"/>
      <c r="Q80" t="n">
        <v>0</v>
      </c>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n">
        <v>0</v>
      </c>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row>
    <row r="81">
      <c r="A81" t="b">
        <v>1</v>
      </c>
      <c r="B81" t="n">
        <v>190</v>
      </c>
      <c r="C81" t="inlineStr">
        <is>
          <t>L-1522-177748214</t>
        </is>
      </c>
      <c r="D81" t="inlineStr">
        <is>
          <t>1002641578</t>
        </is>
      </c>
      <c r="E81" t="inlineStr">
        <is>
          <t>Aal</t>
        </is>
      </c>
      <c r="F81" t="inlineStr">
        <is>
          <t>https://portal.dnb.de/opac.htm?method=simpleSearch&amp;cqlMode=true&amp;query=idn%3D1002641578</t>
        </is>
      </c>
      <c r="G81" t="inlineStr">
        <is>
          <t>III 6, 6 d</t>
        </is>
      </c>
      <c r="H81" t="inlineStr">
        <is>
          <t>III 6, 6d</t>
        </is>
      </c>
      <c r="I81" t="inlineStr"/>
      <c r="J81" t="inlineStr">
        <is>
          <t>Broschur, Papier- oder Pappeinband</t>
        </is>
      </c>
      <c r="K81" t="inlineStr">
        <is>
          <t>bis 25 cm</t>
        </is>
      </c>
      <c r="L81" t="inlineStr">
        <is>
          <t>180°</t>
        </is>
      </c>
      <c r="M81" t="inlineStr"/>
      <c r="N81" t="inlineStr"/>
      <c r="O81" t="inlineStr"/>
      <c r="P81" t="inlineStr"/>
      <c r="Q81" t="n">
        <v>0</v>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n">
        <v>0</v>
      </c>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row>
    <row r="82">
      <c r="A82" t="b">
        <v>1</v>
      </c>
      <c r="B82" t="n">
        <v>84</v>
      </c>
      <c r="C82" t="inlineStr">
        <is>
          <t>L-1523-315488999</t>
        </is>
      </c>
      <c r="D82" t="inlineStr">
        <is>
          <t>1066958378</t>
        </is>
      </c>
      <c r="E82" t="inlineStr">
        <is>
          <t>Aaf</t>
        </is>
      </c>
      <c r="F82" t="inlineStr">
        <is>
          <t>https://portal.dnb.de/opac.htm?method=simpleSearch&amp;cqlMode=true&amp;query=idn%3D1066958378</t>
        </is>
      </c>
      <c r="G82" t="inlineStr">
        <is>
          <t>III 6, 7</t>
        </is>
      </c>
      <c r="H82" t="inlineStr">
        <is>
          <t>III 6, 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n">
        <v>0</v>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row>
    <row r="83">
      <c r="A83" t="b">
        <v>0</v>
      </c>
      <c r="B83" t="n">
        <v>85</v>
      </c>
      <c r="C83" t="inlineStr">
        <is>
          <t>L-1531-315301317</t>
        </is>
      </c>
      <c r="D83" t="inlineStr">
        <is>
          <t>1066841489</t>
        </is>
      </c>
      <c r="E83" t="inlineStr"/>
      <c r="F83" t="inlineStr">
        <is>
          <t>https://portal.dnb.de/opac.htm?method=simpleSearch&amp;cqlMode=true&amp;query=idn%3D1066841489</t>
        </is>
      </c>
      <c r="G83" t="inlineStr">
        <is>
          <t>III 6, 8</t>
        </is>
      </c>
      <c r="H83" t="inlineStr"/>
      <c r="I83" t="inlineStr">
        <is>
          <t>X</t>
        </is>
      </c>
      <c r="J83" t="inlineStr">
        <is>
          <t>Ledereinband, Schließen, erhabene Buchbeschläge</t>
        </is>
      </c>
      <c r="K83" t="inlineStr">
        <is>
          <t>bis 35 cm</t>
        </is>
      </c>
      <c r="L83" t="inlineStr">
        <is>
          <t>80° bis 110°, einseitig digitalisierbar?</t>
        </is>
      </c>
      <c r="M83" t="inlineStr">
        <is>
          <t>fester Rücken mit Schmuckprägung</t>
        </is>
      </c>
      <c r="N83" t="inlineStr"/>
      <c r="O83" t="inlineStr">
        <is>
          <t>Buchschuh</t>
        </is>
      </c>
      <c r="P83" t="inlineStr">
        <is>
          <t>Nein</t>
        </is>
      </c>
      <c r="Q83" t="n">
        <v>0</v>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n">
        <v>0</v>
      </c>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row>
    <row r="84">
      <c r="A84" t="b">
        <v>1</v>
      </c>
      <c r="B84" t="inlineStr"/>
      <c r="C84" t="inlineStr">
        <is>
          <t>L-9999-414282183</t>
        </is>
      </c>
      <c r="D84" t="inlineStr">
        <is>
          <t>1137966890</t>
        </is>
      </c>
      <c r="E84" t="inlineStr">
        <is>
          <t>Qd</t>
        </is>
      </c>
      <c r="F84" t="inlineStr"/>
      <c r="G84" t="inlineStr">
        <is>
          <t>III 6, 8</t>
        </is>
      </c>
      <c r="H84" t="inlineStr">
        <is>
          <t>III 6, 8</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row>
    <row r="85">
      <c r="A85" t="b">
        <v>0</v>
      </c>
      <c r="B85" t="n">
        <v>191</v>
      </c>
      <c r="C85" t="inlineStr">
        <is>
          <t>L-1532-672619741</t>
        </is>
      </c>
      <c r="D85" t="inlineStr">
        <is>
          <t>1209069822</t>
        </is>
      </c>
      <c r="E85" t="inlineStr"/>
      <c r="F85" t="inlineStr">
        <is>
          <t>https://portal.dnb.de/opac.htm?method=simpleSearch&amp;cqlMode=true&amp;query=idn%3D1209069822</t>
        </is>
      </c>
      <c r="G85" t="inlineStr">
        <is>
          <t>III 6, 8 (angebundenes Werk)</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n">
        <v>0</v>
      </c>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row>
    <row r="86">
      <c r="A86" t="b">
        <v>1</v>
      </c>
      <c r="B86" t="n">
        <v>86</v>
      </c>
      <c r="C86" t="inlineStr">
        <is>
          <t>L-1532-315491809</t>
        </is>
      </c>
      <c r="D86" t="inlineStr">
        <is>
          <t>1066961395</t>
        </is>
      </c>
      <c r="E86" t="inlineStr">
        <is>
          <t>Aaf</t>
        </is>
      </c>
      <c r="F86" t="inlineStr">
        <is>
          <t>https://portal.dnb.de/opac.htm?method=simpleSearch&amp;cqlMode=true&amp;query=idn%3D1066961395</t>
        </is>
      </c>
      <c r="G86" t="inlineStr">
        <is>
          <t>III 6, 9</t>
        </is>
      </c>
      <c r="H86" t="inlineStr">
        <is>
          <t>III 6, 9</t>
        </is>
      </c>
      <c r="I86" t="inlineStr">
        <is>
          <t>X</t>
        </is>
      </c>
      <c r="J86" t="inlineStr">
        <is>
          <t>Gewebeeinband, Schließen, erhabene Buchbeschläge</t>
        </is>
      </c>
      <c r="K86" t="inlineStr">
        <is>
          <t>bis 25 cm</t>
        </is>
      </c>
      <c r="L86" t="inlineStr">
        <is>
          <t>180°</t>
        </is>
      </c>
      <c r="M86" t="inlineStr">
        <is>
          <t>hohler Rücken</t>
        </is>
      </c>
      <c r="N86" t="inlineStr"/>
      <c r="O86" t="inlineStr">
        <is>
          <t>Buchschuh</t>
        </is>
      </c>
      <c r="P86" t="inlineStr">
        <is>
          <t>Nein</t>
        </is>
      </c>
      <c r="Q86" t="n">
        <v>1</v>
      </c>
      <c r="R86" t="inlineStr"/>
      <c r="S86" t="inlineStr"/>
      <c r="T86" t="inlineStr"/>
      <c r="U86" t="inlineStr"/>
      <c r="V86" t="inlineStr"/>
      <c r="W86" t="inlineStr"/>
      <c r="X86" t="inlineStr"/>
      <c r="Y86" t="inlineStr"/>
      <c r="Z86" t="inlineStr"/>
      <c r="AA86" t="inlineStr">
        <is>
          <t>G</t>
        </is>
      </c>
      <c r="AB86" t="inlineStr">
        <is>
          <t>x</t>
        </is>
      </c>
      <c r="AC86" t="inlineStr"/>
      <c r="AD86" t="inlineStr">
        <is>
          <t>h/E</t>
        </is>
      </c>
      <c r="AE86" t="inlineStr"/>
      <c r="AF86" t="inlineStr"/>
      <c r="AG86" t="inlineStr"/>
      <c r="AH86" t="inlineStr"/>
      <c r="AI86" t="inlineStr"/>
      <c r="AJ86" t="inlineStr">
        <is>
          <t>Pa</t>
        </is>
      </c>
      <c r="AK86" t="inlineStr"/>
      <c r="AL86" t="inlineStr"/>
      <c r="AM86" t="inlineStr"/>
      <c r="AN86" t="inlineStr"/>
      <c r="AO86" t="inlineStr"/>
      <c r="AP86" t="inlineStr"/>
      <c r="AQ86" t="inlineStr"/>
      <c r="AR86" t="inlineStr"/>
      <c r="AS86" t="inlineStr"/>
      <c r="AT86" t="inlineStr"/>
      <c r="AU86" t="inlineStr"/>
      <c r="AV86" t="inlineStr"/>
      <c r="AW86" t="inlineStr"/>
      <c r="AX86" t="inlineStr">
        <is>
          <t>110</t>
        </is>
      </c>
      <c r="AY86" t="inlineStr"/>
      <c r="AZ86" t="inlineStr"/>
      <c r="BA86" t="inlineStr"/>
      <c r="BB86" t="inlineStr">
        <is>
          <t>ja vor</t>
        </is>
      </c>
      <c r="BC86" t="n">
        <v>1</v>
      </c>
      <c r="BD86" t="inlineStr"/>
      <c r="BE86" t="inlineStr"/>
      <c r="BF86" t="inlineStr"/>
      <c r="BG86" t="inlineStr">
        <is>
          <t>x</t>
        </is>
      </c>
      <c r="BH86" t="inlineStr"/>
      <c r="BI86" t="inlineStr"/>
      <c r="BJ86" t="inlineStr"/>
      <c r="BK86" t="inlineStr"/>
      <c r="BL86" t="inlineStr"/>
      <c r="BM86" t="inlineStr"/>
      <c r="BN86" t="inlineStr">
        <is>
          <t>x</t>
        </is>
      </c>
      <c r="BO86" t="inlineStr"/>
      <c r="BP86" t="inlineStr"/>
      <c r="BQ86" t="inlineStr"/>
      <c r="BR86" t="inlineStr">
        <is>
          <t>v</t>
        </is>
      </c>
      <c r="BS86" t="inlineStr"/>
      <c r="BT86" t="inlineStr"/>
      <c r="BU86" t="inlineStr"/>
      <c r="BV86" t="inlineStr"/>
      <c r="BW86" t="inlineStr"/>
      <c r="BX86" t="inlineStr"/>
      <c r="BY86" t="inlineStr"/>
      <c r="BZ86" t="inlineStr"/>
      <c r="CA86" t="n">
        <v>1</v>
      </c>
      <c r="CB86" t="inlineStr">
        <is>
          <t>Gelenk mit JP unterlegen/überfangen</t>
        </is>
      </c>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row>
    <row r="87">
      <c r="A87" t="b">
        <v>1</v>
      </c>
      <c r="B87" t="n">
        <v>87</v>
      </c>
      <c r="C87" t="inlineStr">
        <is>
          <t>L-1534-315220279</t>
        </is>
      </c>
      <c r="D87" t="inlineStr">
        <is>
          <t>1066800375</t>
        </is>
      </c>
      <c r="E87" t="inlineStr">
        <is>
          <t>Aaf</t>
        </is>
      </c>
      <c r="F87" t="inlineStr">
        <is>
          <t>https://portal.dnb.de/opac.htm?method=simpleSearch&amp;cqlMode=true&amp;query=idn%3D1066800375</t>
        </is>
      </c>
      <c r="G87" t="inlineStr">
        <is>
          <t>III 6, 10 - 1</t>
        </is>
      </c>
      <c r="H87" t="inlineStr">
        <is>
          <t>III 6, 10</t>
        </is>
      </c>
      <c r="I87" t="inlineStr"/>
      <c r="J87" t="inlineStr"/>
      <c r="K87" t="inlineStr">
        <is>
          <t>bis 35 cm</t>
        </is>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is>
          <t>G</t>
        </is>
      </c>
      <c r="AB87" t="inlineStr">
        <is>
          <t>x</t>
        </is>
      </c>
      <c r="AC87" t="inlineStr"/>
      <c r="AD87" t="inlineStr">
        <is>
          <t>h/E</t>
        </is>
      </c>
      <c r="AE87" t="inlineStr"/>
      <c r="AF87" t="inlineStr"/>
      <c r="AG87" t="inlineStr"/>
      <c r="AH87" t="inlineStr"/>
      <c r="AI87" t="inlineStr"/>
      <c r="AJ87" t="inlineStr">
        <is>
          <t>Pa</t>
        </is>
      </c>
      <c r="AK87" t="inlineStr"/>
      <c r="AL87" t="inlineStr"/>
      <c r="AM87" t="inlineStr"/>
      <c r="AN87" t="inlineStr"/>
      <c r="AO87" t="inlineStr"/>
      <c r="AP87" t="inlineStr"/>
      <c r="AQ87" t="inlineStr"/>
      <c r="AR87" t="inlineStr"/>
      <c r="AS87" t="inlineStr"/>
      <c r="AT87" t="inlineStr"/>
      <c r="AU87" t="inlineStr"/>
      <c r="AV87" t="inlineStr"/>
      <c r="AW87" t="inlineStr"/>
      <c r="AX87" t="inlineStr">
        <is>
          <t>110</t>
        </is>
      </c>
      <c r="AY87" t="inlineStr"/>
      <c r="AZ87" t="inlineStr"/>
      <c r="BA87" t="inlineStr"/>
      <c r="BB87" t="inlineStr">
        <is>
          <t>ja vor</t>
        </is>
      </c>
      <c r="BC87" t="n">
        <v>1</v>
      </c>
      <c r="BD87" t="inlineStr"/>
      <c r="BE87" t="inlineStr"/>
      <c r="BF87" t="inlineStr"/>
      <c r="BG87" t="inlineStr"/>
      <c r="BH87" t="inlineStr"/>
      <c r="BI87" t="inlineStr"/>
      <c r="BJ87" t="inlineStr"/>
      <c r="BK87" t="inlineStr"/>
      <c r="BL87" t="inlineStr"/>
      <c r="BM87" t="inlineStr"/>
      <c r="BN87" t="inlineStr">
        <is>
          <t>x</t>
        </is>
      </c>
      <c r="BO87" t="inlineStr"/>
      <c r="BP87" t="inlineStr"/>
      <c r="BQ87" t="inlineStr"/>
      <c r="BR87" t="inlineStr">
        <is>
          <t>v/h</t>
        </is>
      </c>
      <c r="BS87" t="inlineStr"/>
      <c r="BT87" t="inlineStr"/>
      <c r="BU87" t="inlineStr"/>
      <c r="BV87" t="inlineStr"/>
      <c r="BW87" t="inlineStr"/>
      <c r="BX87" t="inlineStr"/>
      <c r="BY87" t="inlineStr"/>
      <c r="BZ87" t="inlineStr"/>
      <c r="CA87" t="n">
        <v>1</v>
      </c>
      <c r="CB87" t="inlineStr">
        <is>
          <t>Hülse, ggf. Gelenk mit JP überfangen</t>
        </is>
      </c>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row>
    <row r="88">
      <c r="A88" t="b">
        <v>0</v>
      </c>
      <c r="B88" t="n">
        <v>88</v>
      </c>
      <c r="C88" t="inlineStr">
        <is>
          <t>L-1534-315491078</t>
        </is>
      </c>
      <c r="D88" t="inlineStr">
        <is>
          <t>1066960585</t>
        </is>
      </c>
      <c r="E88" t="inlineStr"/>
      <c r="F88" t="inlineStr">
        <is>
          <t>https://portal.dnb.de/opac.htm?method=simpleSearch&amp;cqlMode=true&amp;query=idn%3D1066960585</t>
        </is>
      </c>
      <c r="G88" t="inlineStr">
        <is>
          <t>III 6, 11</t>
        </is>
      </c>
      <c r="H88" t="inlineStr"/>
      <c r="I88" t="inlineStr"/>
      <c r="J88" t="inlineStr"/>
      <c r="K88" t="inlineStr">
        <is>
          <t>bis 25 cm</t>
        </is>
      </c>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is>
          <t>HD</t>
        </is>
      </c>
      <c r="AB88" t="inlineStr">
        <is>
          <t>x</t>
        </is>
      </c>
      <c r="AC88" t="inlineStr"/>
      <c r="AD88" t="inlineStr">
        <is>
          <t>f/V</t>
        </is>
      </c>
      <c r="AE88" t="inlineStr"/>
      <c r="AF88" t="inlineStr"/>
      <c r="AG88" t="inlineStr"/>
      <c r="AH88" t="inlineStr"/>
      <c r="AI88" t="inlineStr"/>
      <c r="AJ88" t="inlineStr">
        <is>
          <t>Pa</t>
        </is>
      </c>
      <c r="AK88" t="inlineStr"/>
      <c r="AL88" t="inlineStr"/>
      <c r="AM88" t="inlineStr"/>
      <c r="AN88" t="inlineStr"/>
      <c r="AO88" t="inlineStr"/>
      <c r="AP88" t="inlineStr"/>
      <c r="AQ88" t="inlineStr"/>
      <c r="AR88" t="inlineStr"/>
      <c r="AS88" t="inlineStr"/>
      <c r="AT88" t="inlineStr"/>
      <c r="AU88" t="inlineStr"/>
      <c r="AV88" t="inlineStr"/>
      <c r="AW88" t="inlineStr"/>
      <c r="AX88" t="inlineStr">
        <is>
          <t>60</t>
        </is>
      </c>
      <c r="AY88" t="inlineStr"/>
      <c r="AZ88" t="inlineStr"/>
      <c r="BA88" t="inlineStr"/>
      <c r="BB88" t="inlineStr">
        <is>
          <t>ja vor</t>
        </is>
      </c>
      <c r="BC88" t="n">
        <v>0.5</v>
      </c>
      <c r="BD88" t="inlineStr"/>
      <c r="BE88" t="inlineStr"/>
      <c r="BF88" t="inlineStr">
        <is>
          <t>x</t>
        </is>
      </c>
      <c r="BG88" t="inlineStr"/>
      <c r="BH88" t="inlineStr"/>
      <c r="BI88" t="inlineStr"/>
      <c r="BJ88" t="inlineStr"/>
      <c r="BK88" t="inlineStr"/>
      <c r="BL88" t="inlineStr"/>
      <c r="BM88" t="inlineStr"/>
      <c r="BN88" t="inlineStr">
        <is>
          <t>x</t>
        </is>
      </c>
      <c r="BO88" t="inlineStr"/>
      <c r="BP88" t="inlineStr">
        <is>
          <t>x</t>
        </is>
      </c>
      <c r="BQ88" t="inlineStr"/>
      <c r="BR88" t="inlineStr"/>
      <c r="BS88" t="inlineStr"/>
      <c r="BT88" t="inlineStr"/>
      <c r="BU88" t="inlineStr"/>
      <c r="BV88" t="inlineStr"/>
      <c r="BW88" t="inlineStr"/>
      <c r="BX88" t="inlineStr"/>
      <c r="BY88" t="inlineStr"/>
      <c r="BZ88" t="inlineStr"/>
      <c r="CA88" t="n">
        <v>0.5</v>
      </c>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row>
    <row r="89">
      <c r="A89" t="b">
        <v>1</v>
      </c>
      <c r="B89" t="inlineStr"/>
      <c r="C89" t="inlineStr">
        <is>
          <t>L-9999-414749553</t>
        </is>
      </c>
      <c r="D89" t="inlineStr">
        <is>
          <t>1138245585</t>
        </is>
      </c>
      <c r="E89" t="inlineStr">
        <is>
          <t>Qd</t>
        </is>
      </c>
      <c r="F89" t="inlineStr"/>
      <c r="G89" t="inlineStr">
        <is>
          <t>III 6, 11</t>
        </is>
      </c>
      <c r="H89" t="inlineStr">
        <is>
          <t>III 6, 11</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row>
    <row r="90">
      <c r="A90" t="b">
        <v>0</v>
      </c>
      <c r="B90" t="n">
        <v>132</v>
      </c>
      <c r="C90" t="inlineStr">
        <is>
          <t>L-1534-667829652</t>
        </is>
      </c>
      <c r="D90" t="inlineStr">
        <is>
          <t>1207422266</t>
        </is>
      </c>
      <c r="E90" t="inlineStr"/>
      <c r="F90" t="inlineStr">
        <is>
          <t>https://portal.dnb.de/opac.htm?method=simpleSearch&amp;cqlMode=true&amp;query=idn%3D1207422266</t>
        </is>
      </c>
      <c r="G90" t="inlineStr">
        <is>
          <t>III 6, 11 (angebunden)</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n">
        <v>0</v>
      </c>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row>
    <row r="91">
      <c r="A91" t="b">
        <v>1</v>
      </c>
      <c r="B91" t="n">
        <v>133</v>
      </c>
      <c r="C91" t="inlineStr">
        <is>
          <t>L-1538-169844722</t>
        </is>
      </c>
      <c r="D91" t="inlineStr">
        <is>
          <t>1000007804</t>
        </is>
      </c>
      <c r="E91" t="inlineStr">
        <is>
          <t>Aal</t>
        </is>
      </c>
      <c r="F91" t="inlineStr">
        <is>
          <t>https://portal.dnb.de/opac.htm?method=simpleSearch&amp;cqlMode=true&amp;query=idn%3D1000007804</t>
        </is>
      </c>
      <c r="G91" t="inlineStr">
        <is>
          <t>III 6, 11 a</t>
        </is>
      </c>
      <c r="H91" t="inlineStr">
        <is>
          <t>III 6, 11 a</t>
        </is>
      </c>
      <c r="I91" t="inlineStr"/>
      <c r="J91" t="inlineStr"/>
      <c r="K91" t="inlineStr">
        <is>
          <t>bis 35 cm</t>
        </is>
      </c>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is>
          <t>G</t>
        </is>
      </c>
      <c r="AB91" t="inlineStr">
        <is>
          <t>x</t>
        </is>
      </c>
      <c r="AC91" t="inlineStr"/>
      <c r="AD91" t="inlineStr">
        <is>
          <t>h/E</t>
        </is>
      </c>
      <c r="AE91" t="inlineStr"/>
      <c r="AF91" t="inlineStr"/>
      <c r="AG91" t="inlineStr"/>
      <c r="AH91" t="inlineStr"/>
      <c r="AI91" t="inlineStr"/>
      <c r="AJ91" t="inlineStr">
        <is>
          <t>Pa</t>
        </is>
      </c>
      <c r="AK91" t="inlineStr"/>
      <c r="AL91" t="inlineStr"/>
      <c r="AM91" t="inlineStr"/>
      <c r="AN91" t="inlineStr"/>
      <c r="AO91" t="inlineStr"/>
      <c r="AP91" t="inlineStr"/>
      <c r="AQ91" t="inlineStr"/>
      <c r="AR91" t="inlineStr"/>
      <c r="AS91" t="inlineStr"/>
      <c r="AT91" t="inlineStr"/>
      <c r="AU91" t="inlineStr"/>
      <c r="AV91" t="inlineStr"/>
      <c r="AW91" t="inlineStr"/>
      <c r="AX91" t="inlineStr">
        <is>
          <t>110</t>
        </is>
      </c>
      <c r="AY91" t="inlineStr"/>
      <c r="AZ91" t="inlineStr"/>
      <c r="BA91" t="inlineStr"/>
      <c r="BB91" t="inlineStr">
        <is>
          <t>n</t>
        </is>
      </c>
      <c r="BC91" t="n">
        <v>0</v>
      </c>
      <c r="BD91" t="inlineStr"/>
      <c r="BE91" t="inlineStr"/>
      <c r="BF91" t="inlineStr"/>
      <c r="BG91" t="inlineStr"/>
      <c r="BH91" t="inlineStr"/>
      <c r="BI91" t="inlineStr"/>
      <c r="BJ91" t="inlineStr"/>
      <c r="BK91" t="inlineStr">
        <is>
          <t>Schaden stabil</t>
        </is>
      </c>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row>
    <row r="92">
      <c r="A92" t="b">
        <v>1</v>
      </c>
      <c r="B92" t="n">
        <v>134</v>
      </c>
      <c r="C92" t="inlineStr">
        <is>
          <t>L-1555-163773319</t>
        </is>
      </c>
      <c r="D92" t="inlineStr">
        <is>
          <t>997393971</t>
        </is>
      </c>
      <c r="E92" t="inlineStr">
        <is>
          <t>Afl</t>
        </is>
      </c>
      <c r="F92" t="inlineStr">
        <is>
          <t>https://portal.dnb.de/opac.htm?method=simpleSearch&amp;cqlMode=true&amp;query=idn%3D997393971</t>
        </is>
      </c>
      <c r="G92" t="inlineStr">
        <is>
          <t>III 6, 11 b</t>
        </is>
      </c>
      <c r="H92" t="inlineStr">
        <is>
          <t>III 6, 11 b</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n">
        <v>0</v>
      </c>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row>
    <row r="93">
      <c r="A93" t="b">
        <v>1</v>
      </c>
      <c r="B93" t="n">
        <v>135</v>
      </c>
      <c r="C93" t="inlineStr">
        <is>
          <t>L-1555-163773475</t>
        </is>
      </c>
      <c r="D93" t="inlineStr">
        <is>
          <t>997394153</t>
        </is>
      </c>
      <c r="E93" t="inlineStr">
        <is>
          <t>Afl</t>
        </is>
      </c>
      <c r="F93" t="inlineStr">
        <is>
          <t>https://portal.dnb.de/opac.htm?method=simpleSearch&amp;cqlMode=true&amp;query=idn%3D997394153</t>
        </is>
      </c>
      <c r="G93" t="inlineStr">
        <is>
          <t>III 6, 11 b</t>
        </is>
      </c>
      <c r="H93" t="inlineStr">
        <is>
          <t>III 6, 11 b</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n">
        <v>0</v>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row>
    <row r="94">
      <c r="A94" t="b">
        <v>1</v>
      </c>
      <c r="B94" t="n">
        <v>136</v>
      </c>
      <c r="C94" t="inlineStr">
        <is>
          <t>L-1557-167183141</t>
        </is>
      </c>
      <c r="D94" t="inlineStr">
        <is>
          <t>99889818X</t>
        </is>
      </c>
      <c r="E94" t="inlineStr">
        <is>
          <t>Aal</t>
        </is>
      </c>
      <c r="F94" t="inlineStr">
        <is>
          <t>https://portal.dnb.de/opac.htm?method=simpleSearch&amp;cqlMode=true&amp;query=idn%3D99889818X</t>
        </is>
      </c>
      <c r="G94" t="inlineStr">
        <is>
          <t>III 6, 11 c</t>
        </is>
      </c>
      <c r="H94" t="inlineStr">
        <is>
          <t>III 6, 11 c</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n">
        <v>0</v>
      </c>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row>
    <row r="95">
      <c r="A95" t="b">
        <v>1</v>
      </c>
      <c r="B95" t="inlineStr"/>
      <c r="C95" t="inlineStr">
        <is>
          <t>L-1516-163534160</t>
        </is>
      </c>
      <c r="D95" t="inlineStr">
        <is>
          <t>997238364</t>
        </is>
      </c>
      <c r="E95" t="inlineStr">
        <is>
          <t>Afl</t>
        </is>
      </c>
      <c r="F95" t="inlineStr"/>
      <c r="G95" t="inlineStr">
        <is>
          <t>III 6, 12</t>
        </is>
      </c>
      <c r="H95" t="inlineStr">
        <is>
          <t>III 6, 12</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row>
    <row r="96">
      <c r="A96" t="b">
        <v>1</v>
      </c>
      <c r="B96" t="n">
        <v>91</v>
      </c>
      <c r="C96" t="inlineStr">
        <is>
          <t>L-1516-163533857</t>
        </is>
      </c>
      <c r="D96" t="inlineStr">
        <is>
          <t>99723816X</t>
        </is>
      </c>
      <c r="E96" t="inlineStr">
        <is>
          <t>Afl</t>
        </is>
      </c>
      <c r="F96" t="inlineStr">
        <is>
          <t>https://portal.dnb.de/opac.htm?method=simpleSearch&amp;cqlMode=true&amp;query=idn%3D99723816X</t>
        </is>
      </c>
      <c r="G96" t="inlineStr">
        <is>
          <t>III 6, 12 - 1</t>
        </is>
      </c>
      <c r="H96" t="inlineStr">
        <is>
          <t>III 6, 12</t>
        </is>
      </c>
      <c r="I96" t="inlineStr"/>
      <c r="J96" t="inlineStr"/>
      <c r="K96" t="inlineStr">
        <is>
          <t>bis 42 cm</t>
        </is>
      </c>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is>
          <t>HD</t>
        </is>
      </c>
      <c r="AB96" t="inlineStr"/>
      <c r="AC96" t="inlineStr"/>
      <c r="AD96" t="inlineStr">
        <is>
          <t>f</t>
        </is>
      </c>
      <c r="AE96" t="inlineStr"/>
      <c r="AF96" t="inlineStr"/>
      <c r="AG96" t="inlineStr"/>
      <c r="AH96" t="inlineStr"/>
      <c r="AI96" t="inlineStr"/>
      <c r="AJ96" t="inlineStr">
        <is>
          <t>Pa</t>
        </is>
      </c>
      <c r="AK96" t="inlineStr"/>
      <c r="AL96" t="inlineStr"/>
      <c r="AM96" t="inlineStr"/>
      <c r="AN96" t="inlineStr"/>
      <c r="AO96" t="inlineStr"/>
      <c r="AP96" t="inlineStr"/>
      <c r="AQ96" t="inlineStr"/>
      <c r="AR96" t="inlineStr"/>
      <c r="AS96" t="inlineStr"/>
      <c r="AT96" t="inlineStr"/>
      <c r="AU96" t="inlineStr"/>
      <c r="AV96" t="n">
        <v>0</v>
      </c>
      <c r="AW96" t="inlineStr">
        <is>
          <t>x</t>
        </is>
      </c>
      <c r="AX96" t="inlineStr">
        <is>
          <t>60</t>
        </is>
      </c>
      <c r="AY96" t="inlineStr"/>
      <c r="AZ96" t="inlineStr"/>
      <c r="BA96" t="inlineStr"/>
      <c r="BB96" t="inlineStr">
        <is>
          <t>n</t>
        </is>
      </c>
      <c r="BC96" t="n">
        <v>0</v>
      </c>
      <c r="BD96" t="inlineStr"/>
      <c r="BE96" t="inlineStr"/>
      <c r="BF96" t="inlineStr"/>
      <c r="BG96" t="inlineStr"/>
      <c r="BH96" t="inlineStr"/>
      <c r="BI96" t="inlineStr">
        <is>
          <t>x sauer</t>
        </is>
      </c>
      <c r="BJ96" t="inlineStr">
        <is>
          <t>x</t>
        </is>
      </c>
      <c r="BK96" t="inlineStr"/>
      <c r="BL96" t="inlineStr"/>
      <c r="BM96" t="inlineStr">
        <is>
          <t>Box (sperrt)</t>
        </is>
      </c>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row>
    <row r="97">
      <c r="A97" t="b">
        <v>1</v>
      </c>
      <c r="B97" t="n">
        <v>92</v>
      </c>
      <c r="C97" t="inlineStr">
        <is>
          <t>L-1516-163533954</t>
        </is>
      </c>
      <c r="D97" t="inlineStr">
        <is>
          <t>997238208</t>
        </is>
      </c>
      <c r="E97" t="inlineStr">
        <is>
          <t>Afl</t>
        </is>
      </c>
      <c r="F97" t="inlineStr">
        <is>
          <t>https://portal.dnb.de/opac.htm?method=simpleSearch&amp;cqlMode=true&amp;query=idn%3D997238208</t>
        </is>
      </c>
      <c r="G97" t="inlineStr">
        <is>
          <t>III 6, 12 - 1 (angebunden)</t>
        </is>
      </c>
      <c r="H97" t="inlineStr">
        <is>
          <t>III 6, 12</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n">
        <v>0</v>
      </c>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row>
    <row r="98">
      <c r="A98" t="b">
        <v>1</v>
      </c>
      <c r="B98" t="n">
        <v>90</v>
      </c>
      <c r="C98" t="inlineStr">
        <is>
          <t>L-1516-163534381</t>
        </is>
      </c>
      <c r="D98" t="inlineStr">
        <is>
          <t>997238526</t>
        </is>
      </c>
      <c r="E98" t="inlineStr">
        <is>
          <t>Afl</t>
        </is>
      </c>
      <c r="F98" t="inlineStr">
        <is>
          <t>https://portal.dnb.de/opac.htm?method=simpleSearch&amp;cqlMode=true&amp;query=idn%3D997238526</t>
        </is>
      </c>
      <c r="G98" t="inlineStr">
        <is>
          <t>III 6, 12 - 2 (angebunden)</t>
        </is>
      </c>
      <c r="H98" t="inlineStr">
        <is>
          <t>III 6, 12</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n">
        <v>0</v>
      </c>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row>
    <row r="99">
      <c r="A99" t="b">
        <v>0</v>
      </c>
      <c r="B99" t="n">
        <v>93</v>
      </c>
      <c r="C99" t="inlineStr">
        <is>
          <t>L-1517-315464437</t>
        </is>
      </c>
      <c r="D99" t="inlineStr">
        <is>
          <t>1066936609</t>
        </is>
      </c>
      <c r="E99" t="inlineStr"/>
      <c r="F99" t="inlineStr">
        <is>
          <t>https://portal.dnb.de/opac.htm?method=simpleSearch&amp;cqlMode=true&amp;query=idn%3D1066936609</t>
        </is>
      </c>
      <c r="G99" t="inlineStr">
        <is>
          <t>III 6, 13</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n">
        <v>0</v>
      </c>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row>
    <row r="100">
      <c r="A100" t="b">
        <v>1</v>
      </c>
      <c r="B100" t="inlineStr"/>
      <c r="C100" t="inlineStr">
        <is>
          <t>L-9999-414175085</t>
        </is>
      </c>
      <c r="D100" t="inlineStr">
        <is>
          <t>1137896493</t>
        </is>
      </c>
      <c r="E100" t="inlineStr">
        <is>
          <t>Qd</t>
        </is>
      </c>
      <c r="F100" t="inlineStr"/>
      <c r="G100" t="inlineStr">
        <is>
          <t>III 6, 13</t>
        </is>
      </c>
      <c r="H100" t="inlineStr">
        <is>
          <t>III 6, 13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row>
    <row r="101">
      <c r="A101" t="b">
        <v>0</v>
      </c>
      <c r="B101" t="n">
        <v>137</v>
      </c>
      <c r="C101" t="inlineStr">
        <is>
          <t>L-1517-668125241</t>
        </is>
      </c>
      <c r="D101" t="inlineStr">
        <is>
          <t>1207570680</t>
        </is>
      </c>
      <c r="E101" t="inlineStr"/>
      <c r="F101" t="inlineStr">
        <is>
          <t>https://portal.dnb.de/opac.htm?method=simpleSearch&amp;cqlMode=true&amp;query=idn%3D1207570680</t>
        </is>
      </c>
      <c r="G101" t="inlineStr">
        <is>
          <t>III 6, 13 (Angebundenes Werk)</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n">
        <v>0</v>
      </c>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row>
    <row r="102">
      <c r="A102" t="b">
        <v>1</v>
      </c>
      <c r="B102" t="n">
        <v>94</v>
      </c>
      <c r="C102" t="inlineStr">
        <is>
          <t>L-1520-315328991</t>
        </is>
      </c>
      <c r="D102" t="inlineStr">
        <is>
          <t>1066871159</t>
        </is>
      </c>
      <c r="E102" t="inlineStr">
        <is>
          <t>Aaf</t>
        </is>
      </c>
      <c r="F102" t="inlineStr">
        <is>
          <t>https://portal.dnb.de/opac.htm?method=simpleSearch&amp;cqlMode=true&amp;query=idn%3D1066871159</t>
        </is>
      </c>
      <c r="G102" t="inlineStr">
        <is>
          <t>III 6, 14</t>
        </is>
      </c>
      <c r="H102" t="inlineStr">
        <is>
          <t>III 6, 14</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n">
        <v>0</v>
      </c>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row>
    <row r="103">
      <c r="A103" t="b">
        <v>1</v>
      </c>
      <c r="B103" t="n">
        <v>138</v>
      </c>
      <c r="C103" t="inlineStr">
        <is>
          <t>L-1522-176986065</t>
        </is>
      </c>
      <c r="D103" t="inlineStr">
        <is>
          <t>1002284589</t>
        </is>
      </c>
      <c r="E103" t="inlineStr">
        <is>
          <t>Afl</t>
        </is>
      </c>
      <c r="F103" t="inlineStr">
        <is>
          <t>https://portal.dnb.de/opac.htm?method=simpleSearch&amp;cqlMode=true&amp;query=idn%3D1002284589</t>
        </is>
      </c>
      <c r="G103" t="inlineStr">
        <is>
          <t>III 6, 14 a</t>
        </is>
      </c>
      <c r="H103" t="inlineStr">
        <is>
          <t>III 6, 14a</t>
        </is>
      </c>
      <c r="I103" t="inlineStr"/>
      <c r="J103" t="inlineStr"/>
      <c r="K103" t="inlineStr">
        <is>
          <t>bis 35 cm</t>
        </is>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is>
          <t>HD</t>
        </is>
      </c>
      <c r="AB103" t="inlineStr"/>
      <c r="AC103" t="inlineStr">
        <is>
          <t>x</t>
        </is>
      </c>
      <c r="AD103" t="inlineStr">
        <is>
          <t>f</t>
        </is>
      </c>
      <c r="AE103" t="inlineStr"/>
      <c r="AF103" t="inlineStr"/>
      <c r="AG103" t="inlineStr"/>
      <c r="AH103" t="inlineStr"/>
      <c r="AI103" t="inlineStr"/>
      <c r="AJ103" t="inlineStr">
        <is>
          <t>Pa</t>
        </is>
      </c>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is>
          <t>110</t>
        </is>
      </c>
      <c r="AY103" t="inlineStr"/>
      <c r="AZ103" t="inlineStr"/>
      <c r="BA103" t="inlineStr"/>
      <c r="BB103" t="inlineStr">
        <is>
          <t>n</t>
        </is>
      </c>
      <c r="BC103" t="n">
        <v>0</v>
      </c>
      <c r="BD103" t="inlineStr"/>
      <c r="BE103" t="inlineStr">
        <is>
          <t>Gewebe</t>
        </is>
      </c>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row>
    <row r="104">
      <c r="A104" t="b">
        <v>1</v>
      </c>
      <c r="B104" t="n">
        <v>139</v>
      </c>
      <c r="C104" t="inlineStr">
        <is>
          <t>L-1517-170718212</t>
        </is>
      </c>
      <c r="D104" t="inlineStr">
        <is>
          <t>1000490092</t>
        </is>
      </c>
      <c r="E104" t="inlineStr">
        <is>
          <t>Aal</t>
        </is>
      </c>
      <c r="F104" t="inlineStr">
        <is>
          <t>https://portal.dnb.de/opac.htm?method=simpleSearch&amp;cqlMode=true&amp;query=idn%3D1000490092</t>
        </is>
      </c>
      <c r="G104" t="inlineStr">
        <is>
          <t>III 6, 14 b</t>
        </is>
      </c>
      <c r="H104" t="inlineStr">
        <is>
          <t>III 6, 14b</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n">
        <v>0</v>
      </c>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row>
    <row r="105">
      <c r="A105" t="b">
        <v>1</v>
      </c>
      <c r="B105" t="n">
        <v>140</v>
      </c>
      <c r="C105" t="inlineStr">
        <is>
          <t>L-1522-167627902</t>
        </is>
      </c>
      <c r="D105" t="inlineStr">
        <is>
          <t>999154273</t>
        </is>
      </c>
      <c r="E105" t="inlineStr">
        <is>
          <t>Aal</t>
        </is>
      </c>
      <c r="F105" t="inlineStr">
        <is>
          <t>https://portal.dnb.de/opac.htm?method=simpleSearch&amp;cqlMode=true&amp;query=idn%3D999154273</t>
        </is>
      </c>
      <c r="G105" t="inlineStr">
        <is>
          <t>III 6, 14 c</t>
        </is>
      </c>
      <c r="H105" t="inlineStr">
        <is>
          <t>III 6, 14c</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n">
        <v>0</v>
      </c>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row>
    <row r="106">
      <c r="A106" t="b">
        <v>1</v>
      </c>
      <c r="B106" t="n">
        <v>95</v>
      </c>
      <c r="C106" t="inlineStr">
        <is>
          <t>L-1520-315323825</t>
        </is>
      </c>
      <c r="D106" t="inlineStr">
        <is>
          <t>106686554X</t>
        </is>
      </c>
      <c r="E106" t="inlineStr">
        <is>
          <t>Aaf</t>
        </is>
      </c>
      <c r="F106" t="inlineStr">
        <is>
          <t>https://portal.dnb.de/opac.htm?method=simpleSearch&amp;cqlMode=true&amp;query=idn%3D106686554X</t>
        </is>
      </c>
      <c r="G106" t="inlineStr">
        <is>
          <t>III 6, 15</t>
        </is>
      </c>
      <c r="H106" t="inlineStr">
        <is>
          <t>III 6, 15</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n">
        <v>0</v>
      </c>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row>
    <row r="107">
      <c r="A107" t="b">
        <v>0</v>
      </c>
      <c r="B107" t="n">
        <v>142</v>
      </c>
      <c r="C107" t="inlineStr">
        <is>
          <t>L-1531-16647780X</t>
        </is>
      </c>
      <c r="D107" t="inlineStr">
        <is>
          <t>998550892</t>
        </is>
      </c>
      <c r="E107" t="inlineStr"/>
      <c r="F107" t="inlineStr">
        <is>
          <t>https://portal.dnb.de/opac.htm?method=simpleSearch&amp;cqlMode=true&amp;query=idn%3D998550892</t>
        </is>
      </c>
      <c r="G107" t="inlineStr">
        <is>
          <t>III 6, 15 a</t>
        </is>
      </c>
      <c r="H107" t="inlineStr"/>
      <c r="I107" t="inlineStr">
        <is>
          <t>X</t>
        </is>
      </c>
      <c r="J107" t="inlineStr">
        <is>
          <t>Ledereinband, Schließen, erhabene Buchbeschläge</t>
        </is>
      </c>
      <c r="K107" t="inlineStr">
        <is>
          <t>bis 25 cm</t>
        </is>
      </c>
      <c r="L107" t="inlineStr">
        <is>
          <t>80° bis 110°, einseitig digitalisierbar?</t>
        </is>
      </c>
      <c r="M107" t="inlineStr">
        <is>
          <t>fester Rücken mit Schmuckprägung</t>
        </is>
      </c>
      <c r="N107" t="inlineStr"/>
      <c r="O107" t="inlineStr">
        <is>
          <t>Kassette</t>
        </is>
      </c>
      <c r="P107" t="inlineStr">
        <is>
          <t>Nein</t>
        </is>
      </c>
      <c r="Q107" t="n">
        <v>0</v>
      </c>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n">
        <v>0</v>
      </c>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row>
    <row r="108">
      <c r="A108" t="b">
        <v>0</v>
      </c>
      <c r="B108" t="n">
        <v>141</v>
      </c>
      <c r="C108" t="inlineStr">
        <is>
          <t>L-1521-159347181</t>
        </is>
      </c>
      <c r="D108" t="inlineStr">
        <is>
          <t>995362432</t>
        </is>
      </c>
      <c r="E108" t="inlineStr"/>
      <c r="F108" t="inlineStr">
        <is>
          <t>https://portal.dnb.de/opac.htm?method=simpleSearch&amp;cqlMode=true&amp;query=idn%3D995362432</t>
        </is>
      </c>
      <c r="G108" t="inlineStr">
        <is>
          <t>III 6, 15 a (Angebundenes Werk)</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n">
        <v>0</v>
      </c>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row>
    <row r="109">
      <c r="A109" t="b">
        <v>1</v>
      </c>
      <c r="B109" t="n">
        <v>145</v>
      </c>
      <c r="C109" t="inlineStr">
        <is>
          <t>L-1533-176474358</t>
        </is>
      </c>
      <c r="D109" t="inlineStr">
        <is>
          <t>1002109876</t>
        </is>
      </c>
      <c r="E109" t="inlineStr">
        <is>
          <t>Aal</t>
        </is>
      </c>
      <c r="F109" t="inlineStr">
        <is>
          <t>https://portal.dnb.de/opac.htm?method=simpleSearch&amp;cqlMode=true&amp;query=idn%3D1002109876</t>
        </is>
      </c>
      <c r="G109" t="inlineStr">
        <is>
          <t>III 6, 15 b</t>
        </is>
      </c>
      <c r="H109" t="inlineStr">
        <is>
          <t>III 6, 15b</t>
        </is>
      </c>
      <c r="I109" t="inlineStr"/>
      <c r="J109" t="inlineStr"/>
      <c r="K109" t="inlineStr">
        <is>
          <t>bis 42 cm</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is>
          <t>HD</t>
        </is>
      </c>
      <c r="AB109" t="inlineStr"/>
      <c r="AC109" t="inlineStr"/>
      <c r="AD109" t="inlineStr">
        <is>
          <t>f</t>
        </is>
      </c>
      <c r="AE109" t="inlineStr"/>
      <c r="AF109" t="inlineStr"/>
      <c r="AG109" t="inlineStr"/>
      <c r="AH109" t="inlineStr"/>
      <c r="AI109" t="inlineStr">
        <is>
          <t>x</t>
        </is>
      </c>
      <c r="AJ109" t="inlineStr">
        <is>
          <t>Pa</t>
        </is>
      </c>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is>
          <t>45</t>
        </is>
      </c>
      <c r="AY109" t="inlineStr"/>
      <c r="AZ109" t="inlineStr"/>
      <c r="BA109" t="inlineStr"/>
      <c r="BB109" t="inlineStr">
        <is>
          <t>n</t>
        </is>
      </c>
      <c r="BC109" t="n">
        <v>0</v>
      </c>
      <c r="BD109" t="inlineStr"/>
      <c r="BE109" t="inlineStr"/>
      <c r="BF109" t="inlineStr"/>
      <c r="BG109" t="inlineStr">
        <is>
          <t>x</t>
        </is>
      </c>
      <c r="BH109" t="inlineStr"/>
      <c r="BI109" t="inlineStr"/>
      <c r="BJ109" t="inlineStr"/>
      <c r="BK109" t="inlineStr"/>
      <c r="BL109" t="inlineStr">
        <is>
          <t>x? 45</t>
        </is>
      </c>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row>
    <row r="110">
      <c r="A110" t="b">
        <v>0</v>
      </c>
      <c r="B110" t="n">
        <v>143</v>
      </c>
      <c r="C110" t="inlineStr">
        <is>
          <t>L-1533-154002852</t>
        </is>
      </c>
      <c r="D110" t="inlineStr">
        <is>
          <t>993914608</t>
        </is>
      </c>
      <c r="E110" t="inlineStr"/>
      <c r="F110" t="inlineStr">
        <is>
          <t>https://portal.dnb.de/opac.htm?method=simpleSearch&amp;cqlMode=true&amp;query=idn%3D993914608</t>
        </is>
      </c>
      <c r="G110" t="inlineStr">
        <is>
          <t>III 6, 15 b (angebunden?)</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n">
        <v>0</v>
      </c>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row>
    <row r="111">
      <c r="A111" t="b">
        <v>0</v>
      </c>
      <c r="B111" t="n">
        <v>144</v>
      </c>
      <c r="C111" t="inlineStr">
        <is>
          <t>L-1533-175496242</t>
        </is>
      </c>
      <c r="D111" t="inlineStr">
        <is>
          <t>1001756231</t>
        </is>
      </c>
      <c r="E111" t="inlineStr"/>
      <c r="F111" t="inlineStr">
        <is>
          <t>https://portal.dnb.de/opac.htm?method=simpleSearch&amp;cqlMode=true&amp;query=idn%3D1001756231</t>
        </is>
      </c>
      <c r="G111" t="inlineStr">
        <is>
          <t>III 6, 15 b (angebunden?)</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n">
        <v>0</v>
      </c>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row>
    <row r="112">
      <c r="A112" t="b">
        <v>0</v>
      </c>
      <c r="B112" t="n">
        <v>146</v>
      </c>
      <c r="C112" t="inlineStr">
        <is>
          <t>L-9999-155943421</t>
        </is>
      </c>
      <c r="D112" t="inlineStr">
        <is>
          <t>994442157</t>
        </is>
      </c>
      <c r="E112" t="inlineStr"/>
      <c r="F112" t="inlineStr">
        <is>
          <t>https://portal.dnb.de/opac.htm?method=simpleSearch&amp;cqlMode=true&amp;query=idn%3D994442157</t>
        </is>
      </c>
      <c r="G112" t="inlineStr">
        <is>
          <t>III 6, 15 b (angebunden?)</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n">
        <v>0</v>
      </c>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row>
    <row r="113">
      <c r="A113" t="b">
        <v>1</v>
      </c>
      <c r="B113" t="n">
        <v>147</v>
      </c>
      <c r="C113" t="inlineStr">
        <is>
          <t>L-1535-169968472</t>
        </is>
      </c>
      <c r="D113" t="inlineStr">
        <is>
          <t>1000069990</t>
        </is>
      </c>
      <c r="E113" t="inlineStr">
        <is>
          <t>Aal</t>
        </is>
      </c>
      <c r="F113" t="inlineStr">
        <is>
          <t>https://portal.dnb.de/opac.htm?method=simpleSearch&amp;cqlMode=true&amp;query=idn%3D1000069990</t>
        </is>
      </c>
      <c r="G113" t="inlineStr">
        <is>
          <t>III 6, 15 c</t>
        </is>
      </c>
      <c r="H113" t="inlineStr">
        <is>
          <t>III 6, 15 c</t>
        </is>
      </c>
      <c r="I113" t="inlineStr"/>
      <c r="J113" t="inlineStr"/>
      <c r="K113" t="inlineStr">
        <is>
          <t>bis 42 cm</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is>
          <t>L</t>
        </is>
      </c>
      <c r="AB113" t="inlineStr"/>
      <c r="AC113" t="inlineStr">
        <is>
          <t>x</t>
        </is>
      </c>
      <c r="AD113" t="inlineStr">
        <is>
          <t>f/V</t>
        </is>
      </c>
      <c r="AE113" t="inlineStr"/>
      <c r="AF113" t="inlineStr"/>
      <c r="AG113" t="inlineStr"/>
      <c r="AH113" t="inlineStr"/>
      <c r="AI113" t="inlineStr"/>
      <c r="AJ113" t="inlineStr">
        <is>
          <t>Pa</t>
        </is>
      </c>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is>
          <t>45</t>
        </is>
      </c>
      <c r="AY113" t="inlineStr"/>
      <c r="AZ113" t="inlineStr"/>
      <c r="BA113" t="inlineStr"/>
      <c r="BB113" t="inlineStr">
        <is>
          <t>n</t>
        </is>
      </c>
      <c r="BC113" t="n">
        <v>0</v>
      </c>
      <c r="BD113" t="inlineStr"/>
      <c r="BE113" t="inlineStr">
        <is>
          <t>Halbgewebe mit Papier</t>
        </is>
      </c>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row>
    <row r="114">
      <c r="A114" t="b">
        <v>1</v>
      </c>
      <c r="B114" t="n">
        <v>148</v>
      </c>
      <c r="C114" t="inlineStr">
        <is>
          <t>L-1551-159354684</t>
        </is>
      </c>
      <c r="D114" t="inlineStr">
        <is>
          <t>995369925</t>
        </is>
      </c>
      <c r="E114" t="inlineStr">
        <is>
          <t>Aal</t>
        </is>
      </c>
      <c r="F114" t="inlineStr">
        <is>
          <t>https://portal.dnb.de/opac.htm?method=simpleSearch&amp;cqlMode=true&amp;query=idn%3D995369925</t>
        </is>
      </c>
      <c r="G114" t="inlineStr">
        <is>
          <t>III 6, 15 d</t>
        </is>
      </c>
      <c r="H114" t="inlineStr">
        <is>
          <t>III 6, 15 d</t>
        </is>
      </c>
      <c r="I114" t="inlineStr"/>
      <c r="J114" t="inlineStr">
        <is>
          <t>Papier- oder Pappeinband</t>
        </is>
      </c>
      <c r="K114" t="inlineStr">
        <is>
          <t>bis 25 cm</t>
        </is>
      </c>
      <c r="L114" t="inlineStr">
        <is>
          <t>80° bis 110°, einseitig digitalisierbar?</t>
        </is>
      </c>
      <c r="M114" t="inlineStr">
        <is>
          <t>hohler Rücken</t>
        </is>
      </c>
      <c r="N114" t="inlineStr"/>
      <c r="O114" t="inlineStr"/>
      <c r="P114" t="inlineStr">
        <is>
          <t>Signaturfahne austauschen</t>
        </is>
      </c>
      <c r="Q114" t="n">
        <v>0</v>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n">
        <v>0</v>
      </c>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row>
    <row r="115">
      <c r="A115" t="b">
        <v>0</v>
      </c>
      <c r="B115" t="n">
        <v>149</v>
      </c>
      <c r="C115" t="inlineStr">
        <is>
          <t>L-1551-175065330</t>
        </is>
      </c>
      <c r="D115" t="inlineStr">
        <is>
          <t>100152828X</t>
        </is>
      </c>
      <c r="E115" t="inlineStr"/>
      <c r="F115" t="inlineStr">
        <is>
          <t>https://portal.dnb.de/opac.htm?method=simpleSearch&amp;cqlMode=true&amp;query=idn%3D100152828X</t>
        </is>
      </c>
      <c r="G115" t="inlineStr">
        <is>
          <t>III 6, 15 d</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n">
        <v>0</v>
      </c>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row>
    <row r="116">
      <c r="A116" t="b">
        <v>0</v>
      </c>
      <c r="B116" t="n">
        <v>150</v>
      </c>
      <c r="C116" t="inlineStr">
        <is>
          <t>L-1551-176762302</t>
        </is>
      </c>
      <c r="D116" t="inlineStr">
        <is>
          <t>1002180104</t>
        </is>
      </c>
      <c r="E116" t="inlineStr"/>
      <c r="F116" t="inlineStr">
        <is>
          <t>https://portal.dnb.de/opac.htm?method=simpleSearch&amp;cqlMode=true&amp;query=idn%3D1002180104</t>
        </is>
      </c>
      <c r="G116" t="inlineStr">
        <is>
          <t>III 6, 15 d</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n">
        <v>0</v>
      </c>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row>
    <row r="117">
      <c r="A117" t="b">
        <v>0</v>
      </c>
      <c r="B117" t="n">
        <v>151</v>
      </c>
      <c r="C117" t="inlineStr">
        <is>
          <t>L-1559-163620636</t>
        </is>
      </c>
      <c r="D117" t="inlineStr">
        <is>
          <t>997304758</t>
        </is>
      </c>
      <c r="E117" t="inlineStr"/>
      <c r="F117" t="inlineStr">
        <is>
          <t>https://portal.dnb.de/opac.htm?method=simpleSearch&amp;cqlMode=true&amp;query=idn%3D997304758</t>
        </is>
      </c>
      <c r="G117" t="inlineStr">
        <is>
          <t>III 6, 15 e</t>
        </is>
      </c>
      <c r="H117" t="inlineStr"/>
      <c r="I117" t="inlineStr"/>
      <c r="J117" t="inlineStr"/>
      <c r="K117" t="inlineStr">
        <is>
          <t>bis 35 cm</t>
        </is>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is>
          <t>HL</t>
        </is>
      </c>
      <c r="AB117" t="inlineStr"/>
      <c r="AC117" t="inlineStr"/>
      <c r="AD117" t="inlineStr">
        <is>
          <t>f</t>
        </is>
      </c>
      <c r="AE117" t="inlineStr"/>
      <c r="AF117" t="inlineStr"/>
      <c r="AG117" t="inlineStr"/>
      <c r="AH117" t="inlineStr"/>
      <c r="AI117" t="inlineStr"/>
      <c r="AJ117" t="inlineStr">
        <is>
          <t>Pa</t>
        </is>
      </c>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is>
          <t>60</t>
        </is>
      </c>
      <c r="AY117" t="inlineStr"/>
      <c r="AZ117" t="inlineStr"/>
      <c r="BA117" t="inlineStr"/>
      <c r="BB117" t="inlineStr">
        <is>
          <t>ja vor</t>
        </is>
      </c>
      <c r="BC117" t="n">
        <v>4.5</v>
      </c>
      <c r="BD117" t="inlineStr"/>
      <c r="BE117" t="inlineStr"/>
      <c r="BF117" t="inlineStr"/>
      <c r="BG117" t="inlineStr">
        <is>
          <t>x</t>
        </is>
      </c>
      <c r="BH117" t="inlineStr"/>
      <c r="BI117" t="inlineStr"/>
      <c r="BJ117" t="inlineStr"/>
      <c r="BK117" t="inlineStr"/>
      <c r="BL117" t="inlineStr"/>
      <c r="BM117" t="inlineStr"/>
      <c r="BN117" t="inlineStr"/>
      <c r="BO117" t="inlineStr"/>
      <c r="BP117" t="inlineStr">
        <is>
          <t>x</t>
        </is>
      </c>
      <c r="BQ117" t="inlineStr"/>
      <c r="BR117" t="inlineStr"/>
      <c r="BS117" t="inlineStr"/>
      <c r="BT117" t="inlineStr"/>
      <c r="BU117" t="inlineStr"/>
      <c r="BV117" t="inlineStr"/>
      <c r="BW117" t="inlineStr"/>
      <c r="BX117" t="inlineStr"/>
      <c r="BY117" t="inlineStr"/>
      <c r="BZ117" t="inlineStr"/>
      <c r="CA117" t="n">
        <v>1</v>
      </c>
      <c r="CB117" t="inlineStr">
        <is>
          <t>nur das Nötigste: loses Material an Ecken und Kanten zurückkleben/sichern</t>
        </is>
      </c>
      <c r="CC117" t="inlineStr"/>
      <c r="CD117" t="inlineStr"/>
      <c r="CE117" t="inlineStr"/>
      <c r="CF117" t="inlineStr"/>
      <c r="CG117" t="inlineStr"/>
      <c r="CH117" t="inlineStr"/>
      <c r="CI117" t="inlineStr"/>
      <c r="CJ117" t="inlineStr"/>
      <c r="CK117" t="inlineStr"/>
      <c r="CL117" t="inlineStr"/>
      <c r="CM117" t="inlineStr"/>
      <c r="CN117" t="inlineStr">
        <is>
          <t>x</t>
        </is>
      </c>
      <c r="CO117" t="inlineStr"/>
      <c r="CP117" t="inlineStr"/>
      <c r="CQ117" t="inlineStr"/>
      <c r="CR117" t="inlineStr"/>
      <c r="CS117" t="inlineStr"/>
      <c r="CT117" t="n">
        <v>3.5</v>
      </c>
      <c r="CU117" t="inlineStr"/>
    </row>
    <row r="118">
      <c r="A118" t="b">
        <v>1</v>
      </c>
      <c r="B118" t="n">
        <v>152</v>
      </c>
      <c r="C118" t="inlineStr">
        <is>
          <t>L-1534-171135792</t>
        </is>
      </c>
      <c r="D118" t="inlineStr">
        <is>
          <t>100077130X</t>
        </is>
      </c>
      <c r="E118" t="inlineStr">
        <is>
          <t>Aal</t>
        </is>
      </c>
      <c r="F118" t="inlineStr">
        <is>
          <t>https://portal.dnb.de/opac.htm?method=simpleSearch&amp;cqlMode=true&amp;query=idn%3D100077130X</t>
        </is>
      </c>
      <c r="G118" t="inlineStr">
        <is>
          <t>III 6, 15 f</t>
        </is>
      </c>
      <c r="H118" t="inlineStr">
        <is>
          <t>III 6, 15 f</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n">
        <v>0</v>
      </c>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row>
    <row r="119">
      <c r="A119" t="b">
        <v>1</v>
      </c>
      <c r="B119" t="n">
        <v>153</v>
      </c>
      <c r="C119" t="inlineStr">
        <is>
          <t>L-1534-161289894</t>
        </is>
      </c>
      <c r="D119" t="inlineStr">
        <is>
          <t>995883831</t>
        </is>
      </c>
      <c r="E119" t="inlineStr">
        <is>
          <t>Aal</t>
        </is>
      </c>
      <c r="F119" t="inlineStr">
        <is>
          <t>https://portal.dnb.de/opac.htm?method=simpleSearch&amp;cqlMode=true&amp;query=idn%3D995883831</t>
        </is>
      </c>
      <c r="G119" t="inlineStr">
        <is>
          <t>III 6, 15 f</t>
        </is>
      </c>
      <c r="H119" t="inlineStr">
        <is>
          <t>III 6, 15f</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n">
        <v>0</v>
      </c>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row>
    <row r="120">
      <c r="A120" t="b">
        <v>1</v>
      </c>
      <c r="B120" t="n">
        <v>154</v>
      </c>
      <c r="C120" t="inlineStr">
        <is>
          <t>L-1534-169918203</t>
        </is>
      </c>
      <c r="D120" t="inlineStr">
        <is>
          <t>1000043290</t>
        </is>
      </c>
      <c r="E120" t="inlineStr">
        <is>
          <t>Aal</t>
        </is>
      </c>
      <c r="F120" t="inlineStr">
        <is>
          <t>https://portal.dnb.de/opac.htm?method=simpleSearch&amp;cqlMode=true&amp;query=idn%3D1000043290</t>
        </is>
      </c>
      <c r="G120" t="inlineStr">
        <is>
          <t>III 6, 15 f</t>
        </is>
      </c>
      <c r="H120" t="inlineStr">
        <is>
          <t>III 6, 15f</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n">
        <v>0</v>
      </c>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row>
    <row r="121">
      <c r="A121" t="b">
        <v>1</v>
      </c>
      <c r="B121" t="n">
        <v>155</v>
      </c>
      <c r="C121" t="inlineStr">
        <is>
          <t>L-1534-153917210</t>
        </is>
      </c>
      <c r="D121" t="inlineStr">
        <is>
          <t>993863388</t>
        </is>
      </c>
      <c r="E121" t="inlineStr">
        <is>
          <t>Aal</t>
        </is>
      </c>
      <c r="F121" t="inlineStr">
        <is>
          <t>https://portal.dnb.de/opac.htm?method=simpleSearch&amp;cqlMode=true&amp;query=idn%3D993863388</t>
        </is>
      </c>
      <c r="G121" t="inlineStr">
        <is>
          <t>III 6, 15 f</t>
        </is>
      </c>
      <c r="H121" t="inlineStr">
        <is>
          <t>III 6, 15f</t>
        </is>
      </c>
      <c r="I121" t="inlineStr">
        <is>
          <t>X</t>
        </is>
      </c>
      <c r="J121" t="inlineStr">
        <is>
          <t>Halbledereinband</t>
        </is>
      </c>
      <c r="K121" t="inlineStr">
        <is>
          <t>bis 25 cm</t>
        </is>
      </c>
      <c r="L121" t="inlineStr">
        <is>
          <t>80° bis 110°, einseitig digitalisierbar?</t>
        </is>
      </c>
      <c r="M121" t="inlineStr">
        <is>
          <t>hohler Rücken, Kupferfraß</t>
        </is>
      </c>
      <c r="N121" t="inlineStr"/>
      <c r="O121" t="inlineStr">
        <is>
          <t xml:space="preserve">Papierumschlag </t>
        </is>
      </c>
      <c r="P121" t="inlineStr">
        <is>
          <t>Ja</t>
        </is>
      </c>
      <c r="Q121" t="n">
        <v>1</v>
      </c>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n">
        <v>0</v>
      </c>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row>
    <row r="122">
      <c r="A122" t="b">
        <v>1</v>
      </c>
      <c r="B122" t="n">
        <v>157</v>
      </c>
      <c r="C122" t="inlineStr">
        <is>
          <t>L-1549-157863611</t>
        </is>
      </c>
      <c r="D122" t="inlineStr">
        <is>
          <t>99480251X</t>
        </is>
      </c>
      <c r="E122" t="inlineStr">
        <is>
          <t>Aal</t>
        </is>
      </c>
      <c r="F122" t="inlineStr">
        <is>
          <t>https://portal.dnb.de/opac.htm?method=simpleSearch&amp;cqlMode=true&amp;query=idn%3D99480251X</t>
        </is>
      </c>
      <c r="G122" t="inlineStr">
        <is>
          <t>III 6, 15 g</t>
        </is>
      </c>
      <c r="H122" t="inlineStr">
        <is>
          <t>III 6, 15g</t>
        </is>
      </c>
      <c r="I122" t="inlineStr"/>
      <c r="J122" t="inlineStr"/>
      <c r="K122" t="inlineStr">
        <is>
          <t>bis 35 cm</t>
        </is>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is>
          <t>L</t>
        </is>
      </c>
      <c r="AB122" t="inlineStr"/>
      <c r="AC122" t="inlineStr">
        <is>
          <t>x</t>
        </is>
      </c>
      <c r="AD122" t="inlineStr">
        <is>
          <t>f</t>
        </is>
      </c>
      <c r="AE122" t="inlineStr"/>
      <c r="AF122" t="inlineStr"/>
      <c r="AG122" t="inlineStr"/>
      <c r="AH122" t="inlineStr"/>
      <c r="AI122" t="inlineStr"/>
      <c r="AJ122" t="inlineStr">
        <is>
          <t>Pa</t>
        </is>
      </c>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is>
          <t>110</t>
        </is>
      </c>
      <c r="AY122" t="inlineStr"/>
      <c r="AZ122" t="inlineStr"/>
      <c r="BA122" t="inlineStr"/>
      <c r="BB122" t="inlineStr">
        <is>
          <t>n</t>
        </is>
      </c>
      <c r="BC122" t="n">
        <v>0</v>
      </c>
      <c r="BD122" t="inlineStr"/>
      <c r="BE122" t="inlineStr">
        <is>
          <t>Gewebe</t>
        </is>
      </c>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row>
    <row r="123">
      <c r="A123" t="b">
        <v>1</v>
      </c>
      <c r="B123" t="n">
        <v>156</v>
      </c>
      <c r="C123" t="inlineStr">
        <is>
          <t>L-1549-162141661</t>
        </is>
      </c>
      <c r="D123" t="inlineStr">
        <is>
          <t>996432159</t>
        </is>
      </c>
      <c r="E123" t="inlineStr">
        <is>
          <t>Aal</t>
        </is>
      </c>
      <c r="F123" t="inlineStr">
        <is>
          <t>https://portal.dnb.de/opac.htm?method=simpleSearch&amp;cqlMode=true&amp;query=idn%3D996432159</t>
        </is>
      </c>
      <c r="G123" t="inlineStr">
        <is>
          <t>III 6, 15 g (angebunden)</t>
        </is>
      </c>
      <c r="H123" t="inlineStr">
        <is>
          <t>III 6, 15g</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n">
        <v>0</v>
      </c>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row>
    <row r="124">
      <c r="A124" t="b">
        <v>1</v>
      </c>
      <c r="B124" t="n">
        <v>158</v>
      </c>
      <c r="C124" t="inlineStr">
        <is>
          <t>L-1537-315066954</t>
        </is>
      </c>
      <c r="D124" t="inlineStr">
        <is>
          <t>1066678316</t>
        </is>
      </c>
      <c r="E124" t="inlineStr">
        <is>
          <t>Aaf</t>
        </is>
      </c>
      <c r="F124" t="inlineStr">
        <is>
          <t>https://portal.dnb.de/opac.htm?method=simpleSearch&amp;cqlMode=true&amp;query=idn%3D1066678316</t>
        </is>
      </c>
      <c r="G124" t="inlineStr">
        <is>
          <t>III 6, 15 h</t>
        </is>
      </c>
      <c r="H124" t="inlineStr">
        <is>
          <t>III 6, 15 h</t>
        </is>
      </c>
      <c r="I124" t="inlineStr">
        <is>
          <t>X</t>
        </is>
      </c>
      <c r="J124" t="inlineStr">
        <is>
          <t>Pergamentband</t>
        </is>
      </c>
      <c r="K124" t="inlineStr">
        <is>
          <t>bis 35 cm</t>
        </is>
      </c>
      <c r="L124" t="inlineStr">
        <is>
          <t>180°</t>
        </is>
      </c>
      <c r="M124" t="inlineStr">
        <is>
          <t>hohler Rücken</t>
        </is>
      </c>
      <c r="N124" t="inlineStr"/>
      <c r="O124" t="inlineStr">
        <is>
          <t xml:space="preserve">Papierumschlag </t>
        </is>
      </c>
      <c r="P124" t="inlineStr">
        <is>
          <t>Ja</t>
        </is>
      </c>
      <c r="Q124" t="n">
        <v>1</v>
      </c>
      <c r="R124" t="inlineStr"/>
      <c r="S124" t="inlineStr"/>
      <c r="T124" t="inlineStr"/>
      <c r="U124" t="inlineStr"/>
      <c r="V124" t="inlineStr"/>
      <c r="W124" t="inlineStr"/>
      <c r="X124" t="inlineStr"/>
      <c r="Y124" t="inlineStr"/>
      <c r="Z124" t="inlineStr"/>
      <c r="AA124" t="inlineStr">
        <is>
          <t>Pg</t>
        </is>
      </c>
      <c r="AB124" t="inlineStr"/>
      <c r="AC124" t="inlineStr"/>
      <c r="AD124" t="inlineStr">
        <is>
          <t>h</t>
        </is>
      </c>
      <c r="AE124" t="inlineStr"/>
      <c r="AF124" t="inlineStr"/>
      <c r="AG124" t="inlineStr"/>
      <c r="AH124" t="inlineStr"/>
      <c r="AI124" t="inlineStr"/>
      <c r="AJ124" t="inlineStr">
        <is>
          <t>Pa</t>
        </is>
      </c>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is>
          <t>80</t>
        </is>
      </c>
      <c r="AY124" t="inlineStr"/>
      <c r="AZ124" t="inlineStr"/>
      <c r="BA124" t="inlineStr"/>
      <c r="BB124" t="inlineStr">
        <is>
          <t>ja vor</t>
        </is>
      </c>
      <c r="BC124" t="n">
        <v>2</v>
      </c>
      <c r="BD124" t="inlineStr"/>
      <c r="BE124" t="inlineStr"/>
      <c r="BF124" t="inlineStr"/>
      <c r="BG124" t="inlineStr"/>
      <c r="BH124" t="inlineStr"/>
      <c r="BI124" t="inlineStr">
        <is>
          <t>x sauer</t>
        </is>
      </c>
      <c r="BJ124" t="inlineStr">
        <is>
          <t>x</t>
        </is>
      </c>
      <c r="BK124" t="inlineStr"/>
      <c r="BL124" t="inlineStr"/>
      <c r="BM124" t="inlineStr"/>
      <c r="BN124" t="inlineStr">
        <is>
          <t>x</t>
        </is>
      </c>
      <c r="BO124" t="inlineStr"/>
      <c r="BP124" t="inlineStr">
        <is>
          <t>x</t>
        </is>
      </c>
      <c r="BQ124" t="inlineStr"/>
      <c r="BR124" t="inlineStr"/>
      <c r="BS124" t="inlineStr"/>
      <c r="BT124" t="inlineStr"/>
      <c r="BU124" t="inlineStr"/>
      <c r="BV124" t="inlineStr"/>
      <c r="BW124" t="inlineStr"/>
      <c r="BX124" t="inlineStr"/>
      <c r="BY124" t="inlineStr"/>
      <c r="BZ124" t="inlineStr"/>
      <c r="CA124" t="n">
        <v>2</v>
      </c>
      <c r="CB124" t="inlineStr">
        <is>
          <t>Fehlstelle mit JP ergänzen</t>
        </is>
      </c>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row>
    <row r="125">
      <c r="A125" t="b">
        <v>1</v>
      </c>
      <c r="B125" t="inlineStr"/>
      <c r="C125" t="inlineStr">
        <is>
          <t>L-9999-756478634</t>
        </is>
      </c>
      <c r="D125" t="inlineStr">
        <is>
          <t>1248752589</t>
        </is>
      </c>
      <c r="E125" t="inlineStr">
        <is>
          <t>Qd</t>
        </is>
      </c>
      <c r="F125" t="inlineStr"/>
      <c r="G125" t="inlineStr">
        <is>
          <t>III 6, 15a</t>
        </is>
      </c>
      <c r="H125" t="inlineStr">
        <is>
          <t>III 6, 15a</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row>
    <row r="126">
      <c r="A126" t="b">
        <v>1</v>
      </c>
      <c r="B126" t="n">
        <v>96</v>
      </c>
      <c r="C126" t="inlineStr">
        <is>
          <t>L-1528-315492996</t>
        </is>
      </c>
      <c r="D126" t="inlineStr">
        <is>
          <t>1066962642</t>
        </is>
      </c>
      <c r="E126" t="inlineStr">
        <is>
          <t>Aaf</t>
        </is>
      </c>
      <c r="F126" t="inlineStr">
        <is>
          <t>https://portal.dnb.de/opac.htm?method=simpleSearch&amp;cqlMode=true&amp;query=idn%3D1066962642</t>
        </is>
      </c>
      <c r="G126" t="inlineStr">
        <is>
          <t>III 6, 16</t>
        </is>
      </c>
      <c r="H126" t="inlineStr">
        <is>
          <t>III 6, 16</t>
        </is>
      </c>
      <c r="I126" t="inlineStr">
        <is>
          <t>X</t>
        </is>
      </c>
      <c r="J126" t="inlineStr">
        <is>
          <t>Ledereinband, Schließen, erhabene Buchbeschläge</t>
        </is>
      </c>
      <c r="K126" t="inlineStr">
        <is>
          <t>bis 35 cm</t>
        </is>
      </c>
      <c r="L126" t="inlineStr">
        <is>
          <t>180°</t>
        </is>
      </c>
      <c r="M126" t="inlineStr"/>
      <c r="N126" t="inlineStr"/>
      <c r="O126" t="inlineStr"/>
      <c r="P126" t="inlineStr"/>
      <c r="Q126" t="inlineStr"/>
      <c r="R126" t="inlineStr"/>
      <c r="S126" t="inlineStr">
        <is>
          <t>defekte Schließe in Sammelbox</t>
        </is>
      </c>
      <c r="T126" t="inlineStr"/>
      <c r="U126" t="inlineStr"/>
      <c r="V126" t="inlineStr"/>
      <c r="W126" t="inlineStr"/>
      <c r="X126" t="inlineStr"/>
      <c r="Y126" t="inlineStr"/>
      <c r="Z126" t="inlineStr"/>
      <c r="AA126" t="inlineStr">
        <is>
          <t>HD</t>
        </is>
      </c>
      <c r="AB126" t="inlineStr">
        <is>
          <t>x</t>
        </is>
      </c>
      <c r="AC126" t="inlineStr"/>
      <c r="AD126" t="inlineStr">
        <is>
          <t>f</t>
        </is>
      </c>
      <c r="AE126" t="inlineStr"/>
      <c r="AF126" t="inlineStr"/>
      <c r="AG126" t="inlineStr"/>
      <c r="AH126" t="inlineStr"/>
      <c r="AI126" t="inlineStr"/>
      <c r="AJ126" t="inlineStr">
        <is>
          <t>Pa</t>
        </is>
      </c>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is>
          <t>80</t>
        </is>
      </c>
      <c r="AY126" t="inlineStr"/>
      <c r="AZ126" t="inlineStr"/>
      <c r="BA126" t="inlineStr"/>
      <c r="BB126" t="inlineStr">
        <is>
          <t>ja vor</t>
        </is>
      </c>
      <c r="BC126" t="n">
        <v>1</v>
      </c>
      <c r="BD126" t="inlineStr"/>
      <c r="BE126" t="inlineStr"/>
      <c r="BF126" t="inlineStr"/>
      <c r="BG126" t="inlineStr">
        <is>
          <t>x</t>
        </is>
      </c>
      <c r="BH126" t="inlineStr"/>
      <c r="BI126" t="inlineStr"/>
      <c r="BJ126" t="inlineStr"/>
      <c r="BK126" t="inlineStr"/>
      <c r="BL126" t="inlineStr"/>
      <c r="BM126" t="inlineStr"/>
      <c r="BN126" t="inlineStr">
        <is>
          <t>x</t>
        </is>
      </c>
      <c r="BO126" t="inlineStr"/>
      <c r="BP126" t="inlineStr"/>
      <c r="BQ126" t="inlineStr"/>
      <c r="BR126" t="inlineStr"/>
      <c r="BS126" t="inlineStr"/>
      <c r="BT126" t="inlineStr"/>
      <c r="BU126" t="inlineStr"/>
      <c r="BV126" t="inlineStr">
        <is>
          <t>o</t>
        </is>
      </c>
      <c r="BW126" t="inlineStr"/>
      <c r="BX126" t="inlineStr"/>
      <c r="BY126" t="inlineStr"/>
      <c r="BZ126" t="inlineStr"/>
      <c r="CA126" t="n">
        <v>1</v>
      </c>
      <c r="CB126" t="inlineStr">
        <is>
          <t>Material als "Brücke" einfügen</t>
        </is>
      </c>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row>
    <row r="127">
      <c r="A127" t="b">
        <v>1</v>
      </c>
      <c r="B127" t="n">
        <v>97</v>
      </c>
      <c r="C127" t="inlineStr">
        <is>
          <t>L-1519-315492597</t>
        </is>
      </c>
      <c r="D127" t="inlineStr">
        <is>
          <t>1066962197</t>
        </is>
      </c>
      <c r="E127" t="inlineStr">
        <is>
          <t>Aaf</t>
        </is>
      </c>
      <c r="F127" t="inlineStr">
        <is>
          <t>https://portal.dnb.de/opac.htm?method=simpleSearch&amp;cqlMode=true&amp;query=idn%3D1066962197</t>
        </is>
      </c>
      <c r="G127" t="inlineStr">
        <is>
          <t>III 6, 17</t>
        </is>
      </c>
      <c r="H127" t="inlineStr">
        <is>
          <t>III 6, 17</t>
        </is>
      </c>
      <c r="I127" t="inlineStr">
        <is>
          <t>X</t>
        </is>
      </c>
      <c r="J127" t="inlineStr">
        <is>
          <t>Gewebeeinband</t>
        </is>
      </c>
      <c r="K127" t="inlineStr">
        <is>
          <t>bis 25 cm</t>
        </is>
      </c>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n">
        <v>0</v>
      </c>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row>
    <row r="128">
      <c r="A128" t="b">
        <v>1</v>
      </c>
      <c r="B128" t="n">
        <v>98</v>
      </c>
      <c r="C128" t="inlineStr">
        <is>
          <t>L-1520-15394689X</t>
        </is>
      </c>
      <c r="D128" t="inlineStr">
        <is>
          <t>993882870</t>
        </is>
      </c>
      <c r="E128" t="inlineStr">
        <is>
          <t>Aal</t>
        </is>
      </c>
      <c r="F128" t="inlineStr">
        <is>
          <t>https://portal.dnb.de/opac.htm?method=simpleSearch&amp;cqlMode=true&amp;query=idn%3D993882870</t>
        </is>
      </c>
      <c r="G128" t="inlineStr">
        <is>
          <t>III 6, 18</t>
        </is>
      </c>
      <c r="H128" t="inlineStr">
        <is>
          <t>III 6, 18</t>
        </is>
      </c>
      <c r="I128" t="inlineStr">
        <is>
          <t>X</t>
        </is>
      </c>
      <c r="J128" t="inlineStr">
        <is>
          <t>Gewebeeinband, Schließen, erhabene Buchbeschläge</t>
        </is>
      </c>
      <c r="K128" t="inlineStr">
        <is>
          <t>bis 25 cm</t>
        </is>
      </c>
      <c r="L128" t="inlineStr">
        <is>
          <t>180°</t>
        </is>
      </c>
      <c r="M128" t="inlineStr">
        <is>
          <t>hohler Rücken</t>
        </is>
      </c>
      <c r="N128" t="inlineStr"/>
      <c r="O128" t="inlineStr">
        <is>
          <t>Schuber</t>
        </is>
      </c>
      <c r="P128" t="inlineStr">
        <is>
          <t>Nein</t>
        </is>
      </c>
      <c r="Q128" t="n">
        <v>0</v>
      </c>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n">
        <v>0</v>
      </c>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row>
    <row r="129">
      <c r="A129" t="b">
        <v>1</v>
      </c>
      <c r="B129" t="n">
        <v>99</v>
      </c>
      <c r="C129" t="inlineStr">
        <is>
          <t>L-1520-169970418</t>
        </is>
      </c>
      <c r="D129" t="inlineStr">
        <is>
          <t>1000071774</t>
        </is>
      </c>
      <c r="E129" t="inlineStr">
        <is>
          <t>Aal</t>
        </is>
      </c>
      <c r="F129" t="inlineStr">
        <is>
          <t>https://portal.dnb.de/opac.htm?method=simpleSearch&amp;cqlMode=true&amp;query=idn%3D1000071774</t>
        </is>
      </c>
      <c r="G129" t="inlineStr">
        <is>
          <t>III 6, 18</t>
        </is>
      </c>
      <c r="H129" t="inlineStr">
        <is>
          <t>III 6, 18</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n">
        <v>0</v>
      </c>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row>
    <row r="130">
      <c r="A130" t="b">
        <v>1</v>
      </c>
      <c r="B130" t="n">
        <v>159</v>
      </c>
      <c r="C130" t="inlineStr">
        <is>
          <t>L-1521-169770265</t>
        </is>
      </c>
      <c r="D130" t="inlineStr">
        <is>
          <t>999957643</t>
        </is>
      </c>
      <c r="E130" t="inlineStr">
        <is>
          <t>Aal</t>
        </is>
      </c>
      <c r="F130" t="inlineStr">
        <is>
          <t>https://portal.dnb.de/opac.htm?method=simpleSearch&amp;cqlMode=true&amp;query=idn%3D999957643</t>
        </is>
      </c>
      <c r="G130" t="inlineStr">
        <is>
          <t>III 6, 18 a</t>
        </is>
      </c>
      <c r="H130" t="inlineStr">
        <is>
          <t>III 6, 18 a</t>
        </is>
      </c>
      <c r="I130" t="inlineStr"/>
      <c r="J130" t="inlineStr"/>
      <c r="K130" t="inlineStr">
        <is>
          <t>bis 35 cm</t>
        </is>
      </c>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is>
          <t>HD</t>
        </is>
      </c>
      <c r="AB130" t="inlineStr"/>
      <c r="AC130" t="inlineStr"/>
      <c r="AD130" t="inlineStr">
        <is>
          <t>f</t>
        </is>
      </c>
      <c r="AE130" t="inlineStr"/>
      <c r="AF130" t="inlineStr"/>
      <c r="AG130" t="inlineStr"/>
      <c r="AH130" t="inlineStr"/>
      <c r="AI130" t="inlineStr">
        <is>
          <t>x</t>
        </is>
      </c>
      <c r="AJ130" t="inlineStr">
        <is>
          <t>Pa</t>
        </is>
      </c>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is>
          <t>80</t>
        </is>
      </c>
      <c r="AY130" t="inlineStr"/>
      <c r="AZ130" t="inlineStr"/>
      <c r="BA130" t="inlineStr"/>
      <c r="BB130" t="inlineStr">
        <is>
          <t>ja vor</t>
        </is>
      </c>
      <c r="BC130" t="n">
        <v>2</v>
      </c>
      <c r="BD130" t="inlineStr"/>
      <c r="BE130" t="inlineStr"/>
      <c r="BF130" t="inlineStr"/>
      <c r="BG130" t="inlineStr"/>
      <c r="BH130" t="inlineStr"/>
      <c r="BI130" t="inlineStr">
        <is>
          <t>x sauer</t>
        </is>
      </c>
      <c r="BJ130" t="inlineStr">
        <is>
          <t>x</t>
        </is>
      </c>
      <c r="BK130" t="inlineStr"/>
      <c r="BL130" t="inlineStr"/>
      <c r="BM130" t="inlineStr">
        <is>
          <t>Box (wg. Schließe, sperrt)</t>
        </is>
      </c>
      <c r="BN130" t="inlineStr"/>
      <c r="BO130" t="inlineStr"/>
      <c r="BP130" t="inlineStr">
        <is>
          <t>x</t>
        </is>
      </c>
      <c r="BQ130" t="inlineStr"/>
      <c r="BR130" t="inlineStr"/>
      <c r="BS130" t="inlineStr"/>
      <c r="BT130" t="inlineStr"/>
      <c r="BU130" t="inlineStr"/>
      <c r="BV130" t="inlineStr"/>
      <c r="BW130" t="inlineStr"/>
      <c r="BX130" t="inlineStr"/>
      <c r="BY130" t="inlineStr"/>
      <c r="BZ130" t="inlineStr">
        <is>
          <t>x</t>
        </is>
      </c>
      <c r="CA130" t="n">
        <v>1</v>
      </c>
      <c r="CB130" t="inlineStr"/>
      <c r="CC130" t="inlineStr"/>
      <c r="CD130" t="inlineStr"/>
      <c r="CE130" t="inlineStr"/>
      <c r="CF130" t="inlineStr"/>
      <c r="CG130" t="inlineStr"/>
      <c r="CH130" t="inlineStr"/>
      <c r="CI130" t="inlineStr"/>
      <c r="CJ130" t="inlineStr"/>
      <c r="CK130" t="inlineStr"/>
      <c r="CL130" t="inlineStr">
        <is>
          <t>x</t>
        </is>
      </c>
      <c r="CM130" t="inlineStr"/>
      <c r="CN130" t="inlineStr"/>
      <c r="CO130" t="inlineStr"/>
      <c r="CP130" t="inlineStr"/>
      <c r="CQ130" t="inlineStr"/>
      <c r="CR130" t="inlineStr"/>
      <c r="CS130" t="inlineStr"/>
      <c r="CT130" t="n">
        <v>1</v>
      </c>
      <c r="CU130" t="inlineStr"/>
    </row>
    <row r="131">
      <c r="A131" t="b">
        <v>0</v>
      </c>
      <c r="B131" t="n">
        <v>160</v>
      </c>
      <c r="C131" t="inlineStr">
        <is>
          <t>L-1521-168951355</t>
        </is>
      </c>
      <c r="D131" t="inlineStr">
        <is>
          <t>999656791</t>
        </is>
      </c>
      <c r="E131" t="inlineStr"/>
      <c r="F131" t="inlineStr">
        <is>
          <t>https://portal.dnb.de/opac.htm?method=simpleSearch&amp;cqlMode=true&amp;query=idn%3D999656791</t>
        </is>
      </c>
      <c r="G131" t="inlineStr">
        <is>
          <t>III 6, 18 a (angebunden?)</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n">
        <v>0</v>
      </c>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row>
    <row r="132">
      <c r="A132" t="b">
        <v>0</v>
      </c>
      <c r="B132" t="n">
        <v>161</v>
      </c>
      <c r="C132" t="inlineStr">
        <is>
          <t>L-1521-177835885</t>
        </is>
      </c>
      <c r="D132" t="inlineStr">
        <is>
          <t>1002682134</t>
        </is>
      </c>
      <c r="E132" t="inlineStr"/>
      <c r="F132" t="inlineStr">
        <is>
          <t>https://portal.dnb.de/opac.htm?method=simpleSearch&amp;cqlMode=true&amp;query=idn%3D1002682134</t>
        </is>
      </c>
      <c r="G132" t="inlineStr">
        <is>
          <t>III 6, 18 a (angebunden?)</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n">
        <v>0</v>
      </c>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row>
    <row r="133">
      <c r="A133" t="b">
        <v>1</v>
      </c>
      <c r="B133" t="n">
        <v>100</v>
      </c>
      <c r="C133" t="inlineStr">
        <is>
          <t>L-1527-315490845</t>
        </is>
      </c>
      <c r="D133" t="inlineStr">
        <is>
          <t>1066960356</t>
        </is>
      </c>
      <c r="E133" t="inlineStr">
        <is>
          <t>Aaf</t>
        </is>
      </c>
      <c r="F133" t="inlineStr">
        <is>
          <t>https://portal.dnb.de/opac.htm?method=simpleSearch&amp;cqlMode=true&amp;query=idn%3D1066960356</t>
        </is>
      </c>
      <c r="G133" t="inlineStr">
        <is>
          <t>III 6, 19</t>
        </is>
      </c>
      <c r="H133" t="inlineStr">
        <is>
          <t>III 6, 19</t>
        </is>
      </c>
      <c r="I133" t="inlineStr">
        <is>
          <t>X</t>
        </is>
      </c>
      <c r="J133" t="inlineStr">
        <is>
          <t>Gewebeeinband, Schließen, erhabene Buchbeschläge</t>
        </is>
      </c>
      <c r="K133" t="inlineStr">
        <is>
          <t>bis 25 cm</t>
        </is>
      </c>
      <c r="L133" t="inlineStr">
        <is>
          <t>180°</t>
        </is>
      </c>
      <c r="M133" t="inlineStr">
        <is>
          <t>hohler Rücken</t>
        </is>
      </c>
      <c r="N133" t="inlineStr"/>
      <c r="O133" t="inlineStr">
        <is>
          <t>Schuber</t>
        </is>
      </c>
      <c r="P133" t="inlineStr">
        <is>
          <t>Nein</t>
        </is>
      </c>
      <c r="Q133" t="n">
        <v>0</v>
      </c>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n">
        <v>0</v>
      </c>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row>
    <row r="134">
      <c r="A134" t="b">
        <v>1</v>
      </c>
      <c r="B134" t="n">
        <v>101</v>
      </c>
      <c r="C134" t="inlineStr">
        <is>
          <t>L-1533-169972178</t>
        </is>
      </c>
      <c r="D134" t="inlineStr">
        <is>
          <t>1000078248</t>
        </is>
      </c>
      <c r="E134" t="inlineStr">
        <is>
          <t>Aal</t>
        </is>
      </c>
      <c r="F134" t="inlineStr">
        <is>
          <t>https://portal.dnb.de/opac.htm?method=simpleSearch&amp;cqlMode=true&amp;query=idn%3D1000078248</t>
        </is>
      </c>
      <c r="G134" t="inlineStr">
        <is>
          <t>III 6, 20</t>
        </is>
      </c>
      <c r="H134" t="inlineStr">
        <is>
          <t>III 6, 20</t>
        </is>
      </c>
      <c r="I134" t="inlineStr"/>
      <c r="J134" t="inlineStr"/>
      <c r="K134" t="inlineStr">
        <is>
          <t>bis 35 cm</t>
        </is>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is>
          <t>HD</t>
        </is>
      </c>
      <c r="AB134" t="inlineStr">
        <is>
          <t>x</t>
        </is>
      </c>
      <c r="AC134" t="inlineStr"/>
      <c r="AD134" t="inlineStr">
        <is>
          <t>f/V</t>
        </is>
      </c>
      <c r="AE134" t="inlineStr"/>
      <c r="AF134" t="inlineStr"/>
      <c r="AG134" t="inlineStr"/>
      <c r="AH134" t="inlineStr"/>
      <c r="AI134" t="inlineStr"/>
      <c r="AJ134" t="inlineStr">
        <is>
          <t>Pa</t>
        </is>
      </c>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is>
          <t>60</t>
        </is>
      </c>
      <c r="AY134" t="inlineStr"/>
      <c r="AZ134" t="inlineStr"/>
      <c r="BA134" t="inlineStr"/>
      <c r="BB134" t="inlineStr">
        <is>
          <t>ja vor</t>
        </is>
      </c>
      <c r="BC134" t="n">
        <v>1.5</v>
      </c>
      <c r="BD134" t="inlineStr"/>
      <c r="BE134" t="inlineStr"/>
      <c r="BF134" t="inlineStr"/>
      <c r="BG134" t="inlineStr">
        <is>
          <t>x</t>
        </is>
      </c>
      <c r="BH134" t="inlineStr"/>
      <c r="BI134" t="inlineStr"/>
      <c r="BJ134" t="inlineStr"/>
      <c r="BK134" t="inlineStr"/>
      <c r="BL134" t="inlineStr"/>
      <c r="BM134" t="inlineStr"/>
      <c r="BN134" t="inlineStr"/>
      <c r="BO134" t="inlineStr">
        <is>
          <t>x</t>
        </is>
      </c>
      <c r="BP134" t="inlineStr">
        <is>
          <t>x</t>
        </is>
      </c>
      <c r="BQ134" t="inlineStr"/>
      <c r="BR134" t="inlineStr">
        <is>
          <t>v</t>
        </is>
      </c>
      <c r="BS134" t="inlineStr"/>
      <c r="BT134" t="inlineStr"/>
      <c r="BU134" t="inlineStr"/>
      <c r="BV134" t="inlineStr"/>
      <c r="BW134" t="inlineStr"/>
      <c r="BX134" t="inlineStr"/>
      <c r="BY134" t="inlineStr"/>
      <c r="BZ134" t="inlineStr"/>
      <c r="CA134" t="n">
        <v>1.5</v>
      </c>
      <c r="CB134" t="inlineStr">
        <is>
          <t>Rücken/Gelenk sichern, Ecke belassen</t>
        </is>
      </c>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row>
    <row r="135">
      <c r="A135" t="b">
        <v>1</v>
      </c>
      <c r="B135" t="n">
        <v>102</v>
      </c>
      <c r="C135" t="inlineStr">
        <is>
          <t>L-1519-315490616</t>
        </is>
      </c>
      <c r="D135" t="inlineStr">
        <is>
          <t>1066960089</t>
        </is>
      </c>
      <c r="E135" t="inlineStr">
        <is>
          <t>Aaf</t>
        </is>
      </c>
      <c r="F135" t="inlineStr">
        <is>
          <t>https://portal.dnb.de/opac.htm?method=simpleSearch&amp;cqlMode=true&amp;query=idn%3D1066960089</t>
        </is>
      </c>
      <c r="G135" t="inlineStr">
        <is>
          <t>III 6, 21</t>
        </is>
      </c>
      <c r="H135" t="inlineStr">
        <is>
          <t>III 6, 21</t>
        </is>
      </c>
      <c r="I135" t="inlineStr">
        <is>
          <t>X</t>
        </is>
      </c>
      <c r="J135" t="inlineStr">
        <is>
          <t>Gewebeeinband</t>
        </is>
      </c>
      <c r="K135" t="inlineStr">
        <is>
          <t>bis 25 cm</t>
        </is>
      </c>
      <c r="L135" t="inlineStr">
        <is>
          <t>180°</t>
        </is>
      </c>
      <c r="M135" t="inlineStr">
        <is>
          <t>hohler Rücken</t>
        </is>
      </c>
      <c r="N135" t="inlineStr"/>
      <c r="O135" t="inlineStr"/>
      <c r="P135" t="inlineStr"/>
      <c r="Q135" t="n">
        <v>2</v>
      </c>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n">
        <v>0</v>
      </c>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row>
    <row r="136">
      <c r="A136" t="b">
        <v>1</v>
      </c>
      <c r="B136" t="n">
        <v>103</v>
      </c>
      <c r="C136" t="inlineStr">
        <is>
          <t>L-1522-315469250</t>
        </is>
      </c>
      <c r="D136" t="inlineStr">
        <is>
          <t>1066941599</t>
        </is>
      </c>
      <c r="E136" t="inlineStr">
        <is>
          <t>Aaf</t>
        </is>
      </c>
      <c r="F136" t="inlineStr">
        <is>
          <t>https://portal.dnb.de/opac.htm?method=simpleSearch&amp;cqlMode=true&amp;query=idn%3D1066941599</t>
        </is>
      </c>
      <c r="G136" t="inlineStr">
        <is>
          <t>III 6, 22</t>
        </is>
      </c>
      <c r="H136" t="inlineStr">
        <is>
          <t>III 6, 22</t>
        </is>
      </c>
      <c r="I136" t="inlineStr">
        <is>
          <t>X</t>
        </is>
      </c>
      <c r="J136" t="inlineStr">
        <is>
          <t>Gewebeeinband</t>
        </is>
      </c>
      <c r="K136" t="inlineStr">
        <is>
          <t>bis 25 cm</t>
        </is>
      </c>
      <c r="L136" t="inlineStr">
        <is>
          <t>180°</t>
        </is>
      </c>
      <c r="M136" t="inlineStr">
        <is>
          <t>hohler Rücken</t>
        </is>
      </c>
      <c r="N136" t="inlineStr"/>
      <c r="O136" t="inlineStr"/>
      <c r="P136" t="inlineStr"/>
      <c r="Q136" t="n">
        <v>0</v>
      </c>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n">
        <v>0</v>
      </c>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row>
    <row r="137">
      <c r="A137" t="b">
        <v>1</v>
      </c>
      <c r="B137" t="n">
        <v>104</v>
      </c>
      <c r="C137" t="inlineStr">
        <is>
          <t>L-1522-315489200</t>
        </is>
      </c>
      <c r="D137" t="inlineStr">
        <is>
          <t>1066958599</t>
        </is>
      </c>
      <c r="E137" t="inlineStr">
        <is>
          <t>Aaf</t>
        </is>
      </c>
      <c r="F137" t="inlineStr">
        <is>
          <t>https://portal.dnb.de/opac.htm?method=simpleSearch&amp;cqlMode=true&amp;query=idn%3D1066958599</t>
        </is>
      </c>
      <c r="G137" t="inlineStr">
        <is>
          <t>III 6, 25</t>
        </is>
      </c>
      <c r="H137" t="inlineStr">
        <is>
          <t>III 6, 25</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n">
        <v>0</v>
      </c>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row>
    <row r="138">
      <c r="A138" t="b">
        <v>1</v>
      </c>
      <c r="B138" t="n">
        <v>105</v>
      </c>
      <c r="C138" t="inlineStr">
        <is>
          <t>L-1530-315490063</t>
        </is>
      </c>
      <c r="D138" t="inlineStr">
        <is>
          <t>1066959501</t>
        </is>
      </c>
      <c r="E138" t="inlineStr">
        <is>
          <t>Aaf</t>
        </is>
      </c>
      <c r="F138" t="inlineStr">
        <is>
          <t>https://portal.dnb.de/opac.htm?method=simpleSearch&amp;cqlMode=true&amp;query=idn%3D1066959501</t>
        </is>
      </c>
      <c r="G138" t="inlineStr">
        <is>
          <t>III 6, 26</t>
        </is>
      </c>
      <c r="H138" t="inlineStr">
        <is>
          <t>III 6, 26</t>
        </is>
      </c>
      <c r="I138" t="inlineStr">
        <is>
          <t>X</t>
        </is>
      </c>
      <c r="J138" t="inlineStr">
        <is>
          <t>Gewebeeinband, Schließen, erhabene Buchbeschläge</t>
        </is>
      </c>
      <c r="K138" t="inlineStr">
        <is>
          <t>bis 25 cm</t>
        </is>
      </c>
      <c r="L138" t="inlineStr">
        <is>
          <t>180°</t>
        </is>
      </c>
      <c r="M138" t="inlineStr">
        <is>
          <t>hohler Rücken</t>
        </is>
      </c>
      <c r="N138" t="inlineStr"/>
      <c r="O138" t="inlineStr">
        <is>
          <t>Buchschuh</t>
        </is>
      </c>
      <c r="P138" t="inlineStr">
        <is>
          <t>Nein</t>
        </is>
      </c>
      <c r="Q138" t="n">
        <v>0</v>
      </c>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n">
        <v>0</v>
      </c>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row>
    <row r="139">
      <c r="A139" t="b">
        <v>1</v>
      </c>
      <c r="B139" t="n">
        <v>162</v>
      </c>
      <c r="C139" t="inlineStr">
        <is>
          <t>L-2009-324233</t>
        </is>
      </c>
      <c r="D139" t="inlineStr">
        <is>
          <t>997607521</t>
        </is>
      </c>
      <c r="E139" t="inlineStr">
        <is>
          <t>Aa</t>
        </is>
      </c>
      <c r="F139" t="inlineStr">
        <is>
          <t>https://portal.dnb.de/opac.htm?method=simpleSearch&amp;cqlMode=true&amp;query=idn%3D997607521</t>
        </is>
      </c>
      <c r="G139" t="inlineStr">
        <is>
          <t>III 6, 26 a</t>
        </is>
      </c>
      <c r="H139" t="inlineStr">
        <is>
          <t>III 6, 26 a</t>
        </is>
      </c>
      <c r="I139" t="inlineStr"/>
      <c r="J139" t="inlineStr">
        <is>
          <t>Broschur</t>
        </is>
      </c>
      <c r="K139" t="inlineStr">
        <is>
          <t>bis 25 cm</t>
        </is>
      </c>
      <c r="L139" t="inlineStr">
        <is>
          <t>180°</t>
        </is>
      </c>
      <c r="M139" t="inlineStr"/>
      <c r="N139" t="inlineStr"/>
      <c r="O139" t="inlineStr">
        <is>
          <t xml:space="preserve">Papierumschlag </t>
        </is>
      </c>
      <c r="P139" t="inlineStr">
        <is>
          <t>Nein</t>
        </is>
      </c>
      <c r="Q139" t="n">
        <v>0</v>
      </c>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n">
        <v>0</v>
      </c>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row>
    <row r="140">
      <c r="A140" t="b">
        <v>1</v>
      </c>
      <c r="B140" t="n">
        <v>106</v>
      </c>
      <c r="C140" t="inlineStr">
        <is>
          <t>L-1544-154354929</t>
        </is>
      </c>
      <c r="D140" t="inlineStr">
        <is>
          <t>994041403</t>
        </is>
      </c>
      <c r="E140" t="inlineStr">
        <is>
          <t>Aal</t>
        </is>
      </c>
      <c r="F140" t="inlineStr">
        <is>
          <t>https://portal.dnb.de/opac.htm?method=simpleSearch&amp;cqlMode=true&amp;query=idn%3D994041403</t>
        </is>
      </c>
      <c r="G140" t="inlineStr">
        <is>
          <t>III 6, 27</t>
        </is>
      </c>
      <c r="H140" t="inlineStr">
        <is>
          <t>III 6, 27</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n">
        <v>0</v>
      </c>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row>
    <row r="141">
      <c r="A141" t="b">
        <v>1</v>
      </c>
      <c r="B141" t="n">
        <v>108</v>
      </c>
      <c r="C141" t="inlineStr">
        <is>
          <t>L-1544-154354929</t>
        </is>
      </c>
      <c r="D141" t="inlineStr">
        <is>
          <t>994041403</t>
        </is>
      </c>
      <c r="E141" t="inlineStr">
        <is>
          <t>Aal</t>
        </is>
      </c>
      <c r="F141" t="inlineStr">
        <is>
          <t>https://portal.dnb.de/opac.htm?method=simpleSearch&amp;cqlMode=true&amp;query=idn%3D994041403</t>
        </is>
      </c>
      <c r="G141" t="inlineStr">
        <is>
          <t>III 6, 27</t>
        </is>
      </c>
      <c r="H141" t="inlineStr">
        <is>
          <t>III 6, 27</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n">
        <v>0</v>
      </c>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row>
    <row r="142">
      <c r="A142" t="b">
        <v>1</v>
      </c>
      <c r="B142" t="n">
        <v>107</v>
      </c>
      <c r="C142" t="inlineStr">
        <is>
          <t>L-1540-315320400</t>
        </is>
      </c>
      <c r="D142" t="inlineStr">
        <is>
          <t>1066861765</t>
        </is>
      </c>
      <c r="E142" t="inlineStr">
        <is>
          <t>Aaf</t>
        </is>
      </c>
      <c r="F142" t="inlineStr">
        <is>
          <t>https://portal.dnb.de/opac.htm?method=simpleSearch&amp;cqlMode=true&amp;query=idn%3D1066861765</t>
        </is>
      </c>
      <c r="G142" t="inlineStr">
        <is>
          <t>III 6, 27</t>
        </is>
      </c>
      <c r="H142" t="inlineStr">
        <is>
          <t>III 6, 27</t>
        </is>
      </c>
      <c r="I142" t="inlineStr">
        <is>
          <t>X</t>
        </is>
      </c>
      <c r="J142" t="inlineStr">
        <is>
          <t>Ledereinband, Schließen, erhabene Buchbeschläge</t>
        </is>
      </c>
      <c r="K142" t="inlineStr">
        <is>
          <t>bis 35 cm</t>
        </is>
      </c>
      <c r="L142" t="inlineStr">
        <is>
          <t>80° bis 110°, einseitig digitalisierbar?</t>
        </is>
      </c>
      <c r="M142" t="inlineStr">
        <is>
          <t>fester Rücken mit Schmuckprägung</t>
        </is>
      </c>
      <c r="N142" t="inlineStr"/>
      <c r="O142" t="inlineStr">
        <is>
          <t>Buchschuh</t>
        </is>
      </c>
      <c r="P142" t="inlineStr">
        <is>
          <t>Nein</t>
        </is>
      </c>
      <c r="Q142" t="n">
        <v>0</v>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n">
        <v>0</v>
      </c>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row>
    <row r="143">
      <c r="A143" t="b">
        <v>1</v>
      </c>
      <c r="B143" t="n">
        <v>164</v>
      </c>
      <c r="C143" t="inlineStr">
        <is>
          <t>L-1544-159504325</t>
        </is>
      </c>
      <c r="D143" t="inlineStr">
        <is>
          <t>995417059</t>
        </is>
      </c>
      <c r="E143" t="inlineStr">
        <is>
          <t>Afl</t>
        </is>
      </c>
      <c r="F143" t="inlineStr">
        <is>
          <t>https://portal.dnb.de/opac.htm?method=simpleSearch&amp;cqlMode=true&amp;query=idn%3D995417059</t>
        </is>
      </c>
      <c r="G143" t="inlineStr">
        <is>
          <t>III 6, 27 a - 1</t>
        </is>
      </c>
      <c r="H143" t="inlineStr">
        <is>
          <t>III 6, 27 a</t>
        </is>
      </c>
      <c r="I143" t="inlineStr">
        <is>
          <t>X</t>
        </is>
      </c>
      <c r="J143" t="inlineStr">
        <is>
          <t>Ledereinband</t>
        </is>
      </c>
      <c r="K143" t="inlineStr">
        <is>
          <t>bis 25 cm</t>
        </is>
      </c>
      <c r="L143" t="inlineStr">
        <is>
          <t>80° bis 110°, einseitig digitalisierbar?</t>
        </is>
      </c>
      <c r="M143" t="inlineStr">
        <is>
          <t>fester Rücken mit Schmuckprägung</t>
        </is>
      </c>
      <c r="N143" t="inlineStr"/>
      <c r="O143" t="inlineStr">
        <is>
          <t>Kassette</t>
        </is>
      </c>
      <c r="P143" t="inlineStr">
        <is>
          <t>Nein</t>
        </is>
      </c>
      <c r="Q143" t="n">
        <v>0</v>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n">
        <v>0</v>
      </c>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row>
    <row r="144">
      <c r="A144" t="b">
        <v>1</v>
      </c>
      <c r="B144" t="n">
        <v>163</v>
      </c>
      <c r="C144" t="inlineStr">
        <is>
          <t>L-1544-15952167X</t>
        </is>
      </c>
      <c r="D144" t="inlineStr">
        <is>
          <t>995434395</t>
        </is>
      </c>
      <c r="E144" t="inlineStr">
        <is>
          <t>Afl</t>
        </is>
      </c>
      <c r="F144" t="inlineStr">
        <is>
          <t>https://portal.dnb.de/opac.htm?method=simpleSearch&amp;cqlMode=true&amp;query=idn%3D995434395</t>
        </is>
      </c>
      <c r="G144" t="inlineStr">
        <is>
          <t>III 6, 27 a - 2</t>
        </is>
      </c>
      <c r="H144" t="inlineStr">
        <is>
          <t>III 6, 27 a</t>
        </is>
      </c>
      <c r="I144" t="inlineStr"/>
      <c r="J144" t="inlineStr">
        <is>
          <t>Papier- oder Pappeinband</t>
        </is>
      </c>
      <c r="K144" t="inlineStr">
        <is>
          <t>bis 25 cm</t>
        </is>
      </c>
      <c r="L144" t="inlineStr">
        <is>
          <t>80° bis 110°, einseitig digitalisierbar?</t>
        </is>
      </c>
      <c r="M144" t="inlineStr">
        <is>
          <t>welliger Buchblock</t>
        </is>
      </c>
      <c r="N144" t="inlineStr"/>
      <c r="O144" t="inlineStr">
        <is>
          <t xml:space="preserve">Papierumschlag </t>
        </is>
      </c>
      <c r="P144" t="inlineStr">
        <is>
          <t>Ja</t>
        </is>
      </c>
      <c r="Q144" t="n">
        <v>2</v>
      </c>
      <c r="R144" t="inlineStr"/>
      <c r="S144" t="inlineStr"/>
      <c r="T144" t="inlineStr"/>
      <c r="U144" t="inlineStr"/>
      <c r="V144" t="inlineStr"/>
      <c r="W144" t="inlineStr"/>
      <c r="X144" t="inlineStr"/>
      <c r="Y144" t="inlineStr"/>
      <c r="Z144" t="inlineStr"/>
      <c r="AA144" t="inlineStr">
        <is>
          <t>Pg (Mak.)</t>
        </is>
      </c>
      <c r="AB144" t="inlineStr"/>
      <c r="AC144" t="inlineStr"/>
      <c r="AD144" t="inlineStr">
        <is>
          <t>f</t>
        </is>
      </c>
      <c r="AE144" t="inlineStr"/>
      <c r="AF144" t="inlineStr"/>
      <c r="AG144" t="inlineStr"/>
      <c r="AH144" t="inlineStr"/>
      <c r="AI144" t="inlineStr"/>
      <c r="AJ144" t="inlineStr">
        <is>
          <t>Pa</t>
        </is>
      </c>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is>
          <t>45</t>
        </is>
      </c>
      <c r="AY144" t="inlineStr"/>
      <c r="AZ144" t="inlineStr"/>
      <c r="BA144" t="inlineStr"/>
      <c r="BB144" t="inlineStr">
        <is>
          <t>ja vor</t>
        </is>
      </c>
      <c r="BC144" t="n">
        <v>3</v>
      </c>
      <c r="BD144" t="inlineStr"/>
      <c r="BE144" t="inlineStr"/>
      <c r="BF144" t="inlineStr"/>
      <c r="BG144" t="inlineStr"/>
      <c r="BH144" t="inlineStr"/>
      <c r="BI144" t="inlineStr">
        <is>
          <t>x sauer</t>
        </is>
      </c>
      <c r="BJ144" t="inlineStr">
        <is>
          <t>x</t>
        </is>
      </c>
      <c r="BK144" t="inlineStr"/>
      <c r="BL144" t="inlineStr"/>
      <c r="BM144" t="inlineStr">
        <is>
          <t>Box (Pg. Mak.)</t>
        </is>
      </c>
      <c r="BN144" t="inlineStr">
        <is>
          <t>x</t>
        </is>
      </c>
      <c r="BO144" t="inlineStr"/>
      <c r="BP144" t="inlineStr">
        <is>
          <t>x</t>
        </is>
      </c>
      <c r="BQ144" t="inlineStr"/>
      <c r="BR144" t="inlineStr">
        <is>
          <t>v/h</t>
        </is>
      </c>
      <c r="BS144" t="inlineStr"/>
      <c r="BT144" t="inlineStr"/>
      <c r="BU144" t="inlineStr"/>
      <c r="BV144" t="inlineStr"/>
      <c r="BW144" t="inlineStr">
        <is>
          <t>x</t>
        </is>
      </c>
      <c r="BX144" t="inlineStr"/>
      <c r="BY144" t="inlineStr"/>
      <c r="BZ144" t="inlineStr"/>
      <c r="CA144" t="n">
        <v>3</v>
      </c>
      <c r="CB144" t="inlineStr">
        <is>
          <t>nur das Nötigste: Ecken stabilisieren, loses Material an Rücken und Ecken zurückkleben/sichern, ggf. teils mit JP überfangen</t>
        </is>
      </c>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row>
    <row r="145">
      <c r="A145" t="b">
        <v>1</v>
      </c>
      <c r="B145" t="n">
        <v>166</v>
      </c>
      <c r="C145" t="inlineStr">
        <is>
          <t>L-1536-164449248</t>
        </is>
      </c>
      <c r="D145" t="inlineStr">
        <is>
          <t>997624930</t>
        </is>
      </c>
      <c r="E145" t="inlineStr">
        <is>
          <t>Aal</t>
        </is>
      </c>
      <c r="F145" t="inlineStr">
        <is>
          <t>https://portal.dnb.de/opac.htm?method=simpleSearch&amp;cqlMode=true&amp;query=idn%3D997624930</t>
        </is>
      </c>
      <c r="G145" t="inlineStr">
        <is>
          <t>III 6, 27 b</t>
        </is>
      </c>
      <c r="H145" t="inlineStr">
        <is>
          <t>III 6, 27 b</t>
        </is>
      </c>
      <c r="I145" t="inlineStr"/>
      <c r="J145" t="inlineStr"/>
      <c r="K145" t="inlineStr">
        <is>
          <t>bis 35 cm</t>
        </is>
      </c>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is>
          <t>HD</t>
        </is>
      </c>
      <c r="AB145" t="inlineStr"/>
      <c r="AC145" t="inlineStr">
        <is>
          <t>x</t>
        </is>
      </c>
      <c r="AD145" t="inlineStr">
        <is>
          <t>f</t>
        </is>
      </c>
      <c r="AE145" t="inlineStr"/>
      <c r="AF145" t="inlineStr"/>
      <c r="AG145" t="inlineStr"/>
      <c r="AH145" t="inlineStr"/>
      <c r="AI145" t="inlineStr"/>
      <c r="AJ145" t="inlineStr">
        <is>
          <t>Pa</t>
        </is>
      </c>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is>
          <t>110</t>
        </is>
      </c>
      <c r="AY145" t="inlineStr"/>
      <c r="AZ145" t="inlineStr">
        <is>
          <t>x</t>
        </is>
      </c>
      <c r="BA145" t="inlineStr"/>
      <c r="BB145" t="inlineStr">
        <is>
          <t>n</t>
        </is>
      </c>
      <c r="BC145" t="n">
        <v>0</v>
      </c>
      <c r="BD145" t="inlineStr"/>
      <c r="BE145" t="inlineStr">
        <is>
          <t>Gewebe mit Papier</t>
        </is>
      </c>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row>
    <row r="146">
      <c r="A146" t="b">
        <v>1</v>
      </c>
      <c r="B146" t="n">
        <v>165</v>
      </c>
      <c r="C146" t="inlineStr">
        <is>
          <t>L-1536-169681939</t>
        </is>
      </c>
      <c r="D146" t="inlineStr">
        <is>
          <t>999907077</t>
        </is>
      </c>
      <c r="E146" t="inlineStr">
        <is>
          <t>Aal</t>
        </is>
      </c>
      <c r="F146" t="inlineStr">
        <is>
          <t>https://portal.dnb.de/opac.htm?method=simpleSearch&amp;cqlMode=true&amp;query=idn%3D999907077</t>
        </is>
      </c>
      <c r="G146" t="inlineStr">
        <is>
          <t>III 6, 27 b (angebunden?)</t>
        </is>
      </c>
      <c r="H146" t="inlineStr">
        <is>
          <t>III 6, 27 b</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n">
        <v>0</v>
      </c>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row>
    <row r="147">
      <c r="A147" t="b">
        <v>0</v>
      </c>
      <c r="B147" t="n">
        <v>167</v>
      </c>
      <c r="C147" t="inlineStr">
        <is>
          <t>L-1557-161526888</t>
        </is>
      </c>
      <c r="D147" t="inlineStr">
        <is>
          <t>995989966</t>
        </is>
      </c>
      <c r="E147" t="inlineStr"/>
      <c r="F147" t="inlineStr">
        <is>
          <t>https://portal.dnb.de/opac.htm?method=simpleSearch&amp;cqlMode=true&amp;query=idn%3D995989966</t>
        </is>
      </c>
      <c r="G147" t="inlineStr">
        <is>
          <t>III 6, 27 c</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n">
        <v>0</v>
      </c>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row>
    <row r="148">
      <c r="A148" t="b">
        <v>1</v>
      </c>
      <c r="B148" t="n">
        <v>168</v>
      </c>
      <c r="C148" t="inlineStr">
        <is>
          <t>L-1557-163414513</t>
        </is>
      </c>
      <c r="D148" t="inlineStr">
        <is>
          <t>99713237X</t>
        </is>
      </c>
      <c r="E148" t="inlineStr">
        <is>
          <t>Aal</t>
        </is>
      </c>
      <c r="F148" t="inlineStr">
        <is>
          <t>https://portal.dnb.de/opac.htm?method=simpleSearch&amp;cqlMode=true&amp;query=idn%3D99713237X</t>
        </is>
      </c>
      <c r="G148" t="inlineStr">
        <is>
          <t>III 6, 27 c</t>
        </is>
      </c>
      <c r="H148" t="inlineStr">
        <is>
          <t>III 6, 27 c</t>
        </is>
      </c>
      <c r="I148" t="inlineStr">
        <is>
          <t>X</t>
        </is>
      </c>
      <c r="J148" t="inlineStr">
        <is>
          <t>Halbpergamentband</t>
        </is>
      </c>
      <c r="K148" t="inlineStr">
        <is>
          <t>bis 35 cm</t>
        </is>
      </c>
      <c r="L148" t="inlineStr">
        <is>
          <t>180°</t>
        </is>
      </c>
      <c r="M148" t="inlineStr">
        <is>
          <t>hohler Rücken, welliger Buchblock</t>
        </is>
      </c>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n">
        <v>0</v>
      </c>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row>
    <row r="149">
      <c r="A149" t="b">
        <v>1</v>
      </c>
      <c r="B149" t="n">
        <v>169</v>
      </c>
      <c r="C149" t="inlineStr">
        <is>
          <t>L-1556-162142099</t>
        </is>
      </c>
      <c r="D149" t="inlineStr">
        <is>
          <t>996432566</t>
        </is>
      </c>
      <c r="E149" t="inlineStr">
        <is>
          <t>Aal</t>
        </is>
      </c>
      <c r="F149" t="inlineStr">
        <is>
          <t>https://portal.dnb.de/opac.htm?method=simpleSearch&amp;cqlMode=true&amp;query=idn%3D996432566</t>
        </is>
      </c>
      <c r="G149" t="inlineStr">
        <is>
          <t>III 6, 27 d</t>
        </is>
      </c>
      <c r="H149" t="inlineStr">
        <is>
          <t>III 6, 27 d</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n">
        <v>0</v>
      </c>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row>
    <row r="150">
      <c r="A150" t="b">
        <v>1</v>
      </c>
      <c r="B150" t="n">
        <v>171</v>
      </c>
      <c r="C150" t="inlineStr">
        <is>
          <t>L-1556-166924229</t>
        </is>
      </c>
      <c r="D150" t="inlineStr">
        <is>
          <t>998780650</t>
        </is>
      </c>
      <c r="E150" t="inlineStr">
        <is>
          <t>Afl</t>
        </is>
      </c>
      <c r="F150" t="inlineStr">
        <is>
          <t>https://portal.dnb.de/opac.htm?method=simpleSearch&amp;cqlMode=true&amp;query=idn%3D998780650</t>
        </is>
      </c>
      <c r="G150" t="inlineStr">
        <is>
          <t>III 6, 27 d - 2</t>
        </is>
      </c>
      <c r="H150" t="inlineStr">
        <is>
          <t>III 6, 27 d</t>
        </is>
      </c>
      <c r="I150" t="inlineStr">
        <is>
          <t>X</t>
        </is>
      </c>
      <c r="J150" t="inlineStr">
        <is>
          <t>Ledereinband, Schließen, erhabene Buchbeschläge</t>
        </is>
      </c>
      <c r="K150" t="inlineStr">
        <is>
          <t>bis 25 cm</t>
        </is>
      </c>
      <c r="L150" t="inlineStr">
        <is>
          <t>80° bis 110°, einseitig digitalisierbar?</t>
        </is>
      </c>
      <c r="M150" t="inlineStr">
        <is>
          <t>fester Rücken mit Schmuckprägung, welliger Buchblock</t>
        </is>
      </c>
      <c r="N150" t="inlineStr"/>
      <c r="O150" t="inlineStr">
        <is>
          <t>Kassette</t>
        </is>
      </c>
      <c r="P150" t="inlineStr">
        <is>
          <t>Nein</t>
        </is>
      </c>
      <c r="Q150" t="n">
        <v>0</v>
      </c>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n">
        <v>0</v>
      </c>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row>
    <row r="151">
      <c r="A151" t="b">
        <v>1</v>
      </c>
      <c r="B151" t="n">
        <v>170</v>
      </c>
      <c r="C151" t="inlineStr">
        <is>
          <t>L-1556-16692430X</t>
        </is>
      </c>
      <c r="D151" t="inlineStr">
        <is>
          <t>998780723</t>
        </is>
      </c>
      <c r="E151" t="inlineStr">
        <is>
          <t>Afl</t>
        </is>
      </c>
      <c r="F151" t="inlineStr">
        <is>
          <t>https://portal.dnb.de/opac.htm?method=simpleSearch&amp;cqlMode=true&amp;query=idn%3D998780723</t>
        </is>
      </c>
      <c r="G151" t="inlineStr">
        <is>
          <t>III 6, 27 d - 3</t>
        </is>
      </c>
      <c r="H151" t="inlineStr">
        <is>
          <t>III 6, 27 d</t>
        </is>
      </c>
      <c r="I151" t="inlineStr">
        <is>
          <t>X</t>
        </is>
      </c>
      <c r="J151" t="inlineStr">
        <is>
          <t>Ledereinband, Schließen, erhabene Buchbeschläge</t>
        </is>
      </c>
      <c r="K151" t="inlineStr">
        <is>
          <t>bis 25 cm</t>
        </is>
      </c>
      <c r="L151" t="inlineStr">
        <is>
          <t>80° bis 110°, einseitig digitalisierbar?</t>
        </is>
      </c>
      <c r="M151" t="inlineStr">
        <is>
          <t>fester Rücken mit Schmuckprägung, welliger Buchblock</t>
        </is>
      </c>
      <c r="N151" t="inlineStr"/>
      <c r="O151" t="inlineStr">
        <is>
          <t>Kassette</t>
        </is>
      </c>
      <c r="P151" t="inlineStr">
        <is>
          <t>Nein</t>
        </is>
      </c>
      <c r="Q151" t="n">
        <v>0</v>
      </c>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n">
        <v>0</v>
      </c>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row>
    <row r="152">
      <c r="A152" t="b">
        <v>1</v>
      </c>
      <c r="B152" t="n">
        <v>172</v>
      </c>
      <c r="C152" t="inlineStr">
        <is>
          <t>L-1556-166924490</t>
        </is>
      </c>
      <c r="D152" t="inlineStr">
        <is>
          <t>998780944</t>
        </is>
      </c>
      <c r="E152" t="inlineStr">
        <is>
          <t>Afl</t>
        </is>
      </c>
      <c r="F152" t="inlineStr">
        <is>
          <t>https://portal.dnb.de/opac.htm?method=simpleSearch&amp;cqlMode=true&amp;query=idn%3D998780944</t>
        </is>
      </c>
      <c r="G152" t="inlineStr">
        <is>
          <t>III 6, 27 d - 4</t>
        </is>
      </c>
      <c r="H152" t="inlineStr">
        <is>
          <t>III 6, 27 d</t>
        </is>
      </c>
      <c r="I152" t="inlineStr">
        <is>
          <t>X</t>
        </is>
      </c>
      <c r="J152" t="inlineStr">
        <is>
          <t>Ledereinband, Schließen, erhabene Buchbeschläge</t>
        </is>
      </c>
      <c r="K152" t="inlineStr">
        <is>
          <t>bis 25 cm</t>
        </is>
      </c>
      <c r="L152" t="inlineStr">
        <is>
          <t>80° bis 110°, einseitig digitalisierbar?</t>
        </is>
      </c>
      <c r="M152" t="inlineStr">
        <is>
          <t>fester Rücken mit Schmuckprägung, welliger Buchblock, Tintenfraß</t>
        </is>
      </c>
      <c r="N152" t="inlineStr"/>
      <c r="O152" t="inlineStr">
        <is>
          <t>Kassette</t>
        </is>
      </c>
      <c r="P152" t="inlineStr">
        <is>
          <t>Nein</t>
        </is>
      </c>
      <c r="Q152" t="n">
        <v>0</v>
      </c>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n">
        <v>0</v>
      </c>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row>
    <row r="153">
      <c r="A153" t="b">
        <v>1</v>
      </c>
      <c r="B153" t="n">
        <v>173</v>
      </c>
      <c r="C153" t="inlineStr">
        <is>
          <t>L-1540-17709835X</t>
        </is>
      </c>
      <c r="D153" t="inlineStr">
        <is>
          <t>1002374065</t>
        </is>
      </c>
      <c r="E153" t="inlineStr">
        <is>
          <t>Aal</t>
        </is>
      </c>
      <c r="F153" t="inlineStr">
        <is>
          <t>https://portal.dnb.de/opac.htm?method=simpleSearch&amp;cqlMode=true&amp;query=idn%3D1002374065</t>
        </is>
      </c>
      <c r="G153" t="inlineStr">
        <is>
          <t>III 6, 27 e</t>
        </is>
      </c>
      <c r="H153" t="inlineStr">
        <is>
          <t>III 6, 27e</t>
        </is>
      </c>
      <c r="I153" t="inlineStr">
        <is>
          <t>X</t>
        </is>
      </c>
      <c r="J153" t="inlineStr">
        <is>
          <t>Papier- oder Pappeinband</t>
        </is>
      </c>
      <c r="K153" t="inlineStr">
        <is>
          <t>bis 35 cm</t>
        </is>
      </c>
      <c r="L153" t="inlineStr">
        <is>
          <t>180°</t>
        </is>
      </c>
      <c r="M153" t="inlineStr">
        <is>
          <t>hohler Rücken</t>
        </is>
      </c>
      <c r="N153" t="inlineStr"/>
      <c r="O153" t="inlineStr">
        <is>
          <t xml:space="preserve">Papierumschlag </t>
        </is>
      </c>
      <c r="P153" t="inlineStr">
        <is>
          <t>Ja</t>
        </is>
      </c>
      <c r="Q153" t="n">
        <v>0</v>
      </c>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n">
        <v>0</v>
      </c>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row>
    <row r="154">
      <c r="A154" t="b">
        <v>1</v>
      </c>
      <c r="B154" t="n">
        <v>109</v>
      </c>
      <c r="C154" t="inlineStr">
        <is>
          <t>L-1557-315488565</t>
        </is>
      </c>
      <c r="D154" t="inlineStr">
        <is>
          <t>1066957924</t>
        </is>
      </c>
      <c r="E154" t="inlineStr">
        <is>
          <t>Aaf</t>
        </is>
      </c>
      <c r="F154" t="inlineStr">
        <is>
          <t>https://portal.dnb.de/opac.htm?method=simpleSearch&amp;cqlMode=true&amp;query=idn%3D1066957924</t>
        </is>
      </c>
      <c r="G154" t="inlineStr">
        <is>
          <t>III 6, 28</t>
        </is>
      </c>
      <c r="H154" t="inlineStr">
        <is>
          <t>III 6, 28</t>
        </is>
      </c>
      <c r="I154" t="inlineStr">
        <is>
          <t>X</t>
        </is>
      </c>
      <c r="J154" t="inlineStr">
        <is>
          <t>Halbpergamentband, Schließen, erhabene Buchbeschläge</t>
        </is>
      </c>
      <c r="K154" t="inlineStr">
        <is>
          <t>bis 35 cm</t>
        </is>
      </c>
      <c r="L154" t="inlineStr">
        <is>
          <t>180°</t>
        </is>
      </c>
      <c r="M154" t="inlineStr">
        <is>
          <t>hohler Rücken</t>
        </is>
      </c>
      <c r="N154" t="inlineStr"/>
      <c r="O154" t="inlineStr">
        <is>
          <t>Buchschuh</t>
        </is>
      </c>
      <c r="P154" t="inlineStr">
        <is>
          <t>Nein</t>
        </is>
      </c>
      <c r="Q154" t="n">
        <v>0</v>
      </c>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n">
        <v>0</v>
      </c>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row>
    <row r="155">
      <c r="A155" t="b">
        <v>1</v>
      </c>
      <c r="B155" t="n">
        <v>110</v>
      </c>
      <c r="C155" t="inlineStr">
        <is>
          <t>L-1560-315329416</t>
        </is>
      </c>
      <c r="D155" t="inlineStr">
        <is>
          <t>1066871612</t>
        </is>
      </c>
      <c r="E155" t="inlineStr">
        <is>
          <t>Aaf</t>
        </is>
      </c>
      <c r="F155" t="inlineStr">
        <is>
          <t>https://portal.dnb.de/opac.htm?method=simpleSearch&amp;cqlMode=true&amp;query=idn%3D1066871612</t>
        </is>
      </c>
      <c r="G155" t="inlineStr">
        <is>
          <t>III 6, 29</t>
        </is>
      </c>
      <c r="H155" t="inlineStr">
        <is>
          <t>III 6, 29</t>
        </is>
      </c>
      <c r="I155" t="inlineStr">
        <is>
          <t>X</t>
        </is>
      </c>
      <c r="J155" t="inlineStr">
        <is>
          <t>Pergamentband, Schließen, erhabene Buchbeschläge</t>
        </is>
      </c>
      <c r="K155" t="inlineStr">
        <is>
          <t>bis 35 cm</t>
        </is>
      </c>
      <c r="L155" t="inlineStr">
        <is>
          <t>180°</t>
        </is>
      </c>
      <c r="M155" t="inlineStr">
        <is>
          <t>hohler Rücken, welliger Buchblock</t>
        </is>
      </c>
      <c r="N155" t="inlineStr"/>
      <c r="O155" t="inlineStr">
        <is>
          <t>Buchschuh</t>
        </is>
      </c>
      <c r="P155" t="inlineStr">
        <is>
          <t>Nein</t>
        </is>
      </c>
      <c r="Q155" t="n">
        <v>0</v>
      </c>
      <c r="R155" t="inlineStr"/>
      <c r="S155" t="inlineStr">
        <is>
          <t>gereinigt</t>
        </is>
      </c>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n">
        <v>0</v>
      </c>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row>
    <row r="156">
      <c r="A156" t="b">
        <v>0</v>
      </c>
      <c r="B156" t="n">
        <v>174</v>
      </c>
      <c r="C156" t="inlineStr">
        <is>
          <t>L-1549-175974756</t>
        </is>
      </c>
      <c r="D156" t="inlineStr">
        <is>
          <t>100199566X</t>
        </is>
      </c>
      <c r="E156" t="inlineStr"/>
      <c r="F156" t="inlineStr">
        <is>
          <t>https://portal.dnb.de/opac.htm?method=simpleSearch&amp;cqlMode=true&amp;query=idn%3D100199566X</t>
        </is>
      </c>
      <c r="G156" t="inlineStr">
        <is>
          <t>III 6, 29 a</t>
        </is>
      </c>
      <c r="H156" t="inlineStr"/>
      <c r="I156" t="inlineStr"/>
      <c r="J156" t="inlineStr"/>
      <c r="K156" t="inlineStr">
        <is>
          <t>bis 35 cm</t>
        </is>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is>
          <t>HD</t>
        </is>
      </c>
      <c r="AB156" t="inlineStr"/>
      <c r="AC156" t="inlineStr">
        <is>
          <t>x</t>
        </is>
      </c>
      <c r="AD156" t="inlineStr">
        <is>
          <t>f</t>
        </is>
      </c>
      <c r="AE156" t="inlineStr"/>
      <c r="AF156" t="inlineStr"/>
      <c r="AG156" t="inlineStr"/>
      <c r="AH156" t="inlineStr"/>
      <c r="AI156" t="inlineStr"/>
      <c r="AJ156" t="inlineStr">
        <is>
          <t>Pa</t>
        </is>
      </c>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is>
          <t>110</t>
        </is>
      </c>
      <c r="AY156" t="inlineStr"/>
      <c r="AZ156" t="inlineStr"/>
      <c r="BA156" t="inlineStr"/>
      <c r="BB156" t="inlineStr">
        <is>
          <t>n</t>
        </is>
      </c>
      <c r="BC156" t="n">
        <v>0</v>
      </c>
      <c r="BD156" t="inlineStr"/>
      <c r="BE156" t="inlineStr">
        <is>
          <t>Gewebe</t>
        </is>
      </c>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row>
    <row r="157">
      <c r="A157" t="b">
        <v>1</v>
      </c>
      <c r="B157" t="inlineStr"/>
      <c r="C157" t="inlineStr">
        <is>
          <t>L-1549-441874363</t>
        </is>
      </c>
      <c r="D157" t="inlineStr">
        <is>
          <t>1155441567</t>
        </is>
      </c>
      <c r="E157" t="inlineStr">
        <is>
          <t>Qd</t>
        </is>
      </c>
      <c r="F157" t="inlineStr"/>
      <c r="G157" t="inlineStr">
        <is>
          <t>III 6, 29 a</t>
        </is>
      </c>
      <c r="H157" t="inlineStr">
        <is>
          <t>III 6, 29 a</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row>
    <row r="158">
      <c r="A158" t="b">
        <v>1</v>
      </c>
      <c r="B158" t="n">
        <v>111</v>
      </c>
      <c r="C158" t="inlineStr">
        <is>
          <t>L-1533-315307676</t>
        </is>
      </c>
      <c r="D158" t="inlineStr">
        <is>
          <t>1066848572</t>
        </is>
      </c>
      <c r="E158" t="inlineStr">
        <is>
          <t>Aaf</t>
        </is>
      </c>
      <c r="F158" t="inlineStr">
        <is>
          <t>https://portal.dnb.de/opac.htm?method=simpleSearch&amp;cqlMode=true&amp;query=idn%3D1066848572</t>
        </is>
      </c>
      <c r="G158" t="inlineStr">
        <is>
          <t>III 6, 30</t>
        </is>
      </c>
      <c r="H158" t="inlineStr">
        <is>
          <t>III 6, 30</t>
        </is>
      </c>
      <c r="I158" t="inlineStr">
        <is>
          <t>X</t>
        </is>
      </c>
      <c r="J158" t="inlineStr">
        <is>
          <t>Papier- oder Pappeinband</t>
        </is>
      </c>
      <c r="K158" t="inlineStr">
        <is>
          <t>bis 25 cm</t>
        </is>
      </c>
      <c r="L158" t="inlineStr">
        <is>
          <t>180°</t>
        </is>
      </c>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is>
          <t>Pa</t>
        </is>
      </c>
      <c r="AB158" t="inlineStr"/>
      <c r="AC158" t="inlineStr"/>
      <c r="AD158" t="inlineStr"/>
      <c r="AE158" t="inlineStr"/>
      <c r="AF158" t="inlineStr"/>
      <c r="AG158" t="inlineStr"/>
      <c r="AH158" t="inlineStr"/>
      <c r="AI158" t="inlineStr"/>
      <c r="AJ158" t="inlineStr">
        <is>
          <t>Pa</t>
        </is>
      </c>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is>
          <t>110</t>
        </is>
      </c>
      <c r="AY158" t="inlineStr"/>
      <c r="AZ158" t="inlineStr"/>
      <c r="BA158" t="inlineStr"/>
      <c r="BB158" t="inlineStr">
        <is>
          <t>ja vor</t>
        </is>
      </c>
      <c r="BC158" t="n">
        <v>1.5</v>
      </c>
      <c r="BD158" t="inlineStr"/>
      <c r="BE158" t="inlineStr"/>
      <c r="BF158" t="inlineStr"/>
      <c r="BG158" t="inlineStr"/>
      <c r="BH158" t="inlineStr"/>
      <c r="BI158" t="inlineStr"/>
      <c r="BJ158" t="inlineStr"/>
      <c r="BK158" t="inlineStr"/>
      <c r="BL158" t="inlineStr"/>
      <c r="BM158" t="inlineStr"/>
      <c r="BN158" t="inlineStr">
        <is>
          <t>x</t>
        </is>
      </c>
      <c r="BO158" t="inlineStr"/>
      <c r="BP158" t="inlineStr"/>
      <c r="BQ158" t="inlineStr"/>
      <c r="BR158" t="inlineStr">
        <is>
          <t>v</t>
        </is>
      </c>
      <c r="BS158" t="inlineStr"/>
      <c r="BT158" t="inlineStr">
        <is>
          <t>x</t>
        </is>
      </c>
      <c r="BU158" t="inlineStr"/>
      <c r="BV158" t="inlineStr"/>
      <c r="BW158" t="inlineStr"/>
      <c r="BX158" t="inlineStr"/>
      <c r="BY158" t="inlineStr"/>
      <c r="BZ158" t="inlineStr"/>
      <c r="CA158" t="n">
        <v>1.5</v>
      </c>
      <c r="CB158" t="inlineStr">
        <is>
          <t>Hülse, Ecken stabilisieren</t>
        </is>
      </c>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row>
    <row r="159">
      <c r="A159" t="b">
        <v>1</v>
      </c>
      <c r="B159" t="n">
        <v>112</v>
      </c>
      <c r="C159" t="inlineStr">
        <is>
          <t>L-1534-315493275</t>
        </is>
      </c>
      <c r="D159" t="inlineStr">
        <is>
          <t>1066963002</t>
        </is>
      </c>
      <c r="E159" t="inlineStr">
        <is>
          <t>Aaf</t>
        </is>
      </c>
      <c r="F159" t="inlineStr">
        <is>
          <t>https://portal.dnb.de/opac.htm?method=simpleSearch&amp;cqlMode=true&amp;query=idn%3D1066963002</t>
        </is>
      </c>
      <c r="G159" t="inlineStr">
        <is>
          <t>III 6, 31</t>
        </is>
      </c>
      <c r="H159" t="inlineStr">
        <is>
          <t>III 6, 31</t>
        </is>
      </c>
      <c r="I159" t="inlineStr">
        <is>
          <t>X</t>
        </is>
      </c>
      <c r="J159" t="inlineStr">
        <is>
          <t>Ledereinband, Schließen, erhabene Buchbeschläge</t>
        </is>
      </c>
      <c r="K159" t="inlineStr">
        <is>
          <t>bis 25 cm</t>
        </is>
      </c>
      <c r="L159" t="inlineStr">
        <is>
          <t>80° bis 110°, einseitig digitalisierbar?</t>
        </is>
      </c>
      <c r="M159" t="inlineStr">
        <is>
          <t>hohler Rücken, welliger Buchblock</t>
        </is>
      </c>
      <c r="N159" t="inlineStr"/>
      <c r="O159" t="inlineStr">
        <is>
          <t>Buchschuh</t>
        </is>
      </c>
      <c r="P159" t="inlineStr">
        <is>
          <t>Nein</t>
        </is>
      </c>
      <c r="Q159" t="n">
        <v>1</v>
      </c>
      <c r="R159" t="inlineStr"/>
      <c r="S159" t="inlineStr">
        <is>
          <t>gereinigt</t>
        </is>
      </c>
      <c r="T159" t="inlineStr"/>
      <c r="U159" t="inlineStr"/>
      <c r="V159" t="inlineStr"/>
      <c r="W159" t="inlineStr"/>
      <c r="X159" t="inlineStr"/>
      <c r="Y159" t="inlineStr"/>
      <c r="Z159" t="inlineStr"/>
      <c r="AA159" t="inlineStr">
        <is>
          <t>HD</t>
        </is>
      </c>
      <c r="AB159" t="inlineStr">
        <is>
          <t>x</t>
        </is>
      </c>
      <c r="AC159" t="inlineStr"/>
      <c r="AD159" t="inlineStr">
        <is>
          <t>h</t>
        </is>
      </c>
      <c r="AE159" t="inlineStr"/>
      <c r="AF159" t="inlineStr"/>
      <c r="AG159" t="inlineStr"/>
      <c r="AH159" t="inlineStr"/>
      <c r="AI159" t="inlineStr"/>
      <c r="AJ159" t="inlineStr">
        <is>
          <t>Pa</t>
        </is>
      </c>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is>
          <t>80</t>
        </is>
      </c>
      <c r="AY159" t="inlineStr"/>
      <c r="AZ159" t="inlineStr"/>
      <c r="BA159" t="inlineStr"/>
      <c r="BB159" t="inlineStr">
        <is>
          <t>n</t>
        </is>
      </c>
      <c r="BC159" t="n">
        <v>0</v>
      </c>
      <c r="BD159" t="inlineStr"/>
      <c r="BE159" t="inlineStr"/>
      <c r="BF159" t="inlineStr"/>
      <c r="BG159" t="inlineStr">
        <is>
          <t>x</t>
        </is>
      </c>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row>
    <row r="160">
      <c r="A160" t="b">
        <v>1</v>
      </c>
      <c r="B160" t="n">
        <v>113</v>
      </c>
      <c r="C160" t="inlineStr">
        <is>
          <t>L-1540-315308206</t>
        </is>
      </c>
      <c r="D160" t="inlineStr">
        <is>
          <t>1066849153</t>
        </is>
      </c>
      <c r="E160" t="inlineStr">
        <is>
          <t>Aaf</t>
        </is>
      </c>
      <c r="F160" t="inlineStr">
        <is>
          <t>https://portal.dnb.de/opac.htm?method=simpleSearch&amp;cqlMode=true&amp;query=idn%3D1066849153</t>
        </is>
      </c>
      <c r="G160" t="inlineStr">
        <is>
          <t>III 6, 32</t>
        </is>
      </c>
      <c r="H160" t="inlineStr">
        <is>
          <t>III 6, 32</t>
        </is>
      </c>
      <c r="I160" t="inlineStr"/>
      <c r="J160" t="inlineStr"/>
      <c r="K160" t="inlineStr">
        <is>
          <t>bis 35 cm</t>
        </is>
      </c>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is>
          <t>HD</t>
        </is>
      </c>
      <c r="AB160" t="inlineStr">
        <is>
          <t>x</t>
        </is>
      </c>
      <c r="AC160" t="inlineStr">
        <is>
          <t>x</t>
        </is>
      </c>
      <c r="AD160" t="inlineStr">
        <is>
          <t>f</t>
        </is>
      </c>
      <c r="AE160" t="inlineStr"/>
      <c r="AF160" t="inlineStr"/>
      <c r="AG160" t="inlineStr"/>
      <c r="AH160" t="inlineStr"/>
      <c r="AI160" t="inlineStr"/>
      <c r="AJ160" t="inlineStr">
        <is>
          <t>Pa</t>
        </is>
      </c>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is>
          <t>45</t>
        </is>
      </c>
      <c r="AY160" t="inlineStr"/>
      <c r="AZ160" t="inlineStr"/>
      <c r="BA160" t="inlineStr"/>
      <c r="BB160" t="inlineStr">
        <is>
          <t>ja vor</t>
        </is>
      </c>
      <c r="BC160" t="n">
        <v>0.5</v>
      </c>
      <c r="BD160" t="inlineStr"/>
      <c r="BE160" t="inlineStr"/>
      <c r="BF160" t="inlineStr"/>
      <c r="BG160" t="inlineStr"/>
      <c r="BH160" t="inlineStr">
        <is>
          <t>x</t>
        </is>
      </c>
      <c r="BI160" t="inlineStr"/>
      <c r="BJ160" t="inlineStr"/>
      <c r="BK160" t="inlineStr"/>
      <c r="BL160" t="inlineStr"/>
      <c r="BM160" t="inlineStr"/>
      <c r="BN160" t="inlineStr"/>
      <c r="BO160" t="inlineStr">
        <is>
          <t>x</t>
        </is>
      </c>
      <c r="BP160" t="inlineStr">
        <is>
          <t>x</t>
        </is>
      </c>
      <c r="BQ160" t="inlineStr"/>
      <c r="BR160" t="inlineStr"/>
      <c r="BS160" t="inlineStr"/>
      <c r="BT160" t="inlineStr"/>
      <c r="BU160" t="inlineStr"/>
      <c r="BV160" t="inlineStr"/>
      <c r="BW160" t="inlineStr"/>
      <c r="BX160" t="inlineStr"/>
      <c r="BY160" t="inlineStr"/>
      <c r="BZ160" t="inlineStr"/>
      <c r="CA160" t="n">
        <v>0.5</v>
      </c>
      <c r="CB160" t="inlineStr">
        <is>
          <t>Gelenk ggf. mit JP überfangen</t>
        </is>
      </c>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row>
    <row r="161">
      <c r="A161" t="b">
        <v>1</v>
      </c>
      <c r="B161" t="n">
        <v>175</v>
      </c>
      <c r="C161" t="inlineStr">
        <is>
          <t>L-1538-170205894</t>
        </is>
      </c>
      <c r="D161" t="inlineStr">
        <is>
          <t>1000202720</t>
        </is>
      </c>
      <c r="E161" t="inlineStr">
        <is>
          <t>Aal</t>
        </is>
      </c>
      <c r="F161" t="inlineStr">
        <is>
          <t>https://portal.dnb.de/opac.htm?method=simpleSearch&amp;cqlMode=true&amp;query=idn%3D1000202720</t>
        </is>
      </c>
      <c r="G161" t="inlineStr">
        <is>
          <t>III 6, 32 a</t>
        </is>
      </c>
      <c r="H161" t="inlineStr">
        <is>
          <t>III 6, 32a</t>
        </is>
      </c>
      <c r="I161" t="inlineStr">
        <is>
          <t>X</t>
        </is>
      </c>
      <c r="J161" t="inlineStr">
        <is>
          <t>Papier- oder Pappeinband</t>
        </is>
      </c>
      <c r="K161" t="inlineStr">
        <is>
          <t>bis 35 cm</t>
        </is>
      </c>
      <c r="L161" t="inlineStr">
        <is>
          <t>180°</t>
        </is>
      </c>
      <c r="M161" t="inlineStr">
        <is>
          <t>hohler Rücken</t>
        </is>
      </c>
      <c r="N161" t="inlineStr"/>
      <c r="O161" t="inlineStr"/>
      <c r="P161" t="inlineStr"/>
      <c r="Q161" t="n">
        <v>0</v>
      </c>
      <c r="R161" t="inlineStr"/>
      <c r="S161" t="inlineStr"/>
      <c r="T161" t="inlineStr"/>
      <c r="U161" t="inlineStr"/>
      <c r="V161" t="inlineStr"/>
      <c r="W161" t="inlineStr"/>
      <c r="X161" t="inlineStr"/>
      <c r="Y161" t="inlineStr"/>
      <c r="Z161" t="inlineStr"/>
      <c r="AA161" t="inlineStr">
        <is>
          <t>Pa</t>
        </is>
      </c>
      <c r="AB161" t="inlineStr"/>
      <c r="AC161" t="inlineStr"/>
      <c r="AD161" t="inlineStr">
        <is>
          <t>h/E</t>
        </is>
      </c>
      <c r="AE161" t="inlineStr"/>
      <c r="AF161" t="inlineStr"/>
      <c r="AG161" t="inlineStr"/>
      <c r="AH161" t="inlineStr"/>
      <c r="AI161" t="inlineStr"/>
      <c r="AJ161" t="inlineStr">
        <is>
          <t>Pa</t>
        </is>
      </c>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is>
          <t>110</t>
        </is>
      </c>
      <c r="AY161" t="inlineStr"/>
      <c r="AZ161" t="inlineStr"/>
      <c r="BA161" t="inlineStr"/>
      <c r="BB161" t="inlineStr">
        <is>
          <t>n</t>
        </is>
      </c>
      <c r="BC161" t="n">
        <v>0</v>
      </c>
      <c r="BD161" t="inlineStr"/>
      <c r="BE161" t="inlineStr"/>
      <c r="BF161" t="inlineStr"/>
      <c r="BG161" t="inlineStr"/>
      <c r="BH161" t="inlineStr"/>
      <c r="BI161" t="inlineStr"/>
      <c r="BJ161" t="inlineStr"/>
      <c r="BK161" t="inlineStr">
        <is>
          <t>Schaden stabil</t>
        </is>
      </c>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row>
    <row r="162">
      <c r="A162" t="b">
        <v>1</v>
      </c>
      <c r="B162" t="n">
        <v>176</v>
      </c>
      <c r="C162" t="inlineStr">
        <is>
          <t>L-1539-176023844</t>
        </is>
      </c>
      <c r="D162" t="inlineStr">
        <is>
          <t>1002030188</t>
        </is>
      </c>
      <c r="E162" t="inlineStr">
        <is>
          <t>Aal</t>
        </is>
      </c>
      <c r="F162" t="inlineStr">
        <is>
          <t>https://portal.dnb.de/opac.htm?method=simpleSearch&amp;cqlMode=true&amp;query=idn%3D1002030188</t>
        </is>
      </c>
      <c r="G162" t="inlineStr">
        <is>
          <t>III 6, 32 b</t>
        </is>
      </c>
      <c r="H162" t="inlineStr">
        <is>
          <t>III 6, 32b</t>
        </is>
      </c>
      <c r="I162" t="inlineStr"/>
      <c r="J162" t="inlineStr"/>
      <c r="K162" t="inlineStr">
        <is>
          <t>bis 35 cm</t>
        </is>
      </c>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is>
          <t>HPg</t>
        </is>
      </c>
      <c r="AB162" t="inlineStr"/>
      <c r="AC162" t="inlineStr"/>
      <c r="AD162" t="inlineStr">
        <is>
          <t>h/E</t>
        </is>
      </c>
      <c r="AE162" t="inlineStr"/>
      <c r="AF162" t="inlineStr"/>
      <c r="AG162" t="inlineStr"/>
      <c r="AH162" t="inlineStr"/>
      <c r="AI162" t="inlineStr"/>
      <c r="AJ162" t="inlineStr">
        <is>
          <t>Pa</t>
        </is>
      </c>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is>
          <t>max 110</t>
        </is>
      </c>
      <c r="AY162" t="inlineStr"/>
      <c r="AZ162" t="inlineStr"/>
      <c r="BA162" t="inlineStr">
        <is>
          <t>x</t>
        </is>
      </c>
      <c r="BB162" t="inlineStr">
        <is>
          <t>ja vor</t>
        </is>
      </c>
      <c r="BC162" t="n">
        <v>5</v>
      </c>
      <c r="BD162" t="inlineStr"/>
      <c r="BE162" t="inlineStr"/>
      <c r="BF162" t="inlineStr"/>
      <c r="BG162" t="inlineStr"/>
      <c r="BH162" t="inlineStr"/>
      <c r="BI162" t="inlineStr">
        <is>
          <t>x sauer</t>
        </is>
      </c>
      <c r="BJ162" t="inlineStr">
        <is>
          <t>x</t>
        </is>
      </c>
      <c r="BK162" t="inlineStr"/>
      <c r="BL162" t="inlineStr"/>
      <c r="BM162" t="inlineStr">
        <is>
          <t>Umschlag (abriebgefährdet)</t>
        </is>
      </c>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is>
          <t>x</t>
        </is>
      </c>
      <c r="CL162" t="inlineStr"/>
      <c r="CM162" t="inlineStr"/>
      <c r="CN162" t="inlineStr"/>
      <c r="CO162" t="inlineStr"/>
      <c r="CP162" t="inlineStr"/>
      <c r="CQ162" t="inlineStr"/>
      <c r="CR162" t="inlineStr"/>
      <c r="CS162" t="inlineStr"/>
      <c r="CT162" t="n">
        <v>5</v>
      </c>
      <c r="CU162" t="inlineStr">
        <is>
          <t>ca. 100-120 Seiten sind am Vorderschnitt sehr wattig --&gt; Nachleimen (Sprühen)</t>
        </is>
      </c>
    </row>
    <row r="163">
      <c r="A163" t="b">
        <v>1</v>
      </c>
      <c r="B163" t="n">
        <v>114</v>
      </c>
      <c r="C163" t="inlineStr">
        <is>
          <t>L-1538-315493291</t>
        </is>
      </c>
      <c r="D163" t="inlineStr">
        <is>
          <t>1066963029</t>
        </is>
      </c>
      <c r="E163" t="inlineStr">
        <is>
          <t>Aaf</t>
        </is>
      </c>
      <c r="F163" t="inlineStr">
        <is>
          <t>https://portal.dnb.de/opac.htm?method=simpleSearch&amp;cqlMode=true&amp;query=idn%3D1066963029</t>
        </is>
      </c>
      <c r="G163" t="inlineStr">
        <is>
          <t>III 6, 33</t>
        </is>
      </c>
      <c r="H163" t="inlineStr">
        <is>
          <t>III 6, 33</t>
        </is>
      </c>
      <c r="I163" t="inlineStr">
        <is>
          <t>X</t>
        </is>
      </c>
      <c r="J163" t="inlineStr">
        <is>
          <t>Halbledereinband</t>
        </is>
      </c>
      <c r="K163" t="inlineStr">
        <is>
          <t>bis 25 cm</t>
        </is>
      </c>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is>
          <t>L</t>
        </is>
      </c>
      <c r="AB163" t="inlineStr"/>
      <c r="AC163" t="inlineStr"/>
      <c r="AD163" t="inlineStr">
        <is>
          <t>f/V</t>
        </is>
      </c>
      <c r="AE163" t="inlineStr"/>
      <c r="AF163" t="inlineStr"/>
      <c r="AG163" t="inlineStr"/>
      <c r="AH163" t="inlineStr"/>
      <c r="AI163" t="inlineStr"/>
      <c r="AJ163" t="inlineStr">
        <is>
          <t>Pa</t>
        </is>
      </c>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is>
          <t>0</t>
        </is>
      </c>
      <c r="AY163" t="inlineStr"/>
      <c r="AZ163" t="inlineStr"/>
      <c r="BA163" t="inlineStr"/>
      <c r="BB163" t="inlineStr">
        <is>
          <t>n</t>
        </is>
      </c>
      <c r="BC163" t="n">
        <v>0</v>
      </c>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row>
    <row r="164">
      <c r="A164" t="b">
        <v>1</v>
      </c>
      <c r="B164" t="n">
        <v>177</v>
      </c>
      <c r="C164" t="inlineStr">
        <is>
          <t>L-1538-315494654</t>
        </is>
      </c>
      <c r="D164" t="inlineStr">
        <is>
          <t>1066964424</t>
        </is>
      </c>
      <c r="E164" t="inlineStr">
        <is>
          <t>Aaf</t>
        </is>
      </c>
      <c r="F164" t="inlineStr">
        <is>
          <t>https://portal.dnb.de/opac.htm?method=simpleSearch&amp;cqlMode=true&amp;query=idn%3D1066964424</t>
        </is>
      </c>
      <c r="G164" t="inlineStr">
        <is>
          <t>III 6, 33 a</t>
        </is>
      </c>
      <c r="H164" t="inlineStr">
        <is>
          <t>III 6, 33 a</t>
        </is>
      </c>
      <c r="I164" t="inlineStr"/>
      <c r="J164" t="inlineStr"/>
      <c r="K164" t="inlineStr">
        <is>
          <t>bis 35 cm</t>
        </is>
      </c>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is>
          <t>HD</t>
        </is>
      </c>
      <c r="AB164" t="inlineStr"/>
      <c r="AC164" t="inlineStr"/>
      <c r="AD164" t="inlineStr">
        <is>
          <t>f</t>
        </is>
      </c>
      <c r="AE164" t="inlineStr"/>
      <c r="AF164" t="inlineStr"/>
      <c r="AG164" t="inlineStr"/>
      <c r="AH164" t="inlineStr"/>
      <c r="AI164" t="inlineStr">
        <is>
          <t>x</t>
        </is>
      </c>
      <c r="AJ164" t="inlineStr">
        <is>
          <t>Pa</t>
        </is>
      </c>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is>
          <t>60</t>
        </is>
      </c>
      <c r="AY164" t="inlineStr"/>
      <c r="AZ164" t="inlineStr"/>
      <c r="BA164" t="inlineStr">
        <is>
          <t>x</t>
        </is>
      </c>
      <c r="BB164" t="inlineStr">
        <is>
          <t>n</t>
        </is>
      </c>
      <c r="BC164" t="n">
        <v>0</v>
      </c>
      <c r="BD164" t="inlineStr"/>
      <c r="BE164" t="inlineStr">
        <is>
          <t>Gewebe</t>
        </is>
      </c>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row>
    <row r="165">
      <c r="A165" t="b">
        <v>1</v>
      </c>
      <c r="B165" t="n">
        <v>178</v>
      </c>
      <c r="C165" t="inlineStr">
        <is>
          <t>L-1543-159380235</t>
        </is>
      </c>
      <c r="D165" t="inlineStr">
        <is>
          <t>995382972</t>
        </is>
      </c>
      <c r="E165" t="inlineStr">
        <is>
          <t>Aal</t>
        </is>
      </c>
      <c r="F165" t="inlineStr">
        <is>
          <t>https://portal.dnb.de/opac.htm?method=simpleSearch&amp;cqlMode=true&amp;query=idn%3D995382972</t>
        </is>
      </c>
      <c r="G165" t="inlineStr">
        <is>
          <t>III 6, 33 b</t>
        </is>
      </c>
      <c r="H165" t="inlineStr">
        <is>
          <t>III 6, 33 b</t>
        </is>
      </c>
      <c r="I165" t="inlineStr"/>
      <c r="J165" t="inlineStr"/>
      <c r="K165" t="inlineStr">
        <is>
          <t>bis 42 cm</t>
        </is>
      </c>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is>
          <t>HD</t>
        </is>
      </c>
      <c r="AB165" t="inlineStr"/>
      <c r="AC165" t="inlineStr"/>
      <c r="AD165" t="inlineStr">
        <is>
          <t>f</t>
        </is>
      </c>
      <c r="AE165" t="inlineStr"/>
      <c r="AF165" t="inlineStr"/>
      <c r="AG165" t="inlineStr"/>
      <c r="AH165" t="inlineStr"/>
      <c r="AI165" t="inlineStr"/>
      <c r="AJ165" t="inlineStr">
        <is>
          <t>Pa</t>
        </is>
      </c>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is>
          <t>60</t>
        </is>
      </c>
      <c r="AY165" t="inlineStr"/>
      <c r="AZ165" t="inlineStr"/>
      <c r="BA165" t="inlineStr"/>
      <c r="BB165" t="inlineStr">
        <is>
          <t>ja vor</t>
        </is>
      </c>
      <c r="BC165" t="n">
        <v>2</v>
      </c>
      <c r="BD165" t="inlineStr"/>
      <c r="BE165" t="inlineStr"/>
      <c r="BF165" t="inlineStr"/>
      <c r="BG165" t="inlineStr"/>
      <c r="BH165" t="inlineStr"/>
      <c r="BI165" t="inlineStr">
        <is>
          <t>x sauer</t>
        </is>
      </c>
      <c r="BJ165" t="inlineStr">
        <is>
          <t>x</t>
        </is>
      </c>
      <c r="BK165" t="inlineStr"/>
      <c r="BL165" t="inlineStr"/>
      <c r="BM165" t="inlineStr">
        <is>
          <t>Box (sperrt)</t>
        </is>
      </c>
      <c r="BN165" t="inlineStr"/>
      <c r="BO165" t="inlineStr">
        <is>
          <t>x</t>
        </is>
      </c>
      <c r="BP165" t="inlineStr">
        <is>
          <t>x</t>
        </is>
      </c>
      <c r="BQ165" t="inlineStr"/>
      <c r="BR165" t="inlineStr">
        <is>
          <t>v</t>
        </is>
      </c>
      <c r="BS165" t="inlineStr"/>
      <c r="BT165" t="inlineStr"/>
      <c r="BU165" t="inlineStr"/>
      <c r="BV165" t="inlineStr"/>
      <c r="BW165" t="inlineStr"/>
      <c r="BX165" t="inlineStr"/>
      <c r="BY165" t="inlineStr"/>
      <c r="BZ165" t="inlineStr"/>
      <c r="CA165" t="n">
        <v>2</v>
      </c>
      <c r="CB165" t="inlineStr">
        <is>
          <t>Gelenk evtl. mit Leder anstatt JP unterlegen wegen Flexibilität</t>
        </is>
      </c>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row>
    <row r="166">
      <c r="A166" t="b">
        <v>1</v>
      </c>
      <c r="B166" t="n">
        <v>115</v>
      </c>
      <c r="C166" t="inlineStr">
        <is>
          <t>L-1543-315489871</t>
        </is>
      </c>
      <c r="D166" t="inlineStr">
        <is>
          <t>1066959285</t>
        </is>
      </c>
      <c r="E166" t="inlineStr">
        <is>
          <t>Aaf</t>
        </is>
      </c>
      <c r="F166" t="inlineStr">
        <is>
          <t>https://portal.dnb.de/opac.htm?method=simpleSearch&amp;cqlMode=true&amp;query=idn%3D1066959285</t>
        </is>
      </c>
      <c r="G166" t="inlineStr">
        <is>
          <t>III 6, 34</t>
        </is>
      </c>
      <c r="H166" t="inlineStr">
        <is>
          <t>III 6, 34</t>
        </is>
      </c>
      <c r="I166" t="inlineStr">
        <is>
          <t>X</t>
        </is>
      </c>
      <c r="J166" t="inlineStr">
        <is>
          <t>Halbledereinband, Schließen, erhabene Buchbeschläge</t>
        </is>
      </c>
      <c r="K166" t="inlineStr">
        <is>
          <t>bis 35 cm</t>
        </is>
      </c>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is>
          <t>HL</t>
        </is>
      </c>
      <c r="AB166" t="inlineStr">
        <is>
          <t>x</t>
        </is>
      </c>
      <c r="AC166" t="inlineStr"/>
      <c r="AD166" t="inlineStr">
        <is>
          <t>f/V</t>
        </is>
      </c>
      <c r="AE166" t="inlineStr"/>
      <c r="AF166" t="inlineStr"/>
      <c r="AG166" t="inlineStr"/>
      <c r="AH166" t="inlineStr"/>
      <c r="AI166" t="inlineStr"/>
      <c r="AJ166" t="inlineStr">
        <is>
          <t>Pa</t>
        </is>
      </c>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is>
          <t>45</t>
        </is>
      </c>
      <c r="AY166" t="inlineStr"/>
      <c r="AZ166" t="inlineStr"/>
      <c r="BA166" t="inlineStr"/>
      <c r="BB166" t="inlineStr">
        <is>
          <t>ja vor</t>
        </is>
      </c>
      <c r="BC166" t="n">
        <v>6</v>
      </c>
      <c r="BD166" t="inlineStr"/>
      <c r="BE166" t="inlineStr"/>
      <c r="BF166" t="inlineStr"/>
      <c r="BG166" t="inlineStr">
        <is>
          <t>x</t>
        </is>
      </c>
      <c r="BH166" t="inlineStr"/>
      <c r="BI166" t="inlineStr"/>
      <c r="BJ166" t="inlineStr"/>
      <c r="BK166" t="inlineStr"/>
      <c r="BL166" t="inlineStr"/>
      <c r="BM166" t="inlineStr"/>
      <c r="BN166" t="inlineStr">
        <is>
          <t>x</t>
        </is>
      </c>
      <c r="BO166" t="inlineStr">
        <is>
          <t>x</t>
        </is>
      </c>
      <c r="BP166" t="inlineStr">
        <is>
          <t>x</t>
        </is>
      </c>
      <c r="BQ166" t="inlineStr"/>
      <c r="BR166" t="inlineStr">
        <is>
          <t>v/h</t>
        </is>
      </c>
      <c r="BS166" t="inlineStr"/>
      <c r="BT166" t="inlineStr"/>
      <c r="BU166" t="inlineStr"/>
      <c r="BV166" t="inlineStr"/>
      <c r="BW166" t="inlineStr"/>
      <c r="BX166" t="inlineStr"/>
      <c r="BY166" t="inlineStr"/>
      <c r="BZ166" t="inlineStr"/>
      <c r="CA166" t="n">
        <v>6</v>
      </c>
      <c r="CB166" t="inlineStr">
        <is>
          <t>loses Material fixieren, Gelenke mit JP unterlegen</t>
        </is>
      </c>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row>
    <row r="167">
      <c r="A167" t="b">
        <v>1</v>
      </c>
      <c r="B167" t="n">
        <v>179</v>
      </c>
      <c r="C167" t="inlineStr">
        <is>
          <t>L-1553-177912766</t>
        </is>
      </c>
      <c r="D167" t="inlineStr">
        <is>
          <t>1002740533</t>
        </is>
      </c>
      <c r="E167" t="inlineStr">
        <is>
          <t>Aal</t>
        </is>
      </c>
      <c r="F167" t="inlineStr">
        <is>
          <t>https://portal.dnb.de/opac.htm?method=simpleSearch&amp;cqlMode=true&amp;query=idn%3D1002740533</t>
        </is>
      </c>
      <c r="G167" t="inlineStr">
        <is>
          <t>III 6, 34 a</t>
        </is>
      </c>
      <c r="H167" t="inlineStr">
        <is>
          <t>III 6, 34a</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n">
        <v>0</v>
      </c>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row>
    <row r="168">
      <c r="A168" t="b">
        <v>1</v>
      </c>
      <c r="B168" t="n">
        <v>180</v>
      </c>
      <c r="C168" t="inlineStr">
        <is>
          <t>L-1553-177913002</t>
        </is>
      </c>
      <c r="D168" t="inlineStr">
        <is>
          <t>1002740738</t>
        </is>
      </c>
      <c r="E168" t="inlineStr">
        <is>
          <t>Aal</t>
        </is>
      </c>
      <c r="F168" t="inlineStr">
        <is>
          <t>https://portal.dnb.de/opac.htm?method=simpleSearch&amp;cqlMode=true&amp;query=idn%3D1002740738</t>
        </is>
      </c>
      <c r="G168" t="inlineStr">
        <is>
          <t>III 6, 34 a</t>
        </is>
      </c>
      <c r="H168" t="inlineStr">
        <is>
          <t>III 6, 34a</t>
        </is>
      </c>
      <c r="I168" t="inlineStr">
        <is>
          <t>X</t>
        </is>
      </c>
      <c r="J168" t="inlineStr">
        <is>
          <t>Ledereinband, Schließen, erhabene Buchbeschläge</t>
        </is>
      </c>
      <c r="K168" t="inlineStr">
        <is>
          <t>bis 25 cm</t>
        </is>
      </c>
      <c r="L168" t="inlineStr">
        <is>
          <t>80° bis 110°, einseitig digitalisierbar?</t>
        </is>
      </c>
      <c r="M168" t="inlineStr">
        <is>
          <t>welliger Buchblock</t>
        </is>
      </c>
      <c r="N168" t="inlineStr"/>
      <c r="O168" t="inlineStr">
        <is>
          <t>Kassette</t>
        </is>
      </c>
      <c r="P168" t="inlineStr">
        <is>
          <t>Nein</t>
        </is>
      </c>
      <c r="Q168" t="n">
        <v>0</v>
      </c>
      <c r="R168" t="inlineStr"/>
      <c r="S168" t="inlineStr">
        <is>
          <t>gereinigt</t>
        </is>
      </c>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n">
        <v>0</v>
      </c>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row>
    <row r="169">
      <c r="A169" t="b">
        <v>1</v>
      </c>
      <c r="B169" t="n">
        <v>181</v>
      </c>
      <c r="C169" t="inlineStr">
        <is>
          <t>L-1549-169972550</t>
        </is>
      </c>
      <c r="D169" t="inlineStr">
        <is>
          <t>1000079600</t>
        </is>
      </c>
      <c r="E169" t="inlineStr">
        <is>
          <t>Aal</t>
        </is>
      </c>
      <c r="F169" t="inlineStr">
        <is>
          <t>https://portal.dnb.de/opac.htm?method=simpleSearch&amp;cqlMode=true&amp;query=idn%3D1000079600</t>
        </is>
      </c>
      <c r="G169" t="inlineStr">
        <is>
          <t>III 6, 34 b</t>
        </is>
      </c>
      <c r="H169" t="inlineStr">
        <is>
          <t>III 6, 34b</t>
        </is>
      </c>
      <c r="I169" t="inlineStr"/>
      <c r="J169" t="inlineStr"/>
      <c r="K169" t="inlineStr">
        <is>
          <t>bis 42 cm</t>
        </is>
      </c>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is>
          <t>HD</t>
        </is>
      </c>
      <c r="AB169" t="inlineStr"/>
      <c r="AC169" t="inlineStr"/>
      <c r="AD169" t="inlineStr">
        <is>
          <t>f</t>
        </is>
      </c>
      <c r="AE169" t="inlineStr"/>
      <c r="AF169" t="inlineStr"/>
      <c r="AG169" t="inlineStr"/>
      <c r="AH169" t="inlineStr"/>
      <c r="AI169" t="inlineStr"/>
      <c r="AJ169" t="inlineStr">
        <is>
          <t>Pa</t>
        </is>
      </c>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is>
          <t>60</t>
        </is>
      </c>
      <c r="AY169" t="inlineStr"/>
      <c r="AZ169" t="inlineStr"/>
      <c r="BA169" t="inlineStr"/>
      <c r="BB169" t="inlineStr">
        <is>
          <t>n</t>
        </is>
      </c>
      <c r="BC169" t="n">
        <v>0</v>
      </c>
      <c r="BD169" t="inlineStr"/>
      <c r="BE169" t="inlineStr"/>
      <c r="BF169" t="inlineStr">
        <is>
          <t>x</t>
        </is>
      </c>
      <c r="BG169" t="inlineStr"/>
      <c r="BH169" t="inlineStr"/>
      <c r="BI169" t="inlineStr"/>
      <c r="BJ169" t="inlineStr">
        <is>
          <t>x</t>
        </is>
      </c>
      <c r="BK169" t="inlineStr"/>
      <c r="BL169" t="inlineStr"/>
      <c r="BM169" t="inlineStr">
        <is>
          <t>Box (sperrt)</t>
        </is>
      </c>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row>
    <row r="170">
      <c r="A170" t="b">
        <v>1</v>
      </c>
      <c r="B170" t="n">
        <v>182</v>
      </c>
      <c r="C170" t="inlineStr">
        <is>
          <t>L-1551-180257552</t>
        </is>
      </c>
      <c r="D170" t="inlineStr">
        <is>
          <t>1003588670</t>
        </is>
      </c>
      <c r="E170" t="inlineStr">
        <is>
          <t>Afl</t>
        </is>
      </c>
      <c r="F170" t="inlineStr">
        <is>
          <t>https://portal.dnb.de/opac.htm?method=simpleSearch&amp;cqlMode=true&amp;query=idn%3D1003588670</t>
        </is>
      </c>
      <c r="G170" t="inlineStr">
        <is>
          <t>III 6, 34 c</t>
        </is>
      </c>
      <c r="H170" t="inlineStr">
        <is>
          <t>III 6, 34c</t>
        </is>
      </c>
      <c r="I170" t="inlineStr"/>
      <c r="J170" t="inlineStr">
        <is>
          <t>Ledereinband</t>
        </is>
      </c>
      <c r="K170" t="inlineStr">
        <is>
          <t>bis 25 cm</t>
        </is>
      </c>
      <c r="L170" t="inlineStr">
        <is>
          <t>nur sehr geringer Öffnungswinkel</t>
        </is>
      </c>
      <c r="M170" t="inlineStr">
        <is>
          <t>fester Rücken mit Schmuckprägung, Schrift bis in den Falz</t>
        </is>
      </c>
      <c r="N170" t="inlineStr"/>
      <c r="O170" t="inlineStr">
        <is>
          <t>Kassette</t>
        </is>
      </c>
      <c r="P170" t="inlineStr">
        <is>
          <t>Nein</t>
        </is>
      </c>
      <c r="Q170" t="n">
        <v>0</v>
      </c>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n">
        <v>0</v>
      </c>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row>
    <row r="171">
      <c r="A171" t="b">
        <v>1</v>
      </c>
      <c r="B171" t="n">
        <v>116</v>
      </c>
      <c r="C171" t="inlineStr">
        <is>
          <t>L-1543-315490411</t>
        </is>
      </c>
      <c r="D171" t="inlineStr">
        <is>
          <t>1066959897</t>
        </is>
      </c>
      <c r="E171" t="inlineStr">
        <is>
          <t>Aaf</t>
        </is>
      </c>
      <c r="F171" t="inlineStr">
        <is>
          <t>https://portal.dnb.de/opac.htm?method=simpleSearch&amp;cqlMode=true&amp;query=idn%3D1066959897</t>
        </is>
      </c>
      <c r="G171" t="inlineStr">
        <is>
          <t>III 6, 35</t>
        </is>
      </c>
      <c r="H171" t="inlineStr">
        <is>
          <t>III 6, 35</t>
        </is>
      </c>
      <c r="I171" t="inlineStr">
        <is>
          <t>X</t>
        </is>
      </c>
      <c r="J171" t="inlineStr">
        <is>
          <t>Ledereinband, Schließen, erhabene Buchbeschläge</t>
        </is>
      </c>
      <c r="K171" t="inlineStr">
        <is>
          <t>bis 25 cm</t>
        </is>
      </c>
      <c r="L171" t="inlineStr">
        <is>
          <t>nur sehr geringer Öffnungswinkel</t>
        </is>
      </c>
      <c r="M171" t="inlineStr">
        <is>
          <t>fester Rücken mit Schmuckprägung, Schrift bis in den Falz</t>
        </is>
      </c>
      <c r="N171" t="inlineStr"/>
      <c r="O171" t="inlineStr">
        <is>
          <t>Kassette</t>
        </is>
      </c>
      <c r="P171" t="inlineStr">
        <is>
          <t>Nein</t>
        </is>
      </c>
      <c r="Q171" t="n">
        <v>0</v>
      </c>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n">
        <v>0</v>
      </c>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row>
    <row r="172">
      <c r="A172" t="b">
        <v>1</v>
      </c>
      <c r="B172" t="n">
        <v>117</v>
      </c>
      <c r="C172" t="inlineStr">
        <is>
          <t>L-1543-315494433</t>
        </is>
      </c>
      <c r="D172" t="inlineStr">
        <is>
          <t>1066964203</t>
        </is>
      </c>
      <c r="E172" t="inlineStr">
        <is>
          <t>Aaf</t>
        </is>
      </c>
      <c r="F172" t="inlineStr">
        <is>
          <t>https://portal.dnb.de/opac.htm?method=simpleSearch&amp;cqlMode=true&amp;query=idn%3D1066964203</t>
        </is>
      </c>
      <c r="G172" t="inlineStr">
        <is>
          <t>III 6, 36</t>
        </is>
      </c>
      <c r="H172" t="inlineStr">
        <is>
          <t>III 6, 36</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n">
        <v>0</v>
      </c>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row>
    <row r="173">
      <c r="A173" t="b">
        <v>1</v>
      </c>
      <c r="B173" t="n">
        <v>183</v>
      </c>
      <c r="C173" t="inlineStr">
        <is>
          <t>L-1538-179398717</t>
        </is>
      </c>
      <c r="D173" t="inlineStr">
        <is>
          <t>1003299857</t>
        </is>
      </c>
      <c r="E173" t="inlineStr">
        <is>
          <t>Aal</t>
        </is>
      </c>
      <c r="F173" t="inlineStr">
        <is>
          <t>https://portal.dnb.de/opac.htm?method=simpleSearch&amp;cqlMode=true&amp;query=idn%3D1003299857</t>
        </is>
      </c>
      <c r="G173" t="inlineStr">
        <is>
          <t>III 6, 36 a</t>
        </is>
      </c>
      <c r="H173" t="inlineStr">
        <is>
          <t>III 6, 36a</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n">
        <v>0</v>
      </c>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row>
    <row r="174">
      <c r="A174" t="b">
        <v>1</v>
      </c>
      <c r="B174" t="n">
        <v>118</v>
      </c>
      <c r="C174" t="inlineStr">
        <is>
          <t>L-1551-163598088</t>
        </is>
      </c>
      <c r="D174" t="inlineStr">
        <is>
          <t>997291915</t>
        </is>
      </c>
      <c r="E174" t="inlineStr">
        <is>
          <t>Afl</t>
        </is>
      </c>
      <c r="F174" t="inlineStr">
        <is>
          <t>https://portal.dnb.de/opac.htm?method=simpleSearch&amp;cqlMode=true&amp;query=idn%3D997291915</t>
        </is>
      </c>
      <c r="G174" t="inlineStr">
        <is>
          <t>III 6, 37</t>
        </is>
      </c>
      <c r="H174" t="inlineStr">
        <is>
          <t>III 6, 37</t>
        </is>
      </c>
      <c r="I174" t="inlineStr"/>
      <c r="J174" t="inlineStr"/>
      <c r="K174" t="inlineStr">
        <is>
          <t>bis 35 cm</t>
        </is>
      </c>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is>
          <t>Pg</t>
        </is>
      </c>
      <c r="AB174" t="inlineStr">
        <is>
          <t>x</t>
        </is>
      </c>
      <c r="AC174" t="inlineStr"/>
      <c r="AD174" t="inlineStr">
        <is>
          <t>h</t>
        </is>
      </c>
      <c r="AE174" t="inlineStr">
        <is>
          <t>x</t>
        </is>
      </c>
      <c r="AF174" t="inlineStr"/>
      <c r="AG174" t="inlineStr"/>
      <c r="AH174" t="inlineStr"/>
      <c r="AI174" t="inlineStr"/>
      <c r="AJ174" t="inlineStr">
        <is>
          <t>Pa</t>
        </is>
      </c>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is>
          <t>110</t>
        </is>
      </c>
      <c r="AY174" t="inlineStr"/>
      <c r="AZ174" t="inlineStr"/>
      <c r="BA174" t="inlineStr"/>
      <c r="BB174" t="inlineStr">
        <is>
          <t>ja vor</t>
        </is>
      </c>
      <c r="BC174" t="n">
        <v>0.5</v>
      </c>
      <c r="BD174" t="inlineStr"/>
      <c r="BE174" t="inlineStr"/>
      <c r="BF174" t="inlineStr"/>
      <c r="BG174" t="inlineStr">
        <is>
          <t>x</t>
        </is>
      </c>
      <c r="BH174" t="inlineStr"/>
      <c r="BI174" t="inlineStr"/>
      <c r="BJ174" t="inlineStr"/>
      <c r="BK174" t="inlineStr"/>
      <c r="BL174" t="inlineStr"/>
      <c r="BM174" t="inlineStr"/>
      <c r="BN174" t="inlineStr">
        <is>
          <t>x</t>
        </is>
      </c>
      <c r="BO174" t="inlineStr"/>
      <c r="BP174" t="inlineStr">
        <is>
          <t>x</t>
        </is>
      </c>
      <c r="BQ174" t="inlineStr"/>
      <c r="BR174" t="inlineStr"/>
      <c r="BS174" t="inlineStr"/>
      <c r="BT174" t="inlineStr"/>
      <c r="BU174" t="inlineStr"/>
      <c r="BV174" t="inlineStr"/>
      <c r="BW174" t="inlineStr"/>
      <c r="BX174" t="inlineStr"/>
      <c r="BY174" t="inlineStr"/>
      <c r="BZ174" t="inlineStr"/>
      <c r="CA174" t="n">
        <v>0.5</v>
      </c>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row>
    <row r="175">
      <c r="A175" t="b">
        <v>1</v>
      </c>
      <c r="B175" t="n">
        <v>119</v>
      </c>
      <c r="C175" t="inlineStr">
        <is>
          <t>L-1551-163598045</t>
        </is>
      </c>
      <c r="D175" t="inlineStr">
        <is>
          <t>997291877</t>
        </is>
      </c>
      <c r="E175" t="inlineStr">
        <is>
          <t>Afl</t>
        </is>
      </c>
      <c r="F175" t="inlineStr">
        <is>
          <t>https://portal.dnb.de/opac.htm?method=simpleSearch&amp;cqlMode=true&amp;query=idn%3D997291877</t>
        </is>
      </c>
      <c r="G175" t="inlineStr">
        <is>
          <t>III 6, 37 (angebunden?)</t>
        </is>
      </c>
      <c r="H175" t="inlineStr">
        <is>
          <t>III 6, 37</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n">
        <v>0</v>
      </c>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row>
    <row r="176">
      <c r="A176" t="b">
        <v>1</v>
      </c>
      <c r="B176" t="n">
        <v>120</v>
      </c>
      <c r="C176" t="inlineStr">
        <is>
          <t>L-1551-169971058</t>
        </is>
      </c>
      <c r="D176" t="inlineStr">
        <is>
          <t>1000072444</t>
        </is>
      </c>
      <c r="E176" t="inlineStr">
        <is>
          <t>Aal</t>
        </is>
      </c>
      <c r="F176" t="inlineStr">
        <is>
          <t>https://portal.dnb.de/opac.htm?method=simpleSearch&amp;cqlMode=true&amp;query=idn%3D1000072444</t>
        </is>
      </c>
      <c r="G176" t="inlineStr">
        <is>
          <t>III 6, 37 (angebunden?)</t>
        </is>
      </c>
      <c r="H176" t="inlineStr">
        <is>
          <t>III 6, 37</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n">
        <v>0</v>
      </c>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row>
    <row r="177">
      <c r="A177" t="b">
        <v>1</v>
      </c>
      <c r="B177" t="n">
        <v>184</v>
      </c>
      <c r="C177" t="inlineStr">
        <is>
          <t>L-1551-163598789</t>
        </is>
      </c>
      <c r="D177" t="inlineStr">
        <is>
          <t>997291915</t>
        </is>
      </c>
      <c r="E177" t="inlineStr">
        <is>
          <t>Afl</t>
        </is>
      </c>
      <c r="F177" t="inlineStr">
        <is>
          <t>https://portal.dnb.de/opac.htm?method=simpleSearch&amp;cqlMode=true&amp;query=idn%3D997291915</t>
        </is>
      </c>
      <c r="G177" t="inlineStr">
        <is>
          <t>III 6, 37 a</t>
        </is>
      </c>
      <c r="H177" t="inlineStr">
        <is>
          <t>III 6, 37 a</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n">
        <v>0</v>
      </c>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row>
    <row r="178">
      <c r="A178" t="b">
        <v>1</v>
      </c>
      <c r="B178" t="n">
        <v>185</v>
      </c>
      <c r="C178" t="inlineStr">
        <is>
          <t>L-1553-16359869X</t>
        </is>
      </c>
      <c r="D178" t="inlineStr">
        <is>
          <t>99729261X</t>
        </is>
      </c>
      <c r="E178" t="inlineStr">
        <is>
          <t>Afl</t>
        </is>
      </c>
      <c r="F178" t="inlineStr">
        <is>
          <t>https://portal.dnb.de/opac.htm?method=simpleSearch&amp;cqlMode=true&amp;query=idn%3D99729261X</t>
        </is>
      </c>
      <c r="G178" t="inlineStr">
        <is>
          <t>III 6, 37 a</t>
        </is>
      </c>
      <c r="H178" t="inlineStr">
        <is>
          <t>III 6, 37a</t>
        </is>
      </c>
      <c r="I178" t="inlineStr"/>
      <c r="J178" t="inlineStr">
        <is>
          <t>Ledereinband, Schließen, erhabene Buchbeschläge</t>
        </is>
      </c>
      <c r="K178" t="inlineStr">
        <is>
          <t>bis 35 cm</t>
        </is>
      </c>
      <c r="L178" t="inlineStr">
        <is>
          <t>80° bis 110°, einseitig digitalisierbar?</t>
        </is>
      </c>
      <c r="M178" t="inlineStr">
        <is>
          <t>Schrift bis in den Falz</t>
        </is>
      </c>
      <c r="N178" t="inlineStr"/>
      <c r="O178" t="inlineStr">
        <is>
          <t>Kassette</t>
        </is>
      </c>
      <c r="P178" t="inlineStr">
        <is>
          <t>Nein, Signaturfahne austauschen</t>
        </is>
      </c>
      <c r="Q178" t="n">
        <v>0</v>
      </c>
      <c r="R178" t="inlineStr"/>
      <c r="S178" t="inlineStr"/>
      <c r="T178" t="inlineStr"/>
      <c r="U178" t="inlineStr"/>
      <c r="V178" t="inlineStr"/>
      <c r="W178" t="inlineStr"/>
      <c r="X178" t="inlineStr"/>
      <c r="Y178" t="inlineStr"/>
      <c r="Z178" t="inlineStr"/>
      <c r="AA178" t="inlineStr">
        <is>
          <t>HD</t>
        </is>
      </c>
      <c r="AB178" t="inlineStr"/>
      <c r="AC178" t="inlineStr">
        <is>
          <t>x</t>
        </is>
      </c>
      <c r="AD178" t="inlineStr">
        <is>
          <t>f</t>
        </is>
      </c>
      <c r="AE178" t="inlineStr"/>
      <c r="AF178" t="inlineStr"/>
      <c r="AG178" t="inlineStr"/>
      <c r="AH178" t="inlineStr"/>
      <c r="AI178" t="inlineStr"/>
      <c r="AJ178" t="inlineStr">
        <is>
          <t>Pa</t>
        </is>
      </c>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is>
          <t>110</t>
        </is>
      </c>
      <c r="AY178" t="inlineStr"/>
      <c r="AZ178" t="inlineStr">
        <is>
          <t>x</t>
        </is>
      </c>
      <c r="BA178" t="inlineStr"/>
      <c r="BB178" t="inlineStr">
        <is>
          <t>n</t>
        </is>
      </c>
      <c r="BC178" t="n">
        <v>0</v>
      </c>
      <c r="BD178" t="inlineStr"/>
      <c r="BE178" t="inlineStr">
        <is>
          <t>Gewebe</t>
        </is>
      </c>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row>
    <row r="179">
      <c r="A179" t="b">
        <v>1</v>
      </c>
      <c r="B179" t="n">
        <v>186</v>
      </c>
      <c r="C179" t="inlineStr">
        <is>
          <t>L-1553-173762050</t>
        </is>
      </c>
      <c r="D179" t="inlineStr">
        <is>
          <t>1001169433</t>
        </is>
      </c>
      <c r="E179" t="inlineStr">
        <is>
          <t>Afl</t>
        </is>
      </c>
      <c r="F179" t="inlineStr">
        <is>
          <t>https://portal.dnb.de/opac.htm?method=simpleSearch&amp;cqlMode=true&amp;query=idn%3D1001169433</t>
        </is>
      </c>
      <c r="G179" t="inlineStr">
        <is>
          <t>III 6, 37 a</t>
        </is>
      </c>
      <c r="H179" t="inlineStr">
        <is>
          <t>III 6, 37a</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n">
        <v>0</v>
      </c>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row>
    <row r="180">
      <c r="A180" t="b">
        <v>1</v>
      </c>
      <c r="B180" t="n">
        <v>187</v>
      </c>
      <c r="C180" t="inlineStr">
        <is>
          <t>L-1551-169971120</t>
        </is>
      </c>
      <c r="D180" t="inlineStr">
        <is>
          <t>1000072495</t>
        </is>
      </c>
      <c r="E180" t="inlineStr">
        <is>
          <t>Aal</t>
        </is>
      </c>
      <c r="F180" t="inlineStr">
        <is>
          <t>https://portal.dnb.de/opac.htm?method=simpleSearch&amp;cqlMode=true&amp;query=idn%3D1000072495</t>
        </is>
      </c>
      <c r="G180" t="inlineStr">
        <is>
          <t>III 6, 37 a</t>
        </is>
      </c>
      <c r="H180" t="inlineStr">
        <is>
          <t>III 6, 37a</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n">
        <v>0</v>
      </c>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row>
    <row r="181">
      <c r="A181" t="b">
        <v>1</v>
      </c>
      <c r="B181" t="n">
        <v>121</v>
      </c>
      <c r="C181" t="inlineStr">
        <is>
          <t>L-1552-315493992</t>
        </is>
      </c>
      <c r="D181" t="inlineStr">
        <is>
          <t>1066963789</t>
        </is>
      </c>
      <c r="E181" t="inlineStr">
        <is>
          <t>Aaf</t>
        </is>
      </c>
      <c r="F181" t="inlineStr">
        <is>
          <t>https://portal.dnb.de/opac.htm?method=simpleSearch&amp;cqlMode=true&amp;query=idn%3D1066963789</t>
        </is>
      </c>
      <c r="G181" t="inlineStr">
        <is>
          <t>III 6, 38</t>
        </is>
      </c>
      <c r="H181" t="inlineStr">
        <is>
          <t>III 6, 38</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n">
        <v>0</v>
      </c>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row>
    <row r="182">
      <c r="A182" t="b">
        <v>1</v>
      </c>
      <c r="B182" t="n">
        <v>122</v>
      </c>
      <c r="C182" t="inlineStr">
        <is>
          <t>L-1555-17842868X</t>
        </is>
      </c>
      <c r="D182" t="inlineStr">
        <is>
          <t>1002919940</t>
        </is>
      </c>
      <c r="E182" t="inlineStr">
        <is>
          <t>Aal</t>
        </is>
      </c>
      <c r="F182" t="inlineStr">
        <is>
          <t>https://portal.dnb.de/opac.htm?method=simpleSearch&amp;cqlMode=true&amp;query=idn%3D1002919940</t>
        </is>
      </c>
      <c r="G182" t="inlineStr">
        <is>
          <t>III 6, 40</t>
        </is>
      </c>
      <c r="H182" t="inlineStr">
        <is>
          <t>III 6, 40</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n">
        <v>0</v>
      </c>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row>
    <row r="183">
      <c r="A183" t="b">
        <v>1</v>
      </c>
      <c r="B183" t="n">
        <v>123</v>
      </c>
      <c r="C183" t="inlineStr">
        <is>
          <t>L-1555-170542408</t>
        </is>
      </c>
      <c r="D183" t="inlineStr">
        <is>
          <t>1000376133</t>
        </is>
      </c>
      <c r="E183" t="inlineStr">
        <is>
          <t>Aal</t>
        </is>
      </c>
      <c r="F183" t="inlineStr">
        <is>
          <t>https://portal.dnb.de/opac.htm?method=simpleSearch&amp;cqlMode=true&amp;query=idn%3D1000376133</t>
        </is>
      </c>
      <c r="G183" t="inlineStr">
        <is>
          <t>III 6, 40</t>
        </is>
      </c>
      <c r="H183" t="inlineStr">
        <is>
          <t>III 6, 40</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n">
        <v>0</v>
      </c>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row>
    <row r="184">
      <c r="A184" t="b">
        <v>1</v>
      </c>
      <c r="B184" t="n">
        <v>124</v>
      </c>
      <c r="C184" t="inlineStr">
        <is>
          <t>L-1555-159344743</t>
        </is>
      </c>
      <c r="D184" t="inlineStr">
        <is>
          <t>995360138</t>
        </is>
      </c>
      <c r="E184" t="inlineStr">
        <is>
          <t>Aal</t>
        </is>
      </c>
      <c r="F184" t="inlineStr">
        <is>
          <t>https://portal.dnb.de/opac.htm?method=simpleSearch&amp;cqlMode=true&amp;query=idn%3D995360138</t>
        </is>
      </c>
      <c r="G184" t="inlineStr">
        <is>
          <t>III 6, 40</t>
        </is>
      </c>
      <c r="H184" t="inlineStr">
        <is>
          <t>III 6, 40</t>
        </is>
      </c>
      <c r="I184" t="inlineStr">
        <is>
          <t>X</t>
        </is>
      </c>
      <c r="J184" t="inlineStr">
        <is>
          <t>Ledereinband, Schließen, erhabene Buchbeschläge</t>
        </is>
      </c>
      <c r="K184" t="inlineStr">
        <is>
          <t>bis 25 cm</t>
        </is>
      </c>
      <c r="L184" t="inlineStr">
        <is>
          <t>180°</t>
        </is>
      </c>
      <c r="M184" t="inlineStr">
        <is>
          <t>hohler Rücken</t>
        </is>
      </c>
      <c r="N184" t="inlineStr"/>
      <c r="O184" t="inlineStr">
        <is>
          <t>Buchschuh</t>
        </is>
      </c>
      <c r="P184" t="inlineStr">
        <is>
          <t>Nein, Signaturfahne austauschen</t>
        </is>
      </c>
      <c r="Q184" t="n">
        <v>1</v>
      </c>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n">
        <v>0</v>
      </c>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row>
    <row r="185">
      <c r="A185" t="b">
        <v>1</v>
      </c>
      <c r="B185" t="n">
        <v>125</v>
      </c>
      <c r="C185" t="inlineStr">
        <is>
          <t>L-1555-178428493</t>
        </is>
      </c>
      <c r="D185" t="inlineStr">
        <is>
          <t>1002919827</t>
        </is>
      </c>
      <c r="E185" t="inlineStr">
        <is>
          <t>Afl</t>
        </is>
      </c>
      <c r="F185" t="inlineStr">
        <is>
          <t>https://portal.dnb.de/opac.htm?method=simpleSearch&amp;cqlMode=true&amp;query=idn%3D1002919827</t>
        </is>
      </c>
      <c r="G185" t="inlineStr">
        <is>
          <t>III 6, 42</t>
        </is>
      </c>
      <c r="H185" t="inlineStr">
        <is>
          <t>III 6, 42</t>
        </is>
      </c>
      <c r="I185" t="inlineStr">
        <is>
          <t>X</t>
        </is>
      </c>
      <c r="J185" t="inlineStr">
        <is>
          <t>Pergamentband</t>
        </is>
      </c>
      <c r="K185" t="inlineStr">
        <is>
          <t>bis 35 cm</t>
        </is>
      </c>
      <c r="L185" t="inlineStr">
        <is>
          <t>80° bis 110°, einseitig digitalisierbar?</t>
        </is>
      </c>
      <c r="M185" t="inlineStr">
        <is>
          <t>hohler Rücken, Einband mit Schutz- oder Stoßkanten</t>
        </is>
      </c>
      <c r="N185" t="inlineStr"/>
      <c r="O185" t="inlineStr">
        <is>
          <t>Kassette</t>
        </is>
      </c>
      <c r="P185" t="inlineStr">
        <is>
          <t>Nein</t>
        </is>
      </c>
      <c r="Q185" t="n">
        <v>0</v>
      </c>
      <c r="R185" t="inlineStr"/>
      <c r="S185" t="inlineStr"/>
      <c r="T185" t="inlineStr"/>
      <c r="U185" t="inlineStr"/>
      <c r="V185" t="inlineStr"/>
      <c r="W185" t="inlineStr"/>
      <c r="X185" t="inlineStr"/>
      <c r="Y185" t="inlineStr"/>
      <c r="Z185" t="inlineStr"/>
      <c r="AA185" t="inlineStr">
        <is>
          <t>Pg</t>
        </is>
      </c>
      <c r="AB185" t="inlineStr"/>
      <c r="AC185" t="inlineStr">
        <is>
          <t>x</t>
        </is>
      </c>
      <c r="AD185" t="inlineStr">
        <is>
          <t>h/E</t>
        </is>
      </c>
      <c r="AE185" t="inlineStr">
        <is>
          <t>x</t>
        </is>
      </c>
      <c r="AF185" t="inlineStr"/>
      <c r="AG185" t="inlineStr"/>
      <c r="AH185" t="inlineStr"/>
      <c r="AI185" t="inlineStr"/>
      <c r="AJ185" t="inlineStr">
        <is>
          <t>Pa</t>
        </is>
      </c>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is>
          <t>110</t>
        </is>
      </c>
      <c r="AY185" t="inlineStr"/>
      <c r="AZ185" t="inlineStr"/>
      <c r="BA185" t="inlineStr"/>
      <c r="BB185" t="inlineStr">
        <is>
          <t>n</t>
        </is>
      </c>
      <c r="BC185" t="n">
        <v>0</v>
      </c>
      <c r="BD185" t="inlineStr"/>
      <c r="BE185" t="inlineStr">
        <is>
          <t>Gewebe</t>
        </is>
      </c>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row>
    <row r="186">
      <c r="A186" t="b">
        <v>1</v>
      </c>
      <c r="B186" t="n">
        <v>126</v>
      </c>
      <c r="C186" t="inlineStr">
        <is>
          <t>L-1560-178157546</t>
        </is>
      </c>
      <c r="D186" t="inlineStr">
        <is>
          <t>1002778123</t>
        </is>
      </c>
      <c r="E186" t="inlineStr">
        <is>
          <t>Aal</t>
        </is>
      </c>
      <c r="F186" t="inlineStr">
        <is>
          <t>https://portal.dnb.de/opac.htm?method=simpleSearch&amp;cqlMode=true&amp;query=idn%3D1002778123</t>
        </is>
      </c>
      <c r="G186" t="inlineStr">
        <is>
          <t>III 6, 43</t>
        </is>
      </c>
      <c r="H186" t="inlineStr">
        <is>
          <t>III 6, 43</t>
        </is>
      </c>
      <c r="I186" t="inlineStr"/>
      <c r="J186" t="inlineStr">
        <is>
          <t>Ledereinband, Schließen, erhabene Buchbeschläge</t>
        </is>
      </c>
      <c r="K186" t="inlineStr">
        <is>
          <t>bis 25 cm</t>
        </is>
      </c>
      <c r="L186" t="inlineStr">
        <is>
          <t>nur sehr geringer Öffnungswinkel</t>
        </is>
      </c>
      <c r="M186" t="inlineStr">
        <is>
          <t>fester Rücken mit Schmuckprägung, Schrift bis in den Falz</t>
        </is>
      </c>
      <c r="N186" t="inlineStr"/>
      <c r="O186" t="inlineStr">
        <is>
          <t>Kassette</t>
        </is>
      </c>
      <c r="P186" t="inlineStr">
        <is>
          <t>Nein</t>
        </is>
      </c>
      <c r="Q186" t="n">
        <v>0</v>
      </c>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n">
        <v>0</v>
      </c>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row>
    <row r="187">
      <c r="A187" t="b">
        <v>1</v>
      </c>
      <c r="B187" t="n">
        <v>127</v>
      </c>
      <c r="C187" t="inlineStr">
        <is>
          <t>L-1560-162039808</t>
        </is>
      </c>
      <c r="D187" t="inlineStr">
        <is>
          <t>996355340</t>
        </is>
      </c>
      <c r="E187" t="inlineStr">
        <is>
          <t>Aal</t>
        </is>
      </c>
      <c r="F187" t="inlineStr">
        <is>
          <t>https://portal.dnb.de/opac.htm?method=simpleSearch&amp;cqlMode=true&amp;query=idn%3D996355340</t>
        </is>
      </c>
      <c r="G187" t="inlineStr">
        <is>
          <t>III 6, 44</t>
        </is>
      </c>
      <c r="H187" t="inlineStr">
        <is>
          <t>III 6, 44</t>
        </is>
      </c>
      <c r="I187" t="inlineStr"/>
      <c r="J187" t="inlineStr">
        <is>
          <t>Ledereinband, Schließen, erhabene Buchbeschläge</t>
        </is>
      </c>
      <c r="K187" t="inlineStr">
        <is>
          <t>bis 35 cm</t>
        </is>
      </c>
      <c r="L187" t="inlineStr">
        <is>
          <t>nur sehr geringer Öffnungswinkel</t>
        </is>
      </c>
      <c r="M187" t="inlineStr">
        <is>
          <t>Schrift bis in den Falz</t>
        </is>
      </c>
      <c r="N187" t="inlineStr"/>
      <c r="O187" t="inlineStr">
        <is>
          <t>Buchschuh</t>
        </is>
      </c>
      <c r="P187" t="inlineStr">
        <is>
          <t>Nein</t>
        </is>
      </c>
      <c r="Q187" t="n">
        <v>1</v>
      </c>
      <c r="R187" t="inlineStr"/>
      <c r="S187" t="inlineStr"/>
      <c r="T187" t="inlineStr"/>
      <c r="U187" t="inlineStr"/>
      <c r="V187" t="inlineStr"/>
      <c r="W187" t="inlineStr"/>
      <c r="X187" t="inlineStr"/>
      <c r="Y187" t="inlineStr"/>
      <c r="Z187" t="inlineStr"/>
      <c r="AA187" t="inlineStr">
        <is>
          <t>HD</t>
        </is>
      </c>
      <c r="AB187" t="inlineStr"/>
      <c r="AC187" t="inlineStr"/>
      <c r="AD187" t="inlineStr">
        <is>
          <t>f</t>
        </is>
      </c>
      <c r="AE187" t="inlineStr"/>
      <c r="AF187" t="inlineStr"/>
      <c r="AG187" t="inlineStr"/>
      <c r="AH187" t="inlineStr"/>
      <c r="AI187" t="inlineStr"/>
      <c r="AJ187" t="inlineStr">
        <is>
          <t>Pa</t>
        </is>
      </c>
      <c r="AK187" t="inlineStr"/>
      <c r="AL187" t="inlineStr"/>
      <c r="AM187" t="inlineStr"/>
      <c r="AN187" t="inlineStr">
        <is>
          <t>x</t>
        </is>
      </c>
      <c r="AO187" t="inlineStr"/>
      <c r="AP187" t="inlineStr"/>
      <c r="AQ187" t="inlineStr"/>
      <c r="AR187" t="inlineStr"/>
      <c r="AS187" t="inlineStr"/>
      <c r="AT187" t="inlineStr"/>
      <c r="AU187" t="inlineStr"/>
      <c r="AV187" t="n">
        <v>2</v>
      </c>
      <c r="AW187" t="inlineStr">
        <is>
          <t>x</t>
        </is>
      </c>
      <c r="AX187" t="inlineStr">
        <is>
          <t>45</t>
        </is>
      </c>
      <c r="AY187" t="inlineStr"/>
      <c r="AZ187" t="inlineStr"/>
      <c r="BA187" t="inlineStr"/>
      <c r="BB187" t="inlineStr">
        <is>
          <t>ja vor</t>
        </is>
      </c>
      <c r="BC187" t="n">
        <v>2</v>
      </c>
      <c r="BD187" t="inlineStr"/>
      <c r="BE187" t="inlineStr"/>
      <c r="BF187" t="inlineStr"/>
      <c r="BG187" t="inlineStr">
        <is>
          <t>x</t>
        </is>
      </c>
      <c r="BH187" t="inlineStr"/>
      <c r="BI187" t="inlineStr"/>
      <c r="BJ187" t="inlineStr"/>
      <c r="BK187" t="inlineStr"/>
      <c r="BL187" t="inlineStr"/>
      <c r="BM187" t="inlineStr"/>
      <c r="BN187" t="inlineStr"/>
      <c r="BO187" t="inlineStr"/>
      <c r="BP187" t="inlineStr">
        <is>
          <t>x</t>
        </is>
      </c>
      <c r="BQ187" t="inlineStr"/>
      <c r="BR187" t="inlineStr"/>
      <c r="BS187" t="inlineStr"/>
      <c r="BT187" t="inlineStr"/>
      <c r="BU187" t="inlineStr"/>
      <c r="BV187" t="inlineStr">
        <is>
          <t>x</t>
        </is>
      </c>
      <c r="BW187" t="inlineStr"/>
      <c r="BX187" t="inlineStr"/>
      <c r="BY187" t="inlineStr"/>
      <c r="BZ187" t="inlineStr"/>
      <c r="CA187" t="n">
        <v>2</v>
      </c>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row>
    <row r="188">
      <c r="A188" t="b">
        <v>1</v>
      </c>
      <c r="B188" t="n">
        <v>128</v>
      </c>
      <c r="C188" t="inlineStr">
        <is>
          <t>L-1550-154117374</t>
        </is>
      </c>
      <c r="D188" t="inlineStr">
        <is>
          <t>993976697</t>
        </is>
      </c>
      <c r="E188" t="inlineStr">
        <is>
          <t>Afl</t>
        </is>
      </c>
      <c r="F188" t="inlineStr">
        <is>
          <t>https://portal.dnb.de/opac.htm?method=simpleSearch&amp;cqlMode=true&amp;query=idn%3D993976697</t>
        </is>
      </c>
      <c r="G188" t="inlineStr">
        <is>
          <t>III 6, 45</t>
        </is>
      </c>
      <c r="H188" t="inlineStr">
        <is>
          <t>III 6, 45</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n">
        <v>0</v>
      </c>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row>
    <row r="189">
      <c r="A189" t="b">
        <v>1</v>
      </c>
      <c r="B189" t="n">
        <v>129</v>
      </c>
      <c r="C189" t="inlineStr">
        <is>
          <t>L-1550-154117307</t>
        </is>
      </c>
      <c r="D189" t="inlineStr">
        <is>
          <t>993976670</t>
        </is>
      </c>
      <c r="E189" t="inlineStr">
        <is>
          <t>Afl</t>
        </is>
      </c>
      <c r="F189" t="inlineStr">
        <is>
          <t>https://portal.dnb.de/opac.htm?method=simpleSearch&amp;cqlMode=true&amp;query=idn%3D993976670</t>
        </is>
      </c>
      <c r="G189" t="inlineStr">
        <is>
          <t>III 6, 45</t>
        </is>
      </c>
      <c r="H189" t="inlineStr">
        <is>
          <t>III 6, 45</t>
        </is>
      </c>
      <c r="I189" t="inlineStr"/>
      <c r="J189" t="inlineStr">
        <is>
          <t>Ledereinband, Schließen, erhabene Buchbeschläge</t>
        </is>
      </c>
      <c r="K189" t="inlineStr">
        <is>
          <t>bis 42 cm</t>
        </is>
      </c>
      <c r="L189" t="inlineStr">
        <is>
          <t>80° bis 110°, einseitig digitalisierbar?</t>
        </is>
      </c>
      <c r="M189" t="inlineStr">
        <is>
          <t>Schrift bis in den Falz</t>
        </is>
      </c>
      <c r="N189" t="inlineStr"/>
      <c r="O189" t="inlineStr">
        <is>
          <t>Kassette</t>
        </is>
      </c>
      <c r="P189" t="inlineStr">
        <is>
          <t>Nein</t>
        </is>
      </c>
      <c r="Q189" t="n">
        <v>0</v>
      </c>
      <c r="R189" t="inlineStr"/>
      <c r="S189" t="inlineStr"/>
      <c r="T189" t="inlineStr"/>
      <c r="U189" t="inlineStr"/>
      <c r="V189" t="inlineStr"/>
      <c r="W189" t="inlineStr"/>
      <c r="X189" t="inlineStr"/>
      <c r="Y189" t="inlineStr"/>
      <c r="Z189" t="inlineStr"/>
      <c r="AA189" t="inlineStr">
        <is>
          <t>HD</t>
        </is>
      </c>
      <c r="AB189" t="inlineStr"/>
      <c r="AC189" t="inlineStr">
        <is>
          <t>x</t>
        </is>
      </c>
      <c r="AD189" t="inlineStr">
        <is>
          <t>f</t>
        </is>
      </c>
      <c r="AE189" t="inlineStr"/>
      <c r="AF189" t="inlineStr"/>
      <c r="AG189" t="inlineStr"/>
      <c r="AH189" t="inlineStr"/>
      <c r="AI189" t="inlineStr"/>
      <c r="AJ189" t="inlineStr">
        <is>
          <t>Pa</t>
        </is>
      </c>
      <c r="AK189" t="inlineStr"/>
      <c r="AL189" t="inlineStr"/>
      <c r="AM189" t="inlineStr"/>
      <c r="AN189" t="inlineStr"/>
      <c r="AO189" t="inlineStr">
        <is>
          <t>x</t>
        </is>
      </c>
      <c r="AP189" t="inlineStr"/>
      <c r="AQ189" t="inlineStr"/>
      <c r="AR189" t="inlineStr"/>
      <c r="AS189" t="inlineStr"/>
      <c r="AT189" t="inlineStr"/>
      <c r="AU189" t="inlineStr"/>
      <c r="AV189" t="n">
        <v>2</v>
      </c>
      <c r="AW189" t="inlineStr"/>
      <c r="AX189" t="inlineStr">
        <is>
          <t>110</t>
        </is>
      </c>
      <c r="AY189" t="inlineStr"/>
      <c r="AZ189" t="inlineStr"/>
      <c r="BA189" t="inlineStr"/>
      <c r="BB189" t="inlineStr">
        <is>
          <t>ja vor</t>
        </is>
      </c>
      <c r="BC189" t="n">
        <v>1</v>
      </c>
      <c r="BD189" t="inlineStr"/>
      <c r="BE189" t="inlineStr">
        <is>
          <t>Gewebe</t>
        </is>
      </c>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is>
          <t>x</t>
        </is>
      </c>
      <c r="BV189" t="inlineStr"/>
      <c r="BW189" t="inlineStr"/>
      <c r="BX189" t="inlineStr"/>
      <c r="BY189" t="inlineStr"/>
      <c r="BZ189" t="inlineStr"/>
      <c r="CA189" t="n">
        <v>1</v>
      </c>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row>
    <row r="190">
      <c r="A190" t="b">
        <v>1</v>
      </c>
      <c r="B190" t="n">
        <v>130</v>
      </c>
      <c r="C190" t="inlineStr">
        <is>
          <t>L-2009-322713</t>
        </is>
      </c>
      <c r="D190" t="inlineStr">
        <is>
          <t>998517313</t>
        </is>
      </c>
      <c r="E190" t="inlineStr">
        <is>
          <t>Aa</t>
        </is>
      </c>
      <c r="F190" t="inlineStr">
        <is>
          <t>https://portal.dnb.de/opac.htm?method=simpleSearch&amp;cqlMode=true&amp;query=idn%3D998517313</t>
        </is>
      </c>
      <c r="G190" t="inlineStr">
        <is>
          <t>III 6, 46</t>
        </is>
      </c>
      <c r="H190" t="inlineStr">
        <is>
          <t>III 6, 46</t>
        </is>
      </c>
      <c r="I190" t="inlineStr"/>
      <c r="J190" t="inlineStr">
        <is>
          <t>Halbpergamentband</t>
        </is>
      </c>
      <c r="K190" t="inlineStr">
        <is>
          <t>bis 35 cm</t>
        </is>
      </c>
      <c r="L190" t="inlineStr">
        <is>
          <t>180°</t>
        </is>
      </c>
      <c r="M190" t="inlineStr">
        <is>
          <t>hohler Rücken</t>
        </is>
      </c>
      <c r="N190" t="inlineStr"/>
      <c r="O190" t="inlineStr">
        <is>
          <t xml:space="preserve">Papierumschlag </t>
        </is>
      </c>
      <c r="P190" t="inlineStr">
        <is>
          <t>Unklar</t>
        </is>
      </c>
      <c r="Q190" t="n">
        <v>0</v>
      </c>
      <c r="R190" t="inlineStr"/>
      <c r="S190" t="inlineStr">
        <is>
          <t>gereinigt</t>
        </is>
      </c>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n">
        <v>0</v>
      </c>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row>
    <row r="191">
      <c r="A191" t="b">
        <v>1</v>
      </c>
      <c r="B191" t="n">
        <v>131</v>
      </c>
      <c r="C191" t="inlineStr">
        <is>
          <t>L-2012-327132</t>
        </is>
      </c>
      <c r="D191" t="inlineStr">
        <is>
          <t>1027390439</t>
        </is>
      </c>
      <c r="E191" t="inlineStr">
        <is>
          <t>Aa</t>
        </is>
      </c>
      <c r="F191" t="inlineStr">
        <is>
          <t>https://portal.dnb.de/opac.htm?method=simpleSearch&amp;cqlMode=true&amp;query=idn%3D1027390439</t>
        </is>
      </c>
      <c r="G191" t="inlineStr">
        <is>
          <t>III 6, 47</t>
        </is>
      </c>
      <c r="H191" t="inlineStr">
        <is>
          <t>III 6, 47</t>
        </is>
      </c>
      <c r="I191" t="inlineStr"/>
      <c r="J191" t="inlineStr">
        <is>
          <t>Gewebeeinband</t>
        </is>
      </c>
      <c r="K191" t="inlineStr">
        <is>
          <t>bis 35 cm</t>
        </is>
      </c>
      <c r="L191" t="inlineStr">
        <is>
          <t>180°</t>
        </is>
      </c>
      <c r="M191" t="inlineStr">
        <is>
          <t>hohler Rücken</t>
        </is>
      </c>
      <c r="N191" t="inlineStr"/>
      <c r="O191" t="inlineStr">
        <is>
          <t>Archivkarton</t>
        </is>
      </c>
      <c r="P191" t="inlineStr">
        <is>
          <t>Nein</t>
        </is>
      </c>
      <c r="Q191" t="n">
        <v>0</v>
      </c>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n">
        <v>0</v>
      </c>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row>
    <row r="192">
      <c r="A192" t="b">
        <v>1</v>
      </c>
      <c r="B192" t="n">
        <v>188</v>
      </c>
      <c r="C192" t="inlineStr">
        <is>
          <t>L-1513-320046397</t>
        </is>
      </c>
      <c r="D192" t="inlineStr">
        <is>
          <t>1068927240</t>
        </is>
      </c>
      <c r="E192" t="inlineStr">
        <is>
          <t>Aa</t>
        </is>
      </c>
      <c r="F192" t="inlineStr">
        <is>
          <t>https://portal.dnb.de/opac.htm?method=simpleSearch&amp;cqlMode=true&amp;query=idn%3D1068927240</t>
        </is>
      </c>
      <c r="G192" t="inlineStr">
        <is>
          <t>III 6, 48 - Fragm.</t>
        </is>
      </c>
      <c r="H192" t="inlineStr">
        <is>
          <t>III 6, 48 - Fragm.</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n">
        <v>0</v>
      </c>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row>
    <row r="193">
      <c r="A193" t="b">
        <v>1</v>
      </c>
      <c r="B193" t="n">
        <v>192</v>
      </c>
      <c r="C193" t="inlineStr">
        <is>
          <t>L-1542-315494409</t>
        </is>
      </c>
      <c r="D193" t="inlineStr">
        <is>
          <t>1066964181</t>
        </is>
      </c>
      <c r="E193" t="inlineStr">
        <is>
          <t>Aaf</t>
        </is>
      </c>
      <c r="F193" t="inlineStr">
        <is>
          <t>https://portal.dnb.de/opac.htm?method=simpleSearch&amp;cqlMode=true&amp;query=idn%3D1066964181</t>
        </is>
      </c>
      <c r="G193" t="inlineStr">
        <is>
          <t>III 7, 1</t>
        </is>
      </c>
      <c r="H193" t="inlineStr">
        <is>
          <t>III 7, 1</t>
        </is>
      </c>
      <c r="I193" t="inlineStr">
        <is>
          <t>X</t>
        </is>
      </c>
      <c r="J193" t="inlineStr">
        <is>
          <t>Pergamentband, Schließen, erhabene Buchbeschläge</t>
        </is>
      </c>
      <c r="K193" t="inlineStr">
        <is>
          <t>bis 25 cm</t>
        </is>
      </c>
      <c r="L193" t="inlineStr">
        <is>
          <t>180°</t>
        </is>
      </c>
      <c r="M193" t="inlineStr"/>
      <c r="N193" t="inlineStr"/>
      <c r="O193" t="inlineStr">
        <is>
          <t>Kassette</t>
        </is>
      </c>
      <c r="P193" t="inlineStr">
        <is>
          <t>Nein</t>
        </is>
      </c>
      <c r="Q193" t="n">
        <v>3</v>
      </c>
      <c r="R193" t="inlineStr"/>
      <c r="S193" t="inlineStr">
        <is>
          <t>Einband und Buchblock jeweils einzeln im Archivkarton</t>
        </is>
      </c>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n">
        <v>0</v>
      </c>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row>
    <row r="194">
      <c r="A194" t="b">
        <v>1</v>
      </c>
      <c r="B194" t="n">
        <v>193</v>
      </c>
      <c r="C194" t="inlineStr">
        <is>
          <t>L-1555-315487259</t>
        </is>
      </c>
      <c r="D194" t="inlineStr">
        <is>
          <t>1066956596</t>
        </is>
      </c>
      <c r="E194" t="inlineStr">
        <is>
          <t>Aaf</t>
        </is>
      </c>
      <c r="F194" t="inlineStr">
        <is>
          <t>https://portal.dnb.de/opac.htm?method=simpleSearch&amp;cqlMode=true&amp;query=idn%3D1066956596</t>
        </is>
      </c>
      <c r="G194" t="inlineStr">
        <is>
          <t>III 7, 2</t>
        </is>
      </c>
      <c r="H194" t="inlineStr">
        <is>
          <t>III 7, 2</t>
        </is>
      </c>
      <c r="I194" t="inlineStr">
        <is>
          <t>X</t>
        </is>
      </c>
      <c r="J194" t="inlineStr">
        <is>
          <t>Halbledereinband</t>
        </is>
      </c>
      <c r="K194" t="inlineStr">
        <is>
          <t>bis 25 cm</t>
        </is>
      </c>
      <c r="L194" t="inlineStr">
        <is>
          <t>80° bis 110°, einseitig digitalisierbar?</t>
        </is>
      </c>
      <c r="M194" t="inlineStr">
        <is>
          <t>fester Rücken mit Schmuckprägung, gefaltete Blätter</t>
        </is>
      </c>
      <c r="N194" t="inlineStr"/>
      <c r="O194" t="inlineStr">
        <is>
          <t xml:space="preserve">Papierumschlag </t>
        </is>
      </c>
      <c r="P194" t="inlineStr">
        <is>
          <t>Ja</t>
        </is>
      </c>
      <c r="Q194" t="n">
        <v>0</v>
      </c>
      <c r="R194" t="inlineStr"/>
      <c r="S194" t="inlineStr"/>
      <c r="T194" t="inlineStr"/>
      <c r="U194" t="inlineStr"/>
      <c r="V194" t="inlineStr"/>
      <c r="W194" t="inlineStr"/>
      <c r="X194" t="inlineStr"/>
      <c r="Y194" t="inlineStr"/>
      <c r="Z194" t="inlineStr"/>
      <c r="AA194" t="inlineStr">
        <is>
          <t>HL</t>
        </is>
      </c>
      <c r="AB194" t="inlineStr"/>
      <c r="AC194" t="inlineStr"/>
      <c r="AD194" t="inlineStr">
        <is>
          <t>f</t>
        </is>
      </c>
      <c r="AE194" t="inlineStr"/>
      <c r="AF194" t="inlineStr"/>
      <c r="AG194" t="inlineStr"/>
      <c r="AH194" t="inlineStr"/>
      <c r="AI194" t="inlineStr"/>
      <c r="AJ194" t="inlineStr">
        <is>
          <t>Pa</t>
        </is>
      </c>
      <c r="AK194" t="inlineStr"/>
      <c r="AL194" t="inlineStr"/>
      <c r="AM194" t="inlineStr"/>
      <c r="AN194" t="inlineStr"/>
      <c r="AO194" t="inlineStr"/>
      <c r="AP194" t="inlineStr"/>
      <c r="AQ194" t="inlineStr">
        <is>
          <t>x</t>
        </is>
      </c>
      <c r="AR194" t="inlineStr">
        <is>
          <t>B: 15x21
F: 33x42</t>
        </is>
      </c>
      <c r="AS194" t="inlineStr"/>
      <c r="AT194" t="inlineStr"/>
      <c r="AU194" t="inlineStr"/>
      <c r="AV194" t="inlineStr"/>
      <c r="AW194" t="inlineStr"/>
      <c r="AX194" t="inlineStr">
        <is>
          <t>80</t>
        </is>
      </c>
      <c r="AY194" t="inlineStr"/>
      <c r="AZ194" t="inlineStr"/>
      <c r="BA194" t="inlineStr"/>
      <c r="BB194" t="inlineStr">
        <is>
          <t>ja vor</t>
        </is>
      </c>
      <c r="BC194" t="n">
        <v>1</v>
      </c>
      <c r="BD194" t="inlineStr"/>
      <c r="BE194" t="inlineStr"/>
      <c r="BF194" t="inlineStr"/>
      <c r="BG194" t="inlineStr"/>
      <c r="BH194" t="inlineStr"/>
      <c r="BI194" t="inlineStr">
        <is>
          <t>x sauer</t>
        </is>
      </c>
      <c r="BJ194" t="inlineStr">
        <is>
          <t>x</t>
        </is>
      </c>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is>
          <t>x</t>
        </is>
      </c>
      <c r="CM194" t="inlineStr"/>
      <c r="CN194" t="inlineStr"/>
      <c r="CO194" t="inlineStr">
        <is>
          <t>x</t>
        </is>
      </c>
      <c r="CP194" t="inlineStr"/>
      <c r="CQ194" t="inlineStr"/>
      <c r="CR194" t="inlineStr"/>
      <c r="CS194" t="inlineStr"/>
      <c r="CT194" t="n">
        <v>1</v>
      </c>
      <c r="CU194" t="inlineStr"/>
    </row>
    <row r="195">
      <c r="A195" t="b">
        <v>1</v>
      </c>
      <c r="B195" t="n">
        <v>194</v>
      </c>
      <c r="C195" t="inlineStr">
        <is>
          <t>L-1556-315306424</t>
        </is>
      </c>
      <c r="D195" t="inlineStr">
        <is>
          <t>1066847134</t>
        </is>
      </c>
      <c r="E195" t="inlineStr">
        <is>
          <t>AaB</t>
        </is>
      </c>
      <c r="F195" t="inlineStr">
        <is>
          <t>https://portal.dnb.de/opac.htm?method=simpleSearch&amp;cqlMode=true&amp;query=idn%3D1066847134</t>
        </is>
      </c>
      <c r="G195" t="inlineStr">
        <is>
          <t>III 7, 3</t>
        </is>
      </c>
      <c r="H195" t="inlineStr">
        <is>
          <t>III 7, 3</t>
        </is>
      </c>
      <c r="I195" t="inlineStr">
        <is>
          <t>X</t>
        </is>
      </c>
      <c r="J195" t="inlineStr">
        <is>
          <t>Gewebeeinband, Schließen, erhabene Buchbeschläge</t>
        </is>
      </c>
      <c r="K195" t="inlineStr">
        <is>
          <t>bis 25 cm</t>
        </is>
      </c>
      <c r="L195" t="inlineStr">
        <is>
          <t>180°</t>
        </is>
      </c>
      <c r="M195" t="inlineStr">
        <is>
          <t>hohler Rücken</t>
        </is>
      </c>
      <c r="N195" t="inlineStr"/>
      <c r="O195" t="inlineStr">
        <is>
          <t>Buchschuh</t>
        </is>
      </c>
      <c r="P195" t="inlineStr">
        <is>
          <t>Nein</t>
        </is>
      </c>
      <c r="Q195" t="n">
        <v>0</v>
      </c>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n">
        <v>0</v>
      </c>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row>
    <row r="196">
      <c r="A196" t="b">
        <v>1</v>
      </c>
      <c r="B196" t="n">
        <v>195</v>
      </c>
      <c r="C196" t="inlineStr">
        <is>
          <t>L-1557-315490152</t>
        </is>
      </c>
      <c r="D196" t="inlineStr">
        <is>
          <t>1066959625</t>
        </is>
      </c>
      <c r="E196" t="inlineStr">
        <is>
          <t>Aaf</t>
        </is>
      </c>
      <c r="F196" t="inlineStr">
        <is>
          <t>https://portal.dnb.de/opac.htm?method=simpleSearch&amp;cqlMode=true&amp;query=idn%3D1066959625</t>
        </is>
      </c>
      <c r="G196" t="inlineStr">
        <is>
          <t>III 7, 4</t>
        </is>
      </c>
      <c r="H196" t="inlineStr">
        <is>
          <t>III 7, 4</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n">
        <v>0</v>
      </c>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row>
    <row r="197">
      <c r="A197" t="b">
        <v>1</v>
      </c>
      <c r="B197" t="n">
        <v>196</v>
      </c>
      <c r="C197" t="inlineStr">
        <is>
          <t>L-1540-315328770</t>
        </is>
      </c>
      <c r="D197" t="inlineStr">
        <is>
          <t>1066870896</t>
        </is>
      </c>
      <c r="E197" t="inlineStr">
        <is>
          <t>Aaf</t>
        </is>
      </c>
      <c r="F197" t="inlineStr">
        <is>
          <t>https://portal.dnb.de/opac.htm?method=simpleSearch&amp;cqlMode=true&amp;query=idn%3D1066870896</t>
        </is>
      </c>
      <c r="G197" t="inlineStr">
        <is>
          <t>III 8, 1</t>
        </is>
      </c>
      <c r="H197" t="inlineStr">
        <is>
          <t>III 8, 1</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n">
        <v>0</v>
      </c>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row>
    <row r="198">
      <c r="A198" t="b">
        <v>1</v>
      </c>
      <c r="B198" t="n">
        <v>197</v>
      </c>
      <c r="C198" t="inlineStr">
        <is>
          <t>L-1541-315183861</t>
        </is>
      </c>
      <c r="D198" t="inlineStr">
        <is>
          <t>1066761140</t>
        </is>
      </c>
      <c r="E198" t="inlineStr">
        <is>
          <t>Aaf</t>
        </is>
      </c>
      <c r="F198" t="inlineStr">
        <is>
          <t>https://portal.dnb.de/opac.htm?method=simpleSearch&amp;cqlMode=true&amp;query=idn%3D1066761140</t>
        </is>
      </c>
      <c r="G198" t="inlineStr">
        <is>
          <t>III 8, 2</t>
        </is>
      </c>
      <c r="H198" t="inlineStr">
        <is>
          <t>III 8, 2</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n">
        <v>0</v>
      </c>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row>
    <row r="199">
      <c r="A199" t="b">
        <v>1</v>
      </c>
      <c r="B199" t="n">
        <v>198</v>
      </c>
      <c r="C199" t="inlineStr">
        <is>
          <t>L-1542-315330813</t>
        </is>
      </c>
      <c r="D199" t="inlineStr">
        <is>
          <t>1066873054</t>
        </is>
      </c>
      <c r="E199" t="inlineStr">
        <is>
          <t>Aaf</t>
        </is>
      </c>
      <c r="F199" t="inlineStr">
        <is>
          <t>https://portal.dnb.de/opac.htm?method=simpleSearch&amp;cqlMode=true&amp;query=idn%3D1066873054</t>
        </is>
      </c>
      <c r="G199" t="inlineStr">
        <is>
          <t>III 8, 3</t>
        </is>
      </c>
      <c r="H199" t="inlineStr">
        <is>
          <t>III 8, 3</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n">
        <v>0</v>
      </c>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row>
    <row r="200">
      <c r="A200" t="b">
        <v>1</v>
      </c>
      <c r="B200" t="n">
        <v>199</v>
      </c>
      <c r="C200" t="inlineStr">
        <is>
          <t>L-1939-315298626</t>
        </is>
      </c>
      <c r="D200" t="inlineStr">
        <is>
          <t>1066838550</t>
        </is>
      </c>
      <c r="E200" t="inlineStr">
        <is>
          <t>Aaf</t>
        </is>
      </c>
      <c r="F200" t="inlineStr">
        <is>
          <t>https://portal.dnb.de/opac.htm?method=simpleSearch&amp;cqlMode=true&amp;query=idn%3D1066838550</t>
        </is>
      </c>
      <c r="G200" t="inlineStr">
        <is>
          <t>III 9, 1</t>
        </is>
      </c>
      <c r="H200" t="inlineStr">
        <is>
          <t>III 9, 1</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n">
        <v>0</v>
      </c>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row>
    <row r="201">
      <c r="A201" t="b">
        <v>0</v>
      </c>
      <c r="B201" t="n">
        <v>200</v>
      </c>
      <c r="C201" t="inlineStr">
        <is>
          <t>L-1543-315487356</t>
        </is>
      </c>
      <c r="D201" t="inlineStr">
        <is>
          <t>1066956715</t>
        </is>
      </c>
      <c r="E201" t="inlineStr"/>
      <c r="F201" t="inlineStr">
        <is>
          <t>https://portal.dnb.de/opac.htm?method=simpleSearch&amp;cqlMode=true&amp;query=idn%3D1066956715</t>
        </is>
      </c>
      <c r="G201" t="inlineStr">
        <is>
          <t>III 10, 1</t>
        </is>
      </c>
      <c r="H201" t="inlineStr"/>
      <c r="I201" t="inlineStr">
        <is>
          <t>X</t>
        </is>
      </c>
      <c r="J201" t="inlineStr">
        <is>
          <t>Pergamentband</t>
        </is>
      </c>
      <c r="K201" t="inlineStr">
        <is>
          <t>bis 35 cm</t>
        </is>
      </c>
      <c r="L201" t="inlineStr">
        <is>
          <t>180°</t>
        </is>
      </c>
      <c r="M201" t="inlineStr">
        <is>
          <t>hohler Rücken</t>
        </is>
      </c>
      <c r="N201" t="inlineStr"/>
      <c r="O201" t="inlineStr">
        <is>
          <t>Kassette</t>
        </is>
      </c>
      <c r="P201" t="inlineStr">
        <is>
          <t>Nein</t>
        </is>
      </c>
      <c r="Q201" t="n">
        <v>3</v>
      </c>
      <c r="R201" t="inlineStr"/>
      <c r="S201" t="inlineStr"/>
      <c r="T201" t="inlineStr"/>
      <c r="U201" t="inlineStr"/>
      <c r="V201" t="inlineStr"/>
      <c r="W201" t="inlineStr"/>
      <c r="X201" t="inlineStr"/>
      <c r="Y201" t="inlineStr"/>
      <c r="Z201" t="inlineStr"/>
      <c r="AA201" t="inlineStr">
        <is>
          <t>Pg</t>
        </is>
      </c>
      <c r="AB201" t="inlineStr"/>
      <c r="AC201" t="inlineStr"/>
      <c r="AD201" t="inlineStr">
        <is>
          <t>h</t>
        </is>
      </c>
      <c r="AE201" t="inlineStr"/>
      <c r="AF201" t="inlineStr"/>
      <c r="AG201" t="inlineStr"/>
      <c r="AH201" t="inlineStr"/>
      <c r="AI201" t="inlineStr"/>
      <c r="AJ201" t="inlineStr">
        <is>
          <t>Pa</t>
        </is>
      </c>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is>
          <t>80</t>
        </is>
      </c>
      <c r="AY201" t="inlineStr"/>
      <c r="AZ201" t="inlineStr"/>
      <c r="BA201" t="inlineStr"/>
      <c r="BB201" t="inlineStr">
        <is>
          <t>n</t>
        </is>
      </c>
      <c r="BC201" t="n">
        <v>0</v>
      </c>
      <c r="BD201" t="inlineStr"/>
      <c r="BE201" t="inlineStr">
        <is>
          <t>Gewebe</t>
        </is>
      </c>
      <c r="BF201" t="inlineStr"/>
      <c r="BG201" t="inlineStr"/>
      <c r="BH201" t="inlineStr"/>
      <c r="BI201" t="inlineStr"/>
      <c r="BJ201" t="inlineStr"/>
      <c r="BK201" t="inlineStr">
        <is>
          <t>Schaden stabil</t>
        </is>
      </c>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row>
    <row r="202">
      <c r="A202" t="b">
        <v>1</v>
      </c>
      <c r="B202" t="inlineStr"/>
      <c r="C202" t="inlineStr">
        <is>
          <t>L-9999-414746600</t>
        </is>
      </c>
      <c r="D202" t="inlineStr">
        <is>
          <t>1138241385</t>
        </is>
      </c>
      <c r="E202" t="inlineStr">
        <is>
          <t>Qd</t>
        </is>
      </c>
      <c r="F202" t="inlineStr"/>
      <c r="G202" t="inlineStr">
        <is>
          <t>III 10, 1</t>
        </is>
      </c>
      <c r="H202" t="inlineStr">
        <is>
          <t>III 10, 1</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row>
    <row r="203">
      <c r="A203" t="b">
        <v>0</v>
      </c>
      <c r="B203" t="n">
        <v>201</v>
      </c>
      <c r="C203" t="inlineStr">
        <is>
          <t>L-1545-667831827</t>
        </is>
      </c>
      <c r="D203" t="inlineStr">
        <is>
          <t>1207426016</t>
        </is>
      </c>
      <c r="E203" t="inlineStr"/>
      <c r="F203" t="inlineStr">
        <is>
          <t>https://portal.dnb.de/opac.htm?method=simpleSearch&amp;cqlMode=true&amp;query=idn%3D1207426016</t>
        </is>
      </c>
      <c r="G203" t="inlineStr">
        <is>
          <t>III 10, 1 (1. angebundenes Werk)</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n">
        <v>0</v>
      </c>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row>
    <row r="204">
      <c r="A204" t="b">
        <v>0</v>
      </c>
      <c r="B204" t="n">
        <v>202</v>
      </c>
      <c r="C204" t="inlineStr">
        <is>
          <t>L-1547-668126027</t>
        </is>
      </c>
      <c r="D204" t="inlineStr">
        <is>
          <t>1207571555</t>
        </is>
      </c>
      <c r="E204" t="inlineStr"/>
      <c r="F204" t="inlineStr">
        <is>
          <t>https://portal.dnb.de/opac.htm?method=simpleSearch&amp;cqlMode=true&amp;query=idn%3D1207571555</t>
        </is>
      </c>
      <c r="G204" t="inlineStr">
        <is>
          <t>III 10, 1 (2. angebundenes Werk)</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n">
        <v>0</v>
      </c>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row>
    <row r="205">
      <c r="A205" t="b">
        <v>1</v>
      </c>
      <c r="B205" t="n">
        <v>1198</v>
      </c>
      <c r="C205" t="inlineStr">
        <is>
          <t>L-1539-170700631</t>
        </is>
      </c>
      <c r="D205" t="inlineStr">
        <is>
          <t>100048369X</t>
        </is>
      </c>
      <c r="E205" t="inlineStr">
        <is>
          <t>Aal</t>
        </is>
      </c>
      <c r="F205" t="inlineStr">
        <is>
          <t>https://portal.dnb.de/opac.htm?method=simpleSearch&amp;cqlMode=true&amp;query=idn%3D100048369X</t>
        </is>
      </c>
      <c r="G205" t="inlineStr">
        <is>
          <t>III 11 D, 1</t>
        </is>
      </c>
      <c r="H205" t="inlineStr">
        <is>
          <t>III 11 D, 1</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n">
        <v>0</v>
      </c>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row>
    <row r="206">
      <c r="A206" t="b">
        <v>1</v>
      </c>
      <c r="B206" t="n">
        <v>1199</v>
      </c>
      <c r="C206" t="inlineStr">
        <is>
          <t>L-1539-170700836</t>
        </is>
      </c>
      <c r="D206" t="inlineStr">
        <is>
          <t>100048369X</t>
        </is>
      </c>
      <c r="E206" t="inlineStr">
        <is>
          <t>Aal</t>
        </is>
      </c>
      <c r="F206" t="inlineStr">
        <is>
          <t>https://portal.dnb.de/opac.htm?method=simpleSearch&amp;cqlMode=true&amp;query=idn%3D100048369X</t>
        </is>
      </c>
      <c r="G206" t="inlineStr">
        <is>
          <t>III 11 D, 1 a</t>
        </is>
      </c>
      <c r="H206" t="inlineStr">
        <is>
          <t>III 11 D, 1 a</t>
        </is>
      </c>
      <c r="I206" t="inlineStr"/>
      <c r="J206" t="inlineStr"/>
      <c r="K206" t="inlineStr">
        <is>
          <t>bis 25 cm</t>
        </is>
      </c>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is>
          <t>HPg</t>
        </is>
      </c>
      <c r="AB206" t="inlineStr"/>
      <c r="AC206" t="inlineStr">
        <is>
          <t>x</t>
        </is>
      </c>
      <c r="AD206" t="inlineStr">
        <is>
          <t>h/E</t>
        </is>
      </c>
      <c r="AE206" t="inlineStr"/>
      <c r="AF206" t="inlineStr"/>
      <c r="AG206" t="inlineStr"/>
      <c r="AH206" t="inlineStr"/>
      <c r="AI206" t="inlineStr"/>
      <c r="AJ206" t="inlineStr">
        <is>
          <t>Pa</t>
        </is>
      </c>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is>
          <t>110</t>
        </is>
      </c>
      <c r="AY206" t="inlineStr"/>
      <c r="AZ206" t="inlineStr"/>
      <c r="BA206" t="inlineStr"/>
      <c r="BB206" t="inlineStr">
        <is>
          <t>n</t>
        </is>
      </c>
      <c r="BC206" t="n">
        <v>0</v>
      </c>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row>
    <row r="207">
      <c r="A207" t="b">
        <v>1</v>
      </c>
      <c r="B207" t="n">
        <v>203</v>
      </c>
      <c r="C207" t="inlineStr">
        <is>
          <t>L-1557-315334738</t>
        </is>
      </c>
      <c r="D207" t="inlineStr">
        <is>
          <t>1066877033</t>
        </is>
      </c>
      <c r="E207" t="inlineStr">
        <is>
          <t>Aaf</t>
        </is>
      </c>
      <c r="F207" t="inlineStr">
        <is>
          <t>https://portal.dnb.de/opac.htm?method=simpleSearch&amp;cqlMode=true&amp;query=idn%3D1066877033</t>
        </is>
      </c>
      <c r="G207" t="inlineStr">
        <is>
          <t>III 11, 1</t>
        </is>
      </c>
      <c r="H207" t="inlineStr">
        <is>
          <t>III 11, 1</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n">
        <v>0</v>
      </c>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row>
    <row r="208">
      <c r="A208" t="b">
        <v>1</v>
      </c>
      <c r="B208" t="n">
        <v>204</v>
      </c>
      <c r="C208" t="inlineStr">
        <is>
          <t>L-1523-315469307</t>
        </is>
      </c>
      <c r="D208" t="inlineStr">
        <is>
          <t>1066941653</t>
        </is>
      </c>
      <c r="E208" t="inlineStr">
        <is>
          <t>Aaf</t>
        </is>
      </c>
      <c r="F208" t="inlineStr">
        <is>
          <t>https://portal.dnb.de/opac.htm?method=simpleSearch&amp;cqlMode=true&amp;query=idn%3D1066941653</t>
        </is>
      </c>
      <c r="G208" t="inlineStr">
        <is>
          <t>III 12, 1</t>
        </is>
      </c>
      <c r="H208" t="inlineStr">
        <is>
          <t>III 12, 1</t>
        </is>
      </c>
      <c r="I208" t="inlineStr"/>
      <c r="J208" t="inlineStr">
        <is>
          <t>Halbledereinband, Schließen, erhabene Buchbeschläge</t>
        </is>
      </c>
      <c r="K208" t="inlineStr">
        <is>
          <t>bis 25 cm</t>
        </is>
      </c>
      <c r="L208" t="inlineStr">
        <is>
          <t>180°</t>
        </is>
      </c>
      <c r="M208" t="inlineStr">
        <is>
          <t>hohler Rücken</t>
        </is>
      </c>
      <c r="N208" t="inlineStr"/>
      <c r="O208" t="inlineStr">
        <is>
          <t>Buchschuh</t>
        </is>
      </c>
      <c r="P208" t="inlineStr">
        <is>
          <t>Nein</t>
        </is>
      </c>
      <c r="Q208" t="n">
        <v>0</v>
      </c>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n">
        <v>0</v>
      </c>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row>
    <row r="209">
      <c r="A209" t="b">
        <v>0</v>
      </c>
      <c r="B209" t="n">
        <v>207</v>
      </c>
      <c r="C209" t="inlineStr">
        <is>
          <t>L-1870-370531019</t>
        </is>
      </c>
      <c r="D209" t="inlineStr">
        <is>
          <t>10730419</t>
        </is>
      </c>
      <c r="E209" t="inlineStr"/>
      <c r="F209" t="inlineStr">
        <is>
          <t>https://portal.dnb.de/opac.htm?method=simpleSearch&amp;cqlMode=true&amp;query=idn%3D10730419</t>
        </is>
      </c>
      <c r="G209" t="inlineStr">
        <is>
          <t>III 12, 1 (angebunden)</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n">
        <v>0</v>
      </c>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row>
    <row r="210">
      <c r="A210" t="b">
        <v>1</v>
      </c>
      <c r="B210" t="n">
        <v>205</v>
      </c>
      <c r="C210" t="inlineStr">
        <is>
          <t>L-1523-315488174</t>
        </is>
      </c>
      <c r="D210" t="inlineStr">
        <is>
          <t>1066957541</t>
        </is>
      </c>
      <c r="E210" t="inlineStr">
        <is>
          <t>Aaf</t>
        </is>
      </c>
      <c r="F210" t="inlineStr">
        <is>
          <t>https://portal.dnb.de/opac.htm?method=simpleSearch&amp;cqlMode=true&amp;query=idn%3D1066957541</t>
        </is>
      </c>
      <c r="G210" t="inlineStr">
        <is>
          <t>III 12, 2</t>
        </is>
      </c>
      <c r="H210" t="inlineStr">
        <is>
          <t>III 12, 2</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n">
        <v>0</v>
      </c>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row>
    <row r="211">
      <c r="A211" t="b">
        <v>1</v>
      </c>
      <c r="B211" t="n">
        <v>206</v>
      </c>
      <c r="C211" t="inlineStr">
        <is>
          <t>L-1519-315488638</t>
        </is>
      </c>
      <c r="D211" t="inlineStr">
        <is>
          <t>1066957991</t>
        </is>
      </c>
      <c r="E211" t="inlineStr">
        <is>
          <t>Aaf</t>
        </is>
      </c>
      <c r="F211" t="inlineStr">
        <is>
          <t>https://portal.dnb.de/opac.htm?method=simpleSearch&amp;cqlMode=true&amp;query=idn%3D1066957991</t>
        </is>
      </c>
      <c r="G211" t="inlineStr">
        <is>
          <t>III 12, 3</t>
        </is>
      </c>
      <c r="H211" t="inlineStr">
        <is>
          <t>III 12, 3</t>
        </is>
      </c>
      <c r="I211" t="inlineStr">
        <is>
          <t>X</t>
        </is>
      </c>
      <c r="J211" t="inlineStr">
        <is>
          <t>Halbgewebeband</t>
        </is>
      </c>
      <c r="K211" t="inlineStr">
        <is>
          <t>bis 25 cm</t>
        </is>
      </c>
      <c r="L211" t="inlineStr">
        <is>
          <t>180°</t>
        </is>
      </c>
      <c r="M211" t="inlineStr"/>
      <c r="N211" t="inlineStr"/>
      <c r="O211" t="inlineStr"/>
      <c r="P211" t="inlineStr">
        <is>
          <t>Signaturfahne austauschen</t>
        </is>
      </c>
      <c r="Q211" t="n">
        <v>0</v>
      </c>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n">
        <v>0</v>
      </c>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row>
    <row r="212">
      <c r="A212" t="b">
        <v>1</v>
      </c>
      <c r="B212" t="n">
        <v>208</v>
      </c>
      <c r="C212" t="inlineStr">
        <is>
          <t>L-1520-315338350</t>
        </is>
      </c>
      <c r="D212" t="inlineStr">
        <is>
          <t>1066880867</t>
        </is>
      </c>
      <c r="E212" t="inlineStr">
        <is>
          <t>Aaf</t>
        </is>
      </c>
      <c r="F212" t="inlineStr">
        <is>
          <t>https://portal.dnb.de/opac.htm?method=simpleSearch&amp;cqlMode=true&amp;query=idn%3D1066880867</t>
        </is>
      </c>
      <c r="G212" t="inlineStr">
        <is>
          <t>III 13, 1</t>
        </is>
      </c>
      <c r="H212" t="inlineStr">
        <is>
          <t>III 13, 1</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n">
        <v>0</v>
      </c>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row>
    <row r="213">
      <c r="A213" t="b">
        <v>1</v>
      </c>
      <c r="B213" t="n">
        <v>209</v>
      </c>
      <c r="C213" t="inlineStr">
        <is>
          <t>L-1545-406971099</t>
        </is>
      </c>
      <c r="D213" t="inlineStr">
        <is>
          <t>1132654785</t>
        </is>
      </c>
      <c r="E213" t="inlineStr">
        <is>
          <t>Af</t>
        </is>
      </c>
      <c r="F213" t="inlineStr">
        <is>
          <t>https://portal.dnb.de/opac.htm?method=simpleSearch&amp;cqlMode=true&amp;query=idn%3D1132654785</t>
        </is>
      </c>
      <c r="G213" t="inlineStr">
        <is>
          <t>III 14, 1</t>
        </is>
      </c>
      <c r="H213" t="inlineStr">
        <is>
          <t>III 14, 1</t>
        </is>
      </c>
      <c r="I213" t="inlineStr">
        <is>
          <t>X</t>
        </is>
      </c>
      <c r="J213" t="inlineStr">
        <is>
          <t>Halbledereinband, Schließen, erhabene Buchbeschläge</t>
        </is>
      </c>
      <c r="K213" t="inlineStr">
        <is>
          <t>bis 35 cm</t>
        </is>
      </c>
      <c r="L213" t="inlineStr">
        <is>
          <t>180°</t>
        </is>
      </c>
      <c r="M213" t="inlineStr">
        <is>
          <t>fester Rücken mit Schmuckprägung</t>
        </is>
      </c>
      <c r="N213" t="inlineStr"/>
      <c r="O213" t="inlineStr">
        <is>
          <t>Buchschuh</t>
        </is>
      </c>
      <c r="P213" t="inlineStr">
        <is>
          <t>Nein</t>
        </is>
      </c>
      <c r="Q213" t="n">
        <v>2</v>
      </c>
      <c r="R213" t="inlineStr"/>
      <c r="S213" t="inlineStr"/>
      <c r="T213" t="inlineStr"/>
      <c r="U213" t="inlineStr"/>
      <c r="V213" t="inlineStr"/>
      <c r="W213" t="inlineStr"/>
      <c r="X213" t="inlineStr"/>
      <c r="Y213" t="inlineStr"/>
      <c r="Z213" t="inlineStr"/>
      <c r="AA213" t="inlineStr">
        <is>
          <t>HL</t>
        </is>
      </c>
      <c r="AB213" t="inlineStr">
        <is>
          <t>x</t>
        </is>
      </c>
      <c r="AC213" t="inlineStr"/>
      <c r="AD213" t="inlineStr">
        <is>
          <t>h/E</t>
        </is>
      </c>
      <c r="AE213" t="inlineStr"/>
      <c r="AF213" t="inlineStr"/>
      <c r="AG213" t="inlineStr"/>
      <c r="AH213" t="inlineStr"/>
      <c r="AI213" t="inlineStr"/>
      <c r="AJ213" t="inlineStr">
        <is>
          <t>Pa</t>
        </is>
      </c>
      <c r="AK213" t="inlineStr">
        <is>
          <t>x</t>
        </is>
      </c>
      <c r="AL213" t="inlineStr"/>
      <c r="AM213" t="inlineStr"/>
      <c r="AN213" t="inlineStr"/>
      <c r="AO213" t="inlineStr"/>
      <c r="AP213" t="inlineStr"/>
      <c r="AQ213" t="inlineStr"/>
      <c r="AR213" t="inlineStr"/>
      <c r="AS213" t="inlineStr"/>
      <c r="AT213" t="inlineStr"/>
      <c r="AU213" t="inlineStr"/>
      <c r="AV213" t="inlineStr"/>
      <c r="AW213" t="inlineStr"/>
      <c r="AX213" t="inlineStr">
        <is>
          <t>110</t>
        </is>
      </c>
      <c r="AY213" t="inlineStr"/>
      <c r="AZ213" t="inlineStr"/>
      <c r="BA213" t="inlineStr"/>
      <c r="BB213" t="inlineStr">
        <is>
          <t>n</t>
        </is>
      </c>
      <c r="BC213" t="n">
        <v>0</v>
      </c>
      <c r="BD213" t="inlineStr"/>
      <c r="BE213" t="inlineStr"/>
      <c r="BF213" t="inlineStr"/>
      <c r="BG213" t="inlineStr">
        <is>
          <t>x</t>
        </is>
      </c>
      <c r="BH213" t="inlineStr"/>
      <c r="BI213" t="inlineStr"/>
      <c r="BJ213" t="inlineStr"/>
      <c r="BK213" t="inlineStr">
        <is>
          <t>Schaden stabil</t>
        </is>
      </c>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row>
    <row r="214">
      <c r="A214" t="b">
        <v>1</v>
      </c>
      <c r="B214" t="n">
        <v>210</v>
      </c>
      <c r="C214" t="inlineStr">
        <is>
          <t>L-1506-315066989</t>
        </is>
      </c>
      <c r="D214" t="inlineStr">
        <is>
          <t>1066678340</t>
        </is>
      </c>
      <c r="E214" t="inlineStr">
        <is>
          <t>Aaf</t>
        </is>
      </c>
      <c r="F214" t="inlineStr">
        <is>
          <t>https://portal.dnb.de/opac.htm?method=simpleSearch&amp;cqlMode=true&amp;query=idn%3D1066678340</t>
        </is>
      </c>
      <c r="G214" t="inlineStr">
        <is>
          <t>III 15, 1</t>
        </is>
      </c>
      <c r="H214" t="inlineStr">
        <is>
          <t>III 15, 1</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n">
        <v>0</v>
      </c>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row>
    <row r="215">
      <c r="A215" t="b">
        <v>1</v>
      </c>
      <c r="B215" t="n">
        <v>211</v>
      </c>
      <c r="C215" t="inlineStr">
        <is>
          <t>L-1510-315468580</t>
        </is>
      </c>
      <c r="D215" t="inlineStr">
        <is>
          <t>1066940827</t>
        </is>
      </c>
      <c r="E215" t="inlineStr">
        <is>
          <t>Aaf</t>
        </is>
      </c>
      <c r="F215" t="inlineStr">
        <is>
          <t>https://portal.dnb.de/opac.htm?method=simpleSearch&amp;cqlMode=true&amp;query=idn%3D1066940827</t>
        </is>
      </c>
      <c r="G215" t="inlineStr">
        <is>
          <t>III 17, 1</t>
        </is>
      </c>
      <c r="H215" t="inlineStr">
        <is>
          <t>III 17, 1</t>
        </is>
      </c>
      <c r="I215" t="inlineStr"/>
      <c r="J215" t="inlineStr"/>
      <c r="K215" t="inlineStr">
        <is>
          <t>bis 35 cm</t>
        </is>
      </c>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is>
          <t>HL</t>
        </is>
      </c>
      <c r="AB215" t="inlineStr">
        <is>
          <t>x</t>
        </is>
      </c>
      <c r="AC215" t="inlineStr"/>
      <c r="AD215" t="inlineStr">
        <is>
          <t>h/E</t>
        </is>
      </c>
      <c r="AE215" t="inlineStr"/>
      <c r="AF215" t="inlineStr">
        <is>
          <t>x</t>
        </is>
      </c>
      <c r="AG215" t="inlineStr"/>
      <c r="AH215" t="inlineStr"/>
      <c r="AI215" t="inlineStr"/>
      <c r="AJ215" t="inlineStr">
        <is>
          <t>Pa</t>
        </is>
      </c>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is>
          <t>110</t>
        </is>
      </c>
      <c r="AY215" t="inlineStr"/>
      <c r="AZ215" t="inlineStr"/>
      <c r="BA215" t="inlineStr"/>
      <c r="BB215" t="inlineStr">
        <is>
          <t>n</t>
        </is>
      </c>
      <c r="BC215" t="n">
        <v>0</v>
      </c>
      <c r="BD215" t="inlineStr"/>
      <c r="BE215" t="inlineStr"/>
      <c r="BF215" t="inlineStr"/>
      <c r="BG215" t="inlineStr">
        <is>
          <t>x</t>
        </is>
      </c>
      <c r="BH215" t="inlineStr"/>
      <c r="BI215" t="inlineStr"/>
      <c r="BJ215" t="inlineStr"/>
      <c r="BK215" t="inlineStr">
        <is>
          <t>Schaden stabil</t>
        </is>
      </c>
      <c r="BL215" t="inlineStr">
        <is>
          <t>x 110</t>
        </is>
      </c>
      <c r="BM215" t="inlineStr">
        <is>
          <t>Umschlag (Leder pudert)</t>
        </is>
      </c>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row>
    <row r="216">
      <c r="A216" t="b">
        <v>1</v>
      </c>
      <c r="B216" t="n">
        <v>212</v>
      </c>
      <c r="C216" t="inlineStr">
        <is>
          <t>L-1543-153967803</t>
        </is>
      </c>
      <c r="D216" t="inlineStr">
        <is>
          <t>993906184</t>
        </is>
      </c>
      <c r="E216" t="inlineStr">
        <is>
          <t>Aal</t>
        </is>
      </c>
      <c r="F216" t="inlineStr">
        <is>
          <t>https://portal.dnb.de/opac.htm?method=simpleSearch&amp;cqlMode=true&amp;query=idn%3D993906184</t>
        </is>
      </c>
      <c r="G216" t="inlineStr">
        <is>
          <t>III 18, 1</t>
        </is>
      </c>
      <c r="H216" t="inlineStr">
        <is>
          <t>III 18, 1</t>
        </is>
      </c>
      <c r="I216" t="inlineStr">
        <is>
          <t>X</t>
        </is>
      </c>
      <c r="J216" t="inlineStr">
        <is>
          <t>Pergamentband, Schließen, erhabene Buchbeschläge</t>
        </is>
      </c>
      <c r="K216" t="inlineStr">
        <is>
          <t>bis 25 cm</t>
        </is>
      </c>
      <c r="L216" t="inlineStr">
        <is>
          <t>180°</t>
        </is>
      </c>
      <c r="M216" t="inlineStr">
        <is>
          <t>hohler Rücken</t>
        </is>
      </c>
      <c r="N216" t="inlineStr"/>
      <c r="O216" t="inlineStr">
        <is>
          <t>Buchschuh</t>
        </is>
      </c>
      <c r="P216" t="inlineStr">
        <is>
          <t>Nein</t>
        </is>
      </c>
      <c r="Q216" t="n">
        <v>0</v>
      </c>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n">
        <v>0</v>
      </c>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row>
    <row r="217">
      <c r="A217" t="b">
        <v>1</v>
      </c>
      <c r="B217" t="n">
        <v>213</v>
      </c>
      <c r="C217" t="inlineStr">
        <is>
          <t>L-1550-153916583</t>
        </is>
      </c>
      <c r="D217" t="inlineStr">
        <is>
          <t>993862659</t>
        </is>
      </c>
      <c r="E217" t="inlineStr">
        <is>
          <t>Aal</t>
        </is>
      </c>
      <c r="F217" t="inlineStr">
        <is>
          <t>https://portal.dnb.de/opac.htm?method=simpleSearch&amp;cqlMode=true&amp;query=idn%3D993862659</t>
        </is>
      </c>
      <c r="G217" t="inlineStr">
        <is>
          <t>III 20, 1</t>
        </is>
      </c>
      <c r="H217" t="inlineStr">
        <is>
          <t>III 20, 1</t>
        </is>
      </c>
      <c r="I217" t="inlineStr">
        <is>
          <t>X</t>
        </is>
      </c>
      <c r="J217" t="inlineStr">
        <is>
          <t>Papier- oder Pappeinband</t>
        </is>
      </c>
      <c r="K217" t="inlineStr">
        <is>
          <t>bis 25 cm</t>
        </is>
      </c>
      <c r="L217" t="inlineStr">
        <is>
          <t>180°</t>
        </is>
      </c>
      <c r="M217" t="inlineStr">
        <is>
          <t>hohler Rücken</t>
        </is>
      </c>
      <c r="N217" t="inlineStr"/>
      <c r="O217" t="inlineStr"/>
      <c r="P217" t="inlineStr"/>
      <c r="Q217" t="n">
        <v>1</v>
      </c>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n">
        <v>0</v>
      </c>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row>
    <row r="218">
      <c r="A218" t="b">
        <v>1</v>
      </c>
      <c r="B218" t="n">
        <v>214</v>
      </c>
      <c r="C218" t="inlineStr">
        <is>
          <t>L-1551-315492651</t>
        </is>
      </c>
      <c r="D218" t="inlineStr">
        <is>
          <t>1066962251</t>
        </is>
      </c>
      <c r="E218" t="inlineStr">
        <is>
          <t>Aaf</t>
        </is>
      </c>
      <c r="F218" t="inlineStr">
        <is>
          <t>https://portal.dnb.de/opac.htm?method=simpleSearch&amp;cqlMode=true&amp;query=idn%3D1066962251</t>
        </is>
      </c>
      <c r="G218" t="inlineStr">
        <is>
          <t>III 20, 2</t>
        </is>
      </c>
      <c r="H218" t="inlineStr">
        <is>
          <t>III 20, 2</t>
        </is>
      </c>
      <c r="I218" t="inlineStr">
        <is>
          <t>x</t>
        </is>
      </c>
      <c r="J218" t="inlineStr">
        <is>
          <t>Halbgewebeband</t>
        </is>
      </c>
      <c r="K218" t="inlineStr">
        <is>
          <t>bis 25 cm</t>
        </is>
      </c>
      <c r="L218" t="inlineStr">
        <is>
          <t>180°</t>
        </is>
      </c>
      <c r="M218" t="inlineStr"/>
      <c r="N218" t="inlineStr"/>
      <c r="O218" t="inlineStr"/>
      <c r="P218" t="inlineStr"/>
      <c r="Q218" t="n">
        <v>0</v>
      </c>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n">
        <v>0</v>
      </c>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row>
    <row r="219">
      <c r="A219" t="b">
        <v>1</v>
      </c>
      <c r="B219" t="n">
        <v>215</v>
      </c>
      <c r="C219" t="inlineStr">
        <is>
          <t>L-1501-31533228X</t>
        </is>
      </c>
      <c r="D219" t="inlineStr">
        <is>
          <t>1066874492</t>
        </is>
      </c>
      <c r="E219" t="inlineStr">
        <is>
          <t>Aaf</t>
        </is>
      </c>
      <c r="F219" t="inlineStr">
        <is>
          <t>https://portal.dnb.de/opac.htm?method=simpleSearch&amp;cqlMode=true&amp;query=idn%3D1066874492</t>
        </is>
      </c>
      <c r="G219" t="inlineStr">
        <is>
          <t>III 21, 1</t>
        </is>
      </c>
      <c r="H219" t="inlineStr">
        <is>
          <t>III 21, 1</t>
        </is>
      </c>
      <c r="I219" t="inlineStr">
        <is>
          <t>x</t>
        </is>
      </c>
      <c r="J219" t="inlineStr">
        <is>
          <t>Halbledereinband, Schließen, erhabene Buchbeschläge</t>
        </is>
      </c>
      <c r="K219" t="inlineStr">
        <is>
          <t>bis 25 cm</t>
        </is>
      </c>
      <c r="L219" t="inlineStr">
        <is>
          <t>180°</t>
        </is>
      </c>
      <c r="M219" t="inlineStr">
        <is>
          <t>fester Rücken mit Schmuckprägung, Schrift bis in den Falz</t>
        </is>
      </c>
      <c r="N219" t="inlineStr"/>
      <c r="O219" t="inlineStr">
        <is>
          <t>Buchschuh</t>
        </is>
      </c>
      <c r="P219" t="inlineStr">
        <is>
          <t>Nein</t>
        </is>
      </c>
      <c r="Q219" t="n">
        <v>3</v>
      </c>
      <c r="R219" t="inlineStr"/>
      <c r="S219" t="inlineStr"/>
      <c r="T219" t="inlineStr"/>
      <c r="U219" t="inlineStr"/>
      <c r="V219" t="inlineStr"/>
      <c r="W219" t="inlineStr"/>
      <c r="X219" t="inlineStr"/>
      <c r="Y219" t="inlineStr"/>
      <c r="Z219" t="inlineStr"/>
      <c r="AA219" t="inlineStr">
        <is>
          <t>HL</t>
        </is>
      </c>
      <c r="AB219" t="inlineStr">
        <is>
          <t>x</t>
        </is>
      </c>
      <c r="AC219" t="inlineStr"/>
      <c r="AD219" t="inlineStr">
        <is>
          <t>h/E</t>
        </is>
      </c>
      <c r="AE219" t="inlineStr"/>
      <c r="AF219" t="inlineStr"/>
      <c r="AG219" t="inlineStr"/>
      <c r="AH219" t="inlineStr"/>
      <c r="AI219" t="inlineStr"/>
      <c r="AJ219" t="inlineStr">
        <is>
          <t>Pa</t>
        </is>
      </c>
      <c r="AK219" t="inlineStr">
        <is>
          <t>x</t>
        </is>
      </c>
      <c r="AL219" t="inlineStr"/>
      <c r="AM219" t="inlineStr"/>
      <c r="AN219" t="inlineStr"/>
      <c r="AO219" t="inlineStr"/>
      <c r="AP219" t="inlineStr"/>
      <c r="AQ219" t="inlineStr"/>
      <c r="AR219" t="inlineStr"/>
      <c r="AS219" t="inlineStr"/>
      <c r="AT219" t="inlineStr"/>
      <c r="AU219" t="inlineStr"/>
      <c r="AV219" t="inlineStr"/>
      <c r="AW219" t="inlineStr"/>
      <c r="AX219" t="inlineStr">
        <is>
          <t>80</t>
        </is>
      </c>
      <c r="AY219" t="inlineStr"/>
      <c r="AZ219" t="inlineStr"/>
      <c r="BA219" t="inlineStr"/>
      <c r="BB219" t="inlineStr">
        <is>
          <t>n</t>
        </is>
      </c>
      <c r="BC219" t="n">
        <v>0</v>
      </c>
      <c r="BD219" t="inlineStr"/>
      <c r="BE219" t="inlineStr"/>
      <c r="BF219" t="inlineStr"/>
      <c r="BG219" t="inlineStr">
        <is>
          <t>x</t>
        </is>
      </c>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row>
    <row r="220">
      <c r="A220" t="b">
        <v>1</v>
      </c>
      <c r="B220" t="n">
        <v>216</v>
      </c>
      <c r="C220" t="inlineStr">
        <is>
          <t>L-1502-154070270</t>
        </is>
      </c>
      <c r="D220" t="inlineStr">
        <is>
          <t>993948014</t>
        </is>
      </c>
      <c r="E220" t="inlineStr">
        <is>
          <t>Aal</t>
        </is>
      </c>
      <c r="F220" t="inlineStr">
        <is>
          <t>https://portal.dnb.de/opac.htm?method=simpleSearch&amp;cqlMode=true&amp;query=idn%3D993948014</t>
        </is>
      </c>
      <c r="G220" t="inlineStr">
        <is>
          <t>III 21, 2</t>
        </is>
      </c>
      <c r="H220" t="inlineStr">
        <is>
          <t>III 21, 2</t>
        </is>
      </c>
      <c r="I220" t="inlineStr"/>
      <c r="J220" t="inlineStr">
        <is>
          <t>Ledereinband, Schließen, erhabene Buchbeschläge</t>
        </is>
      </c>
      <c r="K220" t="inlineStr">
        <is>
          <t>bis 25 cm</t>
        </is>
      </c>
      <c r="L220" t="inlineStr">
        <is>
          <t>80° bis 110°, einseitig digitalisierbar?</t>
        </is>
      </c>
      <c r="M220" t="inlineStr">
        <is>
          <t>hohler Rücken</t>
        </is>
      </c>
      <c r="N220" t="inlineStr"/>
      <c r="O220" t="inlineStr">
        <is>
          <t>Buchschuh</t>
        </is>
      </c>
      <c r="P220" t="inlineStr">
        <is>
          <t>Nein</t>
        </is>
      </c>
      <c r="Q220" t="n">
        <v>0</v>
      </c>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n">
        <v>0</v>
      </c>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row>
    <row r="221">
      <c r="A221" t="b">
        <v>1</v>
      </c>
      <c r="B221" t="n">
        <v>256</v>
      </c>
      <c r="C221" t="inlineStr">
        <is>
          <t>L-1506-166225983</t>
        </is>
      </c>
      <c r="D221" t="inlineStr">
        <is>
          <t>998441562</t>
        </is>
      </c>
      <c r="E221" t="inlineStr">
        <is>
          <t>Aal</t>
        </is>
      </c>
      <c r="F221" t="inlineStr">
        <is>
          <t>https://portal.dnb.de/opac.htm?method=simpleSearch&amp;cqlMode=true&amp;query=idn%3D998441562</t>
        </is>
      </c>
      <c r="G221" t="inlineStr">
        <is>
          <t>III 21, 2 a</t>
        </is>
      </c>
      <c r="H221" t="inlineStr">
        <is>
          <t>III 21, 2 a</t>
        </is>
      </c>
      <c r="I221" t="inlineStr"/>
      <c r="J221" t="inlineStr">
        <is>
          <t>Halbpergamentband</t>
        </is>
      </c>
      <c r="K221" t="inlineStr">
        <is>
          <t>bis 25 cm</t>
        </is>
      </c>
      <c r="L221" t="inlineStr">
        <is>
          <t>180°</t>
        </is>
      </c>
      <c r="M221" t="inlineStr">
        <is>
          <t>hohler Rücken</t>
        </is>
      </c>
      <c r="N221" t="inlineStr"/>
      <c r="O221" t="inlineStr"/>
      <c r="P221" t="inlineStr"/>
      <c r="Q221" t="n">
        <v>0</v>
      </c>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n">
        <v>0</v>
      </c>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row>
    <row r="222">
      <c r="A222" t="b">
        <v>0</v>
      </c>
      <c r="B222" t="inlineStr"/>
      <c r="C222" t="inlineStr"/>
      <c r="D222" t="inlineStr"/>
      <c r="E222" t="inlineStr"/>
      <c r="F222" t="inlineStr"/>
      <c r="G222" t="inlineStr">
        <is>
          <t>III 21, 3</t>
        </is>
      </c>
      <c r="H222" t="inlineStr"/>
      <c r="I222" t="inlineStr">
        <is>
          <t>X</t>
        </is>
      </c>
      <c r="J222" t="inlineStr">
        <is>
          <t>Gewebeeinband</t>
        </is>
      </c>
      <c r="K222" t="inlineStr">
        <is>
          <t>bis 25 cm</t>
        </is>
      </c>
      <c r="L222" t="inlineStr">
        <is>
          <t>180°</t>
        </is>
      </c>
      <c r="M222" t="inlineStr">
        <is>
          <t>hohler Rücken</t>
        </is>
      </c>
      <c r="N222" t="inlineStr"/>
      <c r="O222" t="inlineStr"/>
      <c r="P222" t="inlineStr"/>
      <c r="Q222" t="n">
        <v>0</v>
      </c>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n">
        <v>0</v>
      </c>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row>
    <row r="223">
      <c r="A223" t="b">
        <v>1</v>
      </c>
      <c r="B223" t="n">
        <v>217</v>
      </c>
      <c r="C223" t="inlineStr">
        <is>
          <t>L-1516-31549249X</t>
        </is>
      </c>
      <c r="D223" t="inlineStr">
        <is>
          <t>106696209X</t>
        </is>
      </c>
      <c r="E223" t="inlineStr">
        <is>
          <t>Aaf</t>
        </is>
      </c>
      <c r="F223" t="inlineStr">
        <is>
          <t>https://portal.dnb.de/opac.htm?method=simpleSearch&amp;cqlMode=true&amp;query=idn%3D106696209X</t>
        </is>
      </c>
      <c r="G223" t="inlineStr">
        <is>
          <t>III 21, 4</t>
        </is>
      </c>
      <c r="H223" t="inlineStr">
        <is>
          <t>III 21, 4</t>
        </is>
      </c>
      <c r="I223" t="inlineStr">
        <is>
          <t>X</t>
        </is>
      </c>
      <c r="J223" t="inlineStr">
        <is>
          <t>Gewebeeinband</t>
        </is>
      </c>
      <c r="K223" t="inlineStr">
        <is>
          <t>bis 25 cm</t>
        </is>
      </c>
      <c r="L223" t="inlineStr">
        <is>
          <t>180°</t>
        </is>
      </c>
      <c r="M223" t="inlineStr">
        <is>
          <t>hohler Rücken</t>
        </is>
      </c>
      <c r="N223" t="inlineStr"/>
      <c r="O223" t="inlineStr"/>
      <c r="P223" t="inlineStr"/>
      <c r="Q223" t="n">
        <v>0</v>
      </c>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n">
        <v>0</v>
      </c>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row>
    <row r="224">
      <c r="A224" t="b">
        <v>1</v>
      </c>
      <c r="B224" t="n">
        <v>218</v>
      </c>
      <c r="C224" t="inlineStr">
        <is>
          <t>L-1518-315299193</t>
        </is>
      </c>
      <c r="D224" t="inlineStr">
        <is>
          <t>106683914X</t>
        </is>
      </c>
      <c r="E224" t="inlineStr">
        <is>
          <t>Aaf</t>
        </is>
      </c>
      <c r="F224" t="inlineStr">
        <is>
          <t>https://portal.dnb.de/opac.htm?method=simpleSearch&amp;cqlMode=true&amp;query=idn%3D106683914X</t>
        </is>
      </c>
      <c r="G224" t="inlineStr">
        <is>
          <t>III 21, 5</t>
        </is>
      </c>
      <c r="H224" t="inlineStr">
        <is>
          <t>III 21, 5</t>
        </is>
      </c>
      <c r="I224" t="inlineStr">
        <is>
          <t>X</t>
        </is>
      </c>
      <c r="J224" t="inlineStr">
        <is>
          <t>Gewebeeinband, Schließen, erhabene Buchbeschläge</t>
        </is>
      </c>
      <c r="K224" t="inlineStr">
        <is>
          <t>bis 25 cm</t>
        </is>
      </c>
      <c r="L224" t="inlineStr">
        <is>
          <t>80° bis 110°, einseitig digitalisierbar?</t>
        </is>
      </c>
      <c r="M224" t="inlineStr">
        <is>
          <t>hohler Rücken</t>
        </is>
      </c>
      <c r="N224" t="inlineStr"/>
      <c r="O224" t="inlineStr">
        <is>
          <t>Buchschuh</t>
        </is>
      </c>
      <c r="P224" t="inlineStr">
        <is>
          <t>Nein</t>
        </is>
      </c>
      <c r="Q224" t="n">
        <v>0</v>
      </c>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n">
        <v>0</v>
      </c>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row>
    <row r="225">
      <c r="A225" t="b">
        <v>1</v>
      </c>
      <c r="B225" t="n">
        <v>219</v>
      </c>
      <c r="C225" t="inlineStr">
        <is>
          <t>L-1524-315329734</t>
        </is>
      </c>
      <c r="D225" t="inlineStr">
        <is>
          <t>1066871981</t>
        </is>
      </c>
      <c r="E225" t="inlineStr">
        <is>
          <t>Aaf</t>
        </is>
      </c>
      <c r="F225" t="inlineStr">
        <is>
          <t>https://portal.dnb.de/opac.htm?method=simpleSearch&amp;cqlMode=true&amp;query=idn%3D1066871981</t>
        </is>
      </c>
      <c r="G225" t="inlineStr">
        <is>
          <t>III 21, 6</t>
        </is>
      </c>
      <c r="H225" t="inlineStr">
        <is>
          <t>III 21, 6</t>
        </is>
      </c>
      <c r="I225" t="inlineStr">
        <is>
          <t>X</t>
        </is>
      </c>
      <c r="J225" t="inlineStr">
        <is>
          <t>Gewebeeinband, Schließen, erhabene Buchbeschläge</t>
        </is>
      </c>
      <c r="K225" t="inlineStr">
        <is>
          <t>bis 25 cm</t>
        </is>
      </c>
      <c r="L225" t="inlineStr">
        <is>
          <t>180°</t>
        </is>
      </c>
      <c r="M225" t="inlineStr">
        <is>
          <t>hohler Rücken</t>
        </is>
      </c>
      <c r="N225" t="inlineStr"/>
      <c r="O225" t="inlineStr">
        <is>
          <t>Buchschuh</t>
        </is>
      </c>
      <c r="P225" t="inlineStr">
        <is>
          <t>Nein</t>
        </is>
      </c>
      <c r="Q225" t="n">
        <v>0</v>
      </c>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n">
        <v>0</v>
      </c>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row>
    <row r="226">
      <c r="A226" t="b">
        <v>1</v>
      </c>
      <c r="B226" t="n">
        <v>220</v>
      </c>
      <c r="C226" t="inlineStr">
        <is>
          <t>L-1525-315323558</t>
        </is>
      </c>
      <c r="D226" t="inlineStr">
        <is>
          <t>1066865256</t>
        </is>
      </c>
      <c r="E226" t="inlineStr">
        <is>
          <t>Aaf</t>
        </is>
      </c>
      <c r="F226" t="inlineStr">
        <is>
          <t>https://portal.dnb.de/opac.htm?method=simpleSearch&amp;cqlMode=true&amp;query=idn%3D1066865256</t>
        </is>
      </c>
      <c r="G226" t="inlineStr">
        <is>
          <t>III 21, 7</t>
        </is>
      </c>
      <c r="H226" t="inlineStr">
        <is>
          <t>III 21, 7</t>
        </is>
      </c>
      <c r="I226" t="inlineStr">
        <is>
          <t>X</t>
        </is>
      </c>
      <c r="J226" t="inlineStr">
        <is>
          <t>Gewebeeinband</t>
        </is>
      </c>
      <c r="K226" t="inlineStr">
        <is>
          <t>bis 25 cm</t>
        </is>
      </c>
      <c r="L226" t="inlineStr">
        <is>
          <t>180°</t>
        </is>
      </c>
      <c r="M226" t="inlineStr">
        <is>
          <t>hohler Rücken</t>
        </is>
      </c>
      <c r="N226" t="inlineStr"/>
      <c r="O226" t="inlineStr"/>
      <c r="P226" t="inlineStr"/>
      <c r="Q226" t="n">
        <v>0</v>
      </c>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n">
        <v>0</v>
      </c>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row>
    <row r="227">
      <c r="A227" t="b">
        <v>1</v>
      </c>
      <c r="B227" t="n">
        <v>221</v>
      </c>
      <c r="C227" t="inlineStr">
        <is>
          <t>L-1508-31548960X</t>
        </is>
      </c>
      <c r="D227" t="inlineStr">
        <is>
          <t>1066958998</t>
        </is>
      </c>
      <c r="E227" t="inlineStr">
        <is>
          <t>Aaf</t>
        </is>
      </c>
      <c r="F227" t="inlineStr">
        <is>
          <t>https://portal.dnb.de/opac.htm?method=simpleSearch&amp;cqlMode=true&amp;query=idn%3D1066958998</t>
        </is>
      </c>
      <c r="G227" t="inlineStr">
        <is>
          <t>III 21, 8</t>
        </is>
      </c>
      <c r="H227" t="inlineStr">
        <is>
          <t>III 21, 3</t>
        </is>
      </c>
      <c r="I227" t="inlineStr">
        <is>
          <t>X</t>
        </is>
      </c>
      <c r="J227" t="inlineStr">
        <is>
          <t>Ledereinband</t>
        </is>
      </c>
      <c r="K227" t="inlineStr">
        <is>
          <t>bis 25 cm</t>
        </is>
      </c>
      <c r="L227" t="inlineStr">
        <is>
          <t>80° bis 110°, einseitig digitalisierbar?</t>
        </is>
      </c>
      <c r="M227" t="inlineStr">
        <is>
          <t>hohler Rücken</t>
        </is>
      </c>
      <c r="N227" t="inlineStr"/>
      <c r="O227" t="inlineStr">
        <is>
          <t>Kassette</t>
        </is>
      </c>
      <c r="P227" t="inlineStr">
        <is>
          <t>Nein</t>
        </is>
      </c>
      <c r="Q227" t="n">
        <v>0</v>
      </c>
      <c r="R227" t="inlineStr"/>
      <c r="S227" t="inlineStr"/>
      <c r="T227" t="inlineStr">
        <is>
          <t>falscher Link zum Portal; Link gehört zu III 21, 3</t>
        </is>
      </c>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n">
        <v>0</v>
      </c>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row>
    <row r="228">
      <c r="A228" t="b">
        <v>1</v>
      </c>
      <c r="B228" t="inlineStr"/>
      <c r="C228" t="inlineStr">
        <is>
          <t>L-1531-83361035X</t>
        </is>
      </c>
      <c r="D228" t="inlineStr">
        <is>
          <t>1268570087</t>
        </is>
      </c>
      <c r="E228" t="inlineStr">
        <is>
          <t>Aa</t>
        </is>
      </c>
      <c r="F228" t="inlineStr"/>
      <c r="G228" t="inlineStr">
        <is>
          <t>III 21, 8</t>
        </is>
      </c>
      <c r="H228" t="inlineStr">
        <is>
          <t>III 21, 8</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row>
    <row r="229">
      <c r="A229" t="b">
        <v>1</v>
      </c>
      <c r="B229" t="n">
        <v>222</v>
      </c>
      <c r="C229" t="inlineStr">
        <is>
          <t>L-1549-315488158</t>
        </is>
      </c>
      <c r="D229" t="inlineStr">
        <is>
          <t>1066957525</t>
        </is>
      </c>
      <c r="E229" t="inlineStr">
        <is>
          <t>Aaf</t>
        </is>
      </c>
      <c r="F229" t="inlineStr">
        <is>
          <t>https://portal.dnb.de/opac.htm?method=simpleSearch&amp;cqlMode=true&amp;query=idn%3D1066957525</t>
        </is>
      </c>
      <c r="G229" t="inlineStr">
        <is>
          <t>III 21, 9</t>
        </is>
      </c>
      <c r="H229" t="inlineStr">
        <is>
          <t>III 21, 9</t>
        </is>
      </c>
      <c r="I229" t="inlineStr">
        <is>
          <t>X</t>
        </is>
      </c>
      <c r="J229" t="inlineStr">
        <is>
          <t>Gewebeeinband</t>
        </is>
      </c>
      <c r="K229" t="inlineStr">
        <is>
          <t>bis 25 cm</t>
        </is>
      </c>
      <c r="L229" t="inlineStr">
        <is>
          <t>180°</t>
        </is>
      </c>
      <c r="M229" t="inlineStr">
        <is>
          <t>hohler Rücken</t>
        </is>
      </c>
      <c r="N229" t="inlineStr"/>
      <c r="O229" t="inlineStr"/>
      <c r="P229" t="inlineStr"/>
      <c r="Q229" t="n">
        <v>1</v>
      </c>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n">
        <v>0</v>
      </c>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row>
    <row r="230">
      <c r="A230" t="b">
        <v>1</v>
      </c>
      <c r="B230" t="n">
        <v>223</v>
      </c>
      <c r="C230" t="inlineStr">
        <is>
          <t>L-1549-315493429</t>
        </is>
      </c>
      <c r="D230" t="inlineStr">
        <is>
          <t>1066963142</t>
        </is>
      </c>
      <c r="E230" t="inlineStr">
        <is>
          <t>Aaf</t>
        </is>
      </c>
      <c r="F230" t="inlineStr">
        <is>
          <t>https://portal.dnb.de/opac.htm?method=simpleSearch&amp;cqlMode=true&amp;query=idn%3D1066963142</t>
        </is>
      </c>
      <c r="G230" t="inlineStr">
        <is>
          <t>III 21, 10</t>
        </is>
      </c>
      <c r="H230" t="inlineStr">
        <is>
          <t>III 21, 10</t>
        </is>
      </c>
      <c r="I230" t="inlineStr">
        <is>
          <t>X</t>
        </is>
      </c>
      <c r="J230" t="inlineStr">
        <is>
          <t>Gewebeeinband</t>
        </is>
      </c>
      <c r="K230" t="inlineStr">
        <is>
          <t>bis 25 cm</t>
        </is>
      </c>
      <c r="L230" t="inlineStr">
        <is>
          <t>180°</t>
        </is>
      </c>
      <c r="M230" t="inlineStr">
        <is>
          <t>hohler Rücken</t>
        </is>
      </c>
      <c r="N230" t="inlineStr"/>
      <c r="O230" t="inlineStr"/>
      <c r="P230" t="inlineStr"/>
      <c r="Q230" t="n">
        <v>0</v>
      </c>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n">
        <v>0</v>
      </c>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row>
    <row r="231">
      <c r="A231" t="b">
        <v>1</v>
      </c>
      <c r="B231" t="n">
        <v>224</v>
      </c>
      <c r="C231" t="inlineStr">
        <is>
          <t>L-1554-315492392</t>
        </is>
      </c>
      <c r="D231" t="inlineStr">
        <is>
          <t>1066961999</t>
        </is>
      </c>
      <c r="E231" t="inlineStr">
        <is>
          <t>Aaf</t>
        </is>
      </c>
      <c r="F231" t="inlineStr">
        <is>
          <t>https://portal.dnb.de/opac.htm?method=simpleSearch&amp;cqlMode=true&amp;query=idn%3D1066961999</t>
        </is>
      </c>
      <c r="G231" t="inlineStr">
        <is>
          <t>III 21, 11</t>
        </is>
      </c>
      <c r="H231" t="inlineStr">
        <is>
          <t>III 21, 11</t>
        </is>
      </c>
      <c r="I231" t="inlineStr">
        <is>
          <t>X</t>
        </is>
      </c>
      <c r="J231" t="inlineStr">
        <is>
          <t>Ledereinband</t>
        </is>
      </c>
      <c r="K231" t="inlineStr">
        <is>
          <t>bis 35 cm</t>
        </is>
      </c>
      <c r="L231" t="inlineStr"/>
      <c r="M231" t="inlineStr">
        <is>
          <t>hohler Rücken</t>
        </is>
      </c>
      <c r="N231" t="inlineStr"/>
      <c r="O231" t="inlineStr"/>
      <c r="P231" t="inlineStr"/>
      <c r="Q231" t="n">
        <v>0</v>
      </c>
      <c r="R231" t="inlineStr"/>
      <c r="S231" t="inlineStr"/>
      <c r="T231" t="inlineStr"/>
      <c r="U231" t="inlineStr"/>
      <c r="V231" t="inlineStr"/>
      <c r="W231" t="inlineStr"/>
      <c r="X231" t="inlineStr"/>
      <c r="Y231" t="inlineStr"/>
      <c r="Z231" t="inlineStr"/>
      <c r="AA231" t="inlineStr">
        <is>
          <t>L</t>
        </is>
      </c>
      <c r="AB231" t="inlineStr">
        <is>
          <t>x</t>
        </is>
      </c>
      <c r="AC231" t="inlineStr"/>
      <c r="AD231" t="inlineStr">
        <is>
          <t>h/E</t>
        </is>
      </c>
      <c r="AE231" t="inlineStr"/>
      <c r="AF231" t="inlineStr"/>
      <c r="AG231" t="inlineStr"/>
      <c r="AH231" t="inlineStr"/>
      <c r="AI231" t="inlineStr"/>
      <c r="AJ231" t="inlineStr">
        <is>
          <t>Pa</t>
        </is>
      </c>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is>
          <t>110</t>
        </is>
      </c>
      <c r="AY231" t="inlineStr"/>
      <c r="AZ231" t="inlineStr"/>
      <c r="BA231" t="inlineStr"/>
      <c r="BB231" t="inlineStr">
        <is>
          <t>n</t>
        </is>
      </c>
      <c r="BC231" t="n">
        <v>0</v>
      </c>
      <c r="BD231" t="inlineStr"/>
      <c r="BE231" t="inlineStr"/>
      <c r="BF231" t="inlineStr"/>
      <c r="BG231" t="inlineStr"/>
      <c r="BH231" t="inlineStr"/>
      <c r="BI231" t="inlineStr"/>
      <c r="BJ231" t="inlineStr"/>
      <c r="BK231" t="inlineStr"/>
      <c r="BL231" t="inlineStr">
        <is>
          <t>x 110</t>
        </is>
      </c>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row>
    <row r="232">
      <c r="A232" t="b">
        <v>1</v>
      </c>
      <c r="B232" t="n">
        <v>225</v>
      </c>
      <c r="C232" t="inlineStr">
        <is>
          <t>L-1555-315490748</t>
        </is>
      </c>
      <c r="D232" t="inlineStr">
        <is>
          <t>1066960232</t>
        </is>
      </c>
      <c r="E232" t="inlineStr">
        <is>
          <t>Aaf</t>
        </is>
      </c>
      <c r="F232" t="inlineStr">
        <is>
          <t>https://portal.dnb.de/opac.htm?method=simpleSearch&amp;cqlMode=true&amp;query=idn%3D1066960232</t>
        </is>
      </c>
      <c r="G232" t="inlineStr">
        <is>
          <t>III 21, 12</t>
        </is>
      </c>
      <c r="H232" t="inlineStr">
        <is>
          <t>III 21, 12</t>
        </is>
      </c>
      <c r="I232" t="inlineStr">
        <is>
          <t>X</t>
        </is>
      </c>
      <c r="J232" t="inlineStr">
        <is>
          <t>Ledereinband, Schließen, erhabene Buchbeschläge</t>
        </is>
      </c>
      <c r="K232" t="inlineStr">
        <is>
          <t>bis 25 cm</t>
        </is>
      </c>
      <c r="L232" t="inlineStr">
        <is>
          <t>nur sehr geringer Öffnungswinkel</t>
        </is>
      </c>
      <c r="M232" t="inlineStr">
        <is>
          <t>fester Rücken mit Schmuckprägung, welliger Buchblock, Schrift bis in den Falz</t>
        </is>
      </c>
      <c r="N232" t="inlineStr"/>
      <c r="O232" t="inlineStr">
        <is>
          <t>Buchschuh</t>
        </is>
      </c>
      <c r="P232" t="inlineStr">
        <is>
          <t>Nein</t>
        </is>
      </c>
      <c r="Q232" t="n">
        <v>0</v>
      </c>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n">
        <v>0</v>
      </c>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row>
    <row r="233">
      <c r="A233" t="b">
        <v>1</v>
      </c>
      <c r="B233" t="n">
        <v>226</v>
      </c>
      <c r="C233" t="inlineStr">
        <is>
          <t>L-1503-315489111</t>
        </is>
      </c>
      <c r="D233" t="inlineStr">
        <is>
          <t>1066958491</t>
        </is>
      </c>
      <c r="E233" t="inlineStr">
        <is>
          <t>Aaf</t>
        </is>
      </c>
      <c r="F233" t="inlineStr">
        <is>
          <t>https://portal.dnb.de/opac.htm?method=simpleSearch&amp;cqlMode=true&amp;query=idn%3D1066958491</t>
        </is>
      </c>
      <c r="G233" t="inlineStr">
        <is>
          <t>III 21, 13</t>
        </is>
      </c>
      <c r="H233" t="inlineStr">
        <is>
          <t>III 21, 13</t>
        </is>
      </c>
      <c r="I233" t="inlineStr">
        <is>
          <t>X</t>
        </is>
      </c>
      <c r="J233" t="inlineStr">
        <is>
          <t>Gewebeeinband</t>
        </is>
      </c>
      <c r="K233" t="inlineStr">
        <is>
          <t>bis 25 cm</t>
        </is>
      </c>
      <c r="L233" t="inlineStr">
        <is>
          <t>80° bis 110°, einseitig digitalisierbar?</t>
        </is>
      </c>
      <c r="M233" t="inlineStr">
        <is>
          <t>hohler Rücken</t>
        </is>
      </c>
      <c r="N233" t="inlineStr"/>
      <c r="O233" t="inlineStr"/>
      <c r="P233" t="inlineStr"/>
      <c r="Q233" t="n">
        <v>0</v>
      </c>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n">
        <v>0</v>
      </c>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row>
    <row r="234">
      <c r="A234" t="b">
        <v>0</v>
      </c>
      <c r="B234" t="n">
        <v>227</v>
      </c>
      <c r="C234" t="inlineStr">
        <is>
          <t>L-1504-315464100</t>
        </is>
      </c>
      <c r="D234" t="inlineStr">
        <is>
          <t>1066936242</t>
        </is>
      </c>
      <c r="E234" t="inlineStr"/>
      <c r="F234" t="inlineStr">
        <is>
          <t>https://portal.dnb.de/opac.htm?method=simpleSearch&amp;cqlMode=true&amp;query=idn%3D1066936242</t>
        </is>
      </c>
      <c r="G234" t="inlineStr">
        <is>
          <t>III 21, 14</t>
        </is>
      </c>
      <c r="H234" t="inlineStr"/>
      <c r="I234" t="inlineStr">
        <is>
          <t>X</t>
        </is>
      </c>
      <c r="J234" t="inlineStr">
        <is>
          <t>Ledereinband, Schließen, erhabene Buchbeschläge</t>
        </is>
      </c>
      <c r="K234" t="inlineStr">
        <is>
          <t>bis 25 cm</t>
        </is>
      </c>
      <c r="L234" t="inlineStr">
        <is>
          <t>nur sehr geringer Öffnungswinkel</t>
        </is>
      </c>
      <c r="M234" t="inlineStr">
        <is>
          <t>fester Rücken mit Schmuckprägung, welliger Buchblock, Schrift bis in den Falz</t>
        </is>
      </c>
      <c r="N234" t="inlineStr"/>
      <c r="O234" t="inlineStr">
        <is>
          <t>Kassette</t>
        </is>
      </c>
      <c r="P234" t="inlineStr">
        <is>
          <t>Nein</t>
        </is>
      </c>
      <c r="Q234" t="n">
        <v>0</v>
      </c>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n">
        <v>0</v>
      </c>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row>
    <row r="235">
      <c r="A235" t="b">
        <v>1</v>
      </c>
      <c r="B235" t="inlineStr"/>
      <c r="C235" t="inlineStr">
        <is>
          <t>L-9999-414377192</t>
        </is>
      </c>
      <c r="D235" t="inlineStr">
        <is>
          <t>1138058696</t>
        </is>
      </c>
      <c r="E235" t="inlineStr">
        <is>
          <t>Qd</t>
        </is>
      </c>
      <c r="F235" t="inlineStr"/>
      <c r="G235" t="inlineStr">
        <is>
          <t>III 21, 14</t>
        </is>
      </c>
      <c r="H235" t="inlineStr">
        <is>
          <t>III 21, 14</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row>
    <row r="236">
      <c r="A236" t="b">
        <v>0</v>
      </c>
      <c r="B236" t="n">
        <v>254</v>
      </c>
      <c r="C236" t="inlineStr">
        <is>
          <t>L-1503-676545815</t>
        </is>
      </c>
      <c r="D236" t="inlineStr">
        <is>
          <t>1210208466</t>
        </is>
      </c>
      <c r="E236" t="inlineStr"/>
      <c r="F236" t="inlineStr">
        <is>
          <t>https://portal.dnb.de/opac.htm?method=simpleSearch&amp;cqlMode=true&amp;query=idn%3D1210208466</t>
        </is>
      </c>
      <c r="G236" t="inlineStr">
        <is>
          <t>III 21, 14 (Angebundenes Werk)</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n">
        <v>0</v>
      </c>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row>
    <row r="237">
      <c r="A237" t="b">
        <v>1</v>
      </c>
      <c r="B237" t="n">
        <v>228</v>
      </c>
      <c r="C237" t="inlineStr">
        <is>
          <t>L-1506-315492910</t>
        </is>
      </c>
      <c r="D237" t="inlineStr">
        <is>
          <t>1066962561</t>
        </is>
      </c>
      <c r="E237" t="inlineStr">
        <is>
          <t>Aaf</t>
        </is>
      </c>
      <c r="F237" t="inlineStr">
        <is>
          <t>https://portal.dnb.de/opac.htm?method=simpleSearch&amp;cqlMode=true&amp;query=idn%3D1066962561</t>
        </is>
      </c>
      <c r="G237" t="inlineStr">
        <is>
          <t>III 21, 15</t>
        </is>
      </c>
      <c r="H237" t="inlineStr">
        <is>
          <t>III 21, 15</t>
        </is>
      </c>
      <c r="I237" t="inlineStr">
        <is>
          <t>X</t>
        </is>
      </c>
      <c r="J237" t="inlineStr">
        <is>
          <t>Halbledereinband, Schließen, erhabene Buchbeschläge</t>
        </is>
      </c>
      <c r="K237" t="inlineStr">
        <is>
          <t>bis 25 cm</t>
        </is>
      </c>
      <c r="L237" t="inlineStr">
        <is>
          <t>80° bis 110°, einseitig digitalisierbar?</t>
        </is>
      </c>
      <c r="M237" t="inlineStr">
        <is>
          <t>fester Rücken mit Schmuckprägung</t>
        </is>
      </c>
      <c r="N237" t="inlineStr"/>
      <c r="O237" t="inlineStr">
        <is>
          <t>Buchschuh</t>
        </is>
      </c>
      <c r="P237" t="inlineStr">
        <is>
          <t>Nein</t>
        </is>
      </c>
      <c r="Q237" t="n">
        <v>0</v>
      </c>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n">
        <v>0</v>
      </c>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row>
    <row r="238">
      <c r="A238" t="b">
        <v>1</v>
      </c>
      <c r="B238" t="n">
        <v>229</v>
      </c>
      <c r="C238" t="inlineStr">
        <is>
          <t>L-1508-315324228</t>
        </is>
      </c>
      <c r="D238" t="inlineStr">
        <is>
          <t>1066865949</t>
        </is>
      </c>
      <c r="E238" t="inlineStr">
        <is>
          <t>Aaf</t>
        </is>
      </c>
      <c r="F238" t="inlineStr">
        <is>
          <t>https://portal.dnb.de/opac.htm?method=simpleSearch&amp;cqlMode=true&amp;query=idn%3D1066865949</t>
        </is>
      </c>
      <c r="G238" t="inlineStr">
        <is>
          <t>III 21, 16</t>
        </is>
      </c>
      <c r="H238" t="inlineStr">
        <is>
          <t>III 21, 16</t>
        </is>
      </c>
      <c r="I238" t="inlineStr">
        <is>
          <t>X</t>
        </is>
      </c>
      <c r="J238" t="inlineStr">
        <is>
          <t>Gewebeeinband</t>
        </is>
      </c>
      <c r="K238" t="inlineStr">
        <is>
          <t>bis 25 cm</t>
        </is>
      </c>
      <c r="L238" t="inlineStr">
        <is>
          <t>180°</t>
        </is>
      </c>
      <c r="M238" t="inlineStr">
        <is>
          <t>hohler Rücken</t>
        </is>
      </c>
      <c r="N238" t="inlineStr"/>
      <c r="O238" t="inlineStr"/>
      <c r="P238" t="inlineStr"/>
      <c r="Q238" t="n">
        <v>0</v>
      </c>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n">
        <v>0</v>
      </c>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row>
    <row r="239">
      <c r="A239" t="b">
        <v>1</v>
      </c>
      <c r="B239" t="n">
        <v>230</v>
      </c>
      <c r="C239" t="inlineStr">
        <is>
          <t>L-1510-315487119</t>
        </is>
      </c>
      <c r="D239" t="inlineStr">
        <is>
          <t>106695643X</t>
        </is>
      </c>
      <c r="E239" t="inlineStr">
        <is>
          <t>Aaf</t>
        </is>
      </c>
      <c r="F239" t="inlineStr">
        <is>
          <t>https://portal.dnb.de/opac.htm?method=simpleSearch&amp;cqlMode=true&amp;query=idn%3D106695643X</t>
        </is>
      </c>
      <c r="G239" t="inlineStr">
        <is>
          <t>III 21, 17</t>
        </is>
      </c>
      <c r="H239" t="inlineStr">
        <is>
          <t>III 21, 17</t>
        </is>
      </c>
      <c r="I239" t="inlineStr">
        <is>
          <t>X</t>
        </is>
      </c>
      <c r="J239" t="inlineStr">
        <is>
          <t>Gewebeeinband, Schließen, erhabene Buchbeschläge</t>
        </is>
      </c>
      <c r="K239" t="inlineStr">
        <is>
          <t>bis 25 cm</t>
        </is>
      </c>
      <c r="L239" t="inlineStr">
        <is>
          <t>80° bis 110°, einseitig digitalisierbar?</t>
        </is>
      </c>
      <c r="M239" t="inlineStr">
        <is>
          <t>hohler Rücken</t>
        </is>
      </c>
      <c r="N239" t="inlineStr"/>
      <c r="O239" t="inlineStr">
        <is>
          <t>Buchschuh</t>
        </is>
      </c>
      <c r="P239" t="inlineStr">
        <is>
          <t>Nein</t>
        </is>
      </c>
      <c r="Q239" t="n">
        <v>0</v>
      </c>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n">
        <v>0</v>
      </c>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row>
    <row r="240">
      <c r="A240" t="b">
        <v>0</v>
      </c>
      <c r="B240" t="n">
        <v>231</v>
      </c>
      <c r="C240" t="inlineStr">
        <is>
          <t>L-1508-315490632</t>
        </is>
      </c>
      <c r="D240" t="inlineStr">
        <is>
          <t>1066960119</t>
        </is>
      </c>
      <c r="E240" t="inlineStr"/>
      <c r="F240" t="inlineStr">
        <is>
          <t>https://portal.dnb.de/opac.htm?method=simpleSearch&amp;cqlMode=true&amp;query=idn%3D1066960119</t>
        </is>
      </c>
      <c r="G240" t="inlineStr">
        <is>
          <t>III 21, 18</t>
        </is>
      </c>
      <c r="H240" t="inlineStr"/>
      <c r="I240" t="inlineStr">
        <is>
          <t>X</t>
        </is>
      </c>
      <c r="J240" t="inlineStr">
        <is>
          <t>Halbledereinband, Schließen, erhabene Buchbeschläge</t>
        </is>
      </c>
      <c r="K240" t="inlineStr">
        <is>
          <t>bis 25 cm</t>
        </is>
      </c>
      <c r="L240" t="inlineStr">
        <is>
          <t>180°</t>
        </is>
      </c>
      <c r="M240" t="inlineStr">
        <is>
          <t>hohler Rücken</t>
        </is>
      </c>
      <c r="N240" t="inlineStr"/>
      <c r="O240" t="inlineStr">
        <is>
          <t>Buchschuh</t>
        </is>
      </c>
      <c r="P240" t="inlineStr">
        <is>
          <t>Nein</t>
        </is>
      </c>
      <c r="Q240" t="n">
        <v>0</v>
      </c>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n">
        <v>0</v>
      </c>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row>
    <row r="241">
      <c r="A241" t="b">
        <v>1</v>
      </c>
      <c r="B241" t="inlineStr"/>
      <c r="C241" t="inlineStr">
        <is>
          <t>L-9999-414748514</t>
        </is>
      </c>
      <c r="D241" t="inlineStr">
        <is>
          <t>1138244430</t>
        </is>
      </c>
      <c r="E241" t="inlineStr">
        <is>
          <t>Qd</t>
        </is>
      </c>
      <c r="F241" t="inlineStr"/>
      <c r="G241" t="inlineStr">
        <is>
          <t>III 21, 18</t>
        </is>
      </c>
      <c r="H241" t="inlineStr">
        <is>
          <t>III 21, 18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row>
    <row r="242">
      <c r="A242" t="b">
        <v>0</v>
      </c>
      <c r="B242" t="n">
        <v>255</v>
      </c>
      <c r="C242" t="inlineStr">
        <is>
          <t>L-1880-678548862</t>
        </is>
      </c>
      <c r="D242" t="inlineStr">
        <is>
          <t>121095611X</t>
        </is>
      </c>
      <c r="E242" t="inlineStr"/>
      <c r="F242" t="inlineStr">
        <is>
          <t>https://portal.dnb.de/opac.htm?method=simpleSearch&amp;cqlMode=true&amp;query=idn%3D121095611X</t>
        </is>
      </c>
      <c r="G242" t="inlineStr">
        <is>
          <t>III 21, 18 (1. angebundenes Werk)</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n">
        <v>0</v>
      </c>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row>
    <row r="243">
      <c r="A243" t="b">
        <v>1</v>
      </c>
      <c r="B243" t="n">
        <v>232</v>
      </c>
      <c r="C243" t="inlineStr">
        <is>
          <t>L-1508-315491116</t>
        </is>
      </c>
      <c r="D243" t="inlineStr">
        <is>
          <t>1066960623</t>
        </is>
      </c>
      <c r="E243" t="inlineStr">
        <is>
          <t>Aaf</t>
        </is>
      </c>
      <c r="F243" t="inlineStr">
        <is>
          <t>https://portal.dnb.de/opac.htm?method=simpleSearch&amp;cqlMode=true&amp;query=idn%3D1066960623</t>
        </is>
      </c>
      <c r="G243" t="inlineStr">
        <is>
          <t>III 21, 19</t>
        </is>
      </c>
      <c r="H243" t="inlineStr">
        <is>
          <t>III 21, 19</t>
        </is>
      </c>
      <c r="I243" t="inlineStr">
        <is>
          <t>X</t>
        </is>
      </c>
      <c r="J243" t="inlineStr">
        <is>
          <t>Halbledereinband</t>
        </is>
      </c>
      <c r="K243" t="inlineStr">
        <is>
          <t>bis 25 cm</t>
        </is>
      </c>
      <c r="L243" t="inlineStr">
        <is>
          <t>180°</t>
        </is>
      </c>
      <c r="M243" t="inlineStr">
        <is>
          <t>hohler Rücken</t>
        </is>
      </c>
      <c r="N243" t="inlineStr"/>
      <c r="O243" t="inlineStr"/>
      <c r="P243" t="inlineStr"/>
      <c r="Q243" t="n">
        <v>1</v>
      </c>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n">
        <v>0</v>
      </c>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row>
    <row r="244">
      <c r="A244" t="b">
        <v>1</v>
      </c>
      <c r="B244" t="n">
        <v>233</v>
      </c>
      <c r="C244" t="inlineStr">
        <is>
          <t>L-1509-315493216</t>
        </is>
      </c>
      <c r="D244" t="inlineStr">
        <is>
          <t>1066962944</t>
        </is>
      </c>
      <c r="E244" t="inlineStr">
        <is>
          <t>Aaf</t>
        </is>
      </c>
      <c r="F244" t="inlineStr">
        <is>
          <t>https://portal.dnb.de/opac.htm?method=simpleSearch&amp;cqlMode=true&amp;query=idn%3D1066962944</t>
        </is>
      </c>
      <c r="G244" t="inlineStr">
        <is>
          <t>III 21, 20</t>
        </is>
      </c>
      <c r="H244" t="inlineStr">
        <is>
          <t>III 21, 20</t>
        </is>
      </c>
      <c r="I244" t="inlineStr">
        <is>
          <t>X</t>
        </is>
      </c>
      <c r="J244" t="inlineStr">
        <is>
          <t>Gewebeeinband, Schließen, erhabene Buchbeschläge</t>
        </is>
      </c>
      <c r="K244" t="inlineStr">
        <is>
          <t>bis 25 cm</t>
        </is>
      </c>
      <c r="L244" t="inlineStr">
        <is>
          <t>180°</t>
        </is>
      </c>
      <c r="M244" t="inlineStr">
        <is>
          <t>hohler Rücken</t>
        </is>
      </c>
      <c r="N244" t="inlineStr"/>
      <c r="O244" t="inlineStr">
        <is>
          <t>Buchschuh</t>
        </is>
      </c>
      <c r="P244" t="inlineStr">
        <is>
          <t>Nein</t>
        </is>
      </c>
      <c r="Q244" t="n">
        <v>0</v>
      </c>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n">
        <v>0</v>
      </c>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row>
    <row r="245">
      <c r="A245" t="b">
        <v>0</v>
      </c>
      <c r="B245" t="n">
        <v>234</v>
      </c>
      <c r="C245" t="inlineStr">
        <is>
          <t>L-1519-315487623</t>
        </is>
      </c>
      <c r="D245" t="inlineStr">
        <is>
          <t>1066957002</t>
        </is>
      </c>
      <c r="E245" t="inlineStr"/>
      <c r="F245" t="inlineStr">
        <is>
          <t>https://portal.dnb.de/opac.htm?method=simpleSearch&amp;cqlMode=true&amp;query=idn%3D1066957002</t>
        </is>
      </c>
      <c r="G245" t="inlineStr">
        <is>
          <t>III 21, 21</t>
        </is>
      </c>
      <c r="H245" t="inlineStr"/>
      <c r="I245" t="inlineStr">
        <is>
          <t>X</t>
        </is>
      </c>
      <c r="J245" t="inlineStr">
        <is>
          <t>Ledereinband, Schließen, erhabene Buchbeschläge</t>
        </is>
      </c>
      <c r="K245" t="inlineStr">
        <is>
          <t>bis 35 cm</t>
        </is>
      </c>
      <c r="L245" t="inlineStr">
        <is>
          <t>80° bis 110°, einseitig digitalisierbar?</t>
        </is>
      </c>
      <c r="M245" t="inlineStr">
        <is>
          <t>fester Rücken mit Schmuckprägung</t>
        </is>
      </c>
      <c r="N245" t="inlineStr"/>
      <c r="O245" t="inlineStr">
        <is>
          <t>Kassette</t>
        </is>
      </c>
      <c r="P245" t="inlineStr">
        <is>
          <t>Nein</t>
        </is>
      </c>
      <c r="Q245" t="n">
        <v>0</v>
      </c>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n">
        <v>0</v>
      </c>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row>
    <row r="246">
      <c r="A246" t="b">
        <v>1</v>
      </c>
      <c r="B246" t="inlineStr"/>
      <c r="C246" t="inlineStr">
        <is>
          <t>L-9999-414746635</t>
        </is>
      </c>
      <c r="D246" t="inlineStr">
        <is>
          <t>1138241431</t>
        </is>
      </c>
      <c r="E246" t="inlineStr">
        <is>
          <t>Qd</t>
        </is>
      </c>
      <c r="F246" t="inlineStr"/>
      <c r="G246" t="inlineStr">
        <is>
          <t>III 21, 21</t>
        </is>
      </c>
      <c r="H246" t="inlineStr">
        <is>
          <t>III 21, 21</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row>
    <row r="247">
      <c r="A247" t="b">
        <v>0</v>
      </c>
      <c r="B247" t="n">
        <v>257</v>
      </c>
      <c r="C247" t="inlineStr">
        <is>
          <t>L-1520-679679731</t>
        </is>
      </c>
      <c r="D247" t="inlineStr">
        <is>
          <t>1211505642</t>
        </is>
      </c>
      <c r="E247" t="inlineStr"/>
      <c r="F247" t="inlineStr">
        <is>
          <t>https://portal.dnb.de/opac.htm?method=simpleSearch&amp;cqlMode=true&amp;query=idn%3D1211505642</t>
        </is>
      </c>
      <c r="G247" t="inlineStr">
        <is>
          <t>III 21, 21 (Angebundenes Werk)</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n">
        <v>0</v>
      </c>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row>
    <row r="248">
      <c r="A248" t="b">
        <v>0</v>
      </c>
      <c r="B248" t="n">
        <v>264</v>
      </c>
      <c r="C248" t="inlineStr">
        <is>
          <t>L-1532-167685104</t>
        </is>
      </c>
      <c r="D248" t="inlineStr">
        <is>
          <t>999178415</t>
        </is>
      </c>
      <c r="E248" t="inlineStr"/>
      <c r="F248" t="inlineStr">
        <is>
          <t>https://portal.dnb.de/opac.htm?method=simpleSearch&amp;cqlMode=true&amp;query=idn%3D999178415</t>
        </is>
      </c>
      <c r="G248" t="inlineStr">
        <is>
          <t>III 21, 21 a</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n">
        <v>0</v>
      </c>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row>
    <row r="249">
      <c r="A249" t="b">
        <v>0</v>
      </c>
      <c r="B249" t="n">
        <v>265</v>
      </c>
      <c r="C249" t="inlineStr">
        <is>
          <t>L-1529-167646516</t>
        </is>
      </c>
      <c r="D249" t="inlineStr">
        <is>
          <t>999172697</t>
        </is>
      </c>
      <c r="E249" t="inlineStr"/>
      <c r="F249" t="inlineStr">
        <is>
          <t>https://portal.dnb.de/opac.htm?method=simpleSearch&amp;cqlMode=true&amp;query=idn%3D999172697</t>
        </is>
      </c>
      <c r="G249" t="inlineStr">
        <is>
          <t>III 21, 21 a</t>
        </is>
      </c>
      <c r="H249" t="inlineStr"/>
      <c r="I249" t="inlineStr"/>
      <c r="J249" t="inlineStr">
        <is>
          <t>Ledereinband, Schließen, erhabene Buchbeschläge</t>
        </is>
      </c>
      <c r="K249" t="inlineStr">
        <is>
          <t>bis 25 cm</t>
        </is>
      </c>
      <c r="L249" t="inlineStr">
        <is>
          <t>nur sehr geringer Öffnungswinkel</t>
        </is>
      </c>
      <c r="M249" t="inlineStr">
        <is>
          <t>fester Rücken mit Schmuckprägung, Schrift bis in den Falz</t>
        </is>
      </c>
      <c r="N249" t="inlineStr"/>
      <c r="O249" t="inlineStr">
        <is>
          <t>Kassette</t>
        </is>
      </c>
      <c r="P249" t="inlineStr">
        <is>
          <t>Nein</t>
        </is>
      </c>
      <c r="Q249" t="n">
        <v>0</v>
      </c>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n">
        <v>0</v>
      </c>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row>
    <row r="250">
      <c r="A250" t="b">
        <v>1</v>
      </c>
      <c r="B250" t="inlineStr"/>
      <c r="C250" t="inlineStr">
        <is>
          <t>L-1529-812449851</t>
        </is>
      </c>
      <c r="D250" t="inlineStr">
        <is>
          <t>1267872691</t>
        </is>
      </c>
      <c r="E250" t="inlineStr">
        <is>
          <t>Qd</t>
        </is>
      </c>
      <c r="F250" t="inlineStr"/>
      <c r="G250" t="inlineStr">
        <is>
          <t>III 21, 21 a</t>
        </is>
      </c>
      <c r="H250" t="inlineStr">
        <is>
          <t>III 21, 21 a</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row>
    <row r="251">
      <c r="A251" t="b">
        <v>0</v>
      </c>
      <c r="B251" t="n">
        <v>258</v>
      </c>
      <c r="C251" t="inlineStr">
        <is>
          <t>L-1531-159236924</t>
        </is>
      </c>
      <c r="D251" t="inlineStr">
        <is>
          <t>995310181</t>
        </is>
      </c>
      <c r="E251" t="inlineStr"/>
      <c r="F251" t="inlineStr">
        <is>
          <t>https://portal.dnb.de/opac.htm?method=simpleSearch&amp;cqlMode=true&amp;query=idn%3D995310181</t>
        </is>
      </c>
      <c r="G251" t="inlineStr">
        <is>
          <t>III 21, 21 a ( 1. Angebundenes Werk)</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n">
        <v>0</v>
      </c>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row>
    <row r="252">
      <c r="A252" t="b">
        <v>0</v>
      </c>
      <c r="B252" t="n">
        <v>262</v>
      </c>
      <c r="C252" t="inlineStr">
        <is>
          <t>L-1530-162143168</t>
        </is>
      </c>
      <c r="D252" t="inlineStr">
        <is>
          <t>996433384</t>
        </is>
      </c>
      <c r="E252" t="inlineStr"/>
      <c r="F252" t="inlineStr">
        <is>
          <t>https://portal.dnb.de/opac.htm?method=simpleSearch&amp;cqlMode=true&amp;query=idn%3D996433384</t>
        </is>
      </c>
      <c r="G252" t="inlineStr">
        <is>
          <t>III 21, 21 a ( 2. Angebundenes Werk)</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n">
        <v>0</v>
      </c>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row>
    <row r="253">
      <c r="A253" t="b">
        <v>0</v>
      </c>
      <c r="B253" t="n">
        <v>261</v>
      </c>
      <c r="C253" t="inlineStr">
        <is>
          <t>L-1530-169892549</t>
        </is>
      </c>
      <c r="D253" t="inlineStr">
        <is>
          <t>1000018237</t>
        </is>
      </c>
      <c r="E253" t="inlineStr"/>
      <c r="F253" t="inlineStr">
        <is>
          <t>https://portal.dnb.de/opac.htm?method=simpleSearch&amp;cqlMode=true&amp;query=idn%3D1000018237</t>
        </is>
      </c>
      <c r="G253" t="inlineStr">
        <is>
          <t>III 21, 21 a ( 3. Angebundenes Werk)</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n">
        <v>0</v>
      </c>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row>
    <row r="254">
      <c r="A254" t="b">
        <v>0</v>
      </c>
      <c r="B254" t="n">
        <v>267</v>
      </c>
      <c r="C254" t="inlineStr">
        <is>
          <t>L-1532-180006444</t>
        </is>
      </c>
      <c r="D254" t="inlineStr">
        <is>
          <t>1003501338</t>
        </is>
      </c>
      <c r="E254" t="inlineStr"/>
      <c r="F254" t="inlineStr">
        <is>
          <t>https://portal.dnb.de/opac.htm?method=simpleSearch&amp;cqlMode=true&amp;query=idn%3D1003501338</t>
        </is>
      </c>
      <c r="G254" t="inlineStr">
        <is>
          <t>III 21, 21 a ( 4. Angebundenes Werk)</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n">
        <v>0</v>
      </c>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row>
    <row r="255">
      <c r="A255" t="b">
        <v>0</v>
      </c>
      <c r="B255" t="n">
        <v>263</v>
      </c>
      <c r="C255" t="inlineStr">
        <is>
          <t>L-1532-167685015</t>
        </is>
      </c>
      <c r="D255" t="inlineStr">
        <is>
          <t>99917830X</t>
        </is>
      </c>
      <c r="E255" t="inlineStr"/>
      <c r="F255" t="inlineStr">
        <is>
          <t>https://portal.dnb.de/opac.htm?method=simpleSearch&amp;cqlMode=true&amp;query=idn%3D99917830X</t>
        </is>
      </c>
      <c r="G255" t="inlineStr">
        <is>
          <t>III 21, 21 a ( 5. Angebundenes Werk)</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n">
        <v>0</v>
      </c>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row>
    <row r="256">
      <c r="A256" t="b">
        <v>0</v>
      </c>
      <c r="B256" t="n">
        <v>268</v>
      </c>
      <c r="C256" t="inlineStr">
        <is>
          <t>L-1530-177109114</t>
        </is>
      </c>
      <c r="D256" t="inlineStr">
        <is>
          <t>100238494X</t>
        </is>
      </c>
      <c r="E256" t="inlineStr"/>
      <c r="F256" t="inlineStr">
        <is>
          <t>https://portal.dnb.de/opac.htm?method=simpleSearch&amp;cqlMode=true&amp;query=idn%3D100238494X</t>
        </is>
      </c>
      <c r="G256" t="inlineStr">
        <is>
          <t>III 21, 21 a ( 6. Angebundenes Werk)</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n">
        <v>0</v>
      </c>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row>
    <row r="257">
      <c r="A257" t="b">
        <v>0</v>
      </c>
      <c r="B257" t="n">
        <v>266</v>
      </c>
      <c r="C257" t="inlineStr">
        <is>
          <t>L-1530-154382876</t>
        </is>
      </c>
      <c r="D257" t="inlineStr">
        <is>
          <t>994054076</t>
        </is>
      </c>
      <c r="E257" t="inlineStr"/>
      <c r="F257" t="inlineStr">
        <is>
          <t>https://portal.dnb.de/opac.htm?method=simpleSearch&amp;cqlMode=true&amp;query=idn%3D994054076</t>
        </is>
      </c>
      <c r="G257" t="inlineStr">
        <is>
          <t>III 21, 21 a ( 7. Angebundenes Werk)</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n">
        <v>0</v>
      </c>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row>
    <row r="258">
      <c r="A258" t="b">
        <v>0</v>
      </c>
      <c r="B258" t="n">
        <v>259</v>
      </c>
      <c r="C258" t="inlineStr">
        <is>
          <t>L-1532-167685066</t>
        </is>
      </c>
      <c r="D258" t="inlineStr">
        <is>
          <t>999178369</t>
        </is>
      </c>
      <c r="E258" t="inlineStr"/>
      <c r="F258" t="inlineStr">
        <is>
          <t>https://portal.dnb.de/opac.htm?method=simpleSearch&amp;cqlMode=true&amp;query=idn%3D999178369</t>
        </is>
      </c>
      <c r="G258" t="inlineStr">
        <is>
          <t>III 21, 21 a (Angebundenes Werk)</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n">
        <v>0</v>
      </c>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row>
    <row r="259">
      <c r="A259" t="b">
        <v>0</v>
      </c>
      <c r="B259" t="n">
        <v>260</v>
      </c>
      <c r="C259" t="inlineStr">
        <is>
          <t>L-1532-167685198</t>
        </is>
      </c>
      <c r="D259" t="inlineStr">
        <is>
          <t>999178547</t>
        </is>
      </c>
      <c r="E259" t="inlineStr"/>
      <c r="F259" t="inlineStr">
        <is>
          <t>https://portal.dnb.de/opac.htm?method=simpleSearch&amp;cqlMode=true&amp;query=idn%3D999178547</t>
        </is>
      </c>
      <c r="G259" t="inlineStr">
        <is>
          <t>III 21, 21 a (Angebundenes Werk)</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n">
        <v>0</v>
      </c>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row>
    <row r="260">
      <c r="A260" t="b">
        <v>0</v>
      </c>
      <c r="B260" t="n">
        <v>269</v>
      </c>
      <c r="C260" t="inlineStr">
        <is>
          <t>L-1533-157862615</t>
        </is>
      </c>
      <c r="D260" t="inlineStr">
        <is>
          <t>994801777</t>
        </is>
      </c>
      <c r="E260" t="inlineStr"/>
      <c r="F260" t="inlineStr">
        <is>
          <t>https://portal.dnb.de/opac.htm?method=simpleSearch&amp;cqlMode=true&amp;query=idn%3D994801777</t>
        </is>
      </c>
      <c r="G260" t="inlineStr">
        <is>
          <t>III 21, 21 c</t>
        </is>
      </c>
      <c r="H260" t="inlineStr"/>
      <c r="I260" t="inlineStr">
        <is>
          <t>X</t>
        </is>
      </c>
      <c r="J260" t="inlineStr">
        <is>
          <t>Ledereinband, Schließen, erhabene Buchbeschläge</t>
        </is>
      </c>
      <c r="K260" t="inlineStr">
        <is>
          <t>bis 25 cm</t>
        </is>
      </c>
      <c r="L260" t="inlineStr">
        <is>
          <t>nur sehr geringer Öffnungswinkel</t>
        </is>
      </c>
      <c r="M260" t="inlineStr">
        <is>
          <t>fester Rücken mit Schmuckprägung, Schrift bis in den Falz</t>
        </is>
      </c>
      <c r="N260" t="inlineStr"/>
      <c r="O260" t="inlineStr">
        <is>
          <t>Kassette</t>
        </is>
      </c>
      <c r="P260" t="inlineStr">
        <is>
          <t>Nein</t>
        </is>
      </c>
      <c r="Q260" t="n">
        <v>0</v>
      </c>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n">
        <v>0</v>
      </c>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row>
    <row r="261">
      <c r="A261" t="b">
        <v>1</v>
      </c>
      <c r="B261" t="inlineStr"/>
      <c r="C261" t="inlineStr">
        <is>
          <t>L-1532-833464094</t>
        </is>
      </c>
      <c r="D261" t="inlineStr">
        <is>
          <t>1268481602</t>
        </is>
      </c>
      <c r="E261" t="inlineStr">
        <is>
          <t>Qd</t>
        </is>
      </c>
      <c r="F261" t="inlineStr"/>
      <c r="G261" t="inlineStr">
        <is>
          <t>III 21, 21 c</t>
        </is>
      </c>
      <c r="H261" t="inlineStr">
        <is>
          <t>III 21, 21 c</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row>
    <row r="262">
      <c r="A262" t="b">
        <v>0</v>
      </c>
      <c r="B262" t="n">
        <v>270</v>
      </c>
      <c r="C262" t="inlineStr">
        <is>
          <t>L-1532-167049003</t>
        </is>
      </c>
      <c r="D262" t="inlineStr">
        <is>
          <t>998842877</t>
        </is>
      </c>
      <c r="E262" t="inlineStr"/>
      <c r="F262" t="inlineStr">
        <is>
          <t>https://portal.dnb.de/opac.htm?method=simpleSearch&amp;cqlMode=true&amp;query=idn%3D998842877</t>
        </is>
      </c>
      <c r="G262" t="inlineStr">
        <is>
          <t>III 21, 21 c (Angebundenes Werk)</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n">
        <v>0</v>
      </c>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row>
    <row r="263">
      <c r="A263" t="b">
        <v>1</v>
      </c>
      <c r="B263" t="n">
        <v>271</v>
      </c>
      <c r="C263" t="inlineStr">
        <is>
          <t>L-2006-325430</t>
        </is>
      </c>
      <c r="D263" t="inlineStr">
        <is>
          <t>981668178</t>
        </is>
      </c>
      <c r="E263" t="inlineStr">
        <is>
          <t>Aa</t>
        </is>
      </c>
      <c r="F263" t="inlineStr">
        <is>
          <t>https://portal.dnb.de/opac.htm?method=simpleSearch&amp;cqlMode=true&amp;query=idn%3D981668178</t>
        </is>
      </c>
      <c r="G263" t="inlineStr">
        <is>
          <t>III 21, 21 d</t>
        </is>
      </c>
      <c r="H263" t="inlineStr">
        <is>
          <t>III 21, 21 d</t>
        </is>
      </c>
      <c r="I263" t="inlineStr"/>
      <c r="J263" t="inlineStr">
        <is>
          <t>Halbgewebeband, Halbledereinband</t>
        </is>
      </c>
      <c r="K263" t="inlineStr">
        <is>
          <t>bis 35 cm</t>
        </is>
      </c>
      <c r="L263" t="inlineStr">
        <is>
          <t>180°</t>
        </is>
      </c>
      <c r="M263" t="inlineStr">
        <is>
          <t>fester Rücken mit Schmuckprägung</t>
        </is>
      </c>
      <c r="N263" t="inlineStr"/>
      <c r="O263" t="inlineStr">
        <is>
          <t>Mappe</t>
        </is>
      </c>
      <c r="P263" t="inlineStr">
        <is>
          <t>Nein</t>
        </is>
      </c>
      <c r="Q263" t="n">
        <v>2</v>
      </c>
      <c r="R263" t="inlineStr"/>
      <c r="S263" t="inlineStr"/>
      <c r="T263" t="inlineStr"/>
      <c r="U263" t="inlineStr"/>
      <c r="V263" t="inlineStr"/>
      <c r="W263" t="inlineStr"/>
      <c r="X263" t="inlineStr"/>
      <c r="Y263" t="inlineStr"/>
      <c r="Z263" t="inlineStr"/>
      <c r="AA263" t="inlineStr">
        <is>
          <t>HPg</t>
        </is>
      </c>
      <c r="AB263" t="inlineStr"/>
      <c r="AC263" t="inlineStr"/>
      <c r="AD263" t="inlineStr">
        <is>
          <t>h</t>
        </is>
      </c>
      <c r="AE263" t="inlineStr"/>
      <c r="AF263" t="inlineStr"/>
      <c r="AG263" t="inlineStr"/>
      <c r="AH263" t="inlineStr"/>
      <c r="AI263" t="inlineStr"/>
      <c r="AJ263" t="inlineStr">
        <is>
          <t>Pa</t>
        </is>
      </c>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is>
          <t>110</t>
        </is>
      </c>
      <c r="AY263" t="inlineStr"/>
      <c r="AZ263" t="inlineStr"/>
      <c r="BA263" t="inlineStr"/>
      <c r="BB263" t="inlineStr">
        <is>
          <t>n</t>
        </is>
      </c>
      <c r="BC263" t="n">
        <v>0</v>
      </c>
      <c r="BD263" t="inlineStr"/>
      <c r="BE263" t="inlineStr"/>
      <c r="BF263" t="inlineStr"/>
      <c r="BG263" t="inlineStr"/>
      <c r="BH263" t="inlineStr">
        <is>
          <t>x</t>
        </is>
      </c>
      <c r="BI263" t="inlineStr"/>
      <c r="BJ263" t="inlineStr"/>
      <c r="BK263" t="inlineStr">
        <is>
          <t>Schaden stabil</t>
        </is>
      </c>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row>
    <row r="264">
      <c r="A264" t="b">
        <v>1</v>
      </c>
      <c r="B264" t="n">
        <v>272</v>
      </c>
      <c r="C264" t="inlineStr">
        <is>
          <t>L-1525-161362591</t>
        </is>
      </c>
      <c r="D264" t="inlineStr">
        <is>
          <t>995935467</t>
        </is>
      </c>
      <c r="E264" t="inlineStr">
        <is>
          <t>Aal</t>
        </is>
      </c>
      <c r="F264" t="inlineStr">
        <is>
          <t>https://portal.dnb.de/opac.htm?method=simpleSearch&amp;cqlMode=true&amp;query=idn%3D995935467</t>
        </is>
      </c>
      <c r="G264" t="inlineStr">
        <is>
          <t>III 21, 21/b</t>
        </is>
      </c>
      <c r="H264" t="inlineStr">
        <is>
          <t>III 21, 21/b</t>
        </is>
      </c>
      <c r="I264" t="inlineStr"/>
      <c r="J264" t="inlineStr">
        <is>
          <t>Papier- oder Pappeinband</t>
        </is>
      </c>
      <c r="K264" t="inlineStr">
        <is>
          <t>bis 25 cm</t>
        </is>
      </c>
      <c r="L264" t="inlineStr">
        <is>
          <t>180°</t>
        </is>
      </c>
      <c r="M264" t="inlineStr">
        <is>
          <t>hohler Rücken</t>
        </is>
      </c>
      <c r="N264" t="inlineStr"/>
      <c r="O264" t="inlineStr"/>
      <c r="P264" t="inlineStr">
        <is>
          <t>Signaturfahne austauschen</t>
        </is>
      </c>
      <c r="Q264" t="n">
        <v>0</v>
      </c>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n">
        <v>0</v>
      </c>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row>
    <row r="265">
      <c r="A265" t="b">
        <v>1</v>
      </c>
      <c r="B265" t="n">
        <v>235</v>
      </c>
      <c r="C265" t="inlineStr">
        <is>
          <t>L-1522-315494190</t>
        </is>
      </c>
      <c r="D265" t="inlineStr">
        <is>
          <t>1066963983</t>
        </is>
      </c>
      <c r="E265" t="inlineStr">
        <is>
          <t>Aaf</t>
        </is>
      </c>
      <c r="F265" t="inlineStr">
        <is>
          <t>https://portal.dnb.de/opac.htm?method=simpleSearch&amp;cqlMode=true&amp;query=idn%3D1066963983</t>
        </is>
      </c>
      <c r="G265" t="inlineStr">
        <is>
          <t>III 21, 22</t>
        </is>
      </c>
      <c r="H265" t="inlineStr">
        <is>
          <t>III 21, 22</t>
        </is>
      </c>
      <c r="I265" t="inlineStr">
        <is>
          <t>X</t>
        </is>
      </c>
      <c r="J265" t="inlineStr">
        <is>
          <t>Pergamentband</t>
        </is>
      </c>
      <c r="K265" t="inlineStr">
        <is>
          <t>bis 25 cm</t>
        </is>
      </c>
      <c r="L265" t="inlineStr">
        <is>
          <t>80° bis 110°, einseitig digitalisierbar?</t>
        </is>
      </c>
      <c r="M265" t="inlineStr">
        <is>
          <t>hohler Rücken</t>
        </is>
      </c>
      <c r="N265" t="inlineStr"/>
      <c r="O265" t="inlineStr">
        <is>
          <t>Kassette</t>
        </is>
      </c>
      <c r="P265" t="inlineStr">
        <is>
          <t>Nein</t>
        </is>
      </c>
      <c r="Q265" t="n">
        <v>0</v>
      </c>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n">
        <v>0</v>
      </c>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row>
    <row r="266">
      <c r="A266" t="b">
        <v>0</v>
      </c>
      <c r="B266" t="n">
        <v>236</v>
      </c>
      <c r="C266" t="inlineStr">
        <is>
          <t>L-1510-315493909</t>
        </is>
      </c>
      <c r="D266" t="inlineStr">
        <is>
          <t>1066963665</t>
        </is>
      </c>
      <c r="E266" t="inlineStr"/>
      <c r="F266" t="inlineStr">
        <is>
          <t>https://portal.dnb.de/opac.htm?method=simpleSearch&amp;cqlMode=true&amp;query=idn%3D1066963665</t>
        </is>
      </c>
      <c r="G266" t="inlineStr">
        <is>
          <t>III 21, 23</t>
        </is>
      </c>
      <c r="H266" t="inlineStr"/>
      <c r="I266" t="inlineStr">
        <is>
          <t>X</t>
        </is>
      </c>
      <c r="J266" t="inlineStr">
        <is>
          <t>Gewebeeinband</t>
        </is>
      </c>
      <c r="K266" t="inlineStr">
        <is>
          <t>bis 25 cm</t>
        </is>
      </c>
      <c r="L266" t="inlineStr">
        <is>
          <t>80° bis 110°, einseitig digitalisierbar?</t>
        </is>
      </c>
      <c r="M266" t="inlineStr">
        <is>
          <t>hohler Rücken</t>
        </is>
      </c>
      <c r="N266" t="inlineStr"/>
      <c r="O266" t="inlineStr"/>
      <c r="P266" t="inlineStr"/>
      <c r="Q266" t="n">
        <v>0</v>
      </c>
      <c r="R266" t="inlineStr"/>
      <c r="S266" t="inlineStr"/>
      <c r="T266" t="inlineStr"/>
      <c r="U266" t="inlineStr"/>
      <c r="V266" t="inlineStr">
        <is>
          <t>Sonderkonto</t>
        </is>
      </c>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n">
        <v>0</v>
      </c>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row>
    <row r="267">
      <c r="A267" t="b">
        <v>1</v>
      </c>
      <c r="B267" t="inlineStr"/>
      <c r="C267" t="inlineStr">
        <is>
          <t>L-9999-414986288</t>
        </is>
      </c>
      <c r="D267" t="inlineStr">
        <is>
          <t>1138379727</t>
        </is>
      </c>
      <c r="E267" t="inlineStr">
        <is>
          <t>Qd</t>
        </is>
      </c>
      <c r="F267" t="inlineStr"/>
      <c r="G267" t="inlineStr">
        <is>
          <t>III 21, 23</t>
        </is>
      </c>
      <c r="H267" t="inlineStr">
        <is>
          <t>III 21, 23</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row>
    <row r="268">
      <c r="A268" t="b">
        <v>0</v>
      </c>
      <c r="B268" t="n">
        <v>237</v>
      </c>
      <c r="C268" t="inlineStr">
        <is>
          <t>L-1526-315492473</t>
        </is>
      </c>
      <c r="D268" t="inlineStr">
        <is>
          <t>1066962073</t>
        </is>
      </c>
      <c r="E268" t="inlineStr"/>
      <c r="F268" t="inlineStr">
        <is>
          <t>https://portal.dnb.de/opac.htm?method=simpleSearch&amp;cqlMode=true&amp;query=idn%3D1066962073</t>
        </is>
      </c>
      <c r="G268" t="inlineStr">
        <is>
          <t>III 21, 24</t>
        </is>
      </c>
      <c r="H268" t="inlineStr"/>
      <c r="I268" t="inlineStr">
        <is>
          <t>X</t>
        </is>
      </c>
      <c r="J268" t="inlineStr">
        <is>
          <t>Ledereinband, Schließen, erhabene Buchbeschläge</t>
        </is>
      </c>
      <c r="K268" t="inlineStr">
        <is>
          <t>bis 35 cm</t>
        </is>
      </c>
      <c r="L268" t="inlineStr">
        <is>
          <t>80° bis 110°, einseitig digitalisierbar?</t>
        </is>
      </c>
      <c r="M268" t="inlineStr">
        <is>
          <t>fester Rücken mit Schmuckprägung, welliger Buchblock</t>
        </is>
      </c>
      <c r="N268" t="inlineStr"/>
      <c r="O268" t="inlineStr">
        <is>
          <t>Buchschuh</t>
        </is>
      </c>
      <c r="P268" t="inlineStr">
        <is>
          <t>Nein</t>
        </is>
      </c>
      <c r="Q268" t="n">
        <v>1</v>
      </c>
      <c r="R268" t="inlineStr"/>
      <c r="S268" t="inlineStr"/>
      <c r="T268" t="inlineStr"/>
      <c r="U268" t="inlineStr"/>
      <c r="V268" t="inlineStr"/>
      <c r="W268" t="inlineStr"/>
      <c r="X268" t="inlineStr"/>
      <c r="Y268" t="inlineStr"/>
      <c r="Z268" t="inlineStr"/>
      <c r="AA268" t="inlineStr">
        <is>
          <t>HD</t>
        </is>
      </c>
      <c r="AB268" t="inlineStr">
        <is>
          <t>x</t>
        </is>
      </c>
      <c r="AC268" t="inlineStr"/>
      <c r="AD268" t="inlineStr">
        <is>
          <t>f/V</t>
        </is>
      </c>
      <c r="AE268" t="inlineStr"/>
      <c r="AF268" t="inlineStr"/>
      <c r="AG268" t="inlineStr"/>
      <c r="AH268" t="inlineStr"/>
      <c r="AI268" t="inlineStr"/>
      <c r="AJ268" t="inlineStr">
        <is>
          <t>Pa</t>
        </is>
      </c>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is>
          <t>45</t>
        </is>
      </c>
      <c r="AY268" t="inlineStr"/>
      <c r="AZ268" t="inlineStr"/>
      <c r="BA268" t="inlineStr"/>
      <c r="BB268" t="inlineStr">
        <is>
          <t>ja vor</t>
        </is>
      </c>
      <c r="BC268" t="n">
        <v>1</v>
      </c>
      <c r="BD268" t="inlineStr"/>
      <c r="BE268" t="inlineStr"/>
      <c r="BF268" t="inlineStr"/>
      <c r="BG268" t="inlineStr">
        <is>
          <t>x</t>
        </is>
      </c>
      <c r="BH268" t="inlineStr"/>
      <c r="BI268" t="inlineStr"/>
      <c r="BJ268" t="inlineStr"/>
      <c r="BK268" t="inlineStr"/>
      <c r="BL268" t="inlineStr"/>
      <c r="BM268" t="inlineStr"/>
      <c r="BN268" t="inlineStr">
        <is>
          <t>x</t>
        </is>
      </c>
      <c r="BO268" t="inlineStr"/>
      <c r="BP268" t="inlineStr">
        <is>
          <t>x</t>
        </is>
      </c>
      <c r="BQ268" t="inlineStr"/>
      <c r="BR268" t="inlineStr"/>
      <c r="BS268" t="inlineStr"/>
      <c r="BT268" t="inlineStr"/>
      <c r="BU268" t="inlineStr"/>
      <c r="BV268" t="inlineStr"/>
      <c r="BW268" t="inlineStr"/>
      <c r="BX268" t="inlineStr"/>
      <c r="BY268" t="inlineStr"/>
      <c r="BZ268" t="inlineStr">
        <is>
          <t>o</t>
        </is>
      </c>
      <c r="CA268" t="n">
        <v>1</v>
      </c>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row>
    <row r="269">
      <c r="A269" t="b">
        <v>1</v>
      </c>
      <c r="B269" t="inlineStr"/>
      <c r="C269" t="inlineStr">
        <is>
          <t>L-9999-414828461</t>
        </is>
      </c>
      <c r="D269" t="inlineStr">
        <is>
          <t>1138311480</t>
        </is>
      </c>
      <c r="E269" t="inlineStr">
        <is>
          <t>Qd</t>
        </is>
      </c>
      <c r="F269" t="inlineStr"/>
      <c r="G269" t="inlineStr">
        <is>
          <t>III 21, 24</t>
        </is>
      </c>
      <c r="H269" t="inlineStr">
        <is>
          <t>III 21, 24</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row>
    <row r="270">
      <c r="A270" t="b">
        <v>0</v>
      </c>
      <c r="B270" t="n">
        <v>273</v>
      </c>
      <c r="C270" t="inlineStr">
        <is>
          <t>L-1526-671050176</t>
        </is>
      </c>
      <c r="D270" t="inlineStr">
        <is>
          <t>1208924478</t>
        </is>
      </c>
      <c r="E270" t="inlineStr"/>
      <c r="F270" t="inlineStr">
        <is>
          <t>https://portal.dnb.de/opac.htm?method=simpleSearch&amp;cqlMode=true&amp;query=idn%3D1208924478</t>
        </is>
      </c>
      <c r="G270" t="inlineStr">
        <is>
          <t>III 21, 24 (1. angebundenes Werk)</t>
        </is>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n">
        <v>0</v>
      </c>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row>
    <row r="271">
      <c r="A271" t="b">
        <v>0</v>
      </c>
      <c r="B271" t="n">
        <v>274</v>
      </c>
      <c r="C271" t="inlineStr">
        <is>
          <t>L-1526-671050001</t>
        </is>
      </c>
      <c r="D271" t="inlineStr">
        <is>
          <t>1208924192</t>
        </is>
      </c>
      <c r="E271" t="inlineStr"/>
      <c r="F271" t="inlineStr">
        <is>
          <t>https://portal.dnb.de/opac.htm?method=simpleSearch&amp;cqlMode=true&amp;query=idn%3D1208924192</t>
        </is>
      </c>
      <c r="G271" t="inlineStr">
        <is>
          <t>III 21, 24 (2. angebundenes Werk)</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n">
        <v>0</v>
      </c>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row>
    <row r="272">
      <c r="A272" t="b">
        <v>0</v>
      </c>
      <c r="B272" t="n">
        <v>275</v>
      </c>
      <c r="C272" t="inlineStr">
        <is>
          <t>L-1526-671049410</t>
        </is>
      </c>
      <c r="D272" t="inlineStr">
        <is>
          <t>1208923269</t>
        </is>
      </c>
      <c r="E272" t="inlineStr"/>
      <c r="F272" t="inlineStr">
        <is>
          <t>https://portal.dnb.de/opac.htm?method=simpleSearch&amp;cqlMode=true&amp;query=idn%3D1208923269</t>
        </is>
      </c>
      <c r="G272" t="inlineStr">
        <is>
          <t>III 21, 24 (3. angebundenes Werk)</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n">
        <v>0</v>
      </c>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row>
    <row r="273">
      <c r="A273" t="b">
        <v>1</v>
      </c>
      <c r="B273" t="n">
        <v>276</v>
      </c>
      <c r="C273" t="inlineStr">
        <is>
          <t>L-1557-167360604</t>
        </is>
      </c>
      <c r="D273" t="inlineStr">
        <is>
          <t>999011383</t>
        </is>
      </c>
      <c r="E273" t="inlineStr">
        <is>
          <t>Aal</t>
        </is>
      </c>
      <c r="F273" t="inlineStr">
        <is>
          <t>https://portal.dnb.de/opac.htm?method=simpleSearch&amp;cqlMode=true&amp;query=idn%3D999011383</t>
        </is>
      </c>
      <c r="G273" t="inlineStr">
        <is>
          <t>III 21, 24 a</t>
        </is>
      </c>
      <c r="H273" t="inlineStr">
        <is>
          <t>III 21, 24 a</t>
        </is>
      </c>
      <c r="I273" t="inlineStr"/>
      <c r="J273" t="inlineStr">
        <is>
          <t>Pergamentband, Schließen, erhabene Buchbeschläge</t>
        </is>
      </c>
      <c r="K273" t="inlineStr">
        <is>
          <t>bis 25 cm</t>
        </is>
      </c>
      <c r="L273" t="inlineStr">
        <is>
          <t>80° bis 110°, einseitig digitalisierbar?</t>
        </is>
      </c>
      <c r="M273" t="inlineStr">
        <is>
          <t>hohler Rücken, Einband mit Schutz- oder Stoßkanten</t>
        </is>
      </c>
      <c r="N273" t="inlineStr"/>
      <c r="O273" t="inlineStr">
        <is>
          <t>Kassette</t>
        </is>
      </c>
      <c r="P273" t="inlineStr">
        <is>
          <t>Nein</t>
        </is>
      </c>
      <c r="Q273" t="n">
        <v>0</v>
      </c>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n">
        <v>0</v>
      </c>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row>
    <row r="274">
      <c r="A274" t="b">
        <v>1</v>
      </c>
      <c r="B274" t="n">
        <v>238</v>
      </c>
      <c r="C274" t="inlineStr">
        <is>
          <t>L-1526-315488379</t>
        </is>
      </c>
      <c r="D274" t="inlineStr">
        <is>
          <t>1066957754</t>
        </is>
      </c>
      <c r="E274" t="inlineStr">
        <is>
          <t>Aaf</t>
        </is>
      </c>
      <c r="F274" t="inlineStr">
        <is>
          <t>https://portal.dnb.de/opac.htm?method=simpleSearch&amp;cqlMode=true&amp;query=idn%3D1066957754</t>
        </is>
      </c>
      <c r="G274" t="inlineStr">
        <is>
          <t>III 21, 25</t>
        </is>
      </c>
      <c r="H274" t="inlineStr">
        <is>
          <t>III 21, 25</t>
        </is>
      </c>
      <c r="I274" t="inlineStr">
        <is>
          <t>X</t>
        </is>
      </c>
      <c r="J274" t="inlineStr">
        <is>
          <t>Gewebeeinband, Schließen, erhabene Buchbeschläge</t>
        </is>
      </c>
      <c r="K274" t="inlineStr">
        <is>
          <t>bis 35 cm</t>
        </is>
      </c>
      <c r="L274" t="inlineStr">
        <is>
          <t>180°</t>
        </is>
      </c>
      <c r="M274" t="inlineStr">
        <is>
          <t>hohler Rücken</t>
        </is>
      </c>
      <c r="N274" t="inlineStr"/>
      <c r="O274" t="inlineStr">
        <is>
          <t>Buchschuh</t>
        </is>
      </c>
      <c r="P274" t="inlineStr">
        <is>
          <t>Nein</t>
        </is>
      </c>
      <c r="Q274" t="n">
        <v>1</v>
      </c>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n">
        <v>0</v>
      </c>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row>
    <row r="275">
      <c r="A275" t="b">
        <v>1</v>
      </c>
      <c r="B275" t="n">
        <v>239</v>
      </c>
      <c r="C275" t="inlineStr">
        <is>
          <t>L-1526-315181427</t>
        </is>
      </c>
      <c r="D275" t="inlineStr">
        <is>
          <t>1066758786</t>
        </is>
      </c>
      <c r="E275" t="inlineStr">
        <is>
          <t>AaB</t>
        </is>
      </c>
      <c r="F275" t="inlineStr">
        <is>
          <t>https://portal.dnb.de/opac.htm?method=simpleSearch&amp;cqlMode=true&amp;query=idn%3D1066758786</t>
        </is>
      </c>
      <c r="G275" t="inlineStr">
        <is>
          <t>III 21, 26</t>
        </is>
      </c>
      <c r="H275" t="inlineStr">
        <is>
          <t>III 21, 26</t>
        </is>
      </c>
      <c r="I275" t="inlineStr">
        <is>
          <t>X</t>
        </is>
      </c>
      <c r="J275" t="inlineStr">
        <is>
          <t>Gewebeeinband</t>
        </is>
      </c>
      <c r="K275" t="inlineStr">
        <is>
          <t>bis 35 cm</t>
        </is>
      </c>
      <c r="L275" t="inlineStr">
        <is>
          <t>180°</t>
        </is>
      </c>
      <c r="M275" t="inlineStr">
        <is>
          <t>hohler Rücken</t>
        </is>
      </c>
      <c r="N275" t="inlineStr"/>
      <c r="O275" t="inlineStr"/>
      <c r="P275" t="inlineStr"/>
      <c r="Q275" t="n">
        <v>1</v>
      </c>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n">
        <v>0</v>
      </c>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row>
    <row r="276">
      <c r="A276" t="b">
        <v>1</v>
      </c>
      <c r="B276" t="n">
        <v>240</v>
      </c>
      <c r="C276" t="inlineStr">
        <is>
          <t>L-1531-153964464</t>
        </is>
      </c>
      <c r="D276" t="inlineStr">
        <is>
          <t>993901212</t>
        </is>
      </c>
      <c r="E276" t="inlineStr">
        <is>
          <t>Aal</t>
        </is>
      </c>
      <c r="F276" t="inlineStr">
        <is>
          <t>https://portal.dnb.de/opac.htm?method=simpleSearch&amp;cqlMode=true&amp;query=idn%3D993901212</t>
        </is>
      </c>
      <c r="G276" t="inlineStr">
        <is>
          <t>III 21, 27</t>
        </is>
      </c>
      <c r="H276" t="inlineStr">
        <is>
          <t>III 21, 27</t>
        </is>
      </c>
      <c r="I276" t="inlineStr">
        <is>
          <t>X</t>
        </is>
      </c>
      <c r="J276" t="inlineStr">
        <is>
          <t>Pergamentband, Schließen, erhabene Buchbeschläge</t>
        </is>
      </c>
      <c r="K276" t="inlineStr">
        <is>
          <t>bis 25 cm</t>
        </is>
      </c>
      <c r="L276" t="inlineStr">
        <is>
          <t>80° bis 110°, einseitig digitalisierbar?</t>
        </is>
      </c>
      <c r="M276" t="inlineStr"/>
      <c r="N276" t="inlineStr"/>
      <c r="O276" t="inlineStr">
        <is>
          <t>Kassette</t>
        </is>
      </c>
      <c r="P276" t="inlineStr">
        <is>
          <t>Nein</t>
        </is>
      </c>
      <c r="Q276" t="n">
        <v>0</v>
      </c>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n">
        <v>0</v>
      </c>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row>
    <row r="277">
      <c r="A277" t="b">
        <v>1</v>
      </c>
      <c r="B277" t="n">
        <v>241</v>
      </c>
      <c r="C277" t="inlineStr">
        <is>
          <t>L-1527-154280437</t>
        </is>
      </c>
      <c r="D277" t="inlineStr">
        <is>
          <t>994000316</t>
        </is>
      </c>
      <c r="E277" t="inlineStr">
        <is>
          <t>Aal</t>
        </is>
      </c>
      <c r="F277" t="inlineStr">
        <is>
          <t>https://portal.dnb.de/opac.htm?method=simpleSearch&amp;cqlMode=true&amp;query=idn%3D994000316</t>
        </is>
      </c>
      <c r="G277" t="inlineStr">
        <is>
          <t>III 21, 28</t>
        </is>
      </c>
      <c r="H277" t="inlineStr">
        <is>
          <t>III 21, 28</t>
        </is>
      </c>
      <c r="I277" t="inlineStr">
        <is>
          <t>X</t>
        </is>
      </c>
      <c r="J277" t="inlineStr">
        <is>
          <t>Gewebeeinband</t>
        </is>
      </c>
      <c r="K277" t="inlineStr">
        <is>
          <t>bis 25 cm</t>
        </is>
      </c>
      <c r="L277" t="inlineStr">
        <is>
          <t>80° bis 110°, einseitig digitalisierbar?</t>
        </is>
      </c>
      <c r="M277" t="inlineStr">
        <is>
          <t>hohler Rücken, Schrift bis in den Falz</t>
        </is>
      </c>
      <c r="N277" t="inlineStr"/>
      <c r="O277" t="inlineStr"/>
      <c r="P277" t="inlineStr"/>
      <c r="Q277" t="n">
        <v>0</v>
      </c>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n">
        <v>0</v>
      </c>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row>
    <row r="278">
      <c r="A278" t="b">
        <v>1</v>
      </c>
      <c r="B278" t="n">
        <v>242</v>
      </c>
      <c r="C278" t="inlineStr">
        <is>
          <t>L-1531-315468513</t>
        </is>
      </c>
      <c r="D278" t="inlineStr">
        <is>
          <t>1066940754</t>
        </is>
      </c>
      <c r="E278" t="inlineStr">
        <is>
          <t>Aaf</t>
        </is>
      </c>
      <c r="F278" t="inlineStr">
        <is>
          <t>https://portal.dnb.de/opac.htm?method=simpleSearch&amp;cqlMode=true&amp;query=idn%3D1066940754</t>
        </is>
      </c>
      <c r="G278" t="inlineStr">
        <is>
          <t>III 21, 29</t>
        </is>
      </c>
      <c r="H278" t="inlineStr">
        <is>
          <t>III 21, 29</t>
        </is>
      </c>
      <c r="I278" t="inlineStr">
        <is>
          <t>X</t>
        </is>
      </c>
      <c r="J278" t="inlineStr">
        <is>
          <t>Papier- oder Pappeinband</t>
        </is>
      </c>
      <c r="K278" t="inlineStr">
        <is>
          <t>bis 25 cm</t>
        </is>
      </c>
      <c r="L278" t="inlineStr">
        <is>
          <t>80° bis 110°, einseitig digitalisierbar?</t>
        </is>
      </c>
      <c r="M278" t="inlineStr">
        <is>
          <t>hohler Rücken</t>
        </is>
      </c>
      <c r="N278" t="inlineStr"/>
      <c r="O278" t="inlineStr"/>
      <c r="P278" t="inlineStr"/>
      <c r="Q278" t="n">
        <v>1</v>
      </c>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n">
        <v>0</v>
      </c>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row>
    <row r="279">
      <c r="A279" t="b">
        <v>1</v>
      </c>
      <c r="B279" t="n">
        <v>243</v>
      </c>
      <c r="C279" t="inlineStr">
        <is>
          <t>L-1532-315487801</t>
        </is>
      </c>
      <c r="D279" t="inlineStr">
        <is>
          <t>1066957185</t>
        </is>
      </c>
      <c r="E279" t="inlineStr">
        <is>
          <t>Aaf</t>
        </is>
      </c>
      <c r="F279" t="inlineStr">
        <is>
          <t>https://portal.dnb.de/opac.htm?method=simpleSearch&amp;cqlMode=true&amp;query=idn%3D1066957185</t>
        </is>
      </c>
      <c r="G279" t="inlineStr">
        <is>
          <t>III 21, 30</t>
        </is>
      </c>
      <c r="H279" t="inlineStr">
        <is>
          <t>III 21, 30</t>
        </is>
      </c>
      <c r="I279" t="inlineStr">
        <is>
          <t>X</t>
        </is>
      </c>
      <c r="J279" t="inlineStr">
        <is>
          <t>Gewebeeinband</t>
        </is>
      </c>
      <c r="K279" t="inlineStr">
        <is>
          <t>bis 25 cm</t>
        </is>
      </c>
      <c r="L279" t="inlineStr">
        <is>
          <t>80° bis 110°, einseitig digitalisierbar?</t>
        </is>
      </c>
      <c r="M279" t="inlineStr">
        <is>
          <t>hohler Rücken</t>
        </is>
      </c>
      <c r="N279" t="inlineStr"/>
      <c r="O279" t="inlineStr"/>
      <c r="P279" t="inlineStr"/>
      <c r="Q279" t="n">
        <v>0</v>
      </c>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n">
        <v>0</v>
      </c>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row>
    <row r="280">
      <c r="A280" t="b">
        <v>1</v>
      </c>
      <c r="B280" t="n">
        <v>244</v>
      </c>
      <c r="C280" t="inlineStr">
        <is>
          <t>L-1532-315491167</t>
        </is>
      </c>
      <c r="D280" t="inlineStr">
        <is>
          <t>1066960682</t>
        </is>
      </c>
      <c r="E280" t="inlineStr">
        <is>
          <t>Aaf</t>
        </is>
      </c>
      <c r="F280" t="inlineStr">
        <is>
          <t>https://portal.dnb.de/opac.htm?method=simpleSearch&amp;cqlMode=true&amp;query=idn%3D1066960682</t>
        </is>
      </c>
      <c r="G280" t="inlineStr">
        <is>
          <t>III 21, 31</t>
        </is>
      </c>
      <c r="H280" t="inlineStr">
        <is>
          <t>III 21, 31</t>
        </is>
      </c>
      <c r="I280" t="inlineStr">
        <is>
          <t>X</t>
        </is>
      </c>
      <c r="J280" t="inlineStr">
        <is>
          <t>Ledereinband, Schließen, erhabene Buchbeschläge</t>
        </is>
      </c>
      <c r="K280" t="inlineStr">
        <is>
          <t>bis 25 cm</t>
        </is>
      </c>
      <c r="L280" t="inlineStr">
        <is>
          <t>80° bis 110°, einseitig digitalisierbar?</t>
        </is>
      </c>
      <c r="M280" t="inlineStr">
        <is>
          <t>fester Rücken mit Schmuckprägung</t>
        </is>
      </c>
      <c r="N280" t="inlineStr"/>
      <c r="O280" t="inlineStr">
        <is>
          <t>Buchschuh</t>
        </is>
      </c>
      <c r="P280" t="inlineStr">
        <is>
          <t>Nein</t>
        </is>
      </c>
      <c r="Q280" t="n">
        <v>2</v>
      </c>
      <c r="R280" t="inlineStr"/>
      <c r="S280" t="inlineStr"/>
      <c r="T280" t="inlineStr"/>
      <c r="U280" t="inlineStr"/>
      <c r="V280" t="inlineStr"/>
      <c r="W280" t="inlineStr"/>
      <c r="X280" t="inlineStr"/>
      <c r="Y280" t="inlineStr"/>
      <c r="Z280" t="inlineStr"/>
      <c r="AA280" t="inlineStr">
        <is>
          <t>L</t>
        </is>
      </c>
      <c r="AB280" t="inlineStr">
        <is>
          <t>x</t>
        </is>
      </c>
      <c r="AC280" t="inlineStr"/>
      <c r="AD280" t="inlineStr">
        <is>
          <t>h</t>
        </is>
      </c>
      <c r="AE280" t="inlineStr"/>
      <c r="AF280" t="inlineStr"/>
      <c r="AG280" t="inlineStr"/>
      <c r="AH280" t="inlineStr"/>
      <c r="AI280" t="inlineStr"/>
      <c r="AJ280" t="inlineStr">
        <is>
          <t>Pa</t>
        </is>
      </c>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is>
          <t>110</t>
        </is>
      </c>
      <c r="AY280" t="inlineStr"/>
      <c r="AZ280" t="inlineStr"/>
      <c r="BA280" t="inlineStr"/>
      <c r="BB280" t="inlineStr">
        <is>
          <t>n</t>
        </is>
      </c>
      <c r="BC280" t="n">
        <v>0</v>
      </c>
      <c r="BD280" t="inlineStr"/>
      <c r="BE280" t="inlineStr"/>
      <c r="BF280" t="inlineStr"/>
      <c r="BG280" t="inlineStr">
        <is>
          <t>x</t>
        </is>
      </c>
      <c r="BH280" t="inlineStr"/>
      <c r="BI280" t="inlineStr"/>
      <c r="BJ280" t="inlineStr"/>
      <c r="BK280" t="inlineStr">
        <is>
          <t>Schaden stabil</t>
        </is>
      </c>
      <c r="BL280" t="inlineStr">
        <is>
          <t>x 110</t>
        </is>
      </c>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row>
    <row r="281">
      <c r="A281" t="b">
        <v>1</v>
      </c>
      <c r="B281" t="n">
        <v>277</v>
      </c>
      <c r="C281" t="inlineStr">
        <is>
          <t>L-1530-169953572</t>
        </is>
      </c>
      <c r="D281" t="inlineStr">
        <is>
          <t>1000055183</t>
        </is>
      </c>
      <c r="E281" t="inlineStr">
        <is>
          <t>Aal</t>
        </is>
      </c>
      <c r="F281" t="inlineStr">
        <is>
          <t>https://portal.dnb.de/opac.htm?method=simpleSearch&amp;cqlMode=true&amp;query=idn%3D1000055183</t>
        </is>
      </c>
      <c r="G281" t="inlineStr">
        <is>
          <t>III 21, 31 a</t>
        </is>
      </c>
      <c r="H281" t="inlineStr">
        <is>
          <t>III 21, 31 a</t>
        </is>
      </c>
      <c r="I281" t="inlineStr"/>
      <c r="J281" t="inlineStr">
        <is>
          <t>Pergamentband</t>
        </is>
      </c>
      <c r="K281" t="inlineStr">
        <is>
          <t>bis 25 cm</t>
        </is>
      </c>
      <c r="L281" t="inlineStr">
        <is>
          <t>80° bis 110°, einseitig digitalisierbar?</t>
        </is>
      </c>
      <c r="M281" t="inlineStr"/>
      <c r="N281" t="inlineStr"/>
      <c r="O281" t="inlineStr">
        <is>
          <t xml:space="preserve">Papierumschlag </t>
        </is>
      </c>
      <c r="P281" t="inlineStr">
        <is>
          <t>Ja</t>
        </is>
      </c>
      <c r="Q281" t="n">
        <v>1</v>
      </c>
      <c r="R281" t="inlineStr"/>
      <c r="S281" t="inlineStr"/>
      <c r="T281" t="inlineStr"/>
      <c r="U281" t="inlineStr"/>
      <c r="V281" t="inlineStr"/>
      <c r="W281" t="inlineStr"/>
      <c r="X281" t="inlineStr"/>
      <c r="Y281" t="inlineStr"/>
      <c r="Z281" t="inlineStr"/>
      <c r="AA281" t="inlineStr">
        <is>
          <t>Pg</t>
        </is>
      </c>
      <c r="AB281" t="inlineStr"/>
      <c r="AC281" t="inlineStr"/>
      <c r="AD281" t="inlineStr">
        <is>
          <t>h</t>
        </is>
      </c>
      <c r="AE281" t="inlineStr"/>
      <c r="AF281" t="inlineStr"/>
      <c r="AG281" t="inlineStr"/>
      <c r="AH281" t="inlineStr"/>
      <c r="AI281" t="inlineStr"/>
      <c r="AJ281" t="inlineStr">
        <is>
          <t>Pa</t>
        </is>
      </c>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is>
          <t>45</t>
        </is>
      </c>
      <c r="AY281" t="inlineStr"/>
      <c r="AZ281" t="inlineStr"/>
      <c r="BA281" t="inlineStr"/>
      <c r="BB281" t="inlineStr">
        <is>
          <t>n</t>
        </is>
      </c>
      <c r="BC281" t="n">
        <v>0</v>
      </c>
      <c r="BD281" t="inlineStr"/>
      <c r="BE281" t="inlineStr"/>
      <c r="BF281" t="inlineStr"/>
      <c r="BG281" t="inlineStr"/>
      <c r="BH281" t="inlineStr"/>
      <c r="BI281" t="inlineStr">
        <is>
          <t>x sauer</t>
        </is>
      </c>
      <c r="BJ281" t="inlineStr">
        <is>
          <t>x</t>
        </is>
      </c>
      <c r="BK281" t="inlineStr">
        <is>
          <t>Schaden stabil</t>
        </is>
      </c>
      <c r="BL281" t="inlineStr"/>
      <c r="BM281" t="inlineStr">
        <is>
          <t>Box (flexibler Pg.)</t>
        </is>
      </c>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row>
    <row r="282">
      <c r="A282" t="b">
        <v>1</v>
      </c>
      <c r="B282" t="n">
        <v>245</v>
      </c>
      <c r="C282" t="inlineStr">
        <is>
          <t>L-1536-315200499</t>
        </is>
      </c>
      <c r="D282" t="inlineStr">
        <is>
          <t>1066778531</t>
        </is>
      </c>
      <c r="E282" t="inlineStr">
        <is>
          <t>Aaf</t>
        </is>
      </c>
      <c r="F282" t="inlineStr">
        <is>
          <t>https://portal.dnb.de/opac.htm?method=simpleSearch&amp;cqlMode=true&amp;query=idn%3D1066778531</t>
        </is>
      </c>
      <c r="G282" t="inlineStr">
        <is>
          <t>III 21, 32</t>
        </is>
      </c>
      <c r="H282" t="inlineStr">
        <is>
          <t>III 21, 32</t>
        </is>
      </c>
      <c r="I282" t="inlineStr">
        <is>
          <t>X</t>
        </is>
      </c>
      <c r="J282" t="inlineStr">
        <is>
          <t>Ledereinband, Schließen, erhabene Buchbeschläge</t>
        </is>
      </c>
      <c r="K282" t="inlineStr">
        <is>
          <t>bis 25 cm</t>
        </is>
      </c>
      <c r="L282" t="inlineStr">
        <is>
          <t>80° bis 110°, einseitig digitalisierbar?</t>
        </is>
      </c>
      <c r="M282" t="inlineStr">
        <is>
          <t>fester Rücken mit Schmuckprägung</t>
        </is>
      </c>
      <c r="N282" t="inlineStr"/>
      <c r="O282" t="inlineStr">
        <is>
          <t>Buchschuh</t>
        </is>
      </c>
      <c r="P282" t="inlineStr">
        <is>
          <t>Nein</t>
        </is>
      </c>
      <c r="Q282" t="n">
        <v>0</v>
      </c>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n">
        <v>0</v>
      </c>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row>
    <row r="283">
      <c r="A283" t="b">
        <v>1</v>
      </c>
      <c r="B283" t="n">
        <v>246</v>
      </c>
      <c r="C283" t="inlineStr">
        <is>
          <t>L-1539-315494484</t>
        </is>
      </c>
      <c r="D283" t="inlineStr">
        <is>
          <t>1066964254</t>
        </is>
      </c>
      <c r="E283" t="inlineStr">
        <is>
          <t>Aaf</t>
        </is>
      </c>
      <c r="F283" t="inlineStr">
        <is>
          <t>https://portal.dnb.de/opac.htm?method=simpleSearch&amp;cqlMode=true&amp;query=idn%3D1066964254</t>
        </is>
      </c>
      <c r="G283" t="inlineStr">
        <is>
          <t>III 21, 33</t>
        </is>
      </c>
      <c r="H283" t="inlineStr">
        <is>
          <t>III 21, 33</t>
        </is>
      </c>
      <c r="I283" t="inlineStr">
        <is>
          <t>X</t>
        </is>
      </c>
      <c r="J283" t="inlineStr">
        <is>
          <t>Gewebeeinband</t>
        </is>
      </c>
      <c r="K283" t="inlineStr">
        <is>
          <t>bis 35 cm</t>
        </is>
      </c>
      <c r="L283" t="inlineStr">
        <is>
          <t>80° bis 110°, einseitig digitalisierbar?</t>
        </is>
      </c>
      <c r="M283" t="inlineStr">
        <is>
          <t>hohler Rücken</t>
        </is>
      </c>
      <c r="N283" t="inlineStr"/>
      <c r="O283" t="inlineStr"/>
      <c r="P283" t="inlineStr"/>
      <c r="Q283" t="n">
        <v>1</v>
      </c>
      <c r="R283" t="inlineStr"/>
      <c r="S283" t="inlineStr"/>
      <c r="T283" t="inlineStr"/>
      <c r="U283" t="inlineStr"/>
      <c r="V283" t="inlineStr"/>
      <c r="W283" t="inlineStr"/>
      <c r="X283" t="inlineStr"/>
      <c r="Y283" t="inlineStr"/>
      <c r="Z283" t="inlineStr"/>
      <c r="AA283" t="inlineStr">
        <is>
          <t>G</t>
        </is>
      </c>
      <c r="AB283" t="inlineStr">
        <is>
          <t>x</t>
        </is>
      </c>
      <c r="AC283" t="inlineStr"/>
      <c r="AD283" t="inlineStr">
        <is>
          <t>h/E</t>
        </is>
      </c>
      <c r="AE283" t="inlineStr"/>
      <c r="AF283" t="inlineStr"/>
      <c r="AG283" t="inlineStr"/>
      <c r="AH283" t="inlineStr"/>
      <c r="AI283" t="inlineStr"/>
      <c r="AJ283" t="inlineStr">
        <is>
          <t>Pa</t>
        </is>
      </c>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is>
          <t>45</t>
        </is>
      </c>
      <c r="AY283" t="inlineStr"/>
      <c r="AZ283" t="inlineStr"/>
      <c r="BA283" t="inlineStr"/>
      <c r="BB283" t="inlineStr">
        <is>
          <t>n</t>
        </is>
      </c>
      <c r="BC283" t="n">
        <v>0</v>
      </c>
      <c r="BD283" t="inlineStr"/>
      <c r="BE283" t="inlineStr"/>
      <c r="BF283" t="inlineStr"/>
      <c r="BG283" t="inlineStr"/>
      <c r="BH283" t="inlineStr"/>
      <c r="BI283" t="inlineStr"/>
      <c r="BJ283" t="inlineStr"/>
      <c r="BK283" t="inlineStr">
        <is>
          <t>Schaden stabil</t>
        </is>
      </c>
      <c r="BL283" t="inlineStr">
        <is>
          <t>x 45</t>
        </is>
      </c>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row>
    <row r="284">
      <c r="A284" t="b">
        <v>1</v>
      </c>
      <c r="B284" t="n">
        <v>278</v>
      </c>
      <c r="C284" t="inlineStr">
        <is>
          <t>L-1542-154112917</t>
        </is>
      </c>
      <c r="D284" t="inlineStr">
        <is>
          <t>993972926</t>
        </is>
      </c>
      <c r="E284" t="inlineStr">
        <is>
          <t>Aal</t>
        </is>
      </c>
      <c r="F284" t="inlineStr">
        <is>
          <t>https://portal.dnb.de/opac.htm?method=simpleSearch&amp;cqlMode=true&amp;query=idn%3D993972926</t>
        </is>
      </c>
      <c r="G284" t="inlineStr">
        <is>
          <t>III 21, 33 a</t>
        </is>
      </c>
      <c r="H284" t="inlineStr">
        <is>
          <t>III 21, 33 a</t>
        </is>
      </c>
      <c r="I284" t="inlineStr">
        <is>
          <t>X</t>
        </is>
      </c>
      <c r="J284" t="inlineStr">
        <is>
          <t>Halbpergamentband</t>
        </is>
      </c>
      <c r="K284" t="inlineStr">
        <is>
          <t>bis 25 cm</t>
        </is>
      </c>
      <c r="L284" t="inlineStr">
        <is>
          <t>80° bis 110°, einseitig digitalisierbar?</t>
        </is>
      </c>
      <c r="M284" t="inlineStr"/>
      <c r="N284" t="inlineStr"/>
      <c r="O284" t="inlineStr"/>
      <c r="P284" t="inlineStr">
        <is>
          <t>Signaturfahne austauschen</t>
        </is>
      </c>
      <c r="Q284" t="n">
        <v>0</v>
      </c>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n">
        <v>0</v>
      </c>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row>
    <row r="285">
      <c r="A285" t="b">
        <v>1</v>
      </c>
      <c r="B285" t="n">
        <v>247</v>
      </c>
      <c r="C285" t="inlineStr">
        <is>
          <t>L-1544-315494360</t>
        </is>
      </c>
      <c r="D285" t="inlineStr">
        <is>
          <t>1066964149</t>
        </is>
      </c>
      <c r="E285" t="inlineStr">
        <is>
          <t>Aaf</t>
        </is>
      </c>
      <c r="F285" t="inlineStr">
        <is>
          <t>https://portal.dnb.de/opac.htm?method=simpleSearch&amp;cqlMode=true&amp;query=idn%3D1066964149</t>
        </is>
      </c>
      <c r="G285" t="inlineStr">
        <is>
          <t>III 21, 34</t>
        </is>
      </c>
      <c r="H285" t="inlineStr">
        <is>
          <t>III 21, 34</t>
        </is>
      </c>
      <c r="I285" t="inlineStr">
        <is>
          <t>X</t>
        </is>
      </c>
      <c r="J285" t="inlineStr">
        <is>
          <t>Gewebeeinband</t>
        </is>
      </c>
      <c r="K285" t="inlineStr">
        <is>
          <t>bis 25 cm</t>
        </is>
      </c>
      <c r="L285" t="inlineStr">
        <is>
          <t>80° bis 110°, einseitig digitalisierbar?</t>
        </is>
      </c>
      <c r="M285" t="inlineStr">
        <is>
          <t>hohler Rücken, Schrift bis in den Falz</t>
        </is>
      </c>
      <c r="N285" t="inlineStr"/>
      <c r="O285" t="inlineStr"/>
      <c r="P285" t="inlineStr"/>
      <c r="Q285" t="n">
        <v>0</v>
      </c>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n">
        <v>0</v>
      </c>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row>
    <row r="286">
      <c r="A286" t="b">
        <v>1</v>
      </c>
      <c r="B286" t="n">
        <v>248</v>
      </c>
      <c r="C286" t="inlineStr">
        <is>
          <t>L-1538-315324120</t>
        </is>
      </c>
      <c r="D286" t="inlineStr">
        <is>
          <t>1066865841</t>
        </is>
      </c>
      <c r="E286" t="inlineStr">
        <is>
          <t>Aaf</t>
        </is>
      </c>
      <c r="F286" t="inlineStr">
        <is>
          <t>https://portal.dnb.de/opac.htm?method=simpleSearch&amp;cqlMode=true&amp;query=idn%3D1066865841</t>
        </is>
      </c>
      <c r="G286" t="inlineStr">
        <is>
          <t>III 21, 35</t>
        </is>
      </c>
      <c r="H286" t="inlineStr">
        <is>
          <t>III 21, 35</t>
        </is>
      </c>
      <c r="I286" t="inlineStr">
        <is>
          <t>X</t>
        </is>
      </c>
      <c r="J286" t="inlineStr">
        <is>
          <t>Gewebeeinband</t>
        </is>
      </c>
      <c r="K286" t="inlineStr">
        <is>
          <t>bis 25 cm</t>
        </is>
      </c>
      <c r="L286" t="inlineStr">
        <is>
          <t>80° bis 110°, einseitig digitalisierbar?</t>
        </is>
      </c>
      <c r="M286" t="inlineStr">
        <is>
          <t>hohler Rücken</t>
        </is>
      </c>
      <c r="N286" t="inlineStr"/>
      <c r="O286" t="inlineStr"/>
      <c r="P286" t="inlineStr"/>
      <c r="Q286" t="n">
        <v>0</v>
      </c>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n">
        <v>0</v>
      </c>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row>
    <row r="287">
      <c r="A287" t="b">
        <v>1</v>
      </c>
      <c r="B287" t="n">
        <v>249</v>
      </c>
      <c r="C287" t="inlineStr">
        <is>
          <t>L-1550-315490322</t>
        </is>
      </c>
      <c r="D287" t="inlineStr">
        <is>
          <t>1066959803</t>
        </is>
      </c>
      <c r="E287" t="inlineStr">
        <is>
          <t>Aaf</t>
        </is>
      </c>
      <c r="F287" t="inlineStr">
        <is>
          <t>https://portal.dnb.de/opac.htm?method=simpleSearch&amp;cqlMode=true&amp;query=idn%3D1066959803</t>
        </is>
      </c>
      <c r="G287" t="inlineStr">
        <is>
          <t>III 21, 36</t>
        </is>
      </c>
      <c r="H287" t="inlineStr">
        <is>
          <t>III 21, 36</t>
        </is>
      </c>
      <c r="I287" t="inlineStr">
        <is>
          <t>X</t>
        </is>
      </c>
      <c r="J287" t="inlineStr">
        <is>
          <t>Gewebeeinband</t>
        </is>
      </c>
      <c r="K287" t="inlineStr">
        <is>
          <t>bis 25 cm</t>
        </is>
      </c>
      <c r="L287" t="inlineStr">
        <is>
          <t>80° bis 110°, einseitig digitalisierbar?</t>
        </is>
      </c>
      <c r="M287" t="inlineStr">
        <is>
          <t>hohler Rücken</t>
        </is>
      </c>
      <c r="N287" t="inlineStr"/>
      <c r="O287" t="inlineStr"/>
      <c r="P287" t="inlineStr"/>
      <c r="Q287" t="n">
        <v>1</v>
      </c>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n">
        <v>0</v>
      </c>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row>
    <row r="288">
      <c r="A288" t="b">
        <v>1</v>
      </c>
      <c r="B288" t="n">
        <v>250</v>
      </c>
      <c r="C288" t="inlineStr">
        <is>
          <t>L-1552-315487410</t>
        </is>
      </c>
      <c r="D288" t="inlineStr">
        <is>
          <t>1066956804</t>
        </is>
      </c>
      <c r="E288" t="inlineStr">
        <is>
          <t>Aaf</t>
        </is>
      </c>
      <c r="F288" t="inlineStr">
        <is>
          <t>https://portal.dnb.de/opac.htm?method=simpleSearch&amp;cqlMode=true&amp;query=idn%3D1066956804</t>
        </is>
      </c>
      <c r="G288" t="inlineStr">
        <is>
          <t>III 21, 37</t>
        </is>
      </c>
      <c r="H288" t="inlineStr">
        <is>
          <t>III 21, 37</t>
        </is>
      </c>
      <c r="I288" t="inlineStr">
        <is>
          <t>X</t>
        </is>
      </c>
      <c r="J288" t="inlineStr">
        <is>
          <t>Gewebeeinband</t>
        </is>
      </c>
      <c r="K288" t="inlineStr">
        <is>
          <t>bis 35 cm</t>
        </is>
      </c>
      <c r="L288" t="inlineStr">
        <is>
          <t>80° bis 110°, einseitig digitalisierbar?</t>
        </is>
      </c>
      <c r="M288" t="inlineStr">
        <is>
          <t>hohler Rücken</t>
        </is>
      </c>
      <c r="N288" t="inlineStr"/>
      <c r="O288" t="inlineStr"/>
      <c r="P288" t="inlineStr"/>
      <c r="Q288" t="n">
        <v>0</v>
      </c>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n">
        <v>0</v>
      </c>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row>
    <row r="289">
      <c r="A289" t="b">
        <v>1</v>
      </c>
      <c r="B289" t="n">
        <v>251</v>
      </c>
      <c r="C289" t="inlineStr">
        <is>
          <t>L-1560-155912321</t>
        </is>
      </c>
      <c r="D289" t="inlineStr">
        <is>
          <t>994422881</t>
        </is>
      </c>
      <c r="E289" t="inlineStr">
        <is>
          <t>Aal</t>
        </is>
      </c>
      <c r="F289" t="inlineStr">
        <is>
          <t>https://portal.dnb.de/opac.htm?method=simpleSearch&amp;cqlMode=true&amp;query=idn%3D994422881</t>
        </is>
      </c>
      <c r="G289" t="inlineStr">
        <is>
          <t>III 21, 38</t>
        </is>
      </c>
      <c r="H289" t="inlineStr">
        <is>
          <t>III 21, 38</t>
        </is>
      </c>
      <c r="I289" t="inlineStr"/>
      <c r="J289" t="inlineStr">
        <is>
          <t>Pergamentband</t>
        </is>
      </c>
      <c r="K289" t="inlineStr">
        <is>
          <t>bis 25 cm</t>
        </is>
      </c>
      <c r="L289" t="inlineStr">
        <is>
          <t>80° bis 110°, einseitig digitalisierbar?</t>
        </is>
      </c>
      <c r="M289" t="inlineStr">
        <is>
          <t>Schrift bis in den Falz</t>
        </is>
      </c>
      <c r="N289" t="inlineStr"/>
      <c r="O289" t="inlineStr">
        <is>
          <t>Kassette</t>
        </is>
      </c>
      <c r="P289" t="inlineStr">
        <is>
          <t>Nein</t>
        </is>
      </c>
      <c r="Q289" t="n">
        <v>0</v>
      </c>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n">
        <v>0</v>
      </c>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row>
    <row r="290">
      <c r="A290" t="b">
        <v>0</v>
      </c>
      <c r="B290" t="n">
        <v>252</v>
      </c>
      <c r="C290" t="inlineStr">
        <is>
          <t>L-1505-16792236X</t>
        </is>
      </c>
      <c r="D290" t="inlineStr">
        <is>
          <t>999323601</t>
        </is>
      </c>
      <c r="E290" t="inlineStr"/>
      <c r="F290" t="inlineStr">
        <is>
          <t>https://portal.dnb.de/opac.htm?method=simpleSearch&amp;cqlMode=true&amp;query=idn%3D999323601</t>
        </is>
      </c>
      <c r="G290" t="inlineStr">
        <is>
          <t>III 21, 39</t>
        </is>
      </c>
      <c r="H290" t="inlineStr"/>
      <c r="I290" t="inlineStr"/>
      <c r="J290" t="inlineStr">
        <is>
          <t>Pergamentband</t>
        </is>
      </c>
      <c r="K290" t="inlineStr">
        <is>
          <t>bis 25 cm</t>
        </is>
      </c>
      <c r="L290" t="inlineStr">
        <is>
          <t>80° bis 110°, einseitig digitalisierbar?</t>
        </is>
      </c>
      <c r="M290" t="inlineStr"/>
      <c r="N290" t="inlineStr"/>
      <c r="O290" t="inlineStr">
        <is>
          <t>Kassette</t>
        </is>
      </c>
      <c r="P290" t="inlineStr">
        <is>
          <t>Nein</t>
        </is>
      </c>
      <c r="Q290" t="n">
        <v>2</v>
      </c>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n">
        <v>0</v>
      </c>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row>
    <row r="291">
      <c r="A291" t="b">
        <v>1</v>
      </c>
      <c r="B291" t="inlineStr"/>
      <c r="C291" t="inlineStr">
        <is>
          <t>L-9999-414837339</t>
        </is>
      </c>
      <c r="D291" t="inlineStr">
        <is>
          <t>1138320404</t>
        </is>
      </c>
      <c r="E291" t="inlineStr">
        <is>
          <t>Qd</t>
        </is>
      </c>
      <c r="F291" t="inlineStr"/>
      <c r="G291" t="inlineStr">
        <is>
          <t>III 21, 39</t>
        </is>
      </c>
      <c r="H291" t="inlineStr">
        <is>
          <t>III 21, 39</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row>
    <row r="292">
      <c r="A292" t="b">
        <v>0</v>
      </c>
      <c r="B292" t="n">
        <v>279</v>
      </c>
      <c r="C292" t="inlineStr">
        <is>
          <t>L-1505-154046310</t>
        </is>
      </c>
      <c r="D292" t="inlineStr">
        <is>
          <t>99393689X</t>
        </is>
      </c>
      <c r="E292" t="inlineStr"/>
      <c r="F292" t="inlineStr">
        <is>
          <t>https://portal.dnb.de/opac.htm?method=simpleSearch&amp;cqlMode=true&amp;query=idn%3D99393689X</t>
        </is>
      </c>
      <c r="G292" t="inlineStr">
        <is>
          <t>III 21, 39 (1. angebundenes Werk)</t>
        </is>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n">
        <v>0</v>
      </c>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row>
    <row r="293">
      <c r="A293" t="b">
        <v>0</v>
      </c>
      <c r="B293" t="n">
        <v>280</v>
      </c>
      <c r="C293" t="inlineStr">
        <is>
          <t>L-1500-405944926</t>
        </is>
      </c>
      <c r="D293" t="inlineStr">
        <is>
          <t>1132093619</t>
        </is>
      </c>
      <c r="E293" t="inlineStr"/>
      <c r="F293" t="inlineStr">
        <is>
          <t>https://portal.dnb.de/opac.htm?method=simpleSearch&amp;cqlMode=true&amp;query=idn%3D1132093619</t>
        </is>
      </c>
      <c r="G293" t="inlineStr">
        <is>
          <t>III 21, 39 (2. angebundenes Werk)</t>
        </is>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n">
        <v>0</v>
      </c>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row>
    <row r="294">
      <c r="A294" t="b">
        <v>0</v>
      </c>
      <c r="B294" t="n">
        <v>281</v>
      </c>
      <c r="C294" t="inlineStr">
        <is>
          <t>L-1500-405944926</t>
        </is>
      </c>
      <c r="D294" t="inlineStr">
        <is>
          <t>1132093619</t>
        </is>
      </c>
      <c r="E294" t="inlineStr"/>
      <c r="F294" t="inlineStr">
        <is>
          <t>https://portal.dnb.de/opac.htm?method=simpleSearch&amp;cqlMode=true&amp;query=idn%3D1132093619</t>
        </is>
      </c>
      <c r="G294" t="inlineStr">
        <is>
          <t>III 21, 39 (2. angebundenes Werk)</t>
        </is>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n">
        <v>0</v>
      </c>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row>
    <row r="295">
      <c r="A295" t="b">
        <v>0</v>
      </c>
      <c r="B295" t="n">
        <v>282</v>
      </c>
      <c r="C295" t="inlineStr">
        <is>
          <t>L-1505-153972785</t>
        </is>
      </c>
      <c r="D295" t="inlineStr">
        <is>
          <t>993910246</t>
        </is>
      </c>
      <c r="E295" t="inlineStr"/>
      <c r="F295" t="inlineStr">
        <is>
          <t>https://portal.dnb.de/opac.htm?method=simpleSearch&amp;cqlMode=true&amp;query=idn%3D993910246</t>
        </is>
      </c>
      <c r="G295" t="inlineStr">
        <is>
          <t>III 21, 39 (3. angebundenes Werk)</t>
        </is>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n">
        <v>0</v>
      </c>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row>
    <row r="296">
      <c r="A296" t="b">
        <v>1</v>
      </c>
      <c r="B296" t="n">
        <v>253</v>
      </c>
      <c r="C296" t="inlineStr">
        <is>
          <t>L-2019-302374</t>
        </is>
      </c>
      <c r="D296" t="inlineStr">
        <is>
          <t>1194269303</t>
        </is>
      </c>
      <c r="E296" t="inlineStr">
        <is>
          <t>Aa</t>
        </is>
      </c>
      <c r="F296" t="inlineStr">
        <is>
          <t>https://portal.dnb.de/opac.htm?method=simpleSearch&amp;cqlMode=true&amp;query=idn%3D1194269303</t>
        </is>
      </c>
      <c r="G296" t="inlineStr">
        <is>
          <t>III 21, 40</t>
        </is>
      </c>
      <c r="H296" t="inlineStr">
        <is>
          <t>III 21, 40</t>
        </is>
      </c>
      <c r="I296" t="inlineStr"/>
      <c r="J296" t="inlineStr"/>
      <c r="K296" t="inlineStr">
        <is>
          <t>&gt; 42 cm</t>
        </is>
      </c>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is>
          <t>HD</t>
        </is>
      </c>
      <c r="AB296" t="inlineStr"/>
      <c r="AC296" t="inlineStr"/>
      <c r="AD296" t="inlineStr">
        <is>
          <t>f</t>
        </is>
      </c>
      <c r="AE296" t="inlineStr"/>
      <c r="AF296" t="inlineStr"/>
      <c r="AG296" t="inlineStr"/>
      <c r="AH296" t="inlineStr"/>
      <c r="AI296" t="inlineStr"/>
      <c r="AJ296" t="inlineStr">
        <is>
          <t>Pa</t>
        </is>
      </c>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is>
          <t>110</t>
        </is>
      </c>
      <c r="AY296" t="inlineStr"/>
      <c r="AZ296" t="inlineStr"/>
      <c r="BA296" t="inlineStr"/>
      <c r="BB296" t="inlineStr">
        <is>
          <t>ja vor</t>
        </is>
      </c>
      <c r="BC296" t="n">
        <v>64</v>
      </c>
      <c r="BD296" t="inlineStr"/>
      <c r="BE296" t="inlineStr">
        <is>
          <t>Wellpappe</t>
        </is>
      </c>
      <c r="BF296" t="inlineStr"/>
      <c r="BG296" t="inlineStr"/>
      <c r="BH296" t="inlineStr"/>
      <c r="BI296" t="inlineStr"/>
      <c r="BJ296" t="inlineStr"/>
      <c r="BK296" t="inlineStr"/>
      <c r="BL296" t="inlineStr"/>
      <c r="BM296" t="inlineStr"/>
      <c r="BN296" t="inlineStr"/>
      <c r="BO296" t="inlineStr"/>
      <c r="BP296" t="inlineStr">
        <is>
          <t>x</t>
        </is>
      </c>
      <c r="BQ296" t="inlineStr"/>
      <c r="BR296" t="inlineStr"/>
      <c r="BS296" t="inlineStr"/>
      <c r="BT296" t="inlineStr"/>
      <c r="BU296" t="inlineStr"/>
      <c r="BV296" t="inlineStr"/>
      <c r="BW296" t="inlineStr"/>
      <c r="BX296" t="inlineStr">
        <is>
          <t>VD</t>
        </is>
      </c>
      <c r="BY296" t="inlineStr"/>
      <c r="BZ296" t="inlineStr"/>
      <c r="CA296" t="n">
        <v>4</v>
      </c>
      <c r="CB296" t="inlineStr"/>
      <c r="CC296" t="inlineStr"/>
      <c r="CD296" t="inlineStr">
        <is>
          <t>x</t>
        </is>
      </c>
      <c r="CE296" t="inlineStr"/>
      <c r="CF296" t="inlineStr"/>
      <c r="CG296" t="inlineStr"/>
      <c r="CH296" t="inlineStr">
        <is>
          <t>x</t>
        </is>
      </c>
      <c r="CI296" t="inlineStr"/>
      <c r="CJ296" t="inlineStr"/>
      <c r="CK296" t="inlineStr">
        <is>
          <t>x</t>
        </is>
      </c>
      <c r="CL296" t="inlineStr">
        <is>
          <t>x</t>
        </is>
      </c>
      <c r="CM296" t="inlineStr">
        <is>
          <t>x</t>
        </is>
      </c>
      <c r="CN296" t="inlineStr"/>
      <c r="CO296" t="inlineStr"/>
      <c r="CP296" t="inlineStr"/>
      <c r="CQ296" t="inlineStr"/>
      <c r="CR296" t="inlineStr"/>
      <c r="CS296" t="inlineStr"/>
      <c r="CT296" t="n">
        <v>60</v>
      </c>
      <c r="CU296" t="inlineStr">
        <is>
          <t>nahezu gesamter BB mit Rissen, Fehlstellen, wattierten Blattbereichen; Rest.bedarf muss noch genauer geschätzt werden</t>
        </is>
      </c>
    </row>
    <row r="297">
      <c r="A297" t="b">
        <v>0</v>
      </c>
      <c r="B297" t="n">
        <v>283</v>
      </c>
      <c r="C297" t="inlineStr">
        <is>
          <t>L-1521-315466200</t>
        </is>
      </c>
      <c r="D297" t="inlineStr">
        <is>
          <t>1066938423</t>
        </is>
      </c>
      <c r="E297" t="inlineStr"/>
      <c r="F297" t="inlineStr">
        <is>
          <t>https://portal.dnb.de/opac.htm?method=simpleSearch&amp;cqlMode=true&amp;query=idn%3D1066938423</t>
        </is>
      </c>
      <c r="G297" t="inlineStr">
        <is>
          <t>III 22, 1</t>
        </is>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is>
          <t>DA</t>
        </is>
      </c>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n">
        <v>0</v>
      </c>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row>
    <row r="298">
      <c r="A298" t="b">
        <v>1</v>
      </c>
      <c r="B298" t="n">
        <v>284</v>
      </c>
      <c r="C298" t="inlineStr">
        <is>
          <t>L-1506-315217251</t>
        </is>
      </c>
      <c r="D298" t="inlineStr">
        <is>
          <t>1066796890</t>
        </is>
      </c>
      <c r="E298" t="inlineStr">
        <is>
          <t>Aaf</t>
        </is>
      </c>
      <c r="F298" t="inlineStr">
        <is>
          <t>https://portal.dnb.de/opac.htm?method=simpleSearch&amp;cqlMode=true&amp;query=idn%3D1066796890</t>
        </is>
      </c>
      <c r="G298" t="inlineStr">
        <is>
          <t>III 23, 1</t>
        </is>
      </c>
      <c r="H298" t="inlineStr">
        <is>
          <t>III 23, 1</t>
        </is>
      </c>
      <c r="I298" t="inlineStr"/>
      <c r="J298" t="inlineStr">
        <is>
          <t>Pergamentband</t>
        </is>
      </c>
      <c r="K298" t="inlineStr">
        <is>
          <t>bis 25 cm</t>
        </is>
      </c>
      <c r="L298" t="inlineStr">
        <is>
          <t>80° bis 110°, einseitig digitalisierbar?</t>
        </is>
      </c>
      <c r="M298" t="inlineStr"/>
      <c r="N298" t="inlineStr"/>
      <c r="O298" t="inlineStr">
        <is>
          <t>Kassette</t>
        </is>
      </c>
      <c r="P298" t="inlineStr">
        <is>
          <t>Nein</t>
        </is>
      </c>
      <c r="Q298" t="n">
        <v>0</v>
      </c>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n">
        <v>0</v>
      </c>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row>
    <row r="299">
      <c r="A299" t="b">
        <v>1</v>
      </c>
      <c r="B299" t="n">
        <v>285</v>
      </c>
      <c r="C299" t="inlineStr">
        <is>
          <t>L-1518-315328878</t>
        </is>
      </c>
      <c r="D299" t="inlineStr">
        <is>
          <t>1066871019</t>
        </is>
      </c>
      <c r="E299" t="inlineStr">
        <is>
          <t>Aaf</t>
        </is>
      </c>
      <c r="F299" t="inlineStr">
        <is>
          <t>https://portal.dnb.de/opac.htm?method=simpleSearch&amp;cqlMode=true&amp;query=idn%3D1066871019</t>
        </is>
      </c>
      <c r="G299" t="inlineStr">
        <is>
          <t>III 23, 2</t>
        </is>
      </c>
      <c r="H299" t="inlineStr">
        <is>
          <t>III 23, 2</t>
        </is>
      </c>
      <c r="I299" t="inlineStr">
        <is>
          <t>X</t>
        </is>
      </c>
      <c r="J299" t="inlineStr">
        <is>
          <t>Halbledereinband</t>
        </is>
      </c>
      <c r="K299" t="inlineStr">
        <is>
          <t>bis 25 cm</t>
        </is>
      </c>
      <c r="L299" t="inlineStr">
        <is>
          <t>180°</t>
        </is>
      </c>
      <c r="M299" t="inlineStr"/>
      <c r="N299" t="inlineStr"/>
      <c r="O299" t="inlineStr"/>
      <c r="P299" t="inlineStr"/>
      <c r="Q299" t="n">
        <v>0</v>
      </c>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n">
        <v>0</v>
      </c>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row>
    <row r="300">
      <c r="A300" t="b">
        <v>1</v>
      </c>
      <c r="B300" t="n">
        <v>286</v>
      </c>
      <c r="C300" t="inlineStr">
        <is>
          <t>L-1553-31533178X</t>
        </is>
      </c>
      <c r="D300" t="inlineStr">
        <is>
          <t>1066873984</t>
        </is>
      </c>
      <c r="E300" t="inlineStr">
        <is>
          <t>Aaf</t>
        </is>
      </c>
      <c r="F300" t="inlineStr">
        <is>
          <t>https://portal.dnb.de/opac.htm?method=simpleSearch&amp;cqlMode=true&amp;query=idn%3D1066873984</t>
        </is>
      </c>
      <c r="G300" t="inlineStr">
        <is>
          <t>III 24, 1</t>
        </is>
      </c>
      <c r="H300" t="inlineStr">
        <is>
          <t>III 24, 1</t>
        </is>
      </c>
      <c r="I300" t="inlineStr">
        <is>
          <t>X</t>
        </is>
      </c>
      <c r="J300" t="inlineStr">
        <is>
          <t>Pergamentband</t>
        </is>
      </c>
      <c r="K300" t="inlineStr">
        <is>
          <t>bis 25 cm</t>
        </is>
      </c>
      <c r="L300" t="inlineStr">
        <is>
          <t>80° bis 110°, einseitig digitalisierbar?</t>
        </is>
      </c>
      <c r="M300" t="inlineStr"/>
      <c r="N300" t="inlineStr"/>
      <c r="O300" t="inlineStr"/>
      <c r="P300" t="inlineStr"/>
      <c r="Q300" t="n">
        <v>0</v>
      </c>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n">
        <v>0</v>
      </c>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row>
    <row r="301">
      <c r="A301" t="b">
        <v>1</v>
      </c>
      <c r="B301" t="n">
        <v>290</v>
      </c>
      <c r="C301" t="inlineStr">
        <is>
          <t>L-1553-161856195</t>
        </is>
      </c>
      <c r="D301" t="inlineStr">
        <is>
          <t>996193081</t>
        </is>
      </c>
      <c r="E301" t="inlineStr">
        <is>
          <t>Aal</t>
        </is>
      </c>
      <c r="F301" t="inlineStr">
        <is>
          <t>https://portal.dnb.de/opac.htm?method=simpleSearch&amp;cqlMode=true&amp;query=idn%3D996193081</t>
        </is>
      </c>
      <c r="G301" t="inlineStr">
        <is>
          <t>III 24, 1 a</t>
        </is>
      </c>
      <c r="H301" t="inlineStr">
        <is>
          <t>III 24, 1 a</t>
        </is>
      </c>
      <c r="I301" t="inlineStr"/>
      <c r="J301" t="inlineStr">
        <is>
          <t>Pergamentband</t>
        </is>
      </c>
      <c r="K301" t="inlineStr">
        <is>
          <t>bis 25 cm</t>
        </is>
      </c>
      <c r="L301" t="inlineStr">
        <is>
          <t>80° bis 110°, einseitig digitalisierbar?</t>
        </is>
      </c>
      <c r="M301" t="inlineStr">
        <is>
          <t>Schrift bis in den Falz</t>
        </is>
      </c>
      <c r="N301" t="inlineStr"/>
      <c r="O301" t="inlineStr"/>
      <c r="P301" t="inlineStr"/>
      <c r="Q301" t="n">
        <v>2</v>
      </c>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n">
        <v>0</v>
      </c>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row>
    <row r="302">
      <c r="A302" t="b">
        <v>1</v>
      </c>
      <c r="B302" t="n">
        <v>287</v>
      </c>
      <c r="C302" t="inlineStr">
        <is>
          <t>L-1555-315490640</t>
        </is>
      </c>
      <c r="D302" t="inlineStr">
        <is>
          <t>1066960127</t>
        </is>
      </c>
      <c r="E302" t="inlineStr">
        <is>
          <t>Aaf</t>
        </is>
      </c>
      <c r="F302" t="inlineStr">
        <is>
          <t>https://portal.dnb.de/opac.htm?method=simpleSearch&amp;cqlMode=true&amp;query=idn%3D1066960127</t>
        </is>
      </c>
      <c r="G302" t="inlineStr">
        <is>
          <t>III 24, 2</t>
        </is>
      </c>
      <c r="H302" t="inlineStr">
        <is>
          <t>III 24, 2</t>
        </is>
      </c>
      <c r="I302" t="inlineStr">
        <is>
          <t>X</t>
        </is>
      </c>
      <c r="J302" t="inlineStr">
        <is>
          <t>Pergamentband, Schließen, erhabene Buchbeschläge</t>
        </is>
      </c>
      <c r="K302" t="inlineStr">
        <is>
          <t>bis 42 cm</t>
        </is>
      </c>
      <c r="L302" t="inlineStr">
        <is>
          <t>80° bis 110°, einseitig digitalisierbar?</t>
        </is>
      </c>
      <c r="M302" t="inlineStr">
        <is>
          <t>Einband mit Schutz- oder Stoßkanten, Schrift bis in den Falz, welliger Buchblock</t>
        </is>
      </c>
      <c r="N302" t="inlineStr"/>
      <c r="O302" t="inlineStr">
        <is>
          <t>Buchschuh</t>
        </is>
      </c>
      <c r="P302" t="inlineStr">
        <is>
          <t>Nein</t>
        </is>
      </c>
      <c r="Q302" t="n">
        <v>0</v>
      </c>
      <c r="R302" t="inlineStr"/>
      <c r="S302" t="inlineStr"/>
      <c r="T302" t="inlineStr"/>
      <c r="U302" t="inlineStr"/>
      <c r="V302" t="inlineStr"/>
      <c r="W302" t="inlineStr"/>
      <c r="X302" t="inlineStr"/>
      <c r="Y302" t="inlineStr"/>
      <c r="Z302" t="inlineStr"/>
      <c r="AA302" t="inlineStr">
        <is>
          <t>Pg</t>
        </is>
      </c>
      <c r="AB302" t="inlineStr"/>
      <c r="AC302" t="inlineStr">
        <is>
          <t>x</t>
        </is>
      </c>
      <c r="AD302" t="inlineStr">
        <is>
          <t>h/E</t>
        </is>
      </c>
      <c r="AE302" t="inlineStr">
        <is>
          <t>x</t>
        </is>
      </c>
      <c r="AF302" t="inlineStr"/>
      <c r="AG302" t="inlineStr"/>
      <c r="AH302" t="inlineStr"/>
      <c r="AI302" t="inlineStr"/>
      <c r="AJ302" t="inlineStr">
        <is>
          <t>Pa/Pg</t>
        </is>
      </c>
      <c r="AK302" t="inlineStr"/>
      <c r="AL302" t="inlineStr"/>
      <c r="AM302" t="inlineStr"/>
      <c r="AN302" t="inlineStr"/>
      <c r="AO302" t="inlineStr"/>
      <c r="AP302" t="inlineStr"/>
      <c r="AQ302" t="inlineStr"/>
      <c r="AR302" t="inlineStr"/>
      <c r="AS302" t="inlineStr"/>
      <c r="AT302" t="inlineStr">
        <is>
          <t>B/I/R</t>
        </is>
      </c>
      <c r="AU302" t="inlineStr">
        <is>
          <t>xx</t>
        </is>
      </c>
      <c r="AV302" t="inlineStr"/>
      <c r="AW302" t="inlineStr"/>
      <c r="AX302" t="inlineStr">
        <is>
          <t>nur 110</t>
        </is>
      </c>
      <c r="AY302" t="inlineStr"/>
      <c r="AZ302" t="inlineStr"/>
      <c r="BA302" t="inlineStr"/>
      <c r="BB302" t="inlineStr">
        <is>
          <t>n</t>
        </is>
      </c>
      <c r="BC302" t="n">
        <v>0</v>
      </c>
      <c r="BD302" t="inlineStr"/>
      <c r="BE302" t="inlineStr"/>
      <c r="BF302" t="inlineStr"/>
      <c r="BG302" t="inlineStr">
        <is>
          <t>x</t>
        </is>
      </c>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row>
    <row r="303">
      <c r="A303" t="b">
        <v>1</v>
      </c>
      <c r="B303" t="n">
        <v>288</v>
      </c>
      <c r="C303" t="inlineStr">
        <is>
          <t>L-1558-153966785</t>
        </is>
      </c>
      <c r="D303" t="inlineStr">
        <is>
          <t>993903541</t>
        </is>
      </c>
      <c r="E303" t="inlineStr">
        <is>
          <t>Aal</t>
        </is>
      </c>
      <c r="F303" t="inlineStr">
        <is>
          <t>https://portal.dnb.de/opac.htm?method=simpleSearch&amp;cqlMode=true&amp;query=idn%3D993903541</t>
        </is>
      </c>
      <c r="G303" t="inlineStr">
        <is>
          <t>III 24, 3</t>
        </is>
      </c>
      <c r="H303" t="inlineStr">
        <is>
          <t>III 24, 3</t>
        </is>
      </c>
      <c r="I303" t="inlineStr">
        <is>
          <t>X</t>
        </is>
      </c>
      <c r="J303" t="inlineStr">
        <is>
          <t>Gewebeeinband, Schließen, erhabene Buchbeschläge</t>
        </is>
      </c>
      <c r="K303" t="inlineStr">
        <is>
          <t>bis 25 cm</t>
        </is>
      </c>
      <c r="L303" t="inlineStr">
        <is>
          <t>80° bis 110°, einseitig digitalisierbar?</t>
        </is>
      </c>
      <c r="M303" t="inlineStr">
        <is>
          <t>hohler Rücken</t>
        </is>
      </c>
      <c r="N303" t="inlineStr"/>
      <c r="O303" t="inlineStr">
        <is>
          <t>Buchschuh</t>
        </is>
      </c>
      <c r="P303" t="inlineStr">
        <is>
          <t>Nein</t>
        </is>
      </c>
      <c r="Q303" t="n">
        <v>0</v>
      </c>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n">
        <v>0</v>
      </c>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row>
    <row r="304">
      <c r="A304" t="b">
        <v>0</v>
      </c>
      <c r="B304" t="n">
        <v>289</v>
      </c>
      <c r="C304" t="inlineStr">
        <is>
          <t>L-1560-315465689</t>
        </is>
      </c>
      <c r="D304" t="inlineStr">
        <is>
          <t>1066937885</t>
        </is>
      </c>
      <c r="E304" t="inlineStr"/>
      <c r="F304" t="inlineStr">
        <is>
          <t>https://portal.dnb.de/opac.htm?method=simpleSearch&amp;cqlMode=true&amp;query=idn%3D1066937885</t>
        </is>
      </c>
      <c r="G304" t="inlineStr">
        <is>
          <t>III 24, 4</t>
        </is>
      </c>
      <c r="H304" t="inlineStr"/>
      <c r="I304" t="inlineStr">
        <is>
          <t>X</t>
        </is>
      </c>
      <c r="J304" t="inlineStr">
        <is>
          <t>Ledereinband</t>
        </is>
      </c>
      <c r="K304" t="inlineStr">
        <is>
          <t>bis 25 cm</t>
        </is>
      </c>
      <c r="L304" t="inlineStr">
        <is>
          <t>80° bis 110°, einseitig digitalisierbar?</t>
        </is>
      </c>
      <c r="M304" t="inlineStr">
        <is>
          <t>hohler Rücken</t>
        </is>
      </c>
      <c r="N304" t="inlineStr"/>
      <c r="O304" t="inlineStr">
        <is>
          <t>Buchschuh</t>
        </is>
      </c>
      <c r="P304" t="inlineStr">
        <is>
          <t>Nein</t>
        </is>
      </c>
      <c r="Q304" t="n">
        <v>1</v>
      </c>
      <c r="R304" t="inlineStr"/>
      <c r="S304" t="inlineStr"/>
      <c r="T304" t="inlineStr"/>
      <c r="U304" t="inlineStr"/>
      <c r="V304" t="inlineStr"/>
      <c r="W304" t="inlineStr"/>
      <c r="X304" t="inlineStr"/>
      <c r="Y304" t="inlineStr"/>
      <c r="Z304" t="inlineStr"/>
      <c r="AA304" t="inlineStr">
        <is>
          <t>HD</t>
        </is>
      </c>
      <c r="AB304" t="inlineStr">
        <is>
          <t>x</t>
        </is>
      </c>
      <c r="AC304" t="inlineStr"/>
      <c r="AD304" t="inlineStr">
        <is>
          <t>f</t>
        </is>
      </c>
      <c r="AE304" t="inlineStr"/>
      <c r="AF304" t="inlineStr"/>
      <c r="AG304" t="inlineStr"/>
      <c r="AH304" t="inlineStr"/>
      <c r="AI304" t="inlineStr">
        <is>
          <t>x</t>
        </is>
      </c>
      <c r="AJ304" t="inlineStr">
        <is>
          <t>Pa</t>
        </is>
      </c>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is>
          <t>45</t>
        </is>
      </c>
      <c r="AY304" t="inlineStr"/>
      <c r="AZ304" t="inlineStr"/>
      <c r="BA304" t="inlineStr"/>
      <c r="BB304" t="inlineStr">
        <is>
          <t>n</t>
        </is>
      </c>
      <c r="BC304" t="n">
        <v>0</v>
      </c>
      <c r="BD304" t="inlineStr"/>
      <c r="BE304" t="inlineStr"/>
      <c r="BF304" t="inlineStr"/>
      <c r="BG304" t="inlineStr">
        <is>
          <t>x</t>
        </is>
      </c>
      <c r="BH304" t="inlineStr"/>
      <c r="BI304" t="inlineStr"/>
      <c r="BJ304" t="inlineStr"/>
      <c r="BK304" t="inlineStr">
        <is>
          <t>wie geht das bei 45° mit der steifen Schließe?</t>
        </is>
      </c>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row>
    <row r="305">
      <c r="A305" t="b">
        <v>1</v>
      </c>
      <c r="B305" t="inlineStr"/>
      <c r="C305" t="inlineStr">
        <is>
          <t>L-9999-414378555</t>
        </is>
      </c>
      <c r="D305" t="inlineStr">
        <is>
          <t>1138060658</t>
        </is>
      </c>
      <c r="E305" t="inlineStr">
        <is>
          <t>Qd</t>
        </is>
      </c>
      <c r="F305" t="inlineStr"/>
      <c r="G305" t="inlineStr">
        <is>
          <t>III 24, 4</t>
        </is>
      </c>
      <c r="H305" t="inlineStr">
        <is>
          <t>III 24, 4</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row>
    <row r="306">
      <c r="A306" t="b">
        <v>0</v>
      </c>
      <c r="B306" t="n">
        <v>291</v>
      </c>
      <c r="C306" t="inlineStr">
        <is>
          <t>L-1560-676525075</t>
        </is>
      </c>
      <c r="D306" t="inlineStr">
        <is>
          <t>1210182750</t>
        </is>
      </c>
      <c r="E306" t="inlineStr"/>
      <c r="F306" t="inlineStr">
        <is>
          <t>https://portal.dnb.de/opac.htm?method=simpleSearch&amp;cqlMode=true&amp;query=idn%3D1210182750</t>
        </is>
      </c>
      <c r="G306" t="inlineStr">
        <is>
          <t>III 24, 4 (Angebundenes Werk)</t>
        </is>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n">
        <v>0</v>
      </c>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row>
    <row r="307">
      <c r="A307" t="b">
        <v>1</v>
      </c>
      <c r="B307" t="n">
        <v>292</v>
      </c>
      <c r="C307" t="inlineStr">
        <is>
          <t>L-1524-315329645</t>
        </is>
      </c>
      <c r="D307" t="inlineStr">
        <is>
          <t>1066871884</t>
        </is>
      </c>
      <c r="E307" t="inlineStr">
        <is>
          <t>Aaf</t>
        </is>
      </c>
      <c r="F307" t="inlineStr">
        <is>
          <t>https://portal.dnb.de/opac.htm?method=simpleSearch&amp;cqlMode=true&amp;query=idn%3D1066871884</t>
        </is>
      </c>
      <c r="G307" t="inlineStr">
        <is>
          <t>III 25, 1</t>
        </is>
      </c>
      <c r="H307" t="inlineStr">
        <is>
          <t>III 25, 1</t>
        </is>
      </c>
      <c r="I307" t="inlineStr">
        <is>
          <t>X</t>
        </is>
      </c>
      <c r="J307" t="inlineStr">
        <is>
          <t>Pergamentband</t>
        </is>
      </c>
      <c r="K307" t="inlineStr">
        <is>
          <t>bis 25 cm</t>
        </is>
      </c>
      <c r="L307" t="inlineStr">
        <is>
          <t>80° bis 110°, einseitig digitalisierbar?</t>
        </is>
      </c>
      <c r="M307" t="inlineStr">
        <is>
          <t>hohler Rücken</t>
        </is>
      </c>
      <c r="N307" t="inlineStr"/>
      <c r="O307" t="inlineStr"/>
      <c r="P307" t="inlineStr"/>
      <c r="Q307" t="n">
        <v>1</v>
      </c>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n">
        <v>0</v>
      </c>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row>
    <row r="308">
      <c r="A308" t="b">
        <v>1</v>
      </c>
      <c r="B308" t="n">
        <v>293</v>
      </c>
      <c r="C308" t="inlineStr">
        <is>
          <t>L-1524-315329300</t>
        </is>
      </c>
      <c r="D308" t="inlineStr">
        <is>
          <t>1066871523</t>
        </is>
      </c>
      <c r="E308" t="inlineStr">
        <is>
          <t>Aaf</t>
        </is>
      </c>
      <c r="F308" t="inlineStr">
        <is>
          <t>https://portal.dnb.de/opac.htm?method=simpleSearch&amp;cqlMode=true&amp;query=idn%3D1066871523</t>
        </is>
      </c>
      <c r="G308" t="inlineStr">
        <is>
          <t>III 25, 2</t>
        </is>
      </c>
      <c r="H308" t="inlineStr">
        <is>
          <t>III 25, 2</t>
        </is>
      </c>
      <c r="I308" t="inlineStr">
        <is>
          <t>X</t>
        </is>
      </c>
      <c r="J308" t="inlineStr">
        <is>
          <t>Pergamentband</t>
        </is>
      </c>
      <c r="K308" t="inlineStr">
        <is>
          <t>bis 25 cm</t>
        </is>
      </c>
      <c r="L308" t="inlineStr">
        <is>
          <t>180°</t>
        </is>
      </c>
      <c r="M308" t="inlineStr"/>
      <c r="N308" t="inlineStr"/>
      <c r="O308" t="inlineStr"/>
      <c r="P308" t="inlineStr"/>
      <c r="Q308" t="n">
        <v>1</v>
      </c>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n">
        <v>0</v>
      </c>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row>
    <row r="309">
      <c r="A309" t="b">
        <v>1</v>
      </c>
      <c r="B309" t="n">
        <v>294</v>
      </c>
      <c r="C309" t="inlineStr">
        <is>
          <t>L-1527-406933499</t>
        </is>
      </c>
      <c r="D309" t="inlineStr">
        <is>
          <t>1132614945</t>
        </is>
      </c>
      <c r="E309" t="inlineStr">
        <is>
          <t>Aaf</t>
        </is>
      </c>
      <c r="F309" t="inlineStr">
        <is>
          <t>https://portal.dnb.de/opac.htm?method=simpleSearch&amp;cqlMode=true&amp;query=idn%3D1132614945</t>
        </is>
      </c>
      <c r="G309" t="inlineStr">
        <is>
          <t>III 25, 3</t>
        </is>
      </c>
      <c r="H309" t="inlineStr">
        <is>
          <t>III 25, 3</t>
        </is>
      </c>
      <c r="I309" t="inlineStr"/>
      <c r="J309" t="inlineStr">
        <is>
          <t>Ledereinband, Schließen, erhabene Buchbeschläge</t>
        </is>
      </c>
      <c r="K309" t="inlineStr">
        <is>
          <t>bis 35 cm</t>
        </is>
      </c>
      <c r="L309" t="inlineStr">
        <is>
          <t>80° bis 110°, einseitig digitalisierbar?</t>
        </is>
      </c>
      <c r="M309" t="inlineStr">
        <is>
          <t>Schrift bis in den Falz</t>
        </is>
      </c>
      <c r="N309" t="inlineStr"/>
      <c r="O309" t="inlineStr">
        <is>
          <t>Kassette</t>
        </is>
      </c>
      <c r="P309" t="inlineStr">
        <is>
          <t>Nein</t>
        </is>
      </c>
      <c r="Q309" t="n">
        <v>0</v>
      </c>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n">
        <v>0</v>
      </c>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row>
    <row r="310">
      <c r="A310" t="b">
        <v>0</v>
      </c>
      <c r="B310" t="n">
        <v>295</v>
      </c>
      <c r="C310" t="inlineStr">
        <is>
          <t>L-1530-155465481</t>
        </is>
      </c>
      <c r="D310" t="inlineStr">
        <is>
          <t>99435195X</t>
        </is>
      </c>
      <c r="E310" t="inlineStr"/>
      <c r="F310" t="inlineStr">
        <is>
          <t>https://portal.dnb.de/opac.htm?method=simpleSearch&amp;cqlMode=true&amp;query=idn%3D99435195X</t>
        </is>
      </c>
      <c r="G310" t="inlineStr">
        <is>
          <t>III 26, 1</t>
        </is>
      </c>
      <c r="H310" t="inlineStr"/>
      <c r="I310" t="inlineStr">
        <is>
          <t>X</t>
        </is>
      </c>
      <c r="J310" t="inlineStr">
        <is>
          <t>Gewebeeinband, Schließen, erhabene Buchbeschläge</t>
        </is>
      </c>
      <c r="K310" t="inlineStr">
        <is>
          <t>bis 25 cm</t>
        </is>
      </c>
      <c r="L310" t="inlineStr">
        <is>
          <t>80° bis 110°, einseitig digitalisierbar?</t>
        </is>
      </c>
      <c r="M310" t="inlineStr">
        <is>
          <t>hohler Rücken</t>
        </is>
      </c>
      <c r="N310" t="inlineStr"/>
      <c r="O310" t="inlineStr">
        <is>
          <t>Buchschuh</t>
        </is>
      </c>
      <c r="P310" t="inlineStr">
        <is>
          <t>Nein</t>
        </is>
      </c>
      <c r="Q310" t="n">
        <v>0</v>
      </c>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n">
        <v>0</v>
      </c>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row>
    <row r="311">
      <c r="A311" t="b">
        <v>1</v>
      </c>
      <c r="B311" t="inlineStr"/>
      <c r="C311" t="inlineStr">
        <is>
          <t>L-9999-678830347</t>
        </is>
      </c>
      <c r="D311" t="inlineStr">
        <is>
          <t>1211119106</t>
        </is>
      </c>
      <c r="E311" t="inlineStr">
        <is>
          <t>Qd</t>
        </is>
      </c>
      <c r="F311" t="inlineStr"/>
      <c r="G311" t="inlineStr">
        <is>
          <t>III 26, 1</t>
        </is>
      </c>
      <c r="H311" t="inlineStr">
        <is>
          <t>III 26, 1</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row>
    <row r="312">
      <c r="A312" t="b">
        <v>0</v>
      </c>
      <c r="B312" t="n">
        <v>296</v>
      </c>
      <c r="C312" t="inlineStr">
        <is>
          <t>L-1881-163020639</t>
        </is>
      </c>
      <c r="D312" t="inlineStr">
        <is>
          <t>996910387</t>
        </is>
      </c>
      <c r="E312" t="inlineStr"/>
      <c r="F312" t="inlineStr">
        <is>
          <t>https://portal.dnb.de/opac.htm?method=simpleSearch&amp;cqlMode=true&amp;query=idn%3D996910387</t>
        </is>
      </c>
      <c r="G312" t="inlineStr">
        <is>
          <t>III 26, 1 (1. angebundenes Werk)</t>
        </is>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n">
        <v>0</v>
      </c>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row>
    <row r="313">
      <c r="A313" t="b">
        <v>0</v>
      </c>
      <c r="B313" t="n">
        <v>297</v>
      </c>
      <c r="C313" t="inlineStr">
        <is>
          <t>L-1880-170568237</t>
        </is>
      </c>
      <c r="D313" t="inlineStr">
        <is>
          <t>1000401340</t>
        </is>
      </c>
      <c r="E313" t="inlineStr"/>
      <c r="F313" t="inlineStr">
        <is>
          <t>https://portal.dnb.de/opac.htm?method=simpleSearch&amp;cqlMode=true&amp;query=idn%3D1000401340</t>
        </is>
      </c>
      <c r="G313" t="inlineStr">
        <is>
          <t>III 26, 1 (2. angebundenes Werk)</t>
        </is>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n">
        <v>0</v>
      </c>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row>
    <row r="314">
      <c r="A314" t="b">
        <v>0</v>
      </c>
      <c r="B314" t="n">
        <v>298</v>
      </c>
      <c r="C314" t="inlineStr">
        <is>
          <t>L-1873-170566617</t>
        </is>
      </c>
      <c r="D314" t="inlineStr">
        <is>
          <t>26289377</t>
        </is>
      </c>
      <c r="E314" t="inlineStr"/>
      <c r="F314" t="inlineStr">
        <is>
          <t>https://portal.dnb.de/opac.htm?method=simpleSearch&amp;cqlMode=true&amp;query=idn%3D26289377</t>
        </is>
      </c>
      <c r="G314" t="inlineStr">
        <is>
          <t>III 26, 1 (3 an)</t>
        </is>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n">
        <v>0</v>
      </c>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row>
    <row r="315">
      <c r="A315" t="b">
        <v>0</v>
      </c>
      <c r="B315" t="n">
        <v>299</v>
      </c>
      <c r="C315" t="inlineStr">
        <is>
          <t>L-1880-170566714</t>
        </is>
      </c>
      <c r="D315" t="inlineStr">
        <is>
          <t>1000399702</t>
        </is>
      </c>
      <c r="E315" t="inlineStr"/>
      <c r="F315" t="inlineStr">
        <is>
          <t>https://portal.dnb.de/opac.htm?method=simpleSearch&amp;cqlMode=true&amp;query=idn%3D1000399702</t>
        </is>
      </c>
      <c r="G315" t="inlineStr">
        <is>
          <t>III 26, 1 (3. angebundenes Werk)</t>
        </is>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n">
        <v>0</v>
      </c>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row>
    <row r="316">
      <c r="A316" t="b">
        <v>0</v>
      </c>
      <c r="B316" t="n">
        <v>300</v>
      </c>
      <c r="C316" t="inlineStr">
        <is>
          <t>L-1870-370531027</t>
        </is>
      </c>
      <c r="D316" t="inlineStr">
        <is>
          <t>10730419</t>
        </is>
      </c>
      <c r="E316" t="inlineStr"/>
      <c r="F316" t="inlineStr">
        <is>
          <t>https://portal.dnb.de/opac.htm?method=simpleSearch&amp;cqlMode=true&amp;query=idn%3D10730419</t>
        </is>
      </c>
      <c r="G316" t="inlineStr">
        <is>
          <t>III 26, 1 (angebunden)</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n">
        <v>0</v>
      </c>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row>
    <row r="317">
      <c r="A317" t="b">
        <v>0</v>
      </c>
      <c r="B317" t="n">
        <v>301</v>
      </c>
      <c r="C317" t="inlineStr">
        <is>
          <t>L-1523-315492783</t>
        </is>
      </c>
      <c r="D317" t="inlineStr">
        <is>
          <t>1066962413</t>
        </is>
      </c>
      <c r="E317" t="inlineStr"/>
      <c r="F317" t="inlineStr">
        <is>
          <t>https://portal.dnb.de/opac.htm?method=simpleSearch&amp;cqlMode=true&amp;query=idn%3D1066962413</t>
        </is>
      </c>
      <c r="G317" t="inlineStr">
        <is>
          <t>III 28, 1</t>
        </is>
      </c>
      <c r="H317" t="inlineStr"/>
      <c r="I317" t="inlineStr">
        <is>
          <t>X</t>
        </is>
      </c>
      <c r="J317" t="inlineStr">
        <is>
          <t>Halbledereinband, Schließen, erhabene Buchbeschläge</t>
        </is>
      </c>
      <c r="K317" t="inlineStr">
        <is>
          <t>bis 25 cm</t>
        </is>
      </c>
      <c r="L317" t="inlineStr">
        <is>
          <t>80° bis 110°, einseitig digitalisierbar?</t>
        </is>
      </c>
      <c r="M317" t="inlineStr">
        <is>
          <t>hohler Rücken</t>
        </is>
      </c>
      <c r="N317" t="inlineStr"/>
      <c r="O317" t="inlineStr">
        <is>
          <t>Buchschuh</t>
        </is>
      </c>
      <c r="P317" t="inlineStr">
        <is>
          <t>Nein</t>
        </is>
      </c>
      <c r="Q317" t="n">
        <v>1</v>
      </c>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n">
        <v>0</v>
      </c>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row>
    <row r="318">
      <c r="A318" t="b">
        <v>1</v>
      </c>
      <c r="B318" t="inlineStr"/>
      <c r="C318" t="inlineStr">
        <is>
          <t>L-9999-414831152</t>
        </is>
      </c>
      <c r="D318" t="inlineStr">
        <is>
          <t>1138314196</t>
        </is>
      </c>
      <c r="E318" t="inlineStr">
        <is>
          <t>Qd</t>
        </is>
      </c>
      <c r="F318" t="inlineStr"/>
      <c r="G318" t="inlineStr">
        <is>
          <t>III 28, 1</t>
        </is>
      </c>
      <c r="H318" t="inlineStr">
        <is>
          <t>III 28, 1</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row>
    <row r="319">
      <c r="A319" t="b">
        <v>0</v>
      </c>
      <c r="B319" t="n">
        <v>304</v>
      </c>
      <c r="C319" t="inlineStr">
        <is>
          <t>L-1896-670707023</t>
        </is>
      </c>
      <c r="D319" t="inlineStr">
        <is>
          <t>19699794</t>
        </is>
      </c>
      <c r="E319" t="inlineStr"/>
      <c r="F319" t="inlineStr">
        <is>
          <t>https://portal.dnb.de/opac.htm?method=simpleSearch&amp;cqlMode=true&amp;query=idn%3D19699794</t>
        </is>
      </c>
      <c r="G319" t="inlineStr">
        <is>
          <t>III 28, 1 (1. angebundenes Werk)</t>
        </is>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n">
        <v>0</v>
      </c>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row>
    <row r="320">
      <c r="A320" t="b">
        <v>0</v>
      </c>
      <c r="B320" t="n">
        <v>305</v>
      </c>
      <c r="C320" t="inlineStr">
        <is>
          <t>L-1880-670707007</t>
        </is>
      </c>
      <c r="D320" t="inlineStr">
        <is>
          <t>1208738313</t>
        </is>
      </c>
      <c r="E320" t="inlineStr"/>
      <c r="F320" t="inlineStr">
        <is>
          <t>https://portal.dnb.de/opac.htm?method=simpleSearch&amp;cqlMode=true&amp;query=idn%3D1208738313</t>
        </is>
      </c>
      <c r="G320" t="inlineStr">
        <is>
          <t>III 28, 1 (1.angebundenes Werk)</t>
        </is>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n">
        <v>0</v>
      </c>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row>
    <row r="321">
      <c r="A321" t="b">
        <v>0</v>
      </c>
      <c r="B321" t="n">
        <v>306</v>
      </c>
      <c r="C321" t="inlineStr">
        <is>
          <t>L-1880-670819859</t>
        </is>
      </c>
      <c r="D321" t="inlineStr">
        <is>
          <t>1208798723</t>
        </is>
      </c>
      <c r="E321" t="inlineStr"/>
      <c r="F321" t="inlineStr">
        <is>
          <t>https://portal.dnb.de/opac.htm?method=simpleSearch&amp;cqlMode=true&amp;query=idn%3D1208798723</t>
        </is>
      </c>
      <c r="G321" t="inlineStr">
        <is>
          <t>III 28, 1 (2. angebundenes Werk)</t>
        </is>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n">
        <v>0</v>
      </c>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row>
    <row r="322">
      <c r="A322" t="b">
        <v>0</v>
      </c>
      <c r="B322" t="n">
        <v>307</v>
      </c>
      <c r="C322" t="inlineStr">
        <is>
          <t>L-1880-670014834</t>
        </is>
      </c>
      <c r="D322" t="inlineStr">
        <is>
          <t>120834126X</t>
        </is>
      </c>
      <c r="E322" t="inlineStr"/>
      <c r="F322" t="inlineStr">
        <is>
          <t>https://portal.dnb.de/opac.htm?method=simpleSearch&amp;cqlMode=true&amp;query=idn%3D120834126X</t>
        </is>
      </c>
      <c r="G322" t="inlineStr">
        <is>
          <t>III 28, 1 (3.angebundenes Werk)</t>
        </is>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n">
        <v>0</v>
      </c>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row>
    <row r="323">
      <c r="A323" t="b">
        <v>0</v>
      </c>
      <c r="B323" t="n">
        <v>308</v>
      </c>
      <c r="C323" t="inlineStr">
        <is>
          <t>L-1880-670952753</t>
        </is>
      </c>
      <c r="D323" t="inlineStr">
        <is>
          <t>1208877550</t>
        </is>
      </c>
      <c r="E323" t="inlineStr"/>
      <c r="F323" t="inlineStr">
        <is>
          <t>https://portal.dnb.de/opac.htm?method=simpleSearch&amp;cqlMode=true&amp;query=idn%3D1208877550</t>
        </is>
      </c>
      <c r="G323" t="inlineStr">
        <is>
          <t>III 28, 1 (4. angebundenes Werk)</t>
        </is>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n">
        <v>0</v>
      </c>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row>
    <row r="324">
      <c r="A324" t="b">
        <v>1</v>
      </c>
      <c r="B324" t="n">
        <v>302</v>
      </c>
      <c r="C324" t="inlineStr">
        <is>
          <t>L-1524-315490993</t>
        </is>
      </c>
      <c r="D324" t="inlineStr">
        <is>
          <t>106696050X</t>
        </is>
      </c>
      <c r="E324" t="inlineStr">
        <is>
          <t>Aaf</t>
        </is>
      </c>
      <c r="F324" t="inlineStr">
        <is>
          <t>https://portal.dnb.de/opac.htm?method=simpleSearch&amp;cqlMode=true&amp;query=idn%3D106696050X</t>
        </is>
      </c>
      <c r="G324" t="inlineStr">
        <is>
          <t>III 28, 2</t>
        </is>
      </c>
      <c r="H324" t="inlineStr">
        <is>
          <t>III 28, 2</t>
        </is>
      </c>
      <c r="I324" t="inlineStr">
        <is>
          <t>X</t>
        </is>
      </c>
      <c r="J324" t="inlineStr">
        <is>
          <t>Ledereinband</t>
        </is>
      </c>
      <c r="K324" t="inlineStr">
        <is>
          <t>bis 25 cm</t>
        </is>
      </c>
      <c r="L324" t="inlineStr">
        <is>
          <t>180°</t>
        </is>
      </c>
      <c r="M324" t="inlineStr">
        <is>
          <t>hohler Rücken</t>
        </is>
      </c>
      <c r="N324" t="inlineStr"/>
      <c r="O324" t="inlineStr"/>
      <c r="P324" t="inlineStr"/>
      <c r="Q324" t="n">
        <v>0</v>
      </c>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n">
        <v>0</v>
      </c>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row>
    <row r="325">
      <c r="A325" t="b">
        <v>1</v>
      </c>
      <c r="B325" t="n">
        <v>303</v>
      </c>
      <c r="C325" t="inlineStr">
        <is>
          <t>L-1524-315491981</t>
        </is>
      </c>
      <c r="D325" t="inlineStr">
        <is>
          <t>1066961581</t>
        </is>
      </c>
      <c r="E325" t="inlineStr">
        <is>
          <t>Aaf</t>
        </is>
      </c>
      <c r="F325" t="inlineStr">
        <is>
          <t>https://portal.dnb.de/opac.htm?method=simpleSearch&amp;cqlMode=true&amp;query=idn%3D1066961581</t>
        </is>
      </c>
      <c r="G325" t="inlineStr">
        <is>
          <t>III 28, 3</t>
        </is>
      </c>
      <c r="H325" t="inlineStr">
        <is>
          <t>III 28, 3</t>
        </is>
      </c>
      <c r="I325" t="inlineStr">
        <is>
          <t>X</t>
        </is>
      </c>
      <c r="J325" t="inlineStr">
        <is>
          <t>Halbledereinband, Schließen, erhabene Buchbeschläge</t>
        </is>
      </c>
      <c r="K325" t="inlineStr">
        <is>
          <t>bis 25 cm</t>
        </is>
      </c>
      <c r="L325" t="inlineStr">
        <is>
          <t>80° bis 110°, einseitig digitalisierbar?</t>
        </is>
      </c>
      <c r="M325" t="inlineStr"/>
      <c r="N325" t="inlineStr"/>
      <c r="O325" t="inlineStr">
        <is>
          <t>Mappe</t>
        </is>
      </c>
      <c r="P325" t="inlineStr">
        <is>
          <t>Nein</t>
        </is>
      </c>
      <c r="Q325" t="n">
        <v>3</v>
      </c>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n">
        <v>0</v>
      </c>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row>
    <row r="326">
      <c r="A326" t="b">
        <v>1</v>
      </c>
      <c r="B326" t="n">
        <v>309</v>
      </c>
      <c r="C326" t="inlineStr">
        <is>
          <t>L-1559-315488298</t>
        </is>
      </c>
      <c r="D326" t="inlineStr">
        <is>
          <t>1066957673</t>
        </is>
      </c>
      <c r="E326" t="inlineStr">
        <is>
          <t>Aaf</t>
        </is>
      </c>
      <c r="F326" t="inlineStr">
        <is>
          <t>https://portal.dnb.de/opac.htm?method=simpleSearch&amp;cqlMode=true&amp;query=idn%3D1066957673</t>
        </is>
      </c>
      <c r="G326" t="inlineStr">
        <is>
          <t>III 29, 2</t>
        </is>
      </c>
      <c r="H326" t="inlineStr">
        <is>
          <t>III 29, 2</t>
        </is>
      </c>
      <c r="I326" t="inlineStr">
        <is>
          <t>X</t>
        </is>
      </c>
      <c r="J326" t="inlineStr">
        <is>
          <t>Papier- oder Pappeinband</t>
        </is>
      </c>
      <c r="K326" t="inlineStr">
        <is>
          <t>bis 25 cm</t>
        </is>
      </c>
      <c r="L326" t="inlineStr">
        <is>
          <t>180°</t>
        </is>
      </c>
      <c r="M326" t="inlineStr"/>
      <c r="N326" t="inlineStr"/>
      <c r="O326" t="inlineStr">
        <is>
          <t>Mappe</t>
        </is>
      </c>
      <c r="P326" t="inlineStr">
        <is>
          <t>Ja</t>
        </is>
      </c>
      <c r="Q326" t="n">
        <v>0</v>
      </c>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n">
        <v>0</v>
      </c>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row>
    <row r="327">
      <c r="A327" t="b">
        <v>1</v>
      </c>
      <c r="B327" t="n">
        <v>310</v>
      </c>
      <c r="C327" t="inlineStr">
        <is>
          <t>L-1560-315492740</t>
        </is>
      </c>
      <c r="D327" t="inlineStr">
        <is>
          <t>1066962367</t>
        </is>
      </c>
      <c r="E327" t="inlineStr">
        <is>
          <t>Aaf</t>
        </is>
      </c>
      <c r="F327" t="inlineStr">
        <is>
          <t>https://portal.dnb.de/opac.htm?method=simpleSearch&amp;cqlMode=true&amp;query=idn%3D1066962367</t>
        </is>
      </c>
      <c r="G327" t="inlineStr">
        <is>
          <t>III 29, 3</t>
        </is>
      </c>
      <c r="H327" t="inlineStr">
        <is>
          <t>III 29, 3</t>
        </is>
      </c>
      <c r="I327" t="inlineStr">
        <is>
          <t>X</t>
        </is>
      </c>
      <c r="J327" t="inlineStr">
        <is>
          <t>Halbpergamentband, Schließen, erhabene Buchbeschläge</t>
        </is>
      </c>
      <c r="K327" t="inlineStr">
        <is>
          <t>bis 25 cm</t>
        </is>
      </c>
      <c r="L327" t="inlineStr">
        <is>
          <t>180°</t>
        </is>
      </c>
      <c r="M327" t="inlineStr">
        <is>
          <t>hohler Rücken, stark deformiertes Objekt</t>
        </is>
      </c>
      <c r="N327" t="inlineStr"/>
      <c r="O327" t="inlineStr">
        <is>
          <t>Buchschuh</t>
        </is>
      </c>
      <c r="P327" t="inlineStr">
        <is>
          <t>Nein</t>
        </is>
      </c>
      <c r="Q327" t="n">
        <v>1</v>
      </c>
      <c r="R327" t="inlineStr"/>
      <c r="S327" t="inlineStr"/>
      <c r="T327" t="inlineStr"/>
      <c r="U327" t="inlineStr"/>
      <c r="V327" t="inlineStr"/>
      <c r="W327" t="inlineStr"/>
      <c r="X327" t="inlineStr"/>
      <c r="Y327" t="inlineStr"/>
      <c r="Z327" t="inlineStr"/>
      <c r="AA327" t="inlineStr">
        <is>
          <t>Pg (Mak.)</t>
        </is>
      </c>
      <c r="AB327" t="inlineStr">
        <is>
          <t>x</t>
        </is>
      </c>
      <c r="AC327" t="inlineStr"/>
      <c r="AD327" t="inlineStr">
        <is>
          <t>h</t>
        </is>
      </c>
      <c r="AE327" t="inlineStr"/>
      <c r="AF327" t="inlineStr"/>
      <c r="AG327" t="inlineStr"/>
      <c r="AH327" t="inlineStr"/>
      <c r="AI327" t="inlineStr"/>
      <c r="AJ327" t="inlineStr">
        <is>
          <t>Pa</t>
        </is>
      </c>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is>
          <t>110</t>
        </is>
      </c>
      <c r="AY327" t="inlineStr"/>
      <c r="AZ327" t="inlineStr"/>
      <c r="BA327" t="inlineStr"/>
      <c r="BB327" t="inlineStr">
        <is>
          <t>n</t>
        </is>
      </c>
      <c r="BC327" t="n">
        <v>0</v>
      </c>
      <c r="BD327" t="inlineStr"/>
      <c r="BE327" t="inlineStr"/>
      <c r="BF327" t="inlineStr"/>
      <c r="BG327" t="inlineStr">
        <is>
          <t>x</t>
        </is>
      </c>
      <c r="BH327" t="inlineStr"/>
      <c r="BI327" t="inlineStr"/>
      <c r="BJ327" t="inlineStr"/>
      <c r="BK327" t="inlineStr">
        <is>
          <t>Schaden ist stabil</t>
        </is>
      </c>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row>
    <row r="328">
      <c r="A328" t="b">
        <v>1</v>
      </c>
      <c r="B328" t="n">
        <v>311</v>
      </c>
      <c r="C328" t="inlineStr">
        <is>
          <t>L-1554-171708245</t>
        </is>
      </c>
      <c r="D328" t="inlineStr">
        <is>
          <t>1000941396</t>
        </is>
      </c>
      <c r="E328" t="inlineStr">
        <is>
          <t>Aal</t>
        </is>
      </c>
      <c r="F328" t="inlineStr">
        <is>
          <t>https://portal.dnb.de/opac.htm?method=simpleSearch&amp;cqlMode=true&amp;query=idn%3D1000941396</t>
        </is>
      </c>
      <c r="G328" t="inlineStr">
        <is>
          <t>III 29, 4</t>
        </is>
      </c>
      <c r="H328" t="inlineStr">
        <is>
          <t>III 29, 4</t>
        </is>
      </c>
      <c r="I328" t="inlineStr"/>
      <c r="J328" t="inlineStr">
        <is>
          <t>Halbpergamentband</t>
        </is>
      </c>
      <c r="K328" t="inlineStr">
        <is>
          <t>bis 25 cm</t>
        </is>
      </c>
      <c r="L328" t="inlineStr">
        <is>
          <t>180°</t>
        </is>
      </c>
      <c r="M328" t="inlineStr">
        <is>
          <t>hohler Rücken</t>
        </is>
      </c>
      <c r="N328" t="inlineStr"/>
      <c r="O328" t="inlineStr"/>
      <c r="P328" t="inlineStr"/>
      <c r="Q328" t="n">
        <v>0</v>
      </c>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n">
        <v>0</v>
      </c>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row>
    <row r="329">
      <c r="A329" t="b">
        <v>1</v>
      </c>
      <c r="B329" t="n">
        <v>312</v>
      </c>
      <c r="C329" t="inlineStr">
        <is>
          <t>L-1560-154524085</t>
        </is>
      </c>
      <c r="D329" t="inlineStr">
        <is>
          <t>994116683</t>
        </is>
      </c>
      <c r="E329" t="inlineStr">
        <is>
          <t>Aal</t>
        </is>
      </c>
      <c r="F329" t="inlineStr">
        <is>
          <t>https://portal.dnb.de/opac.htm?method=simpleSearch&amp;cqlMode=true&amp;query=idn%3D994116683</t>
        </is>
      </c>
      <c r="G329" t="inlineStr">
        <is>
          <t>III 29, 5</t>
        </is>
      </c>
      <c r="H329" t="inlineStr">
        <is>
          <t>III 29, 5</t>
        </is>
      </c>
      <c r="I329" t="inlineStr"/>
      <c r="J329" t="inlineStr">
        <is>
          <t>Ledereinband, Schließen, erhabene Buchbeschläge</t>
        </is>
      </c>
      <c r="K329" t="inlineStr">
        <is>
          <t>bis 25 cm</t>
        </is>
      </c>
      <c r="L329" t="inlineStr">
        <is>
          <t>80° bis 110°, einseitig digitalisierbar?</t>
        </is>
      </c>
      <c r="M329" t="inlineStr">
        <is>
          <t>welliger Buchblock</t>
        </is>
      </c>
      <c r="N329" t="inlineStr"/>
      <c r="O329" t="inlineStr"/>
      <c r="P329" t="inlineStr"/>
      <c r="Q329" t="n">
        <v>2</v>
      </c>
      <c r="R329" t="inlineStr"/>
      <c r="S329" t="inlineStr"/>
      <c r="T329" t="inlineStr"/>
      <c r="U329" t="inlineStr"/>
      <c r="V329" t="inlineStr"/>
      <c r="W329" t="inlineStr"/>
      <c r="X329" t="inlineStr"/>
      <c r="Y329" t="inlineStr"/>
      <c r="Z329" t="inlineStr"/>
      <c r="AA329" t="inlineStr">
        <is>
          <t>HD</t>
        </is>
      </c>
      <c r="AB329" t="inlineStr"/>
      <c r="AC329" t="inlineStr"/>
      <c r="AD329" t="inlineStr">
        <is>
          <t>f</t>
        </is>
      </c>
      <c r="AE329" t="inlineStr"/>
      <c r="AF329" t="inlineStr"/>
      <c r="AG329" t="inlineStr"/>
      <c r="AH329" t="inlineStr"/>
      <c r="AI329" t="inlineStr"/>
      <c r="AJ329" t="inlineStr">
        <is>
          <t>Pa</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is>
          <t>45</t>
        </is>
      </c>
      <c r="AY329" t="inlineStr"/>
      <c r="AZ329" t="inlineStr"/>
      <c r="BA329" t="inlineStr"/>
      <c r="BB329" t="inlineStr">
        <is>
          <t>n</t>
        </is>
      </c>
      <c r="BC329" t="n">
        <v>0</v>
      </c>
      <c r="BD329" t="inlineStr"/>
      <c r="BE329" t="inlineStr"/>
      <c r="BF329" t="inlineStr"/>
      <c r="BG329" t="inlineStr"/>
      <c r="BH329" t="inlineStr"/>
      <c r="BI329" t="inlineStr"/>
      <c r="BJ329" t="inlineStr"/>
      <c r="BK329" t="inlineStr">
        <is>
          <t>Schaden ist stabil</t>
        </is>
      </c>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row>
    <row r="330">
      <c r="A330" t="b">
        <v>1</v>
      </c>
      <c r="B330" t="n">
        <v>313</v>
      </c>
      <c r="C330" t="inlineStr">
        <is>
          <t>L-1514-315493143</t>
        </is>
      </c>
      <c r="D330" t="inlineStr">
        <is>
          <t>1066962855</t>
        </is>
      </c>
      <c r="E330" t="inlineStr">
        <is>
          <t>Aaf</t>
        </is>
      </c>
      <c r="F330" t="inlineStr">
        <is>
          <t>https://portal.dnb.de/opac.htm?method=simpleSearch&amp;cqlMode=true&amp;query=idn%3D1066962855</t>
        </is>
      </c>
      <c r="G330" t="inlineStr">
        <is>
          <t>III 30, 1</t>
        </is>
      </c>
      <c r="H330" t="inlineStr">
        <is>
          <t>III 30, 1</t>
        </is>
      </c>
      <c r="I330" t="inlineStr">
        <is>
          <t>X</t>
        </is>
      </c>
      <c r="J330" t="inlineStr">
        <is>
          <t>Pergamentband</t>
        </is>
      </c>
      <c r="K330" t="inlineStr">
        <is>
          <t>bis 25 cm</t>
        </is>
      </c>
      <c r="L330" t="inlineStr">
        <is>
          <t>80° bis 110°, einseitig digitalisierbar?</t>
        </is>
      </c>
      <c r="M330" t="inlineStr">
        <is>
          <t>hohler Rücken</t>
        </is>
      </c>
      <c r="N330" t="inlineStr"/>
      <c r="O330" t="inlineStr"/>
      <c r="P330" t="inlineStr"/>
      <c r="Q330" t="n">
        <v>0</v>
      </c>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n">
        <v>0</v>
      </c>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row>
    <row r="331">
      <c r="A331" t="b">
        <v>1</v>
      </c>
      <c r="B331" t="n">
        <v>317</v>
      </c>
      <c r="C331" t="inlineStr">
        <is>
          <t>L-1519-158978161</t>
        </is>
      </c>
      <c r="D331" t="inlineStr">
        <is>
          <t>995212651</t>
        </is>
      </c>
      <c r="E331" t="inlineStr">
        <is>
          <t>Aal</t>
        </is>
      </c>
      <c r="F331" t="inlineStr">
        <is>
          <t>https://portal.dnb.de/opac.htm?method=simpleSearch&amp;cqlMode=true&amp;query=idn%3D995212651</t>
        </is>
      </c>
      <c r="G331" t="inlineStr">
        <is>
          <t>III 30, 1 a</t>
        </is>
      </c>
      <c r="H331" t="inlineStr">
        <is>
          <t>III 30, 1 a</t>
        </is>
      </c>
      <c r="I331" t="inlineStr"/>
      <c r="J331" t="inlineStr">
        <is>
          <t>Pergamentband, Broschur</t>
        </is>
      </c>
      <c r="K331" t="inlineStr">
        <is>
          <t>bis 25 cm</t>
        </is>
      </c>
      <c r="L331" t="inlineStr">
        <is>
          <t>80° bis 110°, einseitig digitalisierbar?</t>
        </is>
      </c>
      <c r="M331" t="inlineStr"/>
      <c r="N331" t="inlineStr"/>
      <c r="O331" t="inlineStr">
        <is>
          <t>Kassette</t>
        </is>
      </c>
      <c r="P331" t="inlineStr">
        <is>
          <t>Nein</t>
        </is>
      </c>
      <c r="Q331" t="n">
        <v>1</v>
      </c>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n">
        <v>0</v>
      </c>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row>
    <row r="332">
      <c r="A332" t="b">
        <v>1</v>
      </c>
      <c r="B332" t="n">
        <v>318</v>
      </c>
      <c r="C332" t="inlineStr">
        <is>
          <t>L-1519-158977858</t>
        </is>
      </c>
      <c r="D332" t="inlineStr">
        <is>
          <t>995212384</t>
        </is>
      </c>
      <c r="E332" t="inlineStr">
        <is>
          <t>Aal</t>
        </is>
      </c>
      <c r="F332" t="inlineStr">
        <is>
          <t>https://portal.dnb.de/opac.htm?method=simpleSearch&amp;cqlMode=true&amp;query=idn%3D995212384</t>
        </is>
      </c>
      <c r="G332" t="inlineStr">
        <is>
          <t>III 30, 1 b</t>
        </is>
      </c>
      <c r="H332" t="inlineStr">
        <is>
          <t>III 30, 1 b</t>
        </is>
      </c>
      <c r="I332" t="inlineStr">
        <is>
          <t>X</t>
        </is>
      </c>
      <c r="J332" t="inlineStr">
        <is>
          <t>Halbledereinband</t>
        </is>
      </c>
      <c r="K332" t="inlineStr">
        <is>
          <t>bis 25 cm</t>
        </is>
      </c>
      <c r="L332" t="inlineStr">
        <is>
          <t>80° bis 110°, einseitig digitalisierbar?</t>
        </is>
      </c>
      <c r="M332" t="inlineStr">
        <is>
          <t>hohler Rücken, stark brüchiges Einbandmaterial</t>
        </is>
      </c>
      <c r="N332" t="inlineStr"/>
      <c r="O332" t="inlineStr"/>
      <c r="P332" t="inlineStr"/>
      <c r="Q332" t="n">
        <v>3</v>
      </c>
      <c r="R332" t="inlineStr"/>
      <c r="S332" t="inlineStr"/>
      <c r="T332" t="inlineStr"/>
      <c r="U332" t="inlineStr"/>
      <c r="V332" t="inlineStr"/>
      <c r="W332" t="inlineStr"/>
      <c r="X332" t="inlineStr"/>
      <c r="Y332" t="inlineStr"/>
      <c r="Z332" t="inlineStr"/>
      <c r="AA332" t="inlineStr">
        <is>
          <t>HL</t>
        </is>
      </c>
      <c r="AB332" t="inlineStr"/>
      <c r="AC332" t="inlineStr"/>
      <c r="AD332" t="inlineStr">
        <is>
          <t>h/E</t>
        </is>
      </c>
      <c r="AE332" t="inlineStr"/>
      <c r="AF332" t="inlineStr">
        <is>
          <t>x</t>
        </is>
      </c>
      <c r="AG332" t="inlineStr"/>
      <c r="AH332" t="inlineStr"/>
      <c r="AI332" t="inlineStr"/>
      <c r="AJ332" t="inlineStr">
        <is>
          <t>Pa</t>
        </is>
      </c>
      <c r="AK332" t="inlineStr">
        <is>
          <t>x</t>
        </is>
      </c>
      <c r="AL332" t="inlineStr"/>
      <c r="AM332" t="inlineStr"/>
      <c r="AN332" t="inlineStr"/>
      <c r="AO332" t="inlineStr"/>
      <c r="AP332" t="inlineStr"/>
      <c r="AQ332" t="inlineStr"/>
      <c r="AR332" t="inlineStr"/>
      <c r="AS332" t="inlineStr"/>
      <c r="AT332" t="inlineStr"/>
      <c r="AU332" t="inlineStr"/>
      <c r="AV332" t="inlineStr"/>
      <c r="AW332" t="inlineStr"/>
      <c r="AX332" t="inlineStr">
        <is>
          <t>110</t>
        </is>
      </c>
      <c r="AY332" t="inlineStr"/>
      <c r="AZ332" t="inlineStr"/>
      <c r="BA332" t="inlineStr">
        <is>
          <t>x</t>
        </is>
      </c>
      <c r="BB332" t="inlineStr">
        <is>
          <t>n</t>
        </is>
      </c>
      <c r="BC332" t="n">
        <v>0</v>
      </c>
      <c r="BD332" t="inlineStr"/>
      <c r="BE332" t="inlineStr"/>
      <c r="BF332" t="inlineStr"/>
      <c r="BG332" t="inlineStr"/>
      <c r="BH332" t="inlineStr"/>
      <c r="BI332" t="inlineStr"/>
      <c r="BJ332" t="inlineStr"/>
      <c r="BK332" t="inlineStr"/>
      <c r="BL332" t="inlineStr"/>
      <c r="BM332" t="inlineStr">
        <is>
          <t>Umschlag (Leder pudert)</t>
        </is>
      </c>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row>
    <row r="333">
      <c r="A333" t="b">
        <v>0</v>
      </c>
      <c r="B333" t="n">
        <v>314</v>
      </c>
      <c r="C333" t="inlineStr">
        <is>
          <t>L-1523-315489340</t>
        </is>
      </c>
      <c r="D333" t="inlineStr">
        <is>
          <t>1066958734</t>
        </is>
      </c>
      <c r="E333" t="inlineStr"/>
      <c r="F333" t="inlineStr">
        <is>
          <t>https://portal.dnb.de/opac.htm?method=simpleSearch&amp;cqlMode=true&amp;query=idn%3D1066958734</t>
        </is>
      </c>
      <c r="G333" t="inlineStr">
        <is>
          <t>III 30, 2</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n">
        <v>0</v>
      </c>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row>
    <row r="334">
      <c r="A334" t="b">
        <v>1</v>
      </c>
      <c r="B334" t="inlineStr"/>
      <c r="C334" t="inlineStr">
        <is>
          <t>L-9999-41474702X</t>
        </is>
      </c>
      <c r="D334" t="inlineStr">
        <is>
          <t>1138242128</t>
        </is>
      </c>
      <c r="E334" t="inlineStr">
        <is>
          <t>Qd</t>
        </is>
      </c>
      <c r="F334" t="inlineStr"/>
      <c r="G334" t="inlineStr">
        <is>
          <t>III 30, 2</t>
        </is>
      </c>
      <c r="H334" t="inlineStr">
        <is>
          <t>III 30, 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row>
    <row r="335">
      <c r="A335" t="b">
        <v>0</v>
      </c>
      <c r="B335" t="n">
        <v>319</v>
      </c>
      <c r="C335" t="inlineStr">
        <is>
          <t>L-1881-670704695</t>
        </is>
      </c>
      <c r="D335" t="inlineStr">
        <is>
          <t>1208734385</t>
        </is>
      </c>
      <c r="E335" t="inlineStr"/>
      <c r="F335" t="inlineStr">
        <is>
          <t>https://portal.dnb.de/opac.htm?method=simpleSearch&amp;cqlMode=true&amp;query=idn%3D1208734385</t>
        </is>
      </c>
      <c r="G335" t="inlineStr">
        <is>
          <t>III 30, 2 (1. angebundenes Werk)</t>
        </is>
      </c>
      <c r="H335" t="inlineStr"/>
      <c r="I335" t="inlineStr">
        <is>
          <t>X</t>
        </is>
      </c>
      <c r="J335" t="inlineStr">
        <is>
          <t>Halbledereinband</t>
        </is>
      </c>
      <c r="K335" t="inlineStr">
        <is>
          <t>bis 25 cm</t>
        </is>
      </c>
      <c r="L335" t="inlineStr">
        <is>
          <t>80° bis 110°, einseitig digitalisierbar?</t>
        </is>
      </c>
      <c r="M335" t="inlineStr">
        <is>
          <t>hohler Rücken, Mehrfacheinbände innerhalb eines Buches</t>
        </is>
      </c>
      <c r="N335" t="inlineStr"/>
      <c r="O335" t="inlineStr"/>
      <c r="P335" t="inlineStr"/>
      <c r="Q335" t="n">
        <v>2</v>
      </c>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n">
        <v>0</v>
      </c>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row>
    <row r="336">
      <c r="A336" t="b">
        <v>0</v>
      </c>
      <c r="B336" t="n">
        <v>320</v>
      </c>
      <c r="C336" t="inlineStr">
        <is>
          <t>L-1879-670801143</t>
        </is>
      </c>
      <c r="D336" t="inlineStr">
        <is>
          <t>1208775456</t>
        </is>
      </c>
      <c r="E336" t="inlineStr"/>
      <c r="F336" t="inlineStr">
        <is>
          <t>https://portal.dnb.de/opac.htm?method=simpleSearch&amp;cqlMode=true&amp;query=idn%3D1208775456</t>
        </is>
      </c>
      <c r="G336" t="inlineStr">
        <is>
          <t>III 30, 2 (2. angebundenes Werk)</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n">
        <v>0</v>
      </c>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row>
    <row r="337">
      <c r="A337" t="b">
        <v>0</v>
      </c>
      <c r="B337" t="n">
        <v>321</v>
      </c>
      <c r="C337" t="inlineStr">
        <is>
          <t>L-1880-670704938</t>
        </is>
      </c>
      <c r="D337" t="inlineStr">
        <is>
          <t>1208734695</t>
        </is>
      </c>
      <c r="E337" t="inlineStr"/>
      <c r="F337" t="inlineStr">
        <is>
          <t>https://portal.dnb.de/opac.htm?method=simpleSearch&amp;cqlMode=true&amp;query=idn%3D1208734695</t>
        </is>
      </c>
      <c r="G337" t="inlineStr">
        <is>
          <t>III 30, 2 (3. angebundenes Werk)</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n">
        <v>0</v>
      </c>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row>
    <row r="338">
      <c r="A338" t="b">
        <v>1</v>
      </c>
      <c r="B338" t="n">
        <v>322</v>
      </c>
      <c r="C338" t="inlineStr">
        <is>
          <t>L-1522-162909306</t>
        </is>
      </c>
      <c r="D338" t="inlineStr">
        <is>
          <t>996820817</t>
        </is>
      </c>
      <c r="E338" t="inlineStr">
        <is>
          <t>Aal</t>
        </is>
      </c>
      <c r="F338" t="inlineStr">
        <is>
          <t>https://portal.dnb.de/opac.htm?method=simpleSearch&amp;cqlMode=true&amp;query=idn%3D996820817</t>
        </is>
      </c>
      <c r="G338" t="inlineStr">
        <is>
          <t>III 30, 2 a</t>
        </is>
      </c>
      <c r="H338" t="inlineStr">
        <is>
          <t>III 30, 2 a</t>
        </is>
      </c>
      <c r="I338" t="inlineStr"/>
      <c r="J338" t="inlineStr">
        <is>
          <t>Halbpergamentband</t>
        </is>
      </c>
      <c r="K338" t="inlineStr">
        <is>
          <t>bis 25 cm</t>
        </is>
      </c>
      <c r="L338" t="inlineStr">
        <is>
          <t>180°</t>
        </is>
      </c>
      <c r="M338" t="inlineStr">
        <is>
          <t>hohler Rücken</t>
        </is>
      </c>
      <c r="N338" t="inlineStr"/>
      <c r="O338" t="inlineStr"/>
      <c r="P338" t="inlineStr"/>
      <c r="Q338" t="n">
        <v>0</v>
      </c>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n">
        <v>0</v>
      </c>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row>
    <row r="339">
      <c r="A339" t="b">
        <v>1</v>
      </c>
      <c r="B339" t="n">
        <v>315</v>
      </c>
      <c r="C339" t="inlineStr">
        <is>
          <t>L-1546-315463899</t>
        </is>
      </c>
      <c r="D339" t="inlineStr">
        <is>
          <t>1066936013</t>
        </is>
      </c>
      <c r="E339" t="inlineStr">
        <is>
          <t>Aaf</t>
        </is>
      </c>
      <c r="F339" t="inlineStr">
        <is>
          <t>https://portal.dnb.de/opac.htm?method=simpleSearch&amp;cqlMode=true&amp;query=idn%3D1066936013</t>
        </is>
      </c>
      <c r="G339" t="inlineStr">
        <is>
          <t>III 30, 3</t>
        </is>
      </c>
      <c r="H339" t="inlineStr">
        <is>
          <t>III 30, 3</t>
        </is>
      </c>
      <c r="I339" t="inlineStr">
        <is>
          <t>X</t>
        </is>
      </c>
      <c r="J339" t="inlineStr">
        <is>
          <t>Gewebeeinband</t>
        </is>
      </c>
      <c r="K339" t="inlineStr">
        <is>
          <t>bis 25 cm</t>
        </is>
      </c>
      <c r="L339" t="inlineStr">
        <is>
          <t>180°</t>
        </is>
      </c>
      <c r="M339" t="inlineStr">
        <is>
          <t>hohler Rücken</t>
        </is>
      </c>
      <c r="N339" t="inlineStr"/>
      <c r="O339" t="inlineStr"/>
      <c r="P339" t="inlineStr"/>
      <c r="Q339" t="n">
        <v>0</v>
      </c>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n">
        <v>0</v>
      </c>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row>
    <row r="340">
      <c r="A340" t="b">
        <v>1</v>
      </c>
      <c r="B340" t="n">
        <v>316</v>
      </c>
      <c r="C340" t="inlineStr">
        <is>
          <t>L-1523-165118105</t>
        </is>
      </c>
      <c r="D340" t="inlineStr">
        <is>
          <t>997856971</t>
        </is>
      </c>
      <c r="E340" t="inlineStr">
        <is>
          <t>Aal</t>
        </is>
      </c>
      <c r="F340" t="inlineStr">
        <is>
          <t>https://portal.dnb.de/opac.htm?method=simpleSearch&amp;cqlMode=true&amp;query=idn%3D997856971</t>
        </is>
      </c>
      <c r="G340" t="inlineStr">
        <is>
          <t>III 30, 4</t>
        </is>
      </c>
      <c r="H340" t="inlineStr">
        <is>
          <t>III 30, 4</t>
        </is>
      </c>
      <c r="I340" t="inlineStr"/>
      <c r="J340" t="inlineStr">
        <is>
          <t>Papier- oder Pappeinband</t>
        </is>
      </c>
      <c r="K340" t="inlineStr">
        <is>
          <t>bis 25 cm</t>
        </is>
      </c>
      <c r="L340" t="inlineStr">
        <is>
          <t>80° bis 110°, einseitig digitalisierbar?</t>
        </is>
      </c>
      <c r="M340" t="inlineStr">
        <is>
          <t>hohler Rücken</t>
        </is>
      </c>
      <c r="N340" t="inlineStr"/>
      <c r="O340" t="inlineStr"/>
      <c r="P340" t="inlineStr"/>
      <c r="Q340" t="n">
        <v>0</v>
      </c>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n">
        <v>0</v>
      </c>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row>
    <row r="341">
      <c r="A341" t="b">
        <v>1</v>
      </c>
      <c r="B341" t="n">
        <v>323</v>
      </c>
      <c r="C341" t="inlineStr">
        <is>
          <t>L-1532-315493259</t>
        </is>
      </c>
      <c r="D341" t="inlineStr">
        <is>
          <t>1066962987</t>
        </is>
      </c>
      <c r="E341" t="inlineStr">
        <is>
          <t>Aaf</t>
        </is>
      </c>
      <c r="F341" t="inlineStr">
        <is>
          <t>https://portal.dnb.de/opac.htm?method=simpleSearch&amp;cqlMode=true&amp;query=idn%3D1066962987</t>
        </is>
      </c>
      <c r="G341" t="inlineStr">
        <is>
          <t>III 31, 1</t>
        </is>
      </c>
      <c r="H341" t="inlineStr">
        <is>
          <t>III 31, 1</t>
        </is>
      </c>
      <c r="I341" t="inlineStr">
        <is>
          <t>X</t>
        </is>
      </c>
      <c r="J341" t="inlineStr">
        <is>
          <t>Halbledereinband, Schließen, erhabene Buchbeschläge</t>
        </is>
      </c>
      <c r="K341" t="inlineStr">
        <is>
          <t>bis 25 cm</t>
        </is>
      </c>
      <c r="L341" t="inlineStr">
        <is>
          <t>180°</t>
        </is>
      </c>
      <c r="M341" t="inlineStr">
        <is>
          <t>hohler Rücken, Schrift bis in den Falz, stark brüchiges Einbandmaterial</t>
        </is>
      </c>
      <c r="N341" t="inlineStr"/>
      <c r="O341" t="inlineStr">
        <is>
          <t>Buchschuh</t>
        </is>
      </c>
      <c r="P341" t="inlineStr">
        <is>
          <t>Nein</t>
        </is>
      </c>
      <c r="Q341" t="n">
        <v>3</v>
      </c>
      <c r="R341" t="inlineStr"/>
      <c r="S341" t="inlineStr"/>
      <c r="T341" t="inlineStr"/>
      <c r="U341" t="inlineStr"/>
      <c r="V341" t="inlineStr"/>
      <c r="W341" t="inlineStr"/>
      <c r="X341" t="inlineStr"/>
      <c r="Y341" t="inlineStr"/>
      <c r="Z341" t="inlineStr"/>
      <c r="AA341" t="inlineStr">
        <is>
          <t>HL</t>
        </is>
      </c>
      <c r="AB341" t="inlineStr">
        <is>
          <t>x</t>
        </is>
      </c>
      <c r="AC341" t="inlineStr"/>
      <c r="AD341" t="inlineStr">
        <is>
          <t>h/E</t>
        </is>
      </c>
      <c r="AE341" t="inlineStr"/>
      <c r="AF341" t="inlineStr">
        <is>
          <t>x</t>
        </is>
      </c>
      <c r="AG341" t="inlineStr"/>
      <c r="AH341" t="inlineStr"/>
      <c r="AI341" t="inlineStr"/>
      <c r="AJ341" t="inlineStr">
        <is>
          <t>Pa</t>
        </is>
      </c>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is>
          <t>110</t>
        </is>
      </c>
      <c r="AY341" t="inlineStr"/>
      <c r="AZ341" t="inlineStr"/>
      <c r="BA341" t="inlineStr"/>
      <c r="BB341" t="inlineStr">
        <is>
          <t>n</t>
        </is>
      </c>
      <c r="BC341" t="n">
        <v>0</v>
      </c>
      <c r="BD341" t="inlineStr"/>
      <c r="BE341" t="inlineStr"/>
      <c r="BF341" t="inlineStr"/>
      <c r="BG341" t="inlineStr">
        <is>
          <t>x</t>
        </is>
      </c>
      <c r="BH341" t="inlineStr"/>
      <c r="BI341" t="inlineStr"/>
      <c r="BJ341" t="inlineStr"/>
      <c r="BK341" t="inlineStr"/>
      <c r="BL341" t="inlineStr"/>
      <c r="BM341" t="inlineStr">
        <is>
          <t>Umschlag (Leder pudert)</t>
        </is>
      </c>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row>
    <row r="342">
      <c r="A342" t="b">
        <v>0</v>
      </c>
      <c r="B342" t="n">
        <v>324</v>
      </c>
      <c r="C342" t="inlineStr">
        <is>
          <t>L-1505-31533536X</t>
        </is>
      </c>
      <c r="D342" t="inlineStr">
        <is>
          <t>1066877688</t>
        </is>
      </c>
      <c r="E342" t="inlineStr"/>
      <c r="F342" t="inlineStr">
        <is>
          <t>https://portal.dnb.de/opac.htm?method=simpleSearch&amp;cqlMode=true&amp;query=idn%3D1066877688</t>
        </is>
      </c>
      <c r="G342" t="inlineStr">
        <is>
          <t>III 32, 1</t>
        </is>
      </c>
      <c r="H342" t="inlineStr"/>
      <c r="I342" t="inlineStr">
        <is>
          <t>X</t>
        </is>
      </c>
      <c r="J342" t="inlineStr">
        <is>
          <t>Gewebeeinband, Schließen, erhabene Buchbeschläge</t>
        </is>
      </c>
      <c r="K342" t="inlineStr">
        <is>
          <t>bis 25 cm</t>
        </is>
      </c>
      <c r="L342" t="inlineStr">
        <is>
          <t>80° bis 110°, einseitig digitalisierbar?</t>
        </is>
      </c>
      <c r="M342" t="inlineStr">
        <is>
          <t>hohler Rücken</t>
        </is>
      </c>
      <c r="N342" t="inlineStr"/>
      <c r="O342" t="inlineStr">
        <is>
          <t>Buchschuh</t>
        </is>
      </c>
      <c r="P342" t="inlineStr">
        <is>
          <t>Nein</t>
        </is>
      </c>
      <c r="Q342" t="n">
        <v>0</v>
      </c>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n">
        <v>0</v>
      </c>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row>
    <row r="343">
      <c r="A343" t="b">
        <v>1</v>
      </c>
      <c r="B343" t="inlineStr"/>
      <c r="C343" t="inlineStr">
        <is>
          <t>L-9999-413796930</t>
        </is>
      </c>
      <c r="D343" t="inlineStr">
        <is>
          <t>1137649518</t>
        </is>
      </c>
      <c r="E343" t="inlineStr">
        <is>
          <t>Qd</t>
        </is>
      </c>
      <c r="F343" t="inlineStr"/>
      <c r="G343" t="inlineStr">
        <is>
          <t>III 32, 1</t>
        </is>
      </c>
      <c r="H343" t="inlineStr">
        <is>
          <t>III 32, 1</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row>
    <row r="344">
      <c r="A344" t="b">
        <v>0</v>
      </c>
      <c r="B344" t="n">
        <v>326</v>
      </c>
      <c r="C344" t="inlineStr">
        <is>
          <t>L-1882-679888950</t>
        </is>
      </c>
      <c r="D344" t="inlineStr">
        <is>
          <t>1211577015</t>
        </is>
      </c>
      <c r="E344" t="inlineStr"/>
      <c r="F344" t="inlineStr">
        <is>
          <t>https://portal.dnb.de/opac.htm?method=simpleSearch&amp;cqlMode=true&amp;query=idn%3D1211577015</t>
        </is>
      </c>
      <c r="G344" t="inlineStr">
        <is>
          <t>III 32, 1 (Angebundenes Werk)</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n">
        <v>0</v>
      </c>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row>
    <row r="345">
      <c r="A345" t="b">
        <v>1</v>
      </c>
      <c r="B345" t="n">
        <v>325</v>
      </c>
      <c r="C345" t="inlineStr">
        <is>
          <t>L-1507-315468572</t>
        </is>
      </c>
      <c r="D345" t="inlineStr">
        <is>
          <t>1066940819</t>
        </is>
      </c>
      <c r="E345" t="inlineStr">
        <is>
          <t>Aaf</t>
        </is>
      </c>
      <c r="F345" t="inlineStr">
        <is>
          <t>https://portal.dnb.de/opac.htm?method=simpleSearch&amp;cqlMode=true&amp;query=idn%3D1066940819</t>
        </is>
      </c>
      <c r="G345" t="inlineStr">
        <is>
          <t>III 32, 2</t>
        </is>
      </c>
      <c r="H345" t="inlineStr">
        <is>
          <t>III 32, 2</t>
        </is>
      </c>
      <c r="I345" t="inlineStr"/>
      <c r="J345" t="inlineStr">
        <is>
          <t>Halbledereinband, Schließen, erhabene Buchbeschläge</t>
        </is>
      </c>
      <c r="K345" t="inlineStr">
        <is>
          <t>bis 35 cm</t>
        </is>
      </c>
      <c r="L345" t="inlineStr">
        <is>
          <t>80° bis 110°, einseitig digitalisierbar?</t>
        </is>
      </c>
      <c r="M345" t="inlineStr">
        <is>
          <t>fester Rücken mit Schmuckprägung, welliger Buchblock</t>
        </is>
      </c>
      <c r="N345" t="inlineStr"/>
      <c r="O345" t="inlineStr">
        <is>
          <t>Buchschuh</t>
        </is>
      </c>
      <c r="P345" t="inlineStr">
        <is>
          <t>Nein</t>
        </is>
      </c>
      <c r="Q345" t="n">
        <v>0</v>
      </c>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n">
        <v>0</v>
      </c>
      <c r="BD345" t="inlineStr"/>
      <c r="BE345" t="inlineStr"/>
      <c r="BF345" t="inlineStr"/>
      <c r="BG345" t="inlineStr">
        <is>
          <t>x</t>
        </is>
      </c>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row>
    <row r="346">
      <c r="A346" t="b">
        <v>1</v>
      </c>
      <c r="B346" t="n">
        <v>327</v>
      </c>
      <c r="C346" t="inlineStr">
        <is>
          <t>L-1509-315331828</t>
        </is>
      </c>
      <c r="D346" t="inlineStr">
        <is>
          <t>1066874026</t>
        </is>
      </c>
      <c r="E346" t="inlineStr">
        <is>
          <t>Aaf</t>
        </is>
      </c>
      <c r="F346" t="inlineStr">
        <is>
          <t>https://portal.dnb.de/opac.htm?method=simpleSearch&amp;cqlMode=true&amp;query=idn%3D1066874026</t>
        </is>
      </c>
      <c r="G346" t="inlineStr">
        <is>
          <t>III 33, 1</t>
        </is>
      </c>
      <c r="H346" t="inlineStr">
        <is>
          <t>III 33, 1</t>
        </is>
      </c>
      <c r="I346" t="inlineStr">
        <is>
          <t>X</t>
        </is>
      </c>
      <c r="J346" t="inlineStr">
        <is>
          <t>Gewebeeinband</t>
        </is>
      </c>
      <c r="K346" t="inlineStr">
        <is>
          <t>bis 25 cm</t>
        </is>
      </c>
      <c r="L346" t="inlineStr">
        <is>
          <t>80° bis 110°, einseitig digitalisierbar?</t>
        </is>
      </c>
      <c r="M346" t="inlineStr">
        <is>
          <t>hohler Rücken</t>
        </is>
      </c>
      <c r="N346" t="inlineStr"/>
      <c r="O346" t="inlineStr"/>
      <c r="P346" t="inlineStr"/>
      <c r="Q346" t="n">
        <v>1</v>
      </c>
      <c r="R346" t="inlineStr"/>
      <c r="S346" t="inlineStr"/>
      <c r="T346" t="inlineStr"/>
      <c r="U346" t="inlineStr"/>
      <c r="V346" t="inlineStr"/>
      <c r="W346" t="inlineStr"/>
      <c r="X346" t="inlineStr"/>
      <c r="Y346" t="inlineStr"/>
      <c r="Z346" t="inlineStr"/>
      <c r="AA346" t="inlineStr">
        <is>
          <t>G</t>
        </is>
      </c>
      <c r="AB346" t="inlineStr">
        <is>
          <t>x</t>
        </is>
      </c>
      <c r="AC346" t="inlineStr"/>
      <c r="AD346" t="inlineStr">
        <is>
          <t>h/E</t>
        </is>
      </c>
      <c r="AE346" t="inlineStr"/>
      <c r="AF346" t="inlineStr"/>
      <c r="AG346" t="inlineStr"/>
      <c r="AH346" t="inlineStr"/>
      <c r="AI346" t="inlineStr"/>
      <c r="AJ346" t="inlineStr">
        <is>
          <t>Pa</t>
        </is>
      </c>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is>
          <t>110</t>
        </is>
      </c>
      <c r="AY346" t="inlineStr"/>
      <c r="AZ346" t="inlineStr"/>
      <c r="BA346" t="inlineStr"/>
      <c r="BB346" t="inlineStr">
        <is>
          <t>n</t>
        </is>
      </c>
      <c r="BC346" t="n">
        <v>0</v>
      </c>
      <c r="BD346" t="inlineStr"/>
      <c r="BE346" t="inlineStr"/>
      <c r="BF346" t="inlineStr"/>
      <c r="BG346" t="inlineStr"/>
      <c r="BH346" t="inlineStr"/>
      <c r="BI346" t="inlineStr"/>
      <c r="BJ346" t="inlineStr"/>
      <c r="BK346" t="inlineStr">
        <is>
          <t>Schaden stabil</t>
        </is>
      </c>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row>
    <row r="347">
      <c r="A347" t="b">
        <v>1</v>
      </c>
      <c r="B347" t="n">
        <v>328</v>
      </c>
      <c r="C347" t="inlineStr">
        <is>
          <t>L-1504-315468483</t>
        </is>
      </c>
      <c r="D347" t="inlineStr">
        <is>
          <t>106694072X</t>
        </is>
      </c>
      <c r="E347" t="inlineStr">
        <is>
          <t>Aaf</t>
        </is>
      </c>
      <c r="F347" t="inlineStr">
        <is>
          <t>https://portal.dnb.de/opac.htm?method=simpleSearch&amp;cqlMode=true&amp;query=idn%3D106694072X</t>
        </is>
      </c>
      <c r="G347" t="inlineStr">
        <is>
          <t>III 34, 1</t>
        </is>
      </c>
      <c r="H347" t="inlineStr">
        <is>
          <t>III 34, 1</t>
        </is>
      </c>
      <c r="I347" t="inlineStr"/>
      <c r="J347" t="inlineStr"/>
      <c r="K347" t="inlineStr">
        <is>
          <t>bis 35 cm</t>
        </is>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is>
          <t>Pa</t>
        </is>
      </c>
      <c r="AB347" t="inlineStr"/>
      <c r="AC347" t="inlineStr"/>
      <c r="AD347" t="inlineStr">
        <is>
          <t>h/E</t>
        </is>
      </c>
      <c r="AE347" t="inlineStr"/>
      <c r="AF347" t="inlineStr"/>
      <c r="AG347" t="inlineStr"/>
      <c r="AH347" t="inlineStr"/>
      <c r="AI347" t="inlineStr"/>
      <c r="AJ347" t="inlineStr">
        <is>
          <t>Pa</t>
        </is>
      </c>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is>
          <t>110</t>
        </is>
      </c>
      <c r="AY347" t="inlineStr"/>
      <c r="AZ347" t="inlineStr"/>
      <c r="BA347" t="inlineStr"/>
      <c r="BB347" t="inlineStr">
        <is>
          <t>n</t>
        </is>
      </c>
      <c r="BC347" t="n">
        <v>0</v>
      </c>
      <c r="BD347" t="inlineStr"/>
      <c r="BE347" t="inlineStr"/>
      <c r="BF347" t="inlineStr"/>
      <c r="BG347" t="inlineStr"/>
      <c r="BH347" t="inlineStr"/>
      <c r="BI347" t="inlineStr"/>
      <c r="BJ347" t="inlineStr"/>
      <c r="BK347" t="inlineStr">
        <is>
          <t>Schaden stabil</t>
        </is>
      </c>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row>
    <row r="348">
      <c r="A348" t="b">
        <v>1</v>
      </c>
      <c r="B348" t="n">
        <v>334</v>
      </c>
      <c r="C348" t="inlineStr">
        <is>
          <t>L-1514-170039528</t>
        </is>
      </c>
      <c r="D348" t="inlineStr">
        <is>
          <t>1000120279</t>
        </is>
      </c>
      <c r="E348" t="inlineStr">
        <is>
          <t>Afl</t>
        </is>
      </c>
      <c r="F348" t="inlineStr">
        <is>
          <t>https://portal.dnb.de/opac.htm?method=simpleSearch&amp;cqlMode=true&amp;query=idn%3D1000120279</t>
        </is>
      </c>
      <c r="G348" t="inlineStr">
        <is>
          <t>III 34, 1 a</t>
        </is>
      </c>
      <c r="H348" t="inlineStr">
        <is>
          <t>III 34, 1 a</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n">
        <v>0</v>
      </c>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row>
    <row r="349">
      <c r="A349" t="b">
        <v>1</v>
      </c>
      <c r="B349" t="n">
        <v>335</v>
      </c>
      <c r="C349" t="inlineStr">
        <is>
          <t>L-1517-169971295</t>
        </is>
      </c>
      <c r="D349" t="inlineStr">
        <is>
          <t>1000072649</t>
        </is>
      </c>
      <c r="E349" t="inlineStr">
        <is>
          <t>Aal</t>
        </is>
      </c>
      <c r="F349" t="inlineStr">
        <is>
          <t>https://portal.dnb.de/opac.htm?method=simpleSearch&amp;cqlMode=true&amp;query=idn%3D1000072649</t>
        </is>
      </c>
      <c r="G349" t="inlineStr">
        <is>
          <t>III 34, 1 b</t>
        </is>
      </c>
      <c r="H349" t="inlineStr">
        <is>
          <t>III 34, 1 b</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n">
        <v>0</v>
      </c>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row>
    <row r="350">
      <c r="A350" t="b">
        <v>1</v>
      </c>
      <c r="B350" t="n">
        <v>336</v>
      </c>
      <c r="C350" t="inlineStr">
        <is>
          <t>L-1517-177752815</t>
        </is>
      </c>
      <c r="D350" t="inlineStr">
        <is>
          <t>1002646235</t>
        </is>
      </c>
      <c r="E350" t="inlineStr">
        <is>
          <t>Aal</t>
        </is>
      </c>
      <c r="F350" t="inlineStr">
        <is>
          <t>https://portal.dnb.de/opac.htm?method=simpleSearch&amp;cqlMode=true&amp;query=idn%3D1002646235</t>
        </is>
      </c>
      <c r="G350" t="inlineStr">
        <is>
          <t>III 34, 1 b</t>
        </is>
      </c>
      <c r="H350" t="inlineStr">
        <is>
          <t>III 34, 1 b</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n">
        <v>0</v>
      </c>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row>
    <row r="351">
      <c r="A351" t="b">
        <v>1</v>
      </c>
      <c r="B351" t="n">
        <v>329</v>
      </c>
      <c r="C351" t="inlineStr">
        <is>
          <t>L-1520-315468297</t>
        </is>
      </c>
      <c r="D351" t="inlineStr">
        <is>
          <t>1066940517</t>
        </is>
      </c>
      <c r="E351" t="inlineStr">
        <is>
          <t>Aaf</t>
        </is>
      </c>
      <c r="F351" t="inlineStr">
        <is>
          <t>https://portal.dnb.de/opac.htm?method=simpleSearch&amp;cqlMode=true&amp;query=idn%3D1066940517</t>
        </is>
      </c>
      <c r="G351" t="inlineStr">
        <is>
          <t>III 34, 2</t>
        </is>
      </c>
      <c r="H351" t="inlineStr">
        <is>
          <t>III 34, 2</t>
        </is>
      </c>
      <c r="I351" t="inlineStr"/>
      <c r="J351" t="inlineStr"/>
      <c r="K351" t="inlineStr">
        <is>
          <t>bis 25 cm</t>
        </is>
      </c>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is>
          <t>G</t>
        </is>
      </c>
      <c r="AB351" t="inlineStr">
        <is>
          <t>x</t>
        </is>
      </c>
      <c r="AC351" t="inlineStr"/>
      <c r="AD351" t="inlineStr">
        <is>
          <t>h/E</t>
        </is>
      </c>
      <c r="AE351" t="inlineStr"/>
      <c r="AF351" t="inlineStr"/>
      <c r="AG351" t="inlineStr"/>
      <c r="AH351" t="inlineStr"/>
      <c r="AI351" t="inlineStr"/>
      <c r="AJ351" t="inlineStr">
        <is>
          <t>Pa</t>
        </is>
      </c>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is>
          <t>110</t>
        </is>
      </c>
      <c r="AY351" t="inlineStr"/>
      <c r="AZ351" t="inlineStr"/>
      <c r="BA351" t="inlineStr"/>
      <c r="BB351" t="inlineStr">
        <is>
          <t>n</t>
        </is>
      </c>
      <c r="BC351" t="n">
        <v>0</v>
      </c>
      <c r="BD351" t="inlineStr"/>
      <c r="BE351" t="inlineStr"/>
      <c r="BF351" t="inlineStr"/>
      <c r="BG351" t="inlineStr"/>
      <c r="BH351" t="inlineStr"/>
      <c r="BI351" t="inlineStr"/>
      <c r="BJ351" t="inlineStr"/>
      <c r="BK351" t="inlineStr">
        <is>
          <t>Schaden stabil</t>
        </is>
      </c>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row>
    <row r="352">
      <c r="A352" t="b">
        <v>1</v>
      </c>
      <c r="B352" t="n">
        <v>330</v>
      </c>
      <c r="C352" t="inlineStr">
        <is>
          <t>L-1549-406971676</t>
        </is>
      </c>
      <c r="D352" t="inlineStr">
        <is>
          <t>1132655722</t>
        </is>
      </c>
      <c r="E352" t="inlineStr">
        <is>
          <t>Af</t>
        </is>
      </c>
      <c r="F352" t="inlineStr">
        <is>
          <t>https://portal.dnb.de/opac.htm?method=simpleSearch&amp;cqlMode=true&amp;query=idn%3D1132655722</t>
        </is>
      </c>
      <c r="G352" t="inlineStr">
        <is>
          <t>III 34, 3</t>
        </is>
      </c>
      <c r="H352" t="inlineStr">
        <is>
          <t>III 34, 3</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n">
        <v>0</v>
      </c>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row>
    <row r="353">
      <c r="A353" t="b">
        <v>1</v>
      </c>
      <c r="B353" t="n">
        <v>331</v>
      </c>
      <c r="C353" t="inlineStr">
        <is>
          <t>L-1550-406971684</t>
        </is>
      </c>
      <c r="D353" t="inlineStr">
        <is>
          <t>1132655730</t>
        </is>
      </c>
      <c r="E353" t="inlineStr">
        <is>
          <t>Af</t>
        </is>
      </c>
      <c r="F353" t="inlineStr">
        <is>
          <t>https://portal.dnb.de/opac.htm?method=simpleSearch&amp;cqlMode=true&amp;query=idn%3D1132655730</t>
        </is>
      </c>
      <c r="G353" t="inlineStr">
        <is>
          <t>III 34, 3</t>
        </is>
      </c>
      <c r="H353" t="inlineStr">
        <is>
          <t>III 34, 3</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n">
        <v>0</v>
      </c>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row>
    <row r="354">
      <c r="A354" t="b">
        <v>1</v>
      </c>
      <c r="B354" t="n">
        <v>332</v>
      </c>
      <c r="C354" t="inlineStr">
        <is>
          <t>L-1551-315465670</t>
        </is>
      </c>
      <c r="D354" t="inlineStr">
        <is>
          <t>1066937877</t>
        </is>
      </c>
      <c r="E354" t="inlineStr">
        <is>
          <t>Aaf</t>
        </is>
      </c>
      <c r="F354" t="inlineStr">
        <is>
          <t>https://portal.dnb.de/opac.htm?method=simpleSearch&amp;cqlMode=true&amp;query=idn%3D1066937877</t>
        </is>
      </c>
      <c r="G354" t="inlineStr">
        <is>
          <t>III 34, 4</t>
        </is>
      </c>
      <c r="H354" t="inlineStr">
        <is>
          <t>III 34, 4</t>
        </is>
      </c>
      <c r="I354" t="inlineStr">
        <is>
          <t>X</t>
        </is>
      </c>
      <c r="J354" t="inlineStr">
        <is>
          <t>Halbgewebeband, Schließen, erhabene Buchbeschläge</t>
        </is>
      </c>
      <c r="K354" t="inlineStr">
        <is>
          <t>bis 25 cm</t>
        </is>
      </c>
      <c r="L354" t="inlineStr">
        <is>
          <t>180°</t>
        </is>
      </c>
      <c r="M354" t="inlineStr">
        <is>
          <t>hohler Rücken, welliger Buchblock</t>
        </is>
      </c>
      <c r="N354" t="inlineStr"/>
      <c r="O354" t="inlineStr">
        <is>
          <t>Buchschuh</t>
        </is>
      </c>
      <c r="P354" t="inlineStr">
        <is>
          <t>Nein</t>
        </is>
      </c>
      <c r="Q354" t="n">
        <v>0</v>
      </c>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n">
        <v>0</v>
      </c>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row>
    <row r="355">
      <c r="A355" t="b">
        <v>1</v>
      </c>
      <c r="B355" t="n">
        <v>333</v>
      </c>
      <c r="C355" t="inlineStr">
        <is>
          <t>L-1553-178401951</t>
        </is>
      </c>
      <c r="D355" t="inlineStr">
        <is>
          <t>1002893801</t>
        </is>
      </c>
      <c r="E355" t="inlineStr">
        <is>
          <t>Aal</t>
        </is>
      </c>
      <c r="F355" t="inlineStr">
        <is>
          <t>https://portal.dnb.de/opac.htm?method=simpleSearch&amp;cqlMode=true&amp;query=idn%3D1002893801</t>
        </is>
      </c>
      <c r="G355" t="inlineStr">
        <is>
          <t>III 34, 5</t>
        </is>
      </c>
      <c r="H355" t="inlineStr">
        <is>
          <t>III 34, 5</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n">
        <v>0</v>
      </c>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row>
    <row r="356">
      <c r="A356" t="b">
        <v>1</v>
      </c>
      <c r="B356" t="n">
        <v>337</v>
      </c>
      <c r="C356" t="inlineStr">
        <is>
          <t>L-1513-31532886X</t>
        </is>
      </c>
      <c r="D356" t="inlineStr">
        <is>
          <t>1066871000</t>
        </is>
      </c>
      <c r="E356" t="inlineStr">
        <is>
          <t>Aaf</t>
        </is>
      </c>
      <c r="F356" t="inlineStr">
        <is>
          <t>https://portal.dnb.de/opac.htm?method=simpleSearch&amp;cqlMode=true&amp;query=idn%3D1066871000</t>
        </is>
      </c>
      <c r="G356" t="inlineStr">
        <is>
          <t>III 35, 1</t>
        </is>
      </c>
      <c r="H356" t="inlineStr">
        <is>
          <t>III 35, 1</t>
        </is>
      </c>
      <c r="I356" t="inlineStr">
        <is>
          <t>X</t>
        </is>
      </c>
      <c r="J356" t="inlineStr">
        <is>
          <t>Halbledereinband, Schließen, erhabene Buchbeschläge</t>
        </is>
      </c>
      <c r="K356" t="inlineStr">
        <is>
          <t>bis 35 cm</t>
        </is>
      </c>
      <c r="L356" t="inlineStr">
        <is>
          <t>180°</t>
        </is>
      </c>
      <c r="M356" t="inlineStr">
        <is>
          <t>hohler Rücken</t>
        </is>
      </c>
      <c r="N356" t="inlineStr"/>
      <c r="O356" t="inlineStr"/>
      <c r="P356" t="inlineStr"/>
      <c r="Q356" t="n">
        <v>0</v>
      </c>
      <c r="R356" t="inlineStr"/>
      <c r="S356" t="inlineStr"/>
      <c r="T356" t="inlineStr"/>
      <c r="U356" t="inlineStr"/>
      <c r="V356" t="inlineStr"/>
      <c r="W356" t="inlineStr"/>
      <c r="X356" t="inlineStr"/>
      <c r="Y356" t="inlineStr"/>
      <c r="Z356" t="inlineStr"/>
      <c r="AA356" t="inlineStr">
        <is>
          <t>HL</t>
        </is>
      </c>
      <c r="AB356" t="inlineStr">
        <is>
          <t>x</t>
        </is>
      </c>
      <c r="AC356" t="inlineStr"/>
      <c r="AD356" t="inlineStr">
        <is>
          <t>h/E</t>
        </is>
      </c>
      <c r="AE356" t="inlineStr"/>
      <c r="AF356" t="inlineStr"/>
      <c r="AG356" t="inlineStr"/>
      <c r="AH356" t="inlineStr"/>
      <c r="AI356" t="inlineStr"/>
      <c r="AJ356" t="inlineStr">
        <is>
          <t>Pa</t>
        </is>
      </c>
      <c r="AK356" t="inlineStr"/>
      <c r="AL356" t="inlineStr"/>
      <c r="AM356" t="inlineStr"/>
      <c r="AN356" t="inlineStr"/>
      <c r="AO356" t="inlineStr"/>
      <c r="AP356" t="inlineStr"/>
      <c r="AQ356" t="inlineStr"/>
      <c r="AR356" t="inlineStr"/>
      <c r="AS356" t="inlineStr"/>
      <c r="AT356" t="inlineStr">
        <is>
          <t>R</t>
        </is>
      </c>
      <c r="AU356" t="inlineStr">
        <is>
          <t>x</t>
        </is>
      </c>
      <c r="AV356" t="inlineStr"/>
      <c r="AW356" t="inlineStr"/>
      <c r="AX356" t="inlineStr">
        <is>
          <t>110</t>
        </is>
      </c>
      <c r="AY356" t="inlineStr"/>
      <c r="AZ356" t="inlineStr"/>
      <c r="BA356" t="inlineStr"/>
      <c r="BB356" t="inlineStr">
        <is>
          <t>n</t>
        </is>
      </c>
      <c r="BC356" t="n">
        <v>0</v>
      </c>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row>
    <row r="357">
      <c r="A357" t="b">
        <v>0</v>
      </c>
      <c r="B357" t="n">
        <v>338</v>
      </c>
      <c r="C357" t="inlineStr">
        <is>
          <t>L-1511-414748662</t>
        </is>
      </c>
      <c r="D357" t="inlineStr">
        <is>
          <t>1003962432</t>
        </is>
      </c>
      <c r="E357" t="inlineStr"/>
      <c r="F357" t="inlineStr">
        <is>
          <t>https://portal.dnb.de/opac.htm?method=simpleSearch&amp;cqlMode=true&amp;query=idn%3D1003962432</t>
        </is>
      </c>
      <c r="G357" t="inlineStr">
        <is>
          <t>III 36, 1</t>
        </is>
      </c>
      <c r="H357" t="inlineStr"/>
      <c r="I357" t="inlineStr">
        <is>
          <t>X</t>
        </is>
      </c>
      <c r="J357" t="inlineStr">
        <is>
          <t>Ledereinband, Schließen, erhabene Buchbeschläge</t>
        </is>
      </c>
      <c r="K357" t="inlineStr">
        <is>
          <t>bis 25 cm</t>
        </is>
      </c>
      <c r="L357" t="inlineStr">
        <is>
          <t>180°</t>
        </is>
      </c>
      <c r="M357" t="inlineStr">
        <is>
          <t>hohler Rücken</t>
        </is>
      </c>
      <c r="N357" t="inlineStr"/>
      <c r="O357" t="inlineStr">
        <is>
          <t>Buchschuh</t>
        </is>
      </c>
      <c r="P357" t="inlineStr">
        <is>
          <t>Nein</t>
        </is>
      </c>
      <c r="Q357" t="n">
        <v>1</v>
      </c>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n">
        <v>0</v>
      </c>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row>
    <row r="358">
      <c r="A358" t="b">
        <v>1</v>
      </c>
      <c r="B358" t="inlineStr"/>
      <c r="C358" t="inlineStr">
        <is>
          <t>L-9999-414748743</t>
        </is>
      </c>
      <c r="D358" t="inlineStr">
        <is>
          <t>1138244880</t>
        </is>
      </c>
      <c r="E358" t="inlineStr">
        <is>
          <t>Qd</t>
        </is>
      </c>
      <c r="F358" t="inlineStr"/>
      <c r="G358" t="inlineStr">
        <is>
          <t>III 36, 1</t>
        </is>
      </c>
      <c r="H358" t="inlineStr">
        <is>
          <t>III 36, 1</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row>
    <row r="359">
      <c r="A359" t="b">
        <v>0</v>
      </c>
      <c r="B359" t="n">
        <v>351</v>
      </c>
      <c r="C359" t="inlineStr">
        <is>
          <t>L-1881-168463865</t>
        </is>
      </c>
      <c r="D359" t="inlineStr">
        <is>
          <t>999501941</t>
        </is>
      </c>
      <c r="E359" t="inlineStr"/>
      <c r="F359" t="inlineStr">
        <is>
          <t>https://portal.dnb.de/opac.htm?method=simpleSearch&amp;cqlMode=true&amp;query=idn%3D999501941</t>
        </is>
      </c>
      <c r="G359" t="inlineStr">
        <is>
          <t>III 36, 1 (Angebundenes Werk)</t>
        </is>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n">
        <v>0</v>
      </c>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row>
    <row r="360">
      <c r="A360" t="b">
        <v>1</v>
      </c>
      <c r="B360" t="n">
        <v>339</v>
      </c>
      <c r="C360" t="inlineStr">
        <is>
          <t>L-1531-315462965</t>
        </is>
      </c>
      <c r="D360" t="inlineStr">
        <is>
          <t>1066934975</t>
        </is>
      </c>
      <c r="E360" t="inlineStr">
        <is>
          <t>Aaf</t>
        </is>
      </c>
      <c r="F360" t="inlineStr">
        <is>
          <t>https://portal.dnb.de/opac.htm?method=simpleSearch&amp;cqlMode=true&amp;query=idn%3D1066934975</t>
        </is>
      </c>
      <c r="G360" t="inlineStr">
        <is>
          <t>III 36, 2</t>
        </is>
      </c>
      <c r="H360" t="inlineStr">
        <is>
          <t>III 36, 2</t>
        </is>
      </c>
      <c r="I360" t="inlineStr">
        <is>
          <t>X</t>
        </is>
      </c>
      <c r="J360" t="inlineStr">
        <is>
          <t>Ledereinband, Schließen, erhabene Buchbeschläge</t>
        </is>
      </c>
      <c r="K360" t="inlineStr">
        <is>
          <t>bis 25 cm</t>
        </is>
      </c>
      <c r="L360" t="inlineStr">
        <is>
          <t>180°</t>
        </is>
      </c>
      <c r="M360" t="inlineStr">
        <is>
          <t>hohler Rücken</t>
        </is>
      </c>
      <c r="N360" t="inlineStr"/>
      <c r="O360" t="inlineStr">
        <is>
          <t>Buchschuh</t>
        </is>
      </c>
      <c r="P360" t="inlineStr">
        <is>
          <t>Nein</t>
        </is>
      </c>
      <c r="Q360" t="n">
        <v>0</v>
      </c>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n">
        <v>0</v>
      </c>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row>
    <row r="361">
      <c r="A361" t="b">
        <v>1</v>
      </c>
      <c r="B361" t="n">
        <v>340</v>
      </c>
      <c r="C361" t="inlineStr">
        <is>
          <t>L-1531-315301937</t>
        </is>
      </c>
      <c r="D361" t="inlineStr">
        <is>
          <t>1066842191</t>
        </is>
      </c>
      <c r="E361" t="inlineStr">
        <is>
          <t>Aaf</t>
        </is>
      </c>
      <c r="F361" t="inlineStr">
        <is>
          <t>https://portal.dnb.de/opac.htm?method=simpleSearch&amp;cqlMode=true&amp;query=idn%3D1066842191</t>
        </is>
      </c>
      <c r="G361" t="inlineStr">
        <is>
          <t>III 36, 3</t>
        </is>
      </c>
      <c r="H361" t="inlineStr">
        <is>
          <t>III 36, 3</t>
        </is>
      </c>
      <c r="I361" t="inlineStr">
        <is>
          <t>X</t>
        </is>
      </c>
      <c r="J361" t="inlineStr">
        <is>
          <t>Pergamentband</t>
        </is>
      </c>
      <c r="K361" t="inlineStr">
        <is>
          <t>bis 25 cm</t>
        </is>
      </c>
      <c r="L361" t="inlineStr">
        <is>
          <t>180°</t>
        </is>
      </c>
      <c r="M361" t="inlineStr">
        <is>
          <t>hohler Rücken, Einband mit Schutz- oder Stoßkanten</t>
        </is>
      </c>
      <c r="N361" t="inlineStr"/>
      <c r="O361" t="inlineStr">
        <is>
          <t>Kassette</t>
        </is>
      </c>
      <c r="P361" t="inlineStr">
        <is>
          <t>Nein</t>
        </is>
      </c>
      <c r="Q361" t="n">
        <v>0</v>
      </c>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n">
        <v>0</v>
      </c>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row>
    <row r="362">
      <c r="A362" t="b">
        <v>1</v>
      </c>
      <c r="B362" t="n">
        <v>341</v>
      </c>
      <c r="C362" t="inlineStr">
        <is>
          <t>L-1531-315493496</t>
        </is>
      </c>
      <c r="D362" t="inlineStr">
        <is>
          <t>1066963223</t>
        </is>
      </c>
      <c r="E362" t="inlineStr">
        <is>
          <t>Aaf</t>
        </is>
      </c>
      <c r="F362" t="inlineStr">
        <is>
          <t>https://portal.dnb.de/opac.htm?method=simpleSearch&amp;cqlMode=true&amp;query=idn%3D1066963223</t>
        </is>
      </c>
      <c r="G362" t="inlineStr">
        <is>
          <t>III 36, 4</t>
        </is>
      </c>
      <c r="H362" t="inlineStr">
        <is>
          <t>III 36, 4</t>
        </is>
      </c>
      <c r="I362" t="inlineStr">
        <is>
          <t>X</t>
        </is>
      </c>
      <c r="J362" t="inlineStr">
        <is>
          <t>Pergamentband</t>
        </is>
      </c>
      <c r="K362" t="inlineStr">
        <is>
          <t>bis 35 cm</t>
        </is>
      </c>
      <c r="L362" t="inlineStr">
        <is>
          <t>180°</t>
        </is>
      </c>
      <c r="M362" t="inlineStr">
        <is>
          <t>hohler Rücken</t>
        </is>
      </c>
      <c r="N362" t="inlineStr"/>
      <c r="O362" t="inlineStr">
        <is>
          <t>Kassette</t>
        </is>
      </c>
      <c r="P362" t="inlineStr">
        <is>
          <t>Nein</t>
        </is>
      </c>
      <c r="Q362" t="n">
        <v>0</v>
      </c>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n">
        <v>0</v>
      </c>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row>
    <row r="363">
      <c r="A363" t="b">
        <v>1</v>
      </c>
      <c r="B363" t="n">
        <v>342</v>
      </c>
      <c r="C363" t="inlineStr">
        <is>
          <t>L-1531-175175608</t>
        </is>
      </c>
      <c r="D363" t="inlineStr">
        <is>
          <t>1001583299</t>
        </is>
      </c>
      <c r="E363" t="inlineStr">
        <is>
          <t>Aal</t>
        </is>
      </c>
      <c r="F363" t="inlineStr">
        <is>
          <t>https://portal.dnb.de/opac.htm?method=simpleSearch&amp;cqlMode=true&amp;query=idn%3D1001583299</t>
        </is>
      </c>
      <c r="G363" t="inlineStr">
        <is>
          <t>III 36, 5</t>
        </is>
      </c>
      <c r="H363" t="inlineStr">
        <is>
          <t>III 36, 5</t>
        </is>
      </c>
      <c r="I363" t="inlineStr"/>
      <c r="J363" t="inlineStr">
        <is>
          <t>Halbpergamentband</t>
        </is>
      </c>
      <c r="K363" t="inlineStr">
        <is>
          <t>bis 25 cm</t>
        </is>
      </c>
      <c r="L363" t="inlineStr">
        <is>
          <t>180°</t>
        </is>
      </c>
      <c r="M363" t="inlineStr">
        <is>
          <t>hohler Rücken</t>
        </is>
      </c>
      <c r="N363" t="inlineStr"/>
      <c r="O363" t="inlineStr"/>
      <c r="P363" t="inlineStr"/>
      <c r="Q363" t="n">
        <v>0</v>
      </c>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n">
        <v>0</v>
      </c>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row>
    <row r="364">
      <c r="A364" t="b">
        <v>1</v>
      </c>
      <c r="B364" t="n">
        <v>353</v>
      </c>
      <c r="C364" t="inlineStr">
        <is>
          <t>L-1532-315493585</t>
        </is>
      </c>
      <c r="D364" t="inlineStr">
        <is>
          <t>1066963320</t>
        </is>
      </c>
      <c r="E364" t="inlineStr">
        <is>
          <t>Aaf</t>
        </is>
      </c>
      <c r="F364" t="inlineStr">
        <is>
          <t>https://portal.dnb.de/opac.htm?method=simpleSearch&amp;cqlMode=true&amp;query=idn%3D1066963320</t>
        </is>
      </c>
      <c r="G364" t="inlineStr">
        <is>
          <t>III 36, 5 a</t>
        </is>
      </c>
      <c r="H364" t="inlineStr">
        <is>
          <t>III 36, 5 a</t>
        </is>
      </c>
      <c r="I364" t="inlineStr">
        <is>
          <t>X</t>
        </is>
      </c>
      <c r="J364" t="inlineStr">
        <is>
          <t>Halbledereinband, Schließen, erhabene Buchbeschläge</t>
        </is>
      </c>
      <c r="K364" t="inlineStr">
        <is>
          <t>bis 25 cm</t>
        </is>
      </c>
      <c r="L364" t="inlineStr">
        <is>
          <t>80° bis 110°, einseitig digitalisierbar?</t>
        </is>
      </c>
      <c r="M364" t="inlineStr">
        <is>
          <t>hohler Rücken</t>
        </is>
      </c>
      <c r="N364" t="inlineStr"/>
      <c r="O364" t="inlineStr">
        <is>
          <t>Buchschuh</t>
        </is>
      </c>
      <c r="P364" t="inlineStr">
        <is>
          <t>Nein</t>
        </is>
      </c>
      <c r="Q364" t="n">
        <v>0</v>
      </c>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n">
        <v>0</v>
      </c>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row>
    <row r="365">
      <c r="A365" t="b">
        <v>1</v>
      </c>
      <c r="B365" t="n">
        <v>343</v>
      </c>
      <c r="C365" t="inlineStr">
        <is>
          <t>L-1533-315332182</t>
        </is>
      </c>
      <c r="D365" t="inlineStr">
        <is>
          <t>1066874379</t>
        </is>
      </c>
      <c r="E365" t="inlineStr">
        <is>
          <t>Aaf</t>
        </is>
      </c>
      <c r="F365" t="inlineStr">
        <is>
          <t>https://portal.dnb.de/opac.htm?method=simpleSearch&amp;cqlMode=true&amp;query=idn%3D1066874379</t>
        </is>
      </c>
      <c r="G365" t="inlineStr">
        <is>
          <t>III 36, 6</t>
        </is>
      </c>
      <c r="H365" t="inlineStr">
        <is>
          <t>III 36, 6</t>
        </is>
      </c>
      <c r="I365" t="inlineStr">
        <is>
          <t>X</t>
        </is>
      </c>
      <c r="J365" t="inlineStr">
        <is>
          <t>Papier- oder Pappeinband</t>
        </is>
      </c>
      <c r="K365" t="inlineStr">
        <is>
          <t>bis 25 cm</t>
        </is>
      </c>
      <c r="L365" t="inlineStr">
        <is>
          <t>180°</t>
        </is>
      </c>
      <c r="M365" t="inlineStr">
        <is>
          <t>hohler Rücken</t>
        </is>
      </c>
      <c r="N365" t="inlineStr"/>
      <c r="O365" t="inlineStr"/>
      <c r="P365" t="inlineStr"/>
      <c r="Q365" t="n">
        <v>0</v>
      </c>
      <c r="R365" t="inlineStr"/>
      <c r="S365" t="inlineStr"/>
      <c r="T365" t="inlineStr"/>
      <c r="U365" t="inlineStr"/>
      <c r="V365" t="inlineStr"/>
      <c r="W365" t="inlineStr"/>
      <c r="X365" t="inlineStr"/>
      <c r="Y365" t="inlineStr"/>
      <c r="Z365" t="inlineStr"/>
      <c r="AA365" t="inlineStr">
        <is>
          <t>Pg (Mak.)</t>
        </is>
      </c>
      <c r="AB365" t="inlineStr"/>
      <c r="AC365" t="inlineStr"/>
      <c r="AD365" t="inlineStr">
        <is>
          <t>h</t>
        </is>
      </c>
      <c r="AE365" t="inlineStr"/>
      <c r="AF365" t="inlineStr"/>
      <c r="AG365" t="inlineStr"/>
      <c r="AH365" t="inlineStr"/>
      <c r="AI365" t="inlineStr"/>
      <c r="AJ365" t="inlineStr">
        <is>
          <t>Pa</t>
        </is>
      </c>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is>
          <t>110</t>
        </is>
      </c>
      <c r="AY365" t="inlineStr"/>
      <c r="AZ365" t="inlineStr"/>
      <c r="BA365" t="inlineStr"/>
      <c r="BB365" t="inlineStr">
        <is>
          <t>n</t>
        </is>
      </c>
      <c r="BC365" t="n">
        <v>0</v>
      </c>
      <c r="BD365" t="inlineStr"/>
      <c r="BE365" t="inlineStr"/>
      <c r="BF365" t="inlineStr"/>
      <c r="BG365" t="inlineStr"/>
      <c r="BH365" t="inlineStr"/>
      <c r="BI365" t="inlineStr"/>
      <c r="BJ365" t="inlineStr"/>
      <c r="BK365" t="inlineStr">
        <is>
          <t>Schaden stabil</t>
        </is>
      </c>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row>
    <row r="366">
      <c r="A366" t="b">
        <v>1</v>
      </c>
      <c r="B366" t="n">
        <v>344</v>
      </c>
      <c r="C366" t="inlineStr">
        <is>
          <t>L-1533-315492465</t>
        </is>
      </c>
      <c r="D366" t="inlineStr">
        <is>
          <t>1066962065</t>
        </is>
      </c>
      <c r="E366" t="inlineStr">
        <is>
          <t>Aaf</t>
        </is>
      </c>
      <c r="F366" t="inlineStr">
        <is>
          <t>https://portal.dnb.de/opac.htm?method=simpleSearch&amp;cqlMode=true&amp;query=idn%3D1066962065</t>
        </is>
      </c>
      <c r="G366" t="inlineStr">
        <is>
          <t>III 36, 7</t>
        </is>
      </c>
      <c r="H366" t="inlineStr">
        <is>
          <t>III 36, 7</t>
        </is>
      </c>
      <c r="I366" t="inlineStr">
        <is>
          <t>X</t>
        </is>
      </c>
      <c r="J366" t="inlineStr">
        <is>
          <t>Ledereinband, Schließen, erhabene Buchbeschläge</t>
        </is>
      </c>
      <c r="K366" t="inlineStr">
        <is>
          <t>bis 25 cm</t>
        </is>
      </c>
      <c r="L366" t="inlineStr">
        <is>
          <t>80° bis 110°, einseitig digitalisierbar?</t>
        </is>
      </c>
      <c r="M366" t="inlineStr">
        <is>
          <t>hohler Rücken, Schrift bis in den Falz</t>
        </is>
      </c>
      <c r="N366" t="inlineStr"/>
      <c r="O366" t="inlineStr">
        <is>
          <t>Buchschuh</t>
        </is>
      </c>
      <c r="P366" t="inlineStr">
        <is>
          <t>Nein</t>
        </is>
      </c>
      <c r="Q366" t="n">
        <v>0</v>
      </c>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n">
        <v>0</v>
      </c>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row>
    <row r="367">
      <c r="A367" t="b">
        <v>1</v>
      </c>
      <c r="B367" t="n">
        <v>354</v>
      </c>
      <c r="C367" t="inlineStr">
        <is>
          <t>L-1553-167584758</t>
        </is>
      </c>
      <c r="D367" t="inlineStr">
        <is>
          <t>999124927</t>
        </is>
      </c>
      <c r="E367" t="inlineStr">
        <is>
          <t>Aal</t>
        </is>
      </c>
      <c r="F367" t="inlineStr">
        <is>
          <t>https://portal.dnb.de/opac.htm?method=simpleSearch&amp;cqlMode=true&amp;query=idn%3D999124927</t>
        </is>
      </c>
      <c r="G367" t="inlineStr">
        <is>
          <t>III 36, 7 a</t>
        </is>
      </c>
      <c r="H367" t="inlineStr">
        <is>
          <t>III 36, 7a</t>
        </is>
      </c>
      <c r="I367" t="inlineStr">
        <is>
          <t>X</t>
        </is>
      </c>
      <c r="J367" t="inlineStr">
        <is>
          <t>Pergamentband</t>
        </is>
      </c>
      <c r="K367" t="inlineStr">
        <is>
          <t>bis 35 cm</t>
        </is>
      </c>
      <c r="L367" t="inlineStr">
        <is>
          <t>80° bis 110°, einseitig digitalisierbar?</t>
        </is>
      </c>
      <c r="M367" t="inlineStr">
        <is>
          <t>hohler Rücken</t>
        </is>
      </c>
      <c r="N367" t="inlineStr"/>
      <c r="O367" t="inlineStr">
        <is>
          <t xml:space="preserve">Papierumschlag </t>
        </is>
      </c>
      <c r="P367" t="inlineStr">
        <is>
          <t>Ja</t>
        </is>
      </c>
      <c r="Q367" t="n">
        <v>0</v>
      </c>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n">
        <v>0</v>
      </c>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row>
    <row r="368">
      <c r="A368" t="b">
        <v>1</v>
      </c>
      <c r="B368" t="n">
        <v>345</v>
      </c>
      <c r="C368" t="inlineStr">
        <is>
          <t>L-1555-315488506</t>
        </is>
      </c>
      <c r="D368" t="inlineStr">
        <is>
          <t>1066957878</t>
        </is>
      </c>
      <c r="E368" t="inlineStr">
        <is>
          <t>Aaf</t>
        </is>
      </c>
      <c r="F368" t="inlineStr">
        <is>
          <t>https://portal.dnb.de/opac.htm?method=simpleSearch&amp;cqlMode=true&amp;query=idn%3D1066957878</t>
        </is>
      </c>
      <c r="G368" t="inlineStr">
        <is>
          <t>III 36, 8</t>
        </is>
      </c>
      <c r="H368" t="inlineStr">
        <is>
          <t>III 36, 8</t>
        </is>
      </c>
      <c r="I368" t="inlineStr">
        <is>
          <t>X</t>
        </is>
      </c>
      <c r="J368" t="inlineStr">
        <is>
          <t>Halbgewebeband, Schließen, erhabene Buchbeschläge</t>
        </is>
      </c>
      <c r="K368" t="inlineStr">
        <is>
          <t>bis 25 cm</t>
        </is>
      </c>
      <c r="L368" t="inlineStr">
        <is>
          <t>180°</t>
        </is>
      </c>
      <c r="M368" t="inlineStr">
        <is>
          <t>hohler Rücken</t>
        </is>
      </c>
      <c r="N368" t="inlineStr"/>
      <c r="O368" t="inlineStr">
        <is>
          <t>Buchschuh</t>
        </is>
      </c>
      <c r="P368" t="inlineStr">
        <is>
          <t>Nein</t>
        </is>
      </c>
      <c r="Q368" t="n">
        <v>0</v>
      </c>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n">
        <v>0</v>
      </c>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row>
    <row r="369">
      <c r="A369" t="b">
        <v>1</v>
      </c>
      <c r="B369" t="n">
        <v>346</v>
      </c>
      <c r="C369" t="inlineStr">
        <is>
          <t>L-1556-315493763</t>
        </is>
      </c>
      <c r="D369" t="inlineStr">
        <is>
          <t>1066963533</t>
        </is>
      </c>
      <c r="E369" t="inlineStr">
        <is>
          <t>Aaf</t>
        </is>
      </c>
      <c r="F369" t="inlineStr">
        <is>
          <t>https://portal.dnb.de/opac.htm?method=simpleSearch&amp;cqlMode=true&amp;query=idn%3D1066963533</t>
        </is>
      </c>
      <c r="G369" t="inlineStr">
        <is>
          <t>III 36, 9</t>
        </is>
      </c>
      <c r="H369" t="inlineStr">
        <is>
          <t>III 36, 9</t>
        </is>
      </c>
      <c r="I369" t="inlineStr">
        <is>
          <t>X</t>
        </is>
      </c>
      <c r="J369" t="inlineStr">
        <is>
          <t>Pergamentband</t>
        </is>
      </c>
      <c r="K369" t="inlineStr">
        <is>
          <t>bis 25 cm</t>
        </is>
      </c>
      <c r="L369" t="inlineStr">
        <is>
          <t>80° bis 110°, einseitig digitalisierbar?</t>
        </is>
      </c>
      <c r="M369" t="inlineStr">
        <is>
          <t>hohler Rücken</t>
        </is>
      </c>
      <c r="N369" t="inlineStr"/>
      <c r="O369" t="inlineStr">
        <is>
          <t>Kassette</t>
        </is>
      </c>
      <c r="P369" t="inlineStr">
        <is>
          <t>Nein</t>
        </is>
      </c>
      <c r="Q369" t="n">
        <v>0</v>
      </c>
      <c r="R369" t="inlineStr"/>
      <c r="S369" t="inlineStr">
        <is>
          <t>Kassette enthält auch alten Einband</t>
        </is>
      </c>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n">
        <v>0</v>
      </c>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row>
    <row r="370">
      <c r="A370" t="b">
        <v>1</v>
      </c>
      <c r="B370" t="n">
        <v>347</v>
      </c>
      <c r="C370" t="inlineStr">
        <is>
          <t>L-1560-315493194</t>
        </is>
      </c>
      <c r="D370" t="inlineStr">
        <is>
          <t>1066962928</t>
        </is>
      </c>
      <c r="E370" t="inlineStr">
        <is>
          <t>Aaf</t>
        </is>
      </c>
      <c r="F370" t="inlineStr">
        <is>
          <t>https://portal.dnb.de/opac.htm?method=simpleSearch&amp;cqlMode=true&amp;query=idn%3D1066962928</t>
        </is>
      </c>
      <c r="G370" t="inlineStr">
        <is>
          <t>III 36, 10</t>
        </is>
      </c>
      <c r="H370" t="inlineStr">
        <is>
          <t>III 36, 10</t>
        </is>
      </c>
      <c r="I370" t="inlineStr">
        <is>
          <t>X</t>
        </is>
      </c>
      <c r="J370" t="inlineStr">
        <is>
          <t>Ledereinband, Schließen, erhabene Buchbeschläge</t>
        </is>
      </c>
      <c r="K370" t="inlineStr">
        <is>
          <t>bis 25 cm</t>
        </is>
      </c>
      <c r="L370" t="inlineStr">
        <is>
          <t>80° bis 110°, einseitig digitalisierbar?</t>
        </is>
      </c>
      <c r="M370" t="inlineStr">
        <is>
          <t>fester Rücken mit Schmuckprägung, Schrift bis in den Falz</t>
        </is>
      </c>
      <c r="N370" t="inlineStr"/>
      <c r="O370" t="inlineStr">
        <is>
          <t>Buchschuh</t>
        </is>
      </c>
      <c r="P370" t="inlineStr">
        <is>
          <t>Nein</t>
        </is>
      </c>
      <c r="Q370" t="n">
        <v>1</v>
      </c>
      <c r="R370" t="inlineStr"/>
      <c r="S370" t="inlineStr"/>
      <c r="T370" t="inlineStr"/>
      <c r="U370" t="inlineStr"/>
      <c r="V370" t="inlineStr"/>
      <c r="W370" t="inlineStr"/>
      <c r="X370" t="inlineStr"/>
      <c r="Y370" t="inlineStr"/>
      <c r="Z370" t="inlineStr"/>
      <c r="AA370" t="inlineStr">
        <is>
          <t>HD</t>
        </is>
      </c>
      <c r="AB370" t="inlineStr"/>
      <c r="AC370" t="inlineStr"/>
      <c r="AD370" t="inlineStr">
        <is>
          <t>f</t>
        </is>
      </c>
      <c r="AE370" t="inlineStr"/>
      <c r="AF370" t="inlineStr"/>
      <c r="AG370" t="inlineStr"/>
      <c r="AH370" t="inlineStr"/>
      <c r="AI370" t="inlineStr"/>
      <c r="AJ370" t="inlineStr">
        <is>
          <t>Pa</t>
        </is>
      </c>
      <c r="AK370" t="inlineStr"/>
      <c r="AL370" t="inlineStr">
        <is>
          <t>x</t>
        </is>
      </c>
      <c r="AM370" t="inlineStr"/>
      <c r="AN370" t="inlineStr"/>
      <c r="AO370" t="inlineStr"/>
      <c r="AP370" t="inlineStr"/>
      <c r="AQ370" t="inlineStr"/>
      <c r="AR370" t="inlineStr"/>
      <c r="AS370" t="inlineStr"/>
      <c r="AT370" t="inlineStr"/>
      <c r="AU370" t="inlineStr"/>
      <c r="AV370" t="inlineStr"/>
      <c r="AW370" t="inlineStr"/>
      <c r="AX370" t="inlineStr">
        <is>
          <t>60</t>
        </is>
      </c>
      <c r="AY370" t="inlineStr"/>
      <c r="AZ370" t="inlineStr"/>
      <c r="BA370" t="inlineStr"/>
      <c r="BB370" t="inlineStr">
        <is>
          <t>ja vor</t>
        </is>
      </c>
      <c r="BC370" t="n">
        <v>1</v>
      </c>
      <c r="BD370" t="inlineStr"/>
      <c r="BE370" t="inlineStr"/>
      <c r="BF370" t="inlineStr"/>
      <c r="BG370" t="inlineStr">
        <is>
          <t>x</t>
        </is>
      </c>
      <c r="BH370" t="inlineStr"/>
      <c r="BI370" t="inlineStr"/>
      <c r="BJ370" t="inlineStr"/>
      <c r="BK370" t="inlineStr"/>
      <c r="BL370" t="inlineStr"/>
      <c r="BM370" t="inlineStr"/>
      <c r="BN370" t="inlineStr">
        <is>
          <t>x</t>
        </is>
      </c>
      <c r="BO370" t="inlineStr"/>
      <c r="BP370" t="inlineStr">
        <is>
          <t>x</t>
        </is>
      </c>
      <c r="BQ370" t="inlineStr"/>
      <c r="BR370" t="inlineStr"/>
      <c r="BS370" t="inlineStr"/>
      <c r="BT370" t="inlineStr"/>
      <c r="BU370" t="inlineStr"/>
      <c r="BV370" t="inlineStr">
        <is>
          <t>x</t>
        </is>
      </c>
      <c r="BW370" t="inlineStr"/>
      <c r="BX370" t="inlineStr"/>
      <c r="BY370" t="inlineStr"/>
      <c r="BZ370" t="inlineStr"/>
      <c r="CA370" t="n">
        <v>1</v>
      </c>
      <c r="CB370" t="inlineStr">
        <is>
          <t>am Rücken Leder fixieren und mit JP überfangen, Schließe: ggf. Material einfügen</t>
        </is>
      </c>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row>
    <row r="371">
      <c r="A371" t="b">
        <v>0</v>
      </c>
      <c r="B371" t="n">
        <v>348</v>
      </c>
      <c r="C371" t="inlineStr">
        <is>
          <t>L-9999-406955883</t>
        </is>
      </c>
      <c r="D371" t="inlineStr">
        <is>
          <t>1132638577</t>
        </is>
      </c>
      <c r="E371" t="inlineStr"/>
      <c r="F371" t="inlineStr">
        <is>
          <t>https://portal.dnb.de/opac.htm?method=simpleSearch&amp;cqlMode=true&amp;query=idn%3D1132638577</t>
        </is>
      </c>
      <c r="G371" t="inlineStr">
        <is>
          <t>III 36, 11</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is>
          <t>DA</t>
        </is>
      </c>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n">
        <v>0</v>
      </c>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row>
    <row r="372">
      <c r="A372" t="b">
        <v>0</v>
      </c>
      <c r="B372" t="n">
        <v>349</v>
      </c>
      <c r="C372" t="inlineStr">
        <is>
          <t>L-1550-315492201</t>
        </is>
      </c>
      <c r="D372" t="inlineStr">
        <is>
          <t>1066961808</t>
        </is>
      </c>
      <c r="E372" t="inlineStr"/>
      <c r="F372" t="inlineStr">
        <is>
          <t>https://portal.dnb.de/opac.htm?method=simpleSearch&amp;cqlMode=true&amp;query=idn%3D1066961808</t>
        </is>
      </c>
      <c r="G372" t="inlineStr">
        <is>
          <t>III 36, 12</t>
        </is>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is>
          <t>DA</t>
        </is>
      </c>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n">
        <v>0</v>
      </c>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row>
    <row r="373">
      <c r="A373" t="b">
        <v>1</v>
      </c>
      <c r="B373" t="n">
        <v>350</v>
      </c>
      <c r="C373" t="inlineStr">
        <is>
          <t>L-1555-16764758X</t>
        </is>
      </c>
      <c r="D373" t="inlineStr">
        <is>
          <t>999174002</t>
        </is>
      </c>
      <c r="E373" t="inlineStr">
        <is>
          <t>Aal</t>
        </is>
      </c>
      <c r="F373" t="inlineStr">
        <is>
          <t>https://portal.dnb.de/opac.htm?method=simpleSearch&amp;cqlMode=true&amp;query=idn%3D999174002</t>
        </is>
      </c>
      <c r="G373" t="inlineStr">
        <is>
          <t>III 36, 13</t>
        </is>
      </c>
      <c r="H373" t="inlineStr">
        <is>
          <t>III 36, 13</t>
        </is>
      </c>
      <c r="I373" t="inlineStr"/>
      <c r="J373" t="inlineStr">
        <is>
          <t>Halbpergamentband</t>
        </is>
      </c>
      <c r="K373" t="inlineStr">
        <is>
          <t>bis 25 cm</t>
        </is>
      </c>
      <c r="L373" t="inlineStr">
        <is>
          <t>80° bis 110°, einseitig digitalisierbar?</t>
        </is>
      </c>
      <c r="M373" t="inlineStr">
        <is>
          <t>hohler Rücken, Schrift bis in den Falz</t>
        </is>
      </c>
      <c r="N373" t="inlineStr"/>
      <c r="O373" t="inlineStr"/>
      <c r="P373" t="inlineStr">
        <is>
          <t>Signaturfahne austauschen</t>
        </is>
      </c>
      <c r="Q373" t="n">
        <v>1</v>
      </c>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n">
        <v>0</v>
      </c>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row>
    <row r="374">
      <c r="A374" t="b">
        <v>1</v>
      </c>
      <c r="B374" t="n">
        <v>352</v>
      </c>
      <c r="C374" t="inlineStr">
        <is>
          <t>L-1544-154114529</t>
        </is>
      </c>
      <c r="D374" t="inlineStr">
        <is>
          <t>993974147</t>
        </is>
      </c>
      <c r="E374" t="inlineStr">
        <is>
          <t>Aal</t>
        </is>
      </c>
      <c r="F374" t="inlineStr">
        <is>
          <t>https://portal.dnb.de/opac.htm?method=simpleSearch&amp;cqlMode=true&amp;query=idn%3D993974147</t>
        </is>
      </c>
      <c r="G374" t="inlineStr">
        <is>
          <t>III 36, 13 a</t>
        </is>
      </c>
      <c r="H374" t="inlineStr">
        <is>
          <t>III 36, 13 a</t>
        </is>
      </c>
      <c r="I374" t="inlineStr">
        <is>
          <t>X</t>
        </is>
      </c>
      <c r="J374" t="inlineStr">
        <is>
          <t>Ledereinband, Schließen, erhabene Buchbeschläge</t>
        </is>
      </c>
      <c r="K374" t="inlineStr">
        <is>
          <t>bis 25 cm</t>
        </is>
      </c>
      <c r="L374" t="inlineStr">
        <is>
          <t>80° bis 110°, einseitig digitalisierbar?</t>
        </is>
      </c>
      <c r="M374" t="inlineStr">
        <is>
          <t>fester Rücken mit Schmuckprägung, Schrift bis in den Falz</t>
        </is>
      </c>
      <c r="N374" t="inlineStr"/>
      <c r="O374" t="inlineStr">
        <is>
          <t>Kassette</t>
        </is>
      </c>
      <c r="P374" t="inlineStr">
        <is>
          <t>Nein</t>
        </is>
      </c>
      <c r="Q374" t="n">
        <v>0</v>
      </c>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n">
        <v>0</v>
      </c>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row>
    <row r="375">
      <c r="A375" t="b">
        <v>1</v>
      </c>
      <c r="B375" t="inlineStr"/>
      <c r="C375" t="inlineStr">
        <is>
          <t>L-3000-026991</t>
        </is>
      </c>
      <c r="D375" t="inlineStr">
        <is>
          <t>1242593578</t>
        </is>
      </c>
      <c r="E375" t="inlineStr">
        <is>
          <t>Aa</t>
        </is>
      </c>
      <c r="F375" t="inlineStr"/>
      <c r="G375" t="inlineStr">
        <is>
          <t>III 36, 14</t>
        </is>
      </c>
      <c r="H375" t="inlineStr">
        <is>
          <t>III 36, 14</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row>
    <row r="376">
      <c r="A376" t="b">
        <v>0</v>
      </c>
      <c r="B376" t="n">
        <v>355</v>
      </c>
      <c r="C376" t="inlineStr">
        <is>
          <t>L-1502-315494557</t>
        </is>
      </c>
      <c r="D376" t="inlineStr">
        <is>
          <t>1066964335</t>
        </is>
      </c>
      <c r="E376" t="inlineStr"/>
      <c r="F376" t="inlineStr">
        <is>
          <t>https://portal.dnb.de/opac.htm?method=simpleSearch&amp;cqlMode=true&amp;query=idn%3D1066964335</t>
        </is>
      </c>
      <c r="G376" t="inlineStr">
        <is>
          <t>III 37, 1</t>
        </is>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n">
        <v>0</v>
      </c>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row>
    <row r="377">
      <c r="A377" t="b">
        <v>1</v>
      </c>
      <c r="B377" t="n">
        <v>356</v>
      </c>
      <c r="C377" t="inlineStr">
        <is>
          <t>L-1553-168491079</t>
        </is>
      </c>
      <c r="D377" t="inlineStr">
        <is>
          <t>999514849</t>
        </is>
      </c>
      <c r="E377" t="inlineStr">
        <is>
          <t>Aal</t>
        </is>
      </c>
      <c r="F377" t="inlineStr">
        <is>
          <t>https://portal.dnb.de/opac.htm?method=simpleSearch&amp;cqlMode=true&amp;query=idn%3D999514849</t>
        </is>
      </c>
      <c r="G377" t="inlineStr">
        <is>
          <t>III 37, 5</t>
        </is>
      </c>
      <c r="H377" t="inlineStr">
        <is>
          <t>III 37, 5</t>
        </is>
      </c>
      <c r="I377" t="inlineStr"/>
      <c r="J377" t="inlineStr">
        <is>
          <t>Halbpergamentband</t>
        </is>
      </c>
      <c r="K377" t="inlineStr">
        <is>
          <t>bis 25 cm</t>
        </is>
      </c>
      <c r="L377" t="inlineStr">
        <is>
          <t>180°</t>
        </is>
      </c>
      <c r="M377" t="inlineStr">
        <is>
          <t>hohler Rücken</t>
        </is>
      </c>
      <c r="N377" t="inlineStr"/>
      <c r="O377" t="inlineStr"/>
      <c r="P377" t="inlineStr"/>
      <c r="Q377" t="n">
        <v>0</v>
      </c>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n">
        <v>0</v>
      </c>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row>
    <row r="378">
      <c r="A378" t="b">
        <v>0</v>
      </c>
      <c r="B378" t="inlineStr"/>
      <c r="C378" t="inlineStr"/>
      <c r="D378" t="inlineStr"/>
      <c r="E378" t="inlineStr"/>
      <c r="F378" t="inlineStr"/>
      <c r="G378" t="inlineStr">
        <is>
          <t>III 38 A, 1</t>
        </is>
      </c>
      <c r="H378" t="inlineStr"/>
      <c r="I378" t="inlineStr">
        <is>
          <t>X</t>
        </is>
      </c>
      <c r="J378" t="inlineStr">
        <is>
          <t>Halbpergamentband</t>
        </is>
      </c>
      <c r="K378" t="inlineStr">
        <is>
          <t>bis 35 cm</t>
        </is>
      </c>
      <c r="L378" t="inlineStr">
        <is>
          <t>80° bis 110°, einseitig digitalisierbar?</t>
        </is>
      </c>
      <c r="M378" t="inlineStr">
        <is>
          <t>hohler Rücken, Schrift bis in den Falz, welliger Buchblock</t>
        </is>
      </c>
      <c r="N378" t="inlineStr"/>
      <c r="O378" t="inlineStr"/>
      <c r="P378" t="inlineStr"/>
      <c r="Q378" t="n">
        <v>1</v>
      </c>
      <c r="R378" t="inlineStr"/>
      <c r="S378" t="inlineStr"/>
      <c r="T378" t="inlineStr"/>
      <c r="U378" t="inlineStr"/>
      <c r="V378" t="inlineStr"/>
      <c r="W378" t="inlineStr"/>
      <c r="X378" t="inlineStr"/>
      <c r="Y378" t="inlineStr"/>
      <c r="Z378" t="inlineStr"/>
      <c r="AA378" t="inlineStr">
        <is>
          <t>HPg</t>
        </is>
      </c>
      <c r="AB378" t="inlineStr"/>
      <c r="AC378" t="inlineStr"/>
      <c r="AD378" t="inlineStr">
        <is>
          <t>h/E</t>
        </is>
      </c>
      <c r="AE378" t="inlineStr"/>
      <c r="AF378" t="inlineStr"/>
      <c r="AG378" t="inlineStr"/>
      <c r="AH378" t="inlineStr"/>
      <c r="AI378" t="inlineStr"/>
      <c r="AJ378" t="inlineStr">
        <is>
          <t>Pa</t>
        </is>
      </c>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is>
          <t>110</t>
        </is>
      </c>
      <c r="AY378" t="inlineStr"/>
      <c r="AZ378" t="inlineStr"/>
      <c r="BA378" t="inlineStr"/>
      <c r="BB378" t="inlineStr">
        <is>
          <t>n</t>
        </is>
      </c>
      <c r="BC378" t="n">
        <v>0</v>
      </c>
      <c r="BD378" t="inlineStr"/>
      <c r="BE378" t="inlineStr"/>
      <c r="BF378" t="inlineStr"/>
      <c r="BG378" t="inlineStr"/>
      <c r="BH378" t="inlineStr"/>
      <c r="BI378" t="inlineStr"/>
      <c r="BJ378" t="inlineStr"/>
      <c r="BK378" t="inlineStr">
        <is>
          <t>Schaden stabil</t>
        </is>
      </c>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row>
    <row r="379">
      <c r="A379" t="b">
        <v>1</v>
      </c>
      <c r="B379" t="inlineStr"/>
      <c r="C379" t="inlineStr">
        <is>
          <t>L-1516-833613774</t>
        </is>
      </c>
      <c r="D379" t="inlineStr">
        <is>
          <t>1268573205</t>
        </is>
      </c>
      <c r="E379" t="inlineStr">
        <is>
          <t>Aa</t>
        </is>
      </c>
      <c r="F379" t="inlineStr"/>
      <c r="G379" t="inlineStr">
        <is>
          <t>III 38 A, 1</t>
        </is>
      </c>
      <c r="H379" t="inlineStr">
        <is>
          <t>III 38 C, 1</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row>
    <row r="380">
      <c r="A380" t="b">
        <v>1</v>
      </c>
      <c r="B380" t="n">
        <v>1201</v>
      </c>
      <c r="C380" t="inlineStr">
        <is>
          <t>L-1557-155411853</t>
        </is>
      </c>
      <c r="D380" t="inlineStr">
        <is>
          <t>994340486</t>
        </is>
      </c>
      <c r="E380" t="inlineStr">
        <is>
          <t>Aal</t>
        </is>
      </c>
      <c r="F380" t="inlineStr">
        <is>
          <t>https://portal.dnb.de/opac.htm?method=simpleSearch&amp;cqlMode=true&amp;query=idn%3D994340486</t>
        </is>
      </c>
      <c r="G380" t="inlineStr">
        <is>
          <t>III 38 C, 1</t>
        </is>
      </c>
      <c r="H380" t="inlineStr">
        <is>
          <t>III 38 C, 1</t>
        </is>
      </c>
      <c r="I380" t="inlineStr">
        <is>
          <t>X</t>
        </is>
      </c>
      <c r="J380" t="inlineStr">
        <is>
          <t>Ledereinband</t>
        </is>
      </c>
      <c r="K380" t="inlineStr">
        <is>
          <t>bis 25 cm</t>
        </is>
      </c>
      <c r="L380" t="inlineStr">
        <is>
          <t>180°</t>
        </is>
      </c>
      <c r="M380" t="inlineStr">
        <is>
          <t>fester Rücken mit Schmuckprägung</t>
        </is>
      </c>
      <c r="N380" t="inlineStr"/>
      <c r="O380" t="inlineStr">
        <is>
          <t>Kassette</t>
        </is>
      </c>
      <c r="P380" t="inlineStr">
        <is>
          <t>Nein</t>
        </is>
      </c>
      <c r="Q380" t="n">
        <v>0</v>
      </c>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n">
        <v>0</v>
      </c>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row>
    <row r="381">
      <c r="A381" t="b">
        <v>1</v>
      </c>
      <c r="B381" t="n">
        <v>1202</v>
      </c>
      <c r="C381" t="inlineStr">
        <is>
          <t>L-1550-154006726</t>
        </is>
      </c>
      <c r="D381" t="inlineStr">
        <is>
          <t>993918360</t>
        </is>
      </c>
      <c r="E381" t="inlineStr">
        <is>
          <t>Aal</t>
        </is>
      </c>
      <c r="F381" t="inlineStr">
        <is>
          <t>https://portal.dnb.de/opac.htm?method=simpleSearch&amp;cqlMode=true&amp;query=idn%3D993918360</t>
        </is>
      </c>
      <c r="G381" t="inlineStr">
        <is>
          <t>III 38 G, 1</t>
        </is>
      </c>
      <c r="H381" t="inlineStr">
        <is>
          <t>III 38 G, 1</t>
        </is>
      </c>
      <c r="I381" t="inlineStr"/>
      <c r="J381" t="inlineStr">
        <is>
          <t>Ledereinband</t>
        </is>
      </c>
      <c r="K381" t="inlineStr">
        <is>
          <t>bis 25 cm</t>
        </is>
      </c>
      <c r="L381" t="inlineStr">
        <is>
          <t>80° bis 110°, einseitig digitalisierbar?</t>
        </is>
      </c>
      <c r="M381" t="inlineStr"/>
      <c r="N381" t="inlineStr"/>
      <c r="O381" t="inlineStr">
        <is>
          <t>Kassette</t>
        </is>
      </c>
      <c r="P381" t="inlineStr">
        <is>
          <t>Nein</t>
        </is>
      </c>
      <c r="Q381" t="n">
        <v>0</v>
      </c>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n">
        <v>0</v>
      </c>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row>
    <row r="382">
      <c r="A382" t="b">
        <v>1</v>
      </c>
      <c r="B382" t="n">
        <v>357</v>
      </c>
      <c r="C382" t="inlineStr">
        <is>
          <t>L-1523-315490578</t>
        </is>
      </c>
      <c r="D382" t="inlineStr">
        <is>
          <t>1066960046</t>
        </is>
      </c>
      <c r="E382" t="inlineStr">
        <is>
          <t>Aaf</t>
        </is>
      </c>
      <c r="F382" t="inlineStr">
        <is>
          <t>https://portal.dnb.de/opac.htm?method=simpleSearch&amp;cqlMode=true&amp;query=idn%3D1066960046</t>
        </is>
      </c>
      <c r="G382" t="inlineStr">
        <is>
          <t>III 38, 1</t>
        </is>
      </c>
      <c r="H382" t="inlineStr">
        <is>
          <t>III 38, 1</t>
        </is>
      </c>
      <c r="I382" t="inlineStr">
        <is>
          <t>X</t>
        </is>
      </c>
      <c r="J382" t="inlineStr">
        <is>
          <t>Pergamentband, Schließen, erhabene Buchbeschläge</t>
        </is>
      </c>
      <c r="K382" t="inlineStr">
        <is>
          <t>bis 25 cm</t>
        </is>
      </c>
      <c r="L382" t="inlineStr">
        <is>
          <t>180°</t>
        </is>
      </c>
      <c r="M382" t="inlineStr">
        <is>
          <t>hohler Rücken</t>
        </is>
      </c>
      <c r="N382" t="inlineStr"/>
      <c r="O382" t="inlineStr">
        <is>
          <t>Buchschuh</t>
        </is>
      </c>
      <c r="P382" t="inlineStr">
        <is>
          <t>Nein</t>
        </is>
      </c>
      <c r="Q382" t="n">
        <v>1</v>
      </c>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n">
        <v>0</v>
      </c>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row>
    <row r="383">
      <c r="A383" t="b">
        <v>1</v>
      </c>
      <c r="B383" t="n">
        <v>358</v>
      </c>
      <c r="C383" t="inlineStr">
        <is>
          <t>L-1522-315329106</t>
        </is>
      </c>
      <c r="D383" t="inlineStr">
        <is>
          <t>1066871272</t>
        </is>
      </c>
      <c r="E383" t="inlineStr">
        <is>
          <t>Aaf</t>
        </is>
      </c>
      <c r="F383" t="inlineStr">
        <is>
          <t>https://portal.dnb.de/opac.htm?method=simpleSearch&amp;cqlMode=true&amp;query=idn%3D1066871272</t>
        </is>
      </c>
      <c r="G383" t="inlineStr">
        <is>
          <t>III 39, 1</t>
        </is>
      </c>
      <c r="H383" t="inlineStr">
        <is>
          <t>III 39, 1</t>
        </is>
      </c>
      <c r="I383" t="inlineStr">
        <is>
          <t>X</t>
        </is>
      </c>
      <c r="J383" t="inlineStr">
        <is>
          <t>Schließen, erhabene Buchbeschläge</t>
        </is>
      </c>
      <c r="K383" t="inlineStr">
        <is>
          <t>bis 25 cm</t>
        </is>
      </c>
      <c r="L383" t="inlineStr">
        <is>
          <t>180°</t>
        </is>
      </c>
      <c r="M383" t="inlineStr">
        <is>
          <t>hohler Rücken, stark brüchiges Einbandmaterial</t>
        </is>
      </c>
      <c r="N383" t="inlineStr"/>
      <c r="O383" t="inlineStr">
        <is>
          <t>Buchschuh</t>
        </is>
      </c>
      <c r="P383" t="inlineStr">
        <is>
          <t>Nein</t>
        </is>
      </c>
      <c r="Q383" t="n">
        <v>3</v>
      </c>
      <c r="R383" t="inlineStr"/>
      <c r="S383" t="inlineStr"/>
      <c r="T383" t="inlineStr"/>
      <c r="U383" t="inlineStr"/>
      <c r="V383" t="inlineStr"/>
      <c r="W383" t="inlineStr"/>
      <c r="X383" t="inlineStr"/>
      <c r="Y383" t="inlineStr"/>
      <c r="Z383" t="inlineStr"/>
      <c r="AA383" t="inlineStr">
        <is>
          <t>HL</t>
        </is>
      </c>
      <c r="AB383" t="inlineStr">
        <is>
          <t>x</t>
        </is>
      </c>
      <c r="AC383" t="inlineStr"/>
      <c r="AD383" t="inlineStr">
        <is>
          <t>h/E</t>
        </is>
      </c>
      <c r="AE383" t="inlineStr"/>
      <c r="AF383" t="inlineStr"/>
      <c r="AG383" t="inlineStr"/>
      <c r="AH383" t="inlineStr">
        <is>
          <t>x</t>
        </is>
      </c>
      <c r="AI383" t="inlineStr"/>
      <c r="AJ383" t="inlineStr">
        <is>
          <t>Pa</t>
        </is>
      </c>
      <c r="AK383" t="inlineStr">
        <is>
          <t>x</t>
        </is>
      </c>
      <c r="AL383" t="inlineStr"/>
      <c r="AM383" t="inlineStr"/>
      <c r="AN383" t="inlineStr"/>
      <c r="AO383" t="inlineStr"/>
      <c r="AP383" t="inlineStr"/>
      <c r="AQ383" t="inlineStr"/>
      <c r="AR383" t="inlineStr"/>
      <c r="AS383" t="inlineStr"/>
      <c r="AT383" t="inlineStr"/>
      <c r="AU383" t="inlineStr"/>
      <c r="AV383" t="inlineStr"/>
      <c r="AW383" t="inlineStr"/>
      <c r="AX383" t="inlineStr">
        <is>
          <t>110</t>
        </is>
      </c>
      <c r="AY383" t="inlineStr"/>
      <c r="AZ383" t="inlineStr"/>
      <c r="BA383" t="inlineStr"/>
      <c r="BB383" t="inlineStr">
        <is>
          <t>n</t>
        </is>
      </c>
      <c r="BC383" t="n">
        <v>0</v>
      </c>
      <c r="BD383" t="inlineStr"/>
      <c r="BE383" t="inlineStr"/>
      <c r="BF383" t="inlineStr"/>
      <c r="BG383" t="inlineStr"/>
      <c r="BH383" t="inlineStr"/>
      <c r="BI383" t="inlineStr"/>
      <c r="BJ383" t="inlineStr"/>
      <c r="BK383" t="inlineStr">
        <is>
          <t>Schaden stabil</t>
        </is>
      </c>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row>
    <row r="384">
      <c r="A384" t="b">
        <v>1</v>
      </c>
      <c r="B384" t="n">
        <v>359</v>
      </c>
      <c r="C384" t="inlineStr">
        <is>
          <t>L-1505-153947101</t>
        </is>
      </c>
      <c r="D384" t="inlineStr">
        <is>
          <t>993883141</t>
        </is>
      </c>
      <c r="E384" t="inlineStr">
        <is>
          <t>Afl</t>
        </is>
      </c>
      <c r="F384" t="inlineStr">
        <is>
          <t>https://portal.dnb.de/opac.htm?method=simpleSearch&amp;cqlMode=true&amp;query=idn%3D993883141</t>
        </is>
      </c>
      <c r="G384" t="inlineStr">
        <is>
          <t>III 40, 1</t>
        </is>
      </c>
      <c r="H384" t="inlineStr">
        <is>
          <t>III 40, 1</t>
        </is>
      </c>
      <c r="I384" t="inlineStr">
        <is>
          <t>X</t>
        </is>
      </c>
      <c r="J384" t="inlineStr">
        <is>
          <t>Halbledereinband, Schließen, erhabene Buchbeschläge</t>
        </is>
      </c>
      <c r="K384" t="inlineStr">
        <is>
          <t>bis 35 cm</t>
        </is>
      </c>
      <c r="L384" t="inlineStr">
        <is>
          <t>80° bis 110°, einseitig digitalisierbar?</t>
        </is>
      </c>
      <c r="M384" t="inlineStr">
        <is>
          <t>hohler Rücken, welliger Buchblock</t>
        </is>
      </c>
      <c r="N384" t="inlineStr"/>
      <c r="O384" t="inlineStr">
        <is>
          <t>Buchschuh</t>
        </is>
      </c>
      <c r="P384" t="inlineStr">
        <is>
          <t>Nein</t>
        </is>
      </c>
      <c r="Q384" t="n">
        <v>1</v>
      </c>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n">
        <v>0</v>
      </c>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row>
    <row r="385">
      <c r="A385" t="b">
        <v>1</v>
      </c>
      <c r="B385" t="n">
        <v>360</v>
      </c>
      <c r="C385" t="inlineStr">
        <is>
          <t>L-1505-153946962</t>
        </is>
      </c>
      <c r="D385" t="inlineStr">
        <is>
          <t>993882951</t>
        </is>
      </c>
      <c r="E385" t="inlineStr">
        <is>
          <t>Afl</t>
        </is>
      </c>
      <c r="F385" t="inlineStr">
        <is>
          <t>https://portal.dnb.de/opac.htm?method=simpleSearch&amp;cqlMode=true&amp;query=idn%3D993882951</t>
        </is>
      </c>
      <c r="G385" t="inlineStr">
        <is>
          <t>III 40, 1</t>
        </is>
      </c>
      <c r="H385" t="inlineStr">
        <is>
          <t>III 40, 1</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n">
        <v>0</v>
      </c>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row>
    <row r="386">
      <c r="A386" t="b">
        <v>1</v>
      </c>
      <c r="B386" t="n">
        <v>361</v>
      </c>
      <c r="C386" t="inlineStr">
        <is>
          <t>L-1505-15394692X</t>
        </is>
      </c>
      <c r="D386" t="inlineStr">
        <is>
          <t>993882900</t>
        </is>
      </c>
      <c r="E386" t="inlineStr">
        <is>
          <t>Afl</t>
        </is>
      </c>
      <c r="F386" t="inlineStr">
        <is>
          <t>https://portal.dnb.de/opac.htm?method=simpleSearch&amp;cqlMode=true&amp;query=idn%3D993882900</t>
        </is>
      </c>
      <c r="G386" t="inlineStr">
        <is>
          <t>III 40, 1</t>
        </is>
      </c>
      <c r="H386" t="inlineStr">
        <is>
          <t>III 40, 1</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n">
        <v>0</v>
      </c>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row>
    <row r="387">
      <c r="A387" t="b">
        <v>1</v>
      </c>
      <c r="B387" t="n">
        <v>362</v>
      </c>
      <c r="C387" t="inlineStr">
        <is>
          <t>L-1505-153946822</t>
        </is>
      </c>
      <c r="D387" t="inlineStr">
        <is>
          <t>99388282X</t>
        </is>
      </c>
      <c r="E387" t="inlineStr">
        <is>
          <t>Afl</t>
        </is>
      </c>
      <c r="F387" t="inlineStr">
        <is>
          <t>https://portal.dnb.de/opac.htm?method=simpleSearch&amp;cqlMode=true&amp;query=idn%3D99388282X</t>
        </is>
      </c>
      <c r="G387" t="inlineStr">
        <is>
          <t>III 40, 1</t>
        </is>
      </c>
      <c r="H387" t="inlineStr">
        <is>
          <t>III 40, 1</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n">
        <v>0</v>
      </c>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row>
    <row r="388">
      <c r="A388" t="b">
        <v>1</v>
      </c>
      <c r="B388" t="n">
        <v>363</v>
      </c>
      <c r="C388" t="inlineStr">
        <is>
          <t>L-1521-154137898</t>
        </is>
      </c>
      <c r="D388" t="inlineStr">
        <is>
          <t>993995845</t>
        </is>
      </c>
      <c r="E388" t="inlineStr">
        <is>
          <t>Aal</t>
        </is>
      </c>
      <c r="F388" t="inlineStr">
        <is>
          <t>https://portal.dnb.de/opac.htm?method=simpleSearch&amp;cqlMode=true&amp;query=idn%3D993995845</t>
        </is>
      </c>
      <c r="G388" t="inlineStr">
        <is>
          <t>III 40, 2</t>
        </is>
      </c>
      <c r="H388" t="inlineStr">
        <is>
          <t>III 40, 2</t>
        </is>
      </c>
      <c r="I388" t="inlineStr">
        <is>
          <t>X</t>
        </is>
      </c>
      <c r="J388" t="inlineStr">
        <is>
          <t>Gewebeeinband</t>
        </is>
      </c>
      <c r="K388" t="inlineStr">
        <is>
          <t>bis 25 cm</t>
        </is>
      </c>
      <c r="L388" t="inlineStr">
        <is>
          <t>180°</t>
        </is>
      </c>
      <c r="M388" t="inlineStr">
        <is>
          <t>hohler Rücken</t>
        </is>
      </c>
      <c r="N388" t="inlineStr"/>
      <c r="O388" t="inlineStr"/>
      <c r="P388" t="inlineStr"/>
      <c r="Q388" t="n">
        <v>1</v>
      </c>
      <c r="R388" t="inlineStr"/>
      <c r="S388" t="inlineStr"/>
      <c r="T388" t="inlineStr"/>
      <c r="U388" t="inlineStr"/>
      <c r="V388" t="inlineStr"/>
      <c r="W388" t="inlineStr"/>
      <c r="X388" t="inlineStr"/>
      <c r="Y388" t="inlineStr"/>
      <c r="Z388" t="inlineStr"/>
      <c r="AA388" t="inlineStr">
        <is>
          <t>G</t>
        </is>
      </c>
      <c r="AB388" t="inlineStr">
        <is>
          <t>x</t>
        </is>
      </c>
      <c r="AC388" t="inlineStr">
        <is>
          <t>x</t>
        </is>
      </c>
      <c r="AD388" t="inlineStr">
        <is>
          <t>h/E</t>
        </is>
      </c>
      <c r="AE388" t="inlineStr"/>
      <c r="AF388" t="inlineStr"/>
      <c r="AG388" t="inlineStr"/>
      <c r="AH388" t="inlineStr"/>
      <c r="AI388" t="inlineStr"/>
      <c r="AJ388" t="inlineStr">
        <is>
          <t>Pa</t>
        </is>
      </c>
      <c r="AK388" t="inlineStr">
        <is>
          <t>x</t>
        </is>
      </c>
      <c r="AL388" t="inlineStr"/>
      <c r="AM388" t="inlineStr"/>
      <c r="AN388" t="inlineStr"/>
      <c r="AO388" t="inlineStr"/>
      <c r="AP388" t="inlineStr"/>
      <c r="AQ388" t="inlineStr"/>
      <c r="AR388" t="inlineStr"/>
      <c r="AS388" t="inlineStr"/>
      <c r="AT388" t="inlineStr"/>
      <c r="AU388" t="inlineStr"/>
      <c r="AV388" t="inlineStr"/>
      <c r="AW388" t="inlineStr"/>
      <c r="AX388" t="inlineStr">
        <is>
          <t>80</t>
        </is>
      </c>
      <c r="AY388" t="inlineStr"/>
      <c r="AZ388" t="inlineStr"/>
      <c r="BA388" t="inlineStr"/>
      <c r="BB388" t="inlineStr">
        <is>
          <t>n</t>
        </is>
      </c>
      <c r="BC388" t="n">
        <v>0</v>
      </c>
      <c r="BD388" t="inlineStr"/>
      <c r="BE388" t="inlineStr"/>
      <c r="BF388" t="inlineStr"/>
      <c r="BG388" t="inlineStr">
        <is>
          <t>x</t>
        </is>
      </c>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row>
    <row r="389">
      <c r="A389" t="b">
        <v>1</v>
      </c>
      <c r="B389" t="n">
        <v>364</v>
      </c>
      <c r="C389" t="inlineStr">
        <is>
          <t>L-1535-31522004X</t>
        </is>
      </c>
      <c r="D389" t="inlineStr">
        <is>
          <t>1066800138</t>
        </is>
      </c>
      <c r="E389" t="inlineStr">
        <is>
          <t>Aaf</t>
        </is>
      </c>
      <c r="F389" t="inlineStr">
        <is>
          <t>https://portal.dnb.de/opac.htm?method=simpleSearch&amp;cqlMode=true&amp;query=idn%3D1066800138</t>
        </is>
      </c>
      <c r="G389" t="inlineStr">
        <is>
          <t>III 40, 3</t>
        </is>
      </c>
      <c r="H389" t="inlineStr">
        <is>
          <t>III 40, 3</t>
        </is>
      </c>
      <c r="I389" t="inlineStr">
        <is>
          <t>X</t>
        </is>
      </c>
      <c r="J389" t="inlineStr">
        <is>
          <t>Ledereinband, Schließen, erhabene Buchbeschläge</t>
        </is>
      </c>
      <c r="K389" t="inlineStr">
        <is>
          <t>bis 25 cm</t>
        </is>
      </c>
      <c r="L389" t="inlineStr">
        <is>
          <t>nur sehr geringer Öffnungswinkel</t>
        </is>
      </c>
      <c r="M389" t="inlineStr"/>
      <c r="N389" t="inlineStr"/>
      <c r="O389" t="inlineStr">
        <is>
          <t>Kassette</t>
        </is>
      </c>
      <c r="P389" t="inlineStr">
        <is>
          <t>Nein</t>
        </is>
      </c>
      <c r="Q389" t="n">
        <v>0</v>
      </c>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n">
        <v>0</v>
      </c>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row>
    <row r="390">
      <c r="A390" t="b">
        <v>1</v>
      </c>
      <c r="B390" t="n">
        <v>365</v>
      </c>
      <c r="C390" t="inlineStr">
        <is>
          <t>L-1504-169751783</t>
        </is>
      </c>
      <c r="D390" t="inlineStr">
        <is>
          <t>99993922X</t>
        </is>
      </c>
      <c r="E390" t="inlineStr">
        <is>
          <t>Aal</t>
        </is>
      </c>
      <c r="F390" t="inlineStr">
        <is>
          <t>https://portal.dnb.de/opac.htm?method=simpleSearch&amp;cqlMode=true&amp;query=idn%3D99993922X</t>
        </is>
      </c>
      <c r="G390" t="inlineStr">
        <is>
          <t>III 40, 4</t>
        </is>
      </c>
      <c r="H390" t="inlineStr">
        <is>
          <t>III 40, 4</t>
        </is>
      </c>
      <c r="I390" t="inlineStr"/>
      <c r="J390" t="inlineStr">
        <is>
          <t>Papier- oder Pappeinband</t>
        </is>
      </c>
      <c r="K390" t="inlineStr">
        <is>
          <t>bis 35 cm</t>
        </is>
      </c>
      <c r="L390" t="inlineStr">
        <is>
          <t>80° bis 110°, einseitig digitalisierbar?</t>
        </is>
      </c>
      <c r="M390" t="inlineStr">
        <is>
          <t>hohler Rücken</t>
        </is>
      </c>
      <c r="N390" t="inlineStr"/>
      <c r="O390" t="inlineStr"/>
      <c r="P390" t="inlineStr"/>
      <c r="Q390" t="n">
        <v>1</v>
      </c>
      <c r="R390" t="inlineStr"/>
      <c r="S390" t="inlineStr"/>
      <c r="T390" t="inlineStr"/>
      <c r="U390" t="inlineStr"/>
      <c r="V390" t="inlineStr"/>
      <c r="W390" t="inlineStr"/>
      <c r="X390" t="inlineStr"/>
      <c r="Y390" t="inlineStr"/>
      <c r="Z390" t="inlineStr"/>
      <c r="AA390" t="inlineStr">
        <is>
          <t>Pa</t>
        </is>
      </c>
      <c r="AB390" t="inlineStr"/>
      <c r="AC390" t="inlineStr"/>
      <c r="AD390" t="inlineStr">
        <is>
          <t>h/E</t>
        </is>
      </c>
      <c r="AE390" t="inlineStr"/>
      <c r="AF390" t="inlineStr"/>
      <c r="AG390" t="inlineStr"/>
      <c r="AH390" t="inlineStr"/>
      <c r="AI390" t="inlineStr"/>
      <c r="AJ390" t="inlineStr">
        <is>
          <t>Pa</t>
        </is>
      </c>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is>
          <t>60</t>
        </is>
      </c>
      <c r="AY390" t="inlineStr"/>
      <c r="AZ390" t="inlineStr"/>
      <c r="BA390" t="inlineStr"/>
      <c r="BB390" t="inlineStr">
        <is>
          <t>n</t>
        </is>
      </c>
      <c r="BC390" t="n">
        <v>0</v>
      </c>
      <c r="BD390" t="inlineStr"/>
      <c r="BE390" t="inlineStr"/>
      <c r="BF390" t="inlineStr"/>
      <c r="BG390" t="inlineStr"/>
      <c r="BH390" t="inlineStr"/>
      <c r="BI390" t="inlineStr"/>
      <c r="BJ390" t="inlineStr"/>
      <c r="BK390" t="inlineStr">
        <is>
          <t>Schaden stabil</t>
        </is>
      </c>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row>
    <row r="391">
      <c r="A391" t="b">
        <v>1</v>
      </c>
      <c r="B391" t="n">
        <v>366</v>
      </c>
      <c r="C391" t="inlineStr">
        <is>
          <t>L-1526-167036696</t>
        </is>
      </c>
      <c r="D391" t="inlineStr">
        <is>
          <t>998831123</t>
        </is>
      </c>
      <c r="E391" t="inlineStr">
        <is>
          <t>Afl</t>
        </is>
      </c>
      <c r="F391" t="inlineStr">
        <is>
          <t>https://portal.dnb.de/opac.htm?method=simpleSearch&amp;cqlMode=true&amp;query=idn%3D998831123</t>
        </is>
      </c>
      <c r="G391" t="inlineStr">
        <is>
          <t>III 40, 5 - 1</t>
        </is>
      </c>
      <c r="H391" t="inlineStr">
        <is>
          <t>III 40, 5 - 1</t>
        </is>
      </c>
      <c r="I391" t="inlineStr">
        <is>
          <t>X</t>
        </is>
      </c>
      <c r="J391" t="inlineStr">
        <is>
          <t>Ledereinband</t>
        </is>
      </c>
      <c r="K391" t="inlineStr">
        <is>
          <t>bis 25 cm</t>
        </is>
      </c>
      <c r="L391" t="inlineStr">
        <is>
          <t>80° bis 110°, einseitig digitalisierbar?</t>
        </is>
      </c>
      <c r="M391" t="inlineStr"/>
      <c r="N391" t="inlineStr"/>
      <c r="O391" t="inlineStr">
        <is>
          <t>Kassette</t>
        </is>
      </c>
      <c r="P391" t="inlineStr">
        <is>
          <t>Nein</t>
        </is>
      </c>
      <c r="Q391" t="n">
        <v>1</v>
      </c>
      <c r="R391" t="inlineStr"/>
      <c r="S391" t="inlineStr"/>
      <c r="T391" t="inlineStr"/>
      <c r="U391" t="inlineStr"/>
      <c r="V391" t="inlineStr"/>
      <c r="W391" t="inlineStr"/>
      <c r="X391" t="inlineStr"/>
      <c r="Y391" t="inlineStr"/>
      <c r="Z391" t="inlineStr"/>
      <c r="AA391" t="inlineStr">
        <is>
          <t>L</t>
        </is>
      </c>
      <c r="AB391" t="inlineStr"/>
      <c r="AC391" t="inlineStr">
        <is>
          <t>x</t>
        </is>
      </c>
      <c r="AD391" t="inlineStr">
        <is>
          <t>f</t>
        </is>
      </c>
      <c r="AE391" t="inlineStr"/>
      <c r="AF391" t="inlineStr"/>
      <c r="AG391" t="inlineStr"/>
      <c r="AH391" t="inlineStr"/>
      <c r="AI391" t="inlineStr"/>
      <c r="AJ391" t="inlineStr">
        <is>
          <t>Pa</t>
        </is>
      </c>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is>
          <t>80</t>
        </is>
      </c>
      <c r="AY391" t="inlineStr"/>
      <c r="AZ391" t="inlineStr"/>
      <c r="BA391" t="inlineStr"/>
      <c r="BB391" t="inlineStr">
        <is>
          <t>n</t>
        </is>
      </c>
      <c r="BC391" t="n">
        <v>0</v>
      </c>
      <c r="BD391" t="inlineStr"/>
      <c r="BE391" t="inlineStr">
        <is>
          <t>Gewebe</t>
        </is>
      </c>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row>
    <row r="392">
      <c r="A392" t="b">
        <v>1</v>
      </c>
      <c r="B392" t="n">
        <v>367</v>
      </c>
      <c r="C392" t="inlineStr">
        <is>
          <t>L-9999-167036742</t>
        </is>
      </c>
      <c r="D392" t="inlineStr">
        <is>
          <t>998831182</t>
        </is>
      </c>
      <c r="E392" t="inlineStr">
        <is>
          <t>Afl</t>
        </is>
      </c>
      <c r="F392" t="inlineStr">
        <is>
          <t>https://portal.dnb.de/opac.htm?method=simpleSearch&amp;cqlMode=true&amp;query=idn%3D998831182</t>
        </is>
      </c>
      <c r="G392" t="inlineStr">
        <is>
          <t>III 40, 5 - 2</t>
        </is>
      </c>
      <c r="H392" t="inlineStr">
        <is>
          <t>III 40, 5 - 2</t>
        </is>
      </c>
      <c r="I392" t="inlineStr">
        <is>
          <t>X</t>
        </is>
      </c>
      <c r="J392" t="inlineStr">
        <is>
          <t>Ledereinband</t>
        </is>
      </c>
      <c r="K392" t="inlineStr">
        <is>
          <t>bis 25 cm</t>
        </is>
      </c>
      <c r="L392" t="inlineStr">
        <is>
          <t>80° bis 110°, einseitig digitalisierbar?</t>
        </is>
      </c>
      <c r="M392" t="inlineStr"/>
      <c r="N392" t="inlineStr"/>
      <c r="O392" t="inlineStr">
        <is>
          <t>Kassette</t>
        </is>
      </c>
      <c r="P392" t="inlineStr">
        <is>
          <t>Nein</t>
        </is>
      </c>
      <c r="Q392" t="n">
        <v>2</v>
      </c>
      <c r="R392" t="inlineStr"/>
      <c r="S392" t="inlineStr"/>
      <c r="T392" t="inlineStr"/>
      <c r="U392" t="inlineStr"/>
      <c r="V392" t="inlineStr"/>
      <c r="W392" t="inlineStr"/>
      <c r="X392" t="inlineStr"/>
      <c r="Y392" t="inlineStr"/>
      <c r="Z392" t="inlineStr"/>
      <c r="AA392" t="inlineStr">
        <is>
          <t>L</t>
        </is>
      </c>
      <c r="AB392" t="inlineStr"/>
      <c r="AC392" t="inlineStr"/>
      <c r="AD392" t="inlineStr">
        <is>
          <t>f</t>
        </is>
      </c>
      <c r="AE392" t="inlineStr"/>
      <c r="AF392" t="inlineStr"/>
      <c r="AG392" t="inlineStr"/>
      <c r="AH392" t="inlineStr"/>
      <c r="AI392" t="inlineStr"/>
      <c r="AJ392" t="inlineStr">
        <is>
          <t>Pa</t>
        </is>
      </c>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is>
          <t>45</t>
        </is>
      </c>
      <c r="AY392" t="inlineStr"/>
      <c r="AZ392" t="inlineStr"/>
      <c r="BA392" t="inlineStr"/>
      <c r="BB392" t="inlineStr">
        <is>
          <t>n</t>
        </is>
      </c>
      <c r="BC392" t="n">
        <v>0</v>
      </c>
      <c r="BD392" t="inlineStr"/>
      <c r="BE392" t="inlineStr">
        <is>
          <t>Gewebe</t>
        </is>
      </c>
      <c r="BF392" t="inlineStr"/>
      <c r="BG392" t="inlineStr"/>
      <c r="BH392" t="inlineStr"/>
      <c r="BI392" t="inlineStr"/>
      <c r="BJ392" t="inlineStr"/>
      <c r="BK392" t="inlineStr">
        <is>
          <t>Schaden stabil</t>
        </is>
      </c>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row>
    <row r="393">
      <c r="A393" t="b">
        <v>1</v>
      </c>
      <c r="B393" t="n">
        <v>368</v>
      </c>
      <c r="C393" t="inlineStr">
        <is>
          <t>L-1548-153916184</t>
        </is>
      </c>
      <c r="D393" t="inlineStr">
        <is>
          <t>993862233</t>
        </is>
      </c>
      <c r="E393" t="inlineStr">
        <is>
          <t>Aal</t>
        </is>
      </c>
      <c r="F393" t="inlineStr">
        <is>
          <t>https://portal.dnb.de/opac.htm?method=simpleSearch&amp;cqlMode=true&amp;query=idn%3D993862233</t>
        </is>
      </c>
      <c r="G393" t="inlineStr">
        <is>
          <t>III 41, 1</t>
        </is>
      </c>
      <c r="H393" t="inlineStr">
        <is>
          <t>III 41, 1</t>
        </is>
      </c>
      <c r="I393" t="inlineStr">
        <is>
          <t>X</t>
        </is>
      </c>
      <c r="J393" t="inlineStr">
        <is>
          <t>Pergamentband</t>
        </is>
      </c>
      <c r="K393" t="inlineStr">
        <is>
          <t>bis 25 cm</t>
        </is>
      </c>
      <c r="L393" t="inlineStr">
        <is>
          <t>80° bis 110°, einseitig digitalisierbar?</t>
        </is>
      </c>
      <c r="M393" t="inlineStr">
        <is>
          <t>hohler Rücken</t>
        </is>
      </c>
      <c r="N393" t="inlineStr"/>
      <c r="O393" t="inlineStr">
        <is>
          <t>Kassette</t>
        </is>
      </c>
      <c r="P393" t="inlineStr">
        <is>
          <t>Nein</t>
        </is>
      </c>
      <c r="Q393" t="n">
        <v>0</v>
      </c>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n">
        <v>0</v>
      </c>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row>
    <row r="394">
      <c r="A394" t="b">
        <v>1</v>
      </c>
      <c r="B394" t="n">
        <v>369</v>
      </c>
      <c r="C394" t="inlineStr">
        <is>
          <t>L-1554-153966742</t>
        </is>
      </c>
      <c r="D394" t="inlineStr">
        <is>
          <t>993903487</t>
        </is>
      </c>
      <c r="E394" t="inlineStr">
        <is>
          <t>Aal</t>
        </is>
      </c>
      <c r="F394" t="inlineStr">
        <is>
          <t>https://portal.dnb.de/opac.htm?method=simpleSearch&amp;cqlMode=true&amp;query=idn%3D993903487</t>
        </is>
      </c>
      <c r="G394" t="inlineStr">
        <is>
          <t>III 42, 1</t>
        </is>
      </c>
      <c r="H394" t="inlineStr">
        <is>
          <t>III 42, 1</t>
        </is>
      </c>
      <c r="I394" t="inlineStr">
        <is>
          <t>X</t>
        </is>
      </c>
      <c r="J394" t="inlineStr">
        <is>
          <t>Halbgewebeband, Broschur</t>
        </is>
      </c>
      <c r="K394" t="inlineStr">
        <is>
          <t>bis 25 cm</t>
        </is>
      </c>
      <c r="L394" t="inlineStr">
        <is>
          <t>180°</t>
        </is>
      </c>
      <c r="M394" t="inlineStr"/>
      <c r="N394" t="inlineStr"/>
      <c r="O394" t="inlineStr"/>
      <c r="P394" t="inlineStr"/>
      <c r="Q394" t="n">
        <v>1</v>
      </c>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n">
        <v>0</v>
      </c>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row>
    <row r="395">
      <c r="A395" t="b">
        <v>1</v>
      </c>
      <c r="B395" t="n">
        <v>370</v>
      </c>
      <c r="C395" t="inlineStr">
        <is>
          <t>L-1559-315493984</t>
        </is>
      </c>
      <c r="D395" t="inlineStr">
        <is>
          <t>1066963770</t>
        </is>
      </c>
      <c r="E395" t="inlineStr">
        <is>
          <t>Aaf</t>
        </is>
      </c>
      <c r="F395" t="inlineStr">
        <is>
          <t>https://portal.dnb.de/opac.htm?method=simpleSearch&amp;cqlMode=true&amp;query=idn%3D1066963770</t>
        </is>
      </c>
      <c r="G395" t="inlineStr">
        <is>
          <t>III 44, 1</t>
        </is>
      </c>
      <c r="H395" t="inlineStr">
        <is>
          <t>III 44, 1</t>
        </is>
      </c>
      <c r="I395" t="inlineStr">
        <is>
          <t>X</t>
        </is>
      </c>
      <c r="J395" t="inlineStr">
        <is>
          <t>Ledereinband</t>
        </is>
      </c>
      <c r="K395" t="inlineStr">
        <is>
          <t>bis 25 cm</t>
        </is>
      </c>
      <c r="L395" t="inlineStr">
        <is>
          <t>80° bis 110°, einseitig digitalisierbar?</t>
        </is>
      </c>
      <c r="M395" t="inlineStr">
        <is>
          <t>hohler Rücken, stark brüchiges Einbandmaterial, Schrift bis in den Falz</t>
        </is>
      </c>
      <c r="N395" t="inlineStr"/>
      <c r="O395" t="inlineStr"/>
      <c r="P395" t="inlineStr"/>
      <c r="Q395" t="n">
        <v>3</v>
      </c>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n">
        <v>0</v>
      </c>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row>
    <row r="396">
      <c r="A396" t="b">
        <v>1</v>
      </c>
      <c r="B396" t="n">
        <v>371</v>
      </c>
      <c r="C396" t="inlineStr">
        <is>
          <t>L-1559-315488514</t>
        </is>
      </c>
      <c r="D396" t="inlineStr">
        <is>
          <t>1066957886</t>
        </is>
      </c>
      <c r="E396" t="inlineStr">
        <is>
          <t>Aaf</t>
        </is>
      </c>
      <c r="F396" t="inlineStr">
        <is>
          <t>https://portal.dnb.de/opac.htm?method=simpleSearch&amp;cqlMode=true&amp;query=idn%3D1066957886</t>
        </is>
      </c>
      <c r="G396" t="inlineStr">
        <is>
          <t>III 44, 2</t>
        </is>
      </c>
      <c r="H396" t="inlineStr">
        <is>
          <t>III 44, 2</t>
        </is>
      </c>
      <c r="I396" t="inlineStr">
        <is>
          <t>X</t>
        </is>
      </c>
      <c r="J396" t="inlineStr">
        <is>
          <t>Halbledereinband</t>
        </is>
      </c>
      <c r="K396" t="inlineStr">
        <is>
          <t>bis 25 cm</t>
        </is>
      </c>
      <c r="L396" t="inlineStr">
        <is>
          <t>180°</t>
        </is>
      </c>
      <c r="M396" t="inlineStr">
        <is>
          <t>hohler Rücken</t>
        </is>
      </c>
      <c r="N396" t="inlineStr"/>
      <c r="O396" t="inlineStr"/>
      <c r="P396" t="inlineStr"/>
      <c r="Q396" t="n">
        <v>0</v>
      </c>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n">
        <v>0</v>
      </c>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row>
    <row r="397">
      <c r="A397" t="b">
        <v>1</v>
      </c>
      <c r="B397" t="n">
        <v>372</v>
      </c>
      <c r="C397" t="inlineStr">
        <is>
          <t>L-1555-154041289</t>
        </is>
      </c>
      <c r="D397" t="inlineStr">
        <is>
          <t>993931669</t>
        </is>
      </c>
      <c r="E397" t="inlineStr">
        <is>
          <t>Aal</t>
        </is>
      </c>
      <c r="F397" t="inlineStr">
        <is>
          <t>https://portal.dnb.de/opac.htm?method=simpleSearch&amp;cqlMode=true&amp;query=idn%3D993931669</t>
        </is>
      </c>
      <c r="G397" t="inlineStr">
        <is>
          <t>III 44, 3</t>
        </is>
      </c>
      <c r="H397" t="inlineStr">
        <is>
          <t>III 44, 3</t>
        </is>
      </c>
      <c r="I397" t="inlineStr"/>
      <c r="J397" t="inlineStr">
        <is>
          <t>Halbpergamentband</t>
        </is>
      </c>
      <c r="K397" t="inlineStr">
        <is>
          <t>bis 25 cm</t>
        </is>
      </c>
      <c r="L397" t="inlineStr">
        <is>
          <t>180°</t>
        </is>
      </c>
      <c r="M397" t="inlineStr"/>
      <c r="N397" t="inlineStr"/>
      <c r="O397" t="inlineStr"/>
      <c r="P397" t="inlineStr"/>
      <c r="Q397" t="n">
        <v>0</v>
      </c>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n">
        <v>0</v>
      </c>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row>
    <row r="398">
      <c r="A398" t="b">
        <v>1</v>
      </c>
      <c r="B398" t="n">
        <v>374</v>
      </c>
      <c r="C398" t="inlineStr">
        <is>
          <t>L-1555-154041327</t>
        </is>
      </c>
      <c r="D398" t="inlineStr">
        <is>
          <t>993931669</t>
        </is>
      </c>
      <c r="E398" t="inlineStr">
        <is>
          <t>Aal</t>
        </is>
      </c>
      <c r="F398" t="inlineStr">
        <is>
          <t>https://portal.dnb.de/opac.htm?method=simpleSearch&amp;cqlMode=true&amp;query=idn%3D993931669</t>
        </is>
      </c>
      <c r="G398" t="inlineStr">
        <is>
          <t>III 44, 3 a</t>
        </is>
      </c>
      <c r="H398" t="inlineStr">
        <is>
          <t>III 44, 3a</t>
        </is>
      </c>
      <c r="I398" t="inlineStr"/>
      <c r="J398" t="inlineStr">
        <is>
          <t>Papier- oder Pappeinband</t>
        </is>
      </c>
      <c r="K398" t="inlineStr">
        <is>
          <t>bis 25 cm</t>
        </is>
      </c>
      <c r="L398" t="inlineStr">
        <is>
          <t>180°</t>
        </is>
      </c>
      <c r="M398" t="inlineStr"/>
      <c r="N398" t="inlineStr"/>
      <c r="O398" t="inlineStr"/>
      <c r="P398" t="inlineStr"/>
      <c r="Q398" t="n">
        <v>1</v>
      </c>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n">
        <v>0</v>
      </c>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row>
    <row r="399">
      <c r="A399" t="b">
        <v>1</v>
      </c>
      <c r="B399" t="n">
        <v>373</v>
      </c>
      <c r="C399" t="inlineStr">
        <is>
          <t>L-1559-176760954</t>
        </is>
      </c>
      <c r="D399" t="inlineStr">
        <is>
          <t>1002178991</t>
        </is>
      </c>
      <c r="E399" t="inlineStr">
        <is>
          <t>Aal</t>
        </is>
      </c>
      <c r="F399" t="inlineStr">
        <is>
          <t>https://portal.dnb.de/opac.htm?method=simpleSearch&amp;cqlMode=true&amp;query=idn%3D1002178991</t>
        </is>
      </c>
      <c r="G399" t="inlineStr">
        <is>
          <t>III 44, 4</t>
        </is>
      </c>
      <c r="H399" t="inlineStr">
        <is>
          <t>III 44, 4</t>
        </is>
      </c>
      <c r="I399" t="inlineStr"/>
      <c r="J399" t="inlineStr">
        <is>
          <t>Ledereinband, Schließen, erhabene Buchbeschläge</t>
        </is>
      </c>
      <c r="K399" t="inlineStr">
        <is>
          <t>bis 35 cm</t>
        </is>
      </c>
      <c r="L399" t="inlineStr">
        <is>
          <t>80° bis 110°, einseitig digitalisierbar?</t>
        </is>
      </c>
      <c r="M399" t="inlineStr">
        <is>
          <t>Schrift bis in den Falz</t>
        </is>
      </c>
      <c r="N399" t="inlineStr"/>
      <c r="O399" t="inlineStr">
        <is>
          <t>Kassette</t>
        </is>
      </c>
      <c r="P399" t="inlineStr">
        <is>
          <t>Nein</t>
        </is>
      </c>
      <c r="Q399" t="n">
        <v>0</v>
      </c>
      <c r="R399" t="inlineStr"/>
      <c r="S399" t="inlineStr"/>
      <c r="T399" t="inlineStr"/>
      <c r="U399" t="inlineStr"/>
      <c r="V399" t="inlineStr"/>
      <c r="W399" t="inlineStr"/>
      <c r="X399" t="inlineStr"/>
      <c r="Y399" t="inlineStr"/>
      <c r="Z399" t="inlineStr"/>
      <c r="AA399" t="inlineStr">
        <is>
          <t>HD</t>
        </is>
      </c>
      <c r="AB399" t="inlineStr"/>
      <c r="AC399" t="inlineStr">
        <is>
          <t>x</t>
        </is>
      </c>
      <c r="AD399" t="inlineStr">
        <is>
          <t>f</t>
        </is>
      </c>
      <c r="AE399" t="inlineStr"/>
      <c r="AF399" t="inlineStr"/>
      <c r="AG399" t="inlineStr"/>
      <c r="AH399" t="inlineStr"/>
      <c r="AI399" t="inlineStr"/>
      <c r="AJ399" t="inlineStr">
        <is>
          <t>Pa</t>
        </is>
      </c>
      <c r="AK399" t="inlineStr"/>
      <c r="AL399" t="inlineStr"/>
      <c r="AM399" t="inlineStr"/>
      <c r="AN399" t="inlineStr"/>
      <c r="AO399" t="inlineStr"/>
      <c r="AP399" t="inlineStr"/>
      <c r="AQ399" t="inlineStr"/>
      <c r="AR399" t="inlineStr"/>
      <c r="AS399" t="inlineStr"/>
      <c r="AT399" t="inlineStr"/>
      <c r="AU399" t="inlineStr"/>
      <c r="AV399" t="n">
        <v>0</v>
      </c>
      <c r="AW399" t="inlineStr"/>
      <c r="AX399" t="inlineStr">
        <is>
          <t>110</t>
        </is>
      </c>
      <c r="AY399" t="inlineStr"/>
      <c r="AZ399" t="inlineStr">
        <is>
          <t>x</t>
        </is>
      </c>
      <c r="BA399" t="inlineStr"/>
      <c r="BB399" t="inlineStr">
        <is>
          <t>n</t>
        </is>
      </c>
      <c r="BC399" t="n">
        <v>0</v>
      </c>
      <c r="BD399" t="inlineStr"/>
      <c r="BE399" t="inlineStr">
        <is>
          <t>Gewebe</t>
        </is>
      </c>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row>
    <row r="400">
      <c r="A400" t="b">
        <v>1</v>
      </c>
      <c r="B400" t="n">
        <v>375</v>
      </c>
      <c r="C400" t="inlineStr">
        <is>
          <t>L-1534-154742171</t>
        </is>
      </c>
      <c r="D400" t="inlineStr">
        <is>
          <t>994216866</t>
        </is>
      </c>
      <c r="E400" t="inlineStr">
        <is>
          <t>Aal</t>
        </is>
      </c>
      <c r="F400" t="inlineStr">
        <is>
          <t>https://portal.dnb.de/opac.htm?method=simpleSearch&amp;cqlMode=true&amp;query=idn%3D994216866</t>
        </is>
      </c>
      <c r="G400" t="inlineStr">
        <is>
          <t>III 45, 1</t>
        </is>
      </c>
      <c r="H400" t="inlineStr">
        <is>
          <t>III 45, 1</t>
        </is>
      </c>
      <c r="I400" t="inlineStr">
        <is>
          <t>X</t>
        </is>
      </c>
      <c r="J400" t="inlineStr">
        <is>
          <t>Papier- oder Pappeinband, Schließen, erhabene Buchbeschläge</t>
        </is>
      </c>
      <c r="K400" t="inlineStr">
        <is>
          <t>bis 35 cm</t>
        </is>
      </c>
      <c r="L400" t="inlineStr">
        <is>
          <t>180°</t>
        </is>
      </c>
      <c r="M400" t="inlineStr">
        <is>
          <t>hohler Rücken</t>
        </is>
      </c>
      <c r="N400" t="inlineStr"/>
      <c r="O400" t="inlineStr">
        <is>
          <t>Buchschuh</t>
        </is>
      </c>
      <c r="P400" t="inlineStr">
        <is>
          <t>Nein</t>
        </is>
      </c>
      <c r="Q400" t="n">
        <v>1</v>
      </c>
      <c r="R400" t="inlineStr"/>
      <c r="S400" t="inlineStr"/>
      <c r="T400" t="inlineStr"/>
      <c r="U400" t="inlineStr"/>
      <c r="V400" t="inlineStr"/>
      <c r="W400" t="inlineStr"/>
      <c r="X400" t="inlineStr"/>
      <c r="Y400" t="inlineStr"/>
      <c r="Z400" t="inlineStr"/>
      <c r="AA400" t="inlineStr">
        <is>
          <t>Pg</t>
        </is>
      </c>
      <c r="AB400" t="inlineStr">
        <is>
          <t>x</t>
        </is>
      </c>
      <c r="AC400" t="inlineStr"/>
      <c r="AD400" t="inlineStr">
        <is>
          <t>h</t>
        </is>
      </c>
      <c r="AE400" t="inlineStr"/>
      <c r="AF400" t="inlineStr"/>
      <c r="AG400" t="inlineStr"/>
      <c r="AH400" t="inlineStr"/>
      <c r="AI400" t="inlineStr"/>
      <c r="AJ400" t="inlineStr">
        <is>
          <t>Pa</t>
        </is>
      </c>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is>
          <t>110</t>
        </is>
      </c>
      <c r="AY400" t="inlineStr"/>
      <c r="AZ400" t="inlineStr"/>
      <c r="BA400" t="inlineStr"/>
      <c r="BB400" t="inlineStr">
        <is>
          <t>n</t>
        </is>
      </c>
      <c r="BC400" t="n">
        <v>0</v>
      </c>
      <c r="BD400" t="inlineStr"/>
      <c r="BE400" t="inlineStr"/>
      <c r="BF400" t="inlineStr"/>
      <c r="BG400" t="inlineStr">
        <is>
          <t>x</t>
        </is>
      </c>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row>
    <row r="401">
      <c r="A401" t="b">
        <v>1</v>
      </c>
      <c r="B401" t="n">
        <v>378</v>
      </c>
      <c r="C401" t="inlineStr">
        <is>
          <t>L-1534-15474218X</t>
        </is>
      </c>
      <c r="D401" t="inlineStr">
        <is>
          <t>994216866</t>
        </is>
      </c>
      <c r="E401" t="inlineStr">
        <is>
          <t>Aal</t>
        </is>
      </c>
      <c r="F401" t="inlineStr">
        <is>
          <t>https://portal.dnb.de/opac.htm?method=simpleSearch&amp;cqlMode=true&amp;query=idn%3D994216866</t>
        </is>
      </c>
      <c r="G401" t="inlineStr">
        <is>
          <t>III 45, 1 a</t>
        </is>
      </c>
      <c r="H401" t="inlineStr">
        <is>
          <t>III 45, 1 a</t>
        </is>
      </c>
      <c r="I401" t="inlineStr"/>
      <c r="J401" t="inlineStr">
        <is>
          <t>Halbledereinband, Schließen, erhabene Buchbeschläge</t>
        </is>
      </c>
      <c r="K401" t="inlineStr">
        <is>
          <t>bis 35 cm</t>
        </is>
      </c>
      <c r="L401" t="inlineStr">
        <is>
          <t>80° bis 110°, einseitig digitalisierbar?</t>
        </is>
      </c>
      <c r="M401" t="inlineStr"/>
      <c r="N401" t="inlineStr"/>
      <c r="O401" t="inlineStr">
        <is>
          <t>Buchschuh</t>
        </is>
      </c>
      <c r="P401" t="inlineStr">
        <is>
          <t>Nein</t>
        </is>
      </c>
      <c r="Q401" t="n">
        <v>2</v>
      </c>
      <c r="R401" t="inlineStr"/>
      <c r="S401" t="inlineStr"/>
      <c r="T401" t="inlineStr"/>
      <c r="U401" t="inlineStr"/>
      <c r="V401" t="inlineStr"/>
      <c r="W401" t="inlineStr"/>
      <c r="X401" t="inlineStr"/>
      <c r="Y401" t="inlineStr"/>
      <c r="Z401" t="inlineStr"/>
      <c r="AA401" t="inlineStr">
        <is>
          <t>HD</t>
        </is>
      </c>
      <c r="AB401" t="inlineStr"/>
      <c r="AC401" t="inlineStr"/>
      <c r="AD401" t="inlineStr">
        <is>
          <t>f</t>
        </is>
      </c>
      <c r="AE401" t="inlineStr"/>
      <c r="AF401" t="inlineStr"/>
      <c r="AG401" t="inlineStr"/>
      <c r="AH401" t="inlineStr"/>
      <c r="AI401" t="inlineStr"/>
      <c r="AJ401" t="inlineStr">
        <is>
          <t>Pa</t>
        </is>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is>
          <t>60</t>
        </is>
      </c>
      <c r="AY401" t="inlineStr"/>
      <c r="AZ401" t="inlineStr"/>
      <c r="BA401" t="inlineStr"/>
      <c r="BB401" t="inlineStr">
        <is>
          <t>ja vor</t>
        </is>
      </c>
      <c r="BC401" t="n">
        <v>2</v>
      </c>
      <c r="BD401" t="inlineStr"/>
      <c r="BE401" t="inlineStr"/>
      <c r="BF401" t="inlineStr"/>
      <c r="BG401" t="inlineStr">
        <is>
          <t>x</t>
        </is>
      </c>
      <c r="BH401" t="inlineStr"/>
      <c r="BI401" t="inlineStr"/>
      <c r="BJ401" t="inlineStr"/>
      <c r="BK401" t="inlineStr"/>
      <c r="BL401" t="inlineStr"/>
      <c r="BM401" t="inlineStr"/>
      <c r="BN401" t="inlineStr">
        <is>
          <t>x</t>
        </is>
      </c>
      <c r="BO401" t="inlineStr"/>
      <c r="BP401" t="inlineStr">
        <is>
          <t>x</t>
        </is>
      </c>
      <c r="BQ401" t="inlineStr"/>
      <c r="BR401" t="inlineStr">
        <is>
          <t>v</t>
        </is>
      </c>
      <c r="BS401" t="inlineStr"/>
      <c r="BT401" t="inlineStr"/>
      <c r="BU401" t="inlineStr"/>
      <c r="BV401" t="inlineStr"/>
      <c r="BW401" t="inlineStr"/>
      <c r="BX401" t="inlineStr"/>
      <c r="BY401" t="inlineStr"/>
      <c r="BZ401" t="inlineStr">
        <is>
          <t>o</t>
        </is>
      </c>
      <c r="CA401" t="n">
        <v>2</v>
      </c>
      <c r="CB401" t="inlineStr">
        <is>
          <t>Leder am Rücken fixieren und überfangen, Gelenk mit JP unterlegen, Kapital "anhäkeln"</t>
        </is>
      </c>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row>
    <row r="402">
      <c r="A402" t="b">
        <v>1</v>
      </c>
      <c r="B402" t="n">
        <v>379</v>
      </c>
      <c r="C402" t="inlineStr">
        <is>
          <t>L-1534-154532711</t>
        </is>
      </c>
      <c r="D402" t="inlineStr">
        <is>
          <t>994123973</t>
        </is>
      </c>
      <c r="E402" t="inlineStr">
        <is>
          <t>Aal</t>
        </is>
      </c>
      <c r="F402" t="inlineStr">
        <is>
          <t>https://portal.dnb.de/opac.htm?method=simpleSearch&amp;cqlMode=true&amp;query=idn%3D994123973</t>
        </is>
      </c>
      <c r="G402" t="inlineStr">
        <is>
          <t>III 45, 1 b</t>
        </is>
      </c>
      <c r="H402" t="inlineStr">
        <is>
          <t>III 45, 1 b</t>
        </is>
      </c>
      <c r="I402" t="inlineStr"/>
      <c r="J402" t="inlineStr">
        <is>
          <t>Halbpergamentband</t>
        </is>
      </c>
      <c r="K402" t="inlineStr">
        <is>
          <t>bis 35 cm</t>
        </is>
      </c>
      <c r="L402" t="inlineStr">
        <is>
          <t>80° bis 110°, einseitig digitalisierbar?</t>
        </is>
      </c>
      <c r="M402" t="inlineStr">
        <is>
          <t>hohler Rücken</t>
        </is>
      </c>
      <c r="N402" t="inlineStr"/>
      <c r="O402" t="inlineStr"/>
      <c r="P402" t="inlineStr"/>
      <c r="Q402" t="n">
        <v>0</v>
      </c>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n">
        <v>0</v>
      </c>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row>
    <row r="403">
      <c r="A403" t="b">
        <v>0</v>
      </c>
      <c r="B403" t="n">
        <v>376</v>
      </c>
      <c r="C403" t="inlineStr">
        <is>
          <t>L-1544-315320907</t>
        </is>
      </c>
      <c r="D403" t="inlineStr">
        <is>
          <t>1066862311</t>
        </is>
      </c>
      <c r="E403" t="inlineStr"/>
      <c r="F403" t="inlineStr">
        <is>
          <t>https://portal.dnb.de/opac.htm?method=simpleSearch&amp;cqlMode=true&amp;query=idn%3D1066862311</t>
        </is>
      </c>
      <c r="G403" t="inlineStr">
        <is>
          <t>III 45, 2</t>
        </is>
      </c>
      <c r="H403" t="inlineStr"/>
      <c r="I403" t="inlineStr">
        <is>
          <t>X</t>
        </is>
      </c>
      <c r="J403" t="inlineStr">
        <is>
          <t>Ledereinband, Schließen, erhabene Buchbeschläge</t>
        </is>
      </c>
      <c r="K403" t="inlineStr">
        <is>
          <t>bis 25 cm</t>
        </is>
      </c>
      <c r="L403" t="inlineStr">
        <is>
          <t>80° bis 110°, einseitig digitalisierbar?</t>
        </is>
      </c>
      <c r="M403" t="inlineStr">
        <is>
          <t>hohler Rücken</t>
        </is>
      </c>
      <c r="N403" t="inlineStr"/>
      <c r="O403" t="inlineStr">
        <is>
          <t>Buchschuh</t>
        </is>
      </c>
      <c r="P403" t="inlineStr">
        <is>
          <t>Nein</t>
        </is>
      </c>
      <c r="Q403" t="n">
        <v>1</v>
      </c>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n">
        <v>0</v>
      </c>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row>
    <row r="404">
      <c r="A404" t="b">
        <v>1</v>
      </c>
      <c r="B404" t="inlineStr"/>
      <c r="C404" t="inlineStr">
        <is>
          <t>L-9999-414175093</t>
        </is>
      </c>
      <c r="D404" t="inlineStr">
        <is>
          <t>1137896515</t>
        </is>
      </c>
      <c r="E404" t="inlineStr">
        <is>
          <t>Qd</t>
        </is>
      </c>
      <c r="F404" t="inlineStr"/>
      <c r="G404" t="inlineStr">
        <is>
          <t>III 45, 2</t>
        </is>
      </c>
      <c r="H404" t="inlineStr">
        <is>
          <t>III 45, 2</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row>
    <row r="405">
      <c r="A405" t="b">
        <v>0</v>
      </c>
      <c r="B405" t="n">
        <v>380</v>
      </c>
      <c r="C405" t="inlineStr">
        <is>
          <t>L-1879-678549249</t>
        </is>
      </c>
      <c r="D405" t="inlineStr">
        <is>
          <t>1210956756</t>
        </is>
      </c>
      <c r="E405" t="inlineStr"/>
      <c r="F405" t="inlineStr">
        <is>
          <t>https://portal.dnb.de/opac.htm?method=simpleSearch&amp;cqlMode=true&amp;query=idn%3D1210956756</t>
        </is>
      </c>
      <c r="G405" t="inlineStr">
        <is>
          <t>III 45, 2 (Angebundenes Werk)</t>
        </is>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n">
        <v>0</v>
      </c>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row>
    <row r="406">
      <c r="A406" t="b">
        <v>1</v>
      </c>
      <c r="B406" t="n">
        <v>377</v>
      </c>
      <c r="C406" t="inlineStr">
        <is>
          <t>L-1551-17498541X</t>
        </is>
      </c>
      <c r="D406" t="inlineStr">
        <is>
          <t>1001488202</t>
        </is>
      </c>
      <c r="E406" t="inlineStr">
        <is>
          <t>Aal</t>
        </is>
      </c>
      <c r="F406" t="inlineStr">
        <is>
          <t>https://portal.dnb.de/opac.htm?method=simpleSearch&amp;cqlMode=true&amp;query=idn%3D1001488202</t>
        </is>
      </c>
      <c r="G406" t="inlineStr">
        <is>
          <t>III 45, 3</t>
        </is>
      </c>
      <c r="H406" t="inlineStr">
        <is>
          <t>III 45, 3</t>
        </is>
      </c>
      <c r="I406" t="inlineStr"/>
      <c r="J406" t="inlineStr">
        <is>
          <t>Pergamentband</t>
        </is>
      </c>
      <c r="K406" t="inlineStr">
        <is>
          <t>bis 25 cm</t>
        </is>
      </c>
      <c r="L406" t="inlineStr">
        <is>
          <t>180°</t>
        </is>
      </c>
      <c r="M406" t="inlineStr">
        <is>
          <t>hohler Rücken</t>
        </is>
      </c>
      <c r="N406" t="inlineStr"/>
      <c r="O406" t="inlineStr">
        <is>
          <t>Schuber</t>
        </is>
      </c>
      <c r="P406" t="inlineStr">
        <is>
          <t>Nein</t>
        </is>
      </c>
      <c r="Q406" t="n">
        <v>1</v>
      </c>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n">
        <v>0</v>
      </c>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row>
    <row r="407">
      <c r="A407" t="b">
        <v>1</v>
      </c>
      <c r="B407" t="n">
        <v>381</v>
      </c>
      <c r="C407" t="inlineStr">
        <is>
          <t>L-1542-159720354</t>
        </is>
      </c>
      <c r="D407" t="inlineStr">
        <is>
          <t>995542139</t>
        </is>
      </c>
      <c r="E407" t="inlineStr">
        <is>
          <t>Aal</t>
        </is>
      </c>
      <c r="F407" t="inlineStr">
        <is>
          <t>https://portal.dnb.de/opac.htm?method=simpleSearch&amp;cqlMode=true&amp;query=idn%3D995542139</t>
        </is>
      </c>
      <c r="G407" t="inlineStr">
        <is>
          <t>III 46, 1</t>
        </is>
      </c>
      <c r="H407" t="inlineStr">
        <is>
          <t>III 46, 1</t>
        </is>
      </c>
      <c r="I407" t="inlineStr">
        <is>
          <t>X</t>
        </is>
      </c>
      <c r="J407" t="inlineStr">
        <is>
          <t>Halbpergamentband</t>
        </is>
      </c>
      <c r="K407" t="inlineStr"/>
      <c r="L407" t="inlineStr">
        <is>
          <t>80° bis 110°, einseitig digitalisierbar?</t>
        </is>
      </c>
      <c r="M407" t="inlineStr">
        <is>
          <t>hohler Rücken</t>
        </is>
      </c>
      <c r="N407" t="inlineStr"/>
      <c r="O407" t="inlineStr"/>
      <c r="P407" t="inlineStr"/>
      <c r="Q407" t="n">
        <v>0</v>
      </c>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n">
        <v>0</v>
      </c>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row>
    <row r="408">
      <c r="A408" t="b">
        <v>1</v>
      </c>
      <c r="B408" t="n">
        <v>1203</v>
      </c>
      <c r="C408" t="inlineStr">
        <is>
          <t>L-1523-165116986</t>
        </is>
      </c>
      <c r="D408" t="inlineStr">
        <is>
          <t>997855436</t>
        </is>
      </c>
      <c r="E408" t="inlineStr">
        <is>
          <t>Aal</t>
        </is>
      </c>
      <c r="F408" t="inlineStr">
        <is>
          <t>https://portal.dnb.de/opac.htm?method=simpleSearch&amp;cqlMode=true&amp;query=idn%3D997855436</t>
        </is>
      </c>
      <c r="G408" t="inlineStr">
        <is>
          <t>III 47 D, 1</t>
        </is>
      </c>
      <c r="H408" t="inlineStr">
        <is>
          <t>III 47 D, 1</t>
        </is>
      </c>
      <c r="I408" t="inlineStr"/>
      <c r="J408" t="inlineStr">
        <is>
          <t>Halbledereinband</t>
        </is>
      </c>
      <c r="K408" t="inlineStr">
        <is>
          <t>bis 25 cm</t>
        </is>
      </c>
      <c r="L408" t="inlineStr">
        <is>
          <t>180°</t>
        </is>
      </c>
      <c r="M408" t="inlineStr"/>
      <c r="N408" t="inlineStr"/>
      <c r="O408" t="inlineStr"/>
      <c r="P408" t="inlineStr"/>
      <c r="Q408" t="n">
        <v>0</v>
      </c>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n">
        <v>0</v>
      </c>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row>
    <row r="409">
      <c r="A409" t="b">
        <v>1</v>
      </c>
      <c r="B409" t="n">
        <v>382</v>
      </c>
      <c r="C409" t="inlineStr">
        <is>
          <t>L-1548-315054778</t>
        </is>
      </c>
      <c r="D409" t="inlineStr">
        <is>
          <t>1066666245</t>
        </is>
      </c>
      <c r="E409" t="inlineStr">
        <is>
          <t>Aaf</t>
        </is>
      </c>
      <c r="F409" t="inlineStr">
        <is>
          <t>https://portal.dnb.de/opac.htm?method=simpleSearch&amp;cqlMode=true&amp;query=idn%3D1066666245</t>
        </is>
      </c>
      <c r="G409" t="inlineStr">
        <is>
          <t>III 47, 1</t>
        </is>
      </c>
      <c r="H409" t="inlineStr">
        <is>
          <t>III 47, 1</t>
        </is>
      </c>
      <c r="I409" t="inlineStr">
        <is>
          <t>X</t>
        </is>
      </c>
      <c r="J409" t="inlineStr">
        <is>
          <t>Gewebeeinband, Schließen, erhabene Buchbeschläge</t>
        </is>
      </c>
      <c r="K409" t="inlineStr">
        <is>
          <t>bis 25 cm</t>
        </is>
      </c>
      <c r="L409" t="inlineStr">
        <is>
          <t>80° bis 110°, einseitig digitalisierbar?</t>
        </is>
      </c>
      <c r="M409" t="inlineStr">
        <is>
          <t>hohler Rücken</t>
        </is>
      </c>
      <c r="N409" t="inlineStr"/>
      <c r="O409" t="inlineStr">
        <is>
          <t>Buchschuh</t>
        </is>
      </c>
      <c r="P409" t="inlineStr">
        <is>
          <t>Nein</t>
        </is>
      </c>
      <c r="Q409" t="n">
        <v>1</v>
      </c>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n">
        <v>0</v>
      </c>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row>
    <row r="410">
      <c r="A410" t="b">
        <v>1</v>
      </c>
      <c r="B410" t="n">
        <v>383</v>
      </c>
      <c r="C410" t="inlineStr">
        <is>
          <t>L-1552-315321458</t>
        </is>
      </c>
      <c r="D410" t="inlineStr">
        <is>
          <t>1066862958</t>
        </is>
      </c>
      <c r="E410" t="inlineStr">
        <is>
          <t>Aaf</t>
        </is>
      </c>
      <c r="F410" t="inlineStr">
        <is>
          <t>https://portal.dnb.de/opac.htm?method=simpleSearch&amp;cqlMode=true&amp;query=idn%3D1066862958</t>
        </is>
      </c>
      <c r="G410" t="inlineStr">
        <is>
          <t>III 47, 2</t>
        </is>
      </c>
      <c r="H410" t="inlineStr">
        <is>
          <t>III 47, 2</t>
        </is>
      </c>
      <c r="I410" t="inlineStr">
        <is>
          <t>X</t>
        </is>
      </c>
      <c r="J410" t="inlineStr">
        <is>
          <t>Halbledereinband, Schließen, erhabene Buchbeschläge</t>
        </is>
      </c>
      <c r="K410" t="inlineStr">
        <is>
          <t>bis 42 cm</t>
        </is>
      </c>
      <c r="L410" t="inlineStr">
        <is>
          <t>nur sehr geringer Öffnungswinkel</t>
        </is>
      </c>
      <c r="M410" t="inlineStr">
        <is>
          <t>Schrift bis in den Falz, welliger Buchblock, stark brüchiges Einbandmaterial</t>
        </is>
      </c>
      <c r="N410" t="inlineStr"/>
      <c r="O410" t="inlineStr">
        <is>
          <t>Buchschuh</t>
        </is>
      </c>
      <c r="P410" t="inlineStr">
        <is>
          <t>Nein</t>
        </is>
      </c>
      <c r="Q410" t="n">
        <v>3</v>
      </c>
      <c r="R410" t="inlineStr"/>
      <c r="S410" t="inlineStr"/>
      <c r="T410" t="inlineStr"/>
      <c r="U410" t="inlineStr"/>
      <c r="V410" t="inlineStr"/>
      <c r="W410" t="inlineStr"/>
      <c r="X410" t="inlineStr"/>
      <c r="Y410" t="inlineStr"/>
      <c r="Z410" t="inlineStr"/>
      <c r="AA410" t="inlineStr">
        <is>
          <t>HL</t>
        </is>
      </c>
      <c r="AB410" t="inlineStr">
        <is>
          <t>x</t>
        </is>
      </c>
      <c r="AC410" t="inlineStr"/>
      <c r="AD410" t="inlineStr">
        <is>
          <t>f/V</t>
        </is>
      </c>
      <c r="AE410" t="inlineStr"/>
      <c r="AF410" t="inlineStr">
        <is>
          <t>x</t>
        </is>
      </c>
      <c r="AG410" t="inlineStr"/>
      <c r="AH410" t="inlineStr"/>
      <c r="AI410" t="inlineStr"/>
      <c r="AJ410" t="inlineStr">
        <is>
          <t>Pa</t>
        </is>
      </c>
      <c r="AK410" t="inlineStr"/>
      <c r="AL410" t="inlineStr"/>
      <c r="AM410" t="inlineStr"/>
      <c r="AN410" t="inlineStr">
        <is>
          <t>x</t>
        </is>
      </c>
      <c r="AO410" t="inlineStr">
        <is>
          <t>x</t>
        </is>
      </c>
      <c r="AP410" t="inlineStr"/>
      <c r="AQ410" t="inlineStr"/>
      <c r="AR410" t="inlineStr"/>
      <c r="AS410" t="inlineStr"/>
      <c r="AT410" t="inlineStr"/>
      <c r="AU410" t="inlineStr"/>
      <c r="AV410" t="n">
        <v>6</v>
      </c>
      <c r="AW410" t="inlineStr"/>
      <c r="AX410" t="inlineStr">
        <is>
          <t>45</t>
        </is>
      </c>
      <c r="AY410" t="inlineStr"/>
      <c r="AZ410" t="inlineStr"/>
      <c r="BA410" t="inlineStr"/>
      <c r="BB410" t="inlineStr">
        <is>
          <t>ja vor und nach</t>
        </is>
      </c>
      <c r="BC410" t="n">
        <v>8.5</v>
      </c>
      <c r="BD410" t="inlineStr"/>
      <c r="BE410" t="inlineStr"/>
      <c r="BF410" t="inlineStr"/>
      <c r="BG410" t="inlineStr">
        <is>
          <t>x</t>
        </is>
      </c>
      <c r="BH410" t="inlineStr"/>
      <c r="BI410" t="inlineStr"/>
      <c r="BJ410" t="inlineStr"/>
      <c r="BK410" t="inlineStr">
        <is>
          <t>Digi-Grenzfall --&gt; Bundsteg muss an probieren</t>
        </is>
      </c>
      <c r="BL410" t="inlineStr"/>
      <c r="BM410" t="inlineStr">
        <is>
          <t>Umschlag (Leder pudert)</t>
        </is>
      </c>
      <c r="BN410" t="inlineStr"/>
      <c r="BO410" t="inlineStr">
        <is>
          <t>x</t>
        </is>
      </c>
      <c r="BP410" t="inlineStr">
        <is>
          <t>x</t>
        </is>
      </c>
      <c r="BQ410" t="inlineStr"/>
      <c r="BR410" t="inlineStr">
        <is>
          <t>v/h</t>
        </is>
      </c>
      <c r="BS410" t="n">
        <v>1</v>
      </c>
      <c r="BT410" t="inlineStr"/>
      <c r="BU410" t="inlineStr"/>
      <c r="BV410" t="inlineStr"/>
      <c r="BW410" t="inlineStr"/>
      <c r="BX410" t="inlineStr"/>
      <c r="BY410" t="inlineStr"/>
      <c r="BZ410" t="inlineStr"/>
      <c r="CA410" t="n">
        <v>8.5</v>
      </c>
      <c r="CB410" t="inlineStr">
        <is>
          <t>vor Digit. erstmal nur Umschlag und Notsicherung fragilen Leders am Rücken, danach dann Rest. der Gelenke</t>
        </is>
      </c>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row>
    <row r="411">
      <c r="A411" t="b">
        <v>1</v>
      </c>
      <c r="B411" t="n">
        <v>384</v>
      </c>
      <c r="C411" t="inlineStr">
        <is>
          <t>L-1554-315307048</t>
        </is>
      </c>
      <c r="D411" t="inlineStr">
        <is>
          <t>1066847886</t>
        </is>
      </c>
      <c r="E411" t="inlineStr">
        <is>
          <t>Aaf</t>
        </is>
      </c>
      <c r="F411" t="inlineStr">
        <is>
          <t>https://portal.dnb.de/opac.htm?method=simpleSearch&amp;cqlMode=true&amp;query=idn%3D1066847886</t>
        </is>
      </c>
      <c r="G411" t="inlineStr">
        <is>
          <t>III 47, 3</t>
        </is>
      </c>
      <c r="H411" t="inlineStr">
        <is>
          <t>III 47, 3</t>
        </is>
      </c>
      <c r="I411" t="inlineStr">
        <is>
          <t>X</t>
        </is>
      </c>
      <c r="J411" t="inlineStr">
        <is>
          <t>Ledereinband</t>
        </is>
      </c>
      <c r="K411" t="inlineStr">
        <is>
          <t>bis 25 cm</t>
        </is>
      </c>
      <c r="L411" t="inlineStr">
        <is>
          <t>80° bis 110°, einseitig digitalisierbar?</t>
        </is>
      </c>
      <c r="M411" t="inlineStr"/>
      <c r="N411" t="inlineStr"/>
      <c r="O411" t="inlineStr"/>
      <c r="P411" t="inlineStr"/>
      <c r="Q411" t="n">
        <v>0</v>
      </c>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n">
        <v>0</v>
      </c>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row>
    <row r="412">
      <c r="A412" t="b">
        <v>1</v>
      </c>
      <c r="B412" t="n">
        <v>385</v>
      </c>
      <c r="C412" t="inlineStr">
        <is>
          <t>L-1555-153966025</t>
        </is>
      </c>
      <c r="D412" t="inlineStr">
        <is>
          <t>993902642</t>
        </is>
      </c>
      <c r="E412" t="inlineStr">
        <is>
          <t>Aal</t>
        </is>
      </c>
      <c r="F412" t="inlineStr">
        <is>
          <t>https://portal.dnb.de/opac.htm?method=simpleSearch&amp;cqlMode=true&amp;query=idn%3D993902642</t>
        </is>
      </c>
      <c r="G412" t="inlineStr">
        <is>
          <t>III 47, 4</t>
        </is>
      </c>
      <c r="H412" t="inlineStr">
        <is>
          <t>III 47, 4</t>
        </is>
      </c>
      <c r="I412" t="inlineStr"/>
      <c r="J412" t="inlineStr">
        <is>
          <t>Papier- oder Pappeinband</t>
        </is>
      </c>
      <c r="K412" t="inlineStr">
        <is>
          <t>bis 25 cm</t>
        </is>
      </c>
      <c r="L412" t="inlineStr">
        <is>
          <t>180°</t>
        </is>
      </c>
      <c r="M412" t="inlineStr">
        <is>
          <t>stark brüchiges Einbandmaterial</t>
        </is>
      </c>
      <c r="N412" t="inlineStr"/>
      <c r="O412" t="inlineStr"/>
      <c r="P412" t="inlineStr"/>
      <c r="Q412" t="n">
        <v>2</v>
      </c>
      <c r="R412" t="inlineStr"/>
      <c r="S412" t="inlineStr"/>
      <c r="T412" t="inlineStr"/>
      <c r="U412" t="inlineStr"/>
      <c r="V412" t="inlineStr"/>
      <c r="W412" t="inlineStr"/>
      <c r="X412" t="inlineStr"/>
      <c r="Y412" t="inlineStr"/>
      <c r="Z412" t="inlineStr"/>
      <c r="AA412" t="inlineStr">
        <is>
          <t>HPg</t>
        </is>
      </c>
      <c r="AB412" t="inlineStr"/>
      <c r="AC412" t="inlineStr"/>
      <c r="AD412" t="inlineStr">
        <is>
          <t>f</t>
        </is>
      </c>
      <c r="AE412" t="inlineStr"/>
      <c r="AF412" t="inlineStr"/>
      <c r="AG412" t="inlineStr"/>
      <c r="AH412" t="inlineStr"/>
      <c r="AI412" t="inlineStr"/>
      <c r="AJ412" t="inlineStr">
        <is>
          <t>Pa</t>
        </is>
      </c>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is>
          <t>110</t>
        </is>
      </c>
      <c r="AY412" t="inlineStr"/>
      <c r="AZ412" t="inlineStr"/>
      <c r="BA412" t="inlineStr">
        <is>
          <t>x</t>
        </is>
      </c>
      <c r="BB412" t="inlineStr">
        <is>
          <t>ja vor</t>
        </is>
      </c>
      <c r="BC412" t="n">
        <v>0.5</v>
      </c>
      <c r="BD412" t="inlineStr"/>
      <c r="BE412" t="inlineStr"/>
      <c r="BF412" t="inlineStr"/>
      <c r="BG412" t="inlineStr"/>
      <c r="BH412" t="inlineStr"/>
      <c r="BI412" t="inlineStr"/>
      <c r="BJ412" t="inlineStr"/>
      <c r="BK412" t="inlineStr"/>
      <c r="BL412" t="inlineStr"/>
      <c r="BM412" t="inlineStr"/>
      <c r="BN412" t="inlineStr">
        <is>
          <t>x</t>
        </is>
      </c>
      <c r="BO412" t="inlineStr"/>
      <c r="BP412" t="inlineStr">
        <is>
          <t>x</t>
        </is>
      </c>
      <c r="BQ412" t="inlineStr"/>
      <c r="BR412" t="inlineStr"/>
      <c r="BS412" t="inlineStr"/>
      <c r="BT412" t="inlineStr"/>
      <c r="BU412" t="inlineStr"/>
      <c r="BV412" t="inlineStr"/>
      <c r="BW412" t="inlineStr"/>
      <c r="BX412" t="inlineStr"/>
      <c r="BY412" t="inlineStr"/>
      <c r="BZ412" t="inlineStr"/>
      <c r="CA412" t="n">
        <v>0.5</v>
      </c>
      <c r="CB412" t="inlineStr">
        <is>
          <t>Pg. am Rücken fixieren, Rücken mit Streifen aus JP überfangen</t>
        </is>
      </c>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row>
    <row r="413">
      <c r="A413" t="b">
        <v>1</v>
      </c>
      <c r="B413" t="n">
        <v>386</v>
      </c>
      <c r="C413" t="inlineStr">
        <is>
          <t>L-1515-315493011</t>
        </is>
      </c>
      <c r="D413" t="inlineStr">
        <is>
          <t>1066962677</t>
        </is>
      </c>
      <c r="E413" t="inlineStr">
        <is>
          <t>Aaf</t>
        </is>
      </c>
      <c r="F413" t="inlineStr">
        <is>
          <t>https://portal.dnb.de/opac.htm?method=simpleSearch&amp;cqlMode=true&amp;query=idn%3D1066962677</t>
        </is>
      </c>
      <c r="G413" t="inlineStr">
        <is>
          <t>III 48, 1</t>
        </is>
      </c>
      <c r="H413" t="inlineStr">
        <is>
          <t>III 48, 1</t>
        </is>
      </c>
      <c r="I413" t="inlineStr">
        <is>
          <t>X</t>
        </is>
      </c>
      <c r="J413" t="inlineStr">
        <is>
          <t>Halbledereinband</t>
        </is>
      </c>
      <c r="K413" t="inlineStr">
        <is>
          <t>bis 25 cm</t>
        </is>
      </c>
      <c r="L413" t="inlineStr">
        <is>
          <t>80° bis 110°, einseitig digitalisierbar?</t>
        </is>
      </c>
      <c r="M413" t="inlineStr">
        <is>
          <t>hohler Rücken, stark brüchiges Einbandmaterial</t>
        </is>
      </c>
      <c r="N413" t="inlineStr"/>
      <c r="O413" t="inlineStr"/>
      <c r="P413" t="inlineStr"/>
      <c r="Q413" t="n">
        <v>3</v>
      </c>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n">
        <v>0</v>
      </c>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row>
    <row r="414">
      <c r="A414" t="b">
        <v>1</v>
      </c>
      <c r="B414" t="n">
        <v>387</v>
      </c>
      <c r="C414" t="inlineStr">
        <is>
          <t>L-1517-315490128</t>
        </is>
      </c>
      <c r="D414" t="inlineStr">
        <is>
          <t>1066959595</t>
        </is>
      </c>
      <c r="E414" t="inlineStr">
        <is>
          <t>Aaf</t>
        </is>
      </c>
      <c r="F414" t="inlineStr">
        <is>
          <t>https://portal.dnb.de/opac.htm?method=simpleSearch&amp;cqlMode=true&amp;query=idn%3D1066959595</t>
        </is>
      </c>
      <c r="G414" t="inlineStr">
        <is>
          <t>III 48, 2</t>
        </is>
      </c>
      <c r="H414" t="inlineStr">
        <is>
          <t>III 48, 2</t>
        </is>
      </c>
      <c r="I414" t="inlineStr">
        <is>
          <t>X</t>
        </is>
      </c>
      <c r="J414" t="inlineStr">
        <is>
          <t>Ledereinband, Schließen, erhabene Buchbeschläge</t>
        </is>
      </c>
      <c r="K414" t="inlineStr">
        <is>
          <t>bis 25 cm</t>
        </is>
      </c>
      <c r="L414" t="inlineStr">
        <is>
          <t>80° bis 110°, einseitig digitalisierbar?</t>
        </is>
      </c>
      <c r="M414" t="inlineStr">
        <is>
          <t>hohler Rücken</t>
        </is>
      </c>
      <c r="N414" t="inlineStr"/>
      <c r="O414" t="inlineStr">
        <is>
          <t>Buchschuh</t>
        </is>
      </c>
      <c r="P414" t="inlineStr">
        <is>
          <t>Nein</t>
        </is>
      </c>
      <c r="Q414" t="n">
        <v>1</v>
      </c>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n">
        <v>0</v>
      </c>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row>
    <row r="415">
      <c r="A415" t="b">
        <v>1</v>
      </c>
      <c r="B415" t="n">
        <v>388</v>
      </c>
      <c r="C415" t="inlineStr">
        <is>
          <t>L-1522-315318384</t>
        </is>
      </c>
      <c r="D415" t="inlineStr">
        <is>
          <t>1066859639</t>
        </is>
      </c>
      <c r="E415" t="inlineStr">
        <is>
          <t>Aaf</t>
        </is>
      </c>
      <c r="F415" t="inlineStr">
        <is>
          <t>https://portal.dnb.de/opac.htm?method=simpleSearch&amp;cqlMode=true&amp;query=idn%3D1066859639</t>
        </is>
      </c>
      <c r="G415" t="inlineStr">
        <is>
          <t>III 49, 1</t>
        </is>
      </c>
      <c r="H415" t="inlineStr">
        <is>
          <t>III 49, 1</t>
        </is>
      </c>
      <c r="I415" t="inlineStr">
        <is>
          <t>X</t>
        </is>
      </c>
      <c r="J415" t="inlineStr">
        <is>
          <t>Papier- oder Pappeinband</t>
        </is>
      </c>
      <c r="K415" t="inlineStr">
        <is>
          <t>bis 25 cm</t>
        </is>
      </c>
      <c r="L415" t="inlineStr">
        <is>
          <t>180°</t>
        </is>
      </c>
      <c r="M415" t="inlineStr">
        <is>
          <t>stark brüchiges Einbandmaterial</t>
        </is>
      </c>
      <c r="N415" t="inlineStr"/>
      <c r="O415" t="inlineStr"/>
      <c r="P415" t="inlineStr"/>
      <c r="Q415" t="n">
        <v>2</v>
      </c>
      <c r="R415" t="inlineStr"/>
      <c r="S415" t="inlineStr"/>
      <c r="T415" t="inlineStr"/>
      <c r="U415" t="inlineStr"/>
      <c r="V415" t="inlineStr"/>
      <c r="W415" t="inlineStr"/>
      <c r="X415" t="inlineStr"/>
      <c r="Y415" t="inlineStr"/>
      <c r="Z415" t="inlineStr"/>
      <c r="AA415" t="inlineStr">
        <is>
          <t>HPg</t>
        </is>
      </c>
      <c r="AB415" t="inlineStr"/>
      <c r="AC415" t="inlineStr"/>
      <c r="AD415" t="inlineStr">
        <is>
          <t>h/E</t>
        </is>
      </c>
      <c r="AE415" t="inlineStr"/>
      <c r="AF415" t="inlineStr"/>
      <c r="AG415" t="inlineStr"/>
      <c r="AH415" t="inlineStr"/>
      <c r="AI415" t="inlineStr"/>
      <c r="AJ415" t="inlineStr">
        <is>
          <t>Pa</t>
        </is>
      </c>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is>
          <t>110</t>
        </is>
      </c>
      <c r="AY415" t="inlineStr"/>
      <c r="AZ415" t="inlineStr"/>
      <c r="BA415" t="inlineStr"/>
      <c r="BB415" t="inlineStr">
        <is>
          <t>ja vor</t>
        </is>
      </c>
      <c r="BC415" t="n">
        <v>0.5</v>
      </c>
      <c r="BD415" t="inlineStr"/>
      <c r="BE415" t="inlineStr"/>
      <c r="BF415" t="inlineStr"/>
      <c r="BG415" t="inlineStr"/>
      <c r="BH415" t="inlineStr"/>
      <c r="BI415" t="inlineStr"/>
      <c r="BJ415" t="inlineStr"/>
      <c r="BK415" t="inlineStr"/>
      <c r="BL415" t="inlineStr"/>
      <c r="BM415" t="inlineStr"/>
      <c r="BN415" t="inlineStr">
        <is>
          <t>x</t>
        </is>
      </c>
      <c r="BO415" t="inlineStr"/>
      <c r="BP415" t="inlineStr">
        <is>
          <t>x</t>
        </is>
      </c>
      <c r="BQ415" t="inlineStr"/>
      <c r="BR415" t="inlineStr"/>
      <c r="BS415" t="inlineStr"/>
      <c r="BT415" t="inlineStr"/>
      <c r="BU415" t="inlineStr"/>
      <c r="BV415" t="inlineStr"/>
      <c r="BW415" t="inlineStr"/>
      <c r="BX415" t="inlineStr"/>
      <c r="BY415" t="inlineStr"/>
      <c r="BZ415" t="inlineStr"/>
      <c r="CA415" t="n">
        <v>0.5</v>
      </c>
      <c r="CB415" t="inlineStr">
        <is>
          <t>Pg. am Rücken fixieren, mit JP überfangen</t>
        </is>
      </c>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row>
    <row r="416">
      <c r="A416" t="b">
        <v>1</v>
      </c>
      <c r="B416" t="n">
        <v>389</v>
      </c>
      <c r="C416" t="inlineStr">
        <is>
          <t>L-1501-315494093</t>
        </is>
      </c>
      <c r="D416" t="inlineStr">
        <is>
          <t>1066963894</t>
        </is>
      </c>
      <c r="E416" t="inlineStr">
        <is>
          <t>Aaf</t>
        </is>
      </c>
      <c r="F416" t="inlineStr">
        <is>
          <t>https://portal.dnb.de/opac.htm?method=simpleSearch&amp;cqlMode=true&amp;query=idn%3D1066963894</t>
        </is>
      </c>
      <c r="G416" t="inlineStr">
        <is>
          <t>III 50, 1</t>
        </is>
      </c>
      <c r="H416" t="inlineStr">
        <is>
          <t>III 50, 1</t>
        </is>
      </c>
      <c r="I416" t="inlineStr">
        <is>
          <t>X</t>
        </is>
      </c>
      <c r="J416" t="inlineStr">
        <is>
          <t>Halbledereinband</t>
        </is>
      </c>
      <c r="K416" t="inlineStr">
        <is>
          <t>bis 25 cm</t>
        </is>
      </c>
      <c r="L416" t="inlineStr">
        <is>
          <t>180°</t>
        </is>
      </c>
      <c r="M416" t="inlineStr"/>
      <c r="N416" t="inlineStr"/>
      <c r="O416" t="inlineStr"/>
      <c r="P416" t="inlineStr"/>
      <c r="Q416" t="n">
        <v>1</v>
      </c>
      <c r="R416" t="inlineStr"/>
      <c r="S416" t="inlineStr"/>
      <c r="T416" t="inlineStr"/>
      <c r="U416" t="inlineStr"/>
      <c r="V416" t="inlineStr"/>
      <c r="W416" t="inlineStr"/>
      <c r="X416" t="inlineStr"/>
      <c r="Y416" t="inlineStr"/>
      <c r="Z416" t="inlineStr"/>
      <c r="AA416" t="inlineStr">
        <is>
          <t>HL</t>
        </is>
      </c>
      <c r="AB416" t="inlineStr"/>
      <c r="AC416" t="inlineStr"/>
      <c r="AD416" t="inlineStr">
        <is>
          <t>f</t>
        </is>
      </c>
      <c r="AE416" t="inlineStr"/>
      <c r="AF416" t="inlineStr"/>
      <c r="AG416" t="inlineStr"/>
      <c r="AH416" t="inlineStr"/>
      <c r="AI416" t="inlineStr"/>
      <c r="AJ416" t="inlineStr">
        <is>
          <t>Pa</t>
        </is>
      </c>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is>
          <t>110</t>
        </is>
      </c>
      <c r="AY416" t="inlineStr"/>
      <c r="AZ416" t="inlineStr"/>
      <c r="BA416" t="inlineStr"/>
      <c r="BB416" t="inlineStr">
        <is>
          <t>n</t>
        </is>
      </c>
      <c r="BC416" t="n">
        <v>0</v>
      </c>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row>
    <row r="417">
      <c r="A417" t="b">
        <v>1</v>
      </c>
      <c r="B417" t="n">
        <v>390</v>
      </c>
      <c r="C417" t="inlineStr">
        <is>
          <t>L-1515-315494662</t>
        </is>
      </c>
      <c r="D417" t="inlineStr">
        <is>
          <t>1066964432</t>
        </is>
      </c>
      <c r="E417" t="inlineStr">
        <is>
          <t>Aaf</t>
        </is>
      </c>
      <c r="F417" t="inlineStr">
        <is>
          <t>https://portal.dnb.de/opac.htm?method=simpleSearch&amp;cqlMode=true&amp;query=idn%3D1066964432</t>
        </is>
      </c>
      <c r="G417" t="inlineStr">
        <is>
          <t>III 50, 2</t>
        </is>
      </c>
      <c r="H417" t="inlineStr">
        <is>
          <t>III 50, 2</t>
        </is>
      </c>
      <c r="I417" t="inlineStr">
        <is>
          <t>X</t>
        </is>
      </c>
      <c r="J417" t="inlineStr">
        <is>
          <t>Ledereinband, Schließen, erhabene Buchbeschläge</t>
        </is>
      </c>
      <c r="K417" t="inlineStr">
        <is>
          <t>bis 35 cm</t>
        </is>
      </c>
      <c r="L417" t="inlineStr">
        <is>
          <t>180°</t>
        </is>
      </c>
      <c r="M417" t="inlineStr">
        <is>
          <t>hohler Rücken, welliger Buchblock</t>
        </is>
      </c>
      <c r="N417" t="inlineStr"/>
      <c r="O417" t="inlineStr">
        <is>
          <t>Buchschuh</t>
        </is>
      </c>
      <c r="P417" t="inlineStr">
        <is>
          <t>Nein</t>
        </is>
      </c>
      <c r="Q417" t="n">
        <v>1</v>
      </c>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n">
        <v>0</v>
      </c>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row>
    <row r="418">
      <c r="A418" t="b">
        <v>1</v>
      </c>
      <c r="B418" t="n">
        <v>391</v>
      </c>
      <c r="C418" t="inlineStr">
        <is>
          <t>L-1516-315487577</t>
        </is>
      </c>
      <c r="D418" t="inlineStr">
        <is>
          <t>1066956960</t>
        </is>
      </c>
      <c r="E418" t="inlineStr">
        <is>
          <t>Aaf</t>
        </is>
      </c>
      <c r="F418" t="inlineStr">
        <is>
          <t>https://portal.dnb.de/opac.htm?method=simpleSearch&amp;cqlMode=true&amp;query=idn%3D1066956960</t>
        </is>
      </c>
      <c r="G418" t="inlineStr">
        <is>
          <t>III 50, 3</t>
        </is>
      </c>
      <c r="H418" t="inlineStr">
        <is>
          <t>III 50, 3</t>
        </is>
      </c>
      <c r="I418" t="inlineStr">
        <is>
          <t>X</t>
        </is>
      </c>
      <c r="J418" t="inlineStr">
        <is>
          <t>Halbledereinband, Schließen, erhabene Buchbeschläge</t>
        </is>
      </c>
      <c r="K418" t="inlineStr">
        <is>
          <t>bis 35 cm</t>
        </is>
      </c>
      <c r="L418" t="inlineStr">
        <is>
          <t>180°</t>
        </is>
      </c>
      <c r="M418" t="inlineStr">
        <is>
          <t>hohler Rücken</t>
        </is>
      </c>
      <c r="N418" t="inlineStr"/>
      <c r="O418" t="inlineStr">
        <is>
          <t>Buchschuh</t>
        </is>
      </c>
      <c r="P418" t="inlineStr">
        <is>
          <t>Nein</t>
        </is>
      </c>
      <c r="Q418" t="n">
        <v>1</v>
      </c>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n">
        <v>0</v>
      </c>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row>
    <row r="419">
      <c r="A419" t="b">
        <v>1</v>
      </c>
      <c r="B419" t="n">
        <v>392</v>
      </c>
      <c r="C419" t="inlineStr">
        <is>
          <t>L-1526-315328762</t>
        </is>
      </c>
      <c r="D419" t="inlineStr">
        <is>
          <t>1066870888</t>
        </is>
      </c>
      <c r="E419" t="inlineStr">
        <is>
          <t>Aaf</t>
        </is>
      </c>
      <c r="F419" t="inlineStr">
        <is>
          <t>https://portal.dnb.de/opac.htm?method=simpleSearch&amp;cqlMode=true&amp;query=idn%3D1066870888</t>
        </is>
      </c>
      <c r="G419" t="inlineStr">
        <is>
          <t>III 50, 4</t>
        </is>
      </c>
      <c r="H419" t="inlineStr">
        <is>
          <t>III 50, 4</t>
        </is>
      </c>
      <c r="I419" t="inlineStr">
        <is>
          <t>X</t>
        </is>
      </c>
      <c r="J419" t="inlineStr">
        <is>
          <t>Halbledereinband, Schließen, erhabene Buchbeschläge</t>
        </is>
      </c>
      <c r="K419" t="inlineStr">
        <is>
          <t>bis 25 cm</t>
        </is>
      </c>
      <c r="L419" t="inlineStr">
        <is>
          <t>180°</t>
        </is>
      </c>
      <c r="M419" t="inlineStr">
        <is>
          <t>hohler Rücken</t>
        </is>
      </c>
      <c r="N419" t="inlineStr"/>
      <c r="O419" t="inlineStr">
        <is>
          <t>Buchschuh</t>
        </is>
      </c>
      <c r="P419" t="inlineStr">
        <is>
          <t>Nein</t>
        </is>
      </c>
      <c r="Q419" t="n">
        <v>1</v>
      </c>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n">
        <v>0</v>
      </c>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row>
    <row r="420">
      <c r="A420" t="b">
        <v>1</v>
      </c>
      <c r="B420" t="n">
        <v>393</v>
      </c>
      <c r="C420" t="inlineStr">
        <is>
          <t>L-1502-31548747X</t>
        </is>
      </c>
      <c r="D420" t="inlineStr">
        <is>
          <t>1066956871</t>
        </is>
      </c>
      <c r="E420" t="inlineStr">
        <is>
          <t>Aaf</t>
        </is>
      </c>
      <c r="F420" t="inlineStr">
        <is>
          <t>https://portal.dnb.de/opac.htm?method=simpleSearch&amp;cqlMode=true&amp;query=idn%3D1066956871</t>
        </is>
      </c>
      <c r="G420" t="inlineStr">
        <is>
          <t>III 51, 1</t>
        </is>
      </c>
      <c r="H420" t="inlineStr">
        <is>
          <t>III 51, 1</t>
        </is>
      </c>
      <c r="I420" t="inlineStr">
        <is>
          <t>X</t>
        </is>
      </c>
      <c r="J420" t="inlineStr">
        <is>
          <t>Halbledereinband, Schließen, erhabene Buchbeschläge</t>
        </is>
      </c>
      <c r="K420" t="inlineStr">
        <is>
          <t>bis 35 cm</t>
        </is>
      </c>
      <c r="L420" t="inlineStr">
        <is>
          <t>180°</t>
        </is>
      </c>
      <c r="M420" t="inlineStr">
        <is>
          <t>fester Rücken mit Schmuckprägung, Schrift bis in den Falz, stark brüchiges Einbandmaterial</t>
        </is>
      </c>
      <c r="N420" t="inlineStr"/>
      <c r="O420" t="inlineStr">
        <is>
          <t>Kassette</t>
        </is>
      </c>
      <c r="P420" t="inlineStr">
        <is>
          <t>Nein</t>
        </is>
      </c>
      <c r="Q420" t="n">
        <v>3</v>
      </c>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n">
        <v>0</v>
      </c>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row>
    <row r="421">
      <c r="A421" t="b">
        <v>0</v>
      </c>
      <c r="B421" t="n">
        <v>425</v>
      </c>
      <c r="C421" t="inlineStr">
        <is>
          <t>L-1511-164191984</t>
        </is>
      </c>
      <c r="D421" t="inlineStr">
        <is>
          <t>997548614</t>
        </is>
      </c>
      <c r="E421" t="inlineStr"/>
      <c r="F421" t="inlineStr">
        <is>
          <t>https://portal.dnb.de/opac.htm?method=simpleSearch&amp;cqlMode=true&amp;query=idn%3D997548614</t>
        </is>
      </c>
      <c r="G421" t="inlineStr">
        <is>
          <t>III 51, 1 a</t>
        </is>
      </c>
      <c r="H421" t="inlineStr"/>
      <c r="I421" t="inlineStr"/>
      <c r="J421" t="inlineStr">
        <is>
          <t>Halbledereinband, Schließen, erhabene Buchbeschläge</t>
        </is>
      </c>
      <c r="K421" t="inlineStr">
        <is>
          <t>bis 25 cm</t>
        </is>
      </c>
      <c r="L421" t="inlineStr">
        <is>
          <t>80° bis 110°, einseitig digitalisierbar?</t>
        </is>
      </c>
      <c r="M421" t="inlineStr"/>
      <c r="N421" t="inlineStr"/>
      <c r="O421" t="inlineStr">
        <is>
          <t>Kassette</t>
        </is>
      </c>
      <c r="P421" t="inlineStr">
        <is>
          <t>Nein</t>
        </is>
      </c>
      <c r="Q421" t="n">
        <v>2</v>
      </c>
      <c r="R421" t="inlineStr"/>
      <c r="S421" t="inlineStr"/>
      <c r="T421" t="inlineStr"/>
      <c r="U421" t="inlineStr"/>
      <c r="V421" t="inlineStr"/>
      <c r="W421" t="inlineStr"/>
      <c r="X421" t="inlineStr"/>
      <c r="Y421" t="inlineStr"/>
      <c r="Z421" t="inlineStr"/>
      <c r="AA421" t="inlineStr">
        <is>
          <t>HD</t>
        </is>
      </c>
      <c r="AB421" t="inlineStr"/>
      <c r="AC421" t="inlineStr"/>
      <c r="AD421" t="inlineStr">
        <is>
          <t>f</t>
        </is>
      </c>
      <c r="AE421" t="inlineStr"/>
      <c r="AF421" t="inlineStr"/>
      <c r="AG421" t="inlineStr"/>
      <c r="AH421" t="inlineStr"/>
      <c r="AI421" t="inlineStr"/>
      <c r="AJ421" t="inlineStr">
        <is>
          <t>Pa</t>
        </is>
      </c>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is>
          <t>60</t>
        </is>
      </c>
      <c r="AY421" t="inlineStr"/>
      <c r="AZ421" t="inlineStr"/>
      <c r="BA421" t="inlineStr"/>
      <c r="BB421" t="inlineStr">
        <is>
          <t>n</t>
        </is>
      </c>
      <c r="BC421" t="n">
        <v>0</v>
      </c>
      <c r="BD421" t="inlineStr"/>
      <c r="BE421" t="inlineStr"/>
      <c r="BF421" t="inlineStr"/>
      <c r="BG421" t="inlineStr"/>
      <c r="BH421" t="inlineStr"/>
      <c r="BI421" t="inlineStr"/>
      <c r="BJ421" t="inlineStr"/>
      <c r="BK421" t="inlineStr">
        <is>
          <t>Schaden an Ecke stabil</t>
        </is>
      </c>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row>
    <row r="422">
      <c r="A422" t="b">
        <v>1</v>
      </c>
      <c r="B422" t="inlineStr"/>
      <c r="C422" t="inlineStr">
        <is>
          <t>L-1510-785177809</t>
        </is>
      </c>
      <c r="D422" t="inlineStr">
        <is>
          <t>1144984440</t>
        </is>
      </c>
      <c r="E422" t="inlineStr">
        <is>
          <t>Qd</t>
        </is>
      </c>
      <c r="F422" t="inlineStr"/>
      <c r="G422" t="inlineStr">
        <is>
          <t>III 51, 1 a</t>
        </is>
      </c>
      <c r="H422" t="inlineStr">
        <is>
          <t>III 51, 1 a</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row>
    <row r="423">
      <c r="A423" t="b">
        <v>0</v>
      </c>
      <c r="B423" t="n">
        <v>426</v>
      </c>
      <c r="C423" t="inlineStr">
        <is>
          <t>L-1510-16419424X</t>
        </is>
      </c>
      <c r="D423" t="inlineStr">
        <is>
          <t>997550619</t>
        </is>
      </c>
      <c r="E423" t="inlineStr"/>
      <c r="F423" t="inlineStr">
        <is>
          <t>https://portal.dnb.de/opac.htm?method=simpleSearch&amp;cqlMode=true&amp;query=idn%3D997550619</t>
        </is>
      </c>
      <c r="G423" t="inlineStr">
        <is>
          <t>III 51, 1 a (angebunden)</t>
        </is>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n">
        <v>0</v>
      </c>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row>
    <row r="424">
      <c r="A424" t="b">
        <v>1</v>
      </c>
      <c r="B424" t="n">
        <v>427</v>
      </c>
      <c r="C424" t="inlineStr">
        <is>
          <t>L-1519-315062428</t>
        </is>
      </c>
      <c r="D424" t="inlineStr">
        <is>
          <t>1066673942</t>
        </is>
      </c>
      <c r="E424" t="inlineStr">
        <is>
          <t>Aaf</t>
        </is>
      </c>
      <c r="F424" t="inlineStr">
        <is>
          <t>https://portal.dnb.de/opac.htm?method=simpleSearch&amp;cqlMode=true&amp;query=idn%3D1066673942</t>
        </is>
      </c>
      <c r="G424" t="inlineStr">
        <is>
          <t>III 51, 1 b</t>
        </is>
      </c>
      <c r="H424" t="inlineStr">
        <is>
          <t>III 51, 1 b</t>
        </is>
      </c>
      <c r="I424" t="inlineStr"/>
      <c r="J424" t="inlineStr">
        <is>
          <t>Ungebunden</t>
        </is>
      </c>
      <c r="K424" t="inlineStr">
        <is>
          <t>bis 25 cm</t>
        </is>
      </c>
      <c r="L424" t="inlineStr">
        <is>
          <t>180°</t>
        </is>
      </c>
      <c r="M424" t="inlineStr"/>
      <c r="N424" t="inlineStr"/>
      <c r="O424" t="inlineStr">
        <is>
          <t>Mappe</t>
        </is>
      </c>
      <c r="P424" t="inlineStr">
        <is>
          <t>Nein</t>
        </is>
      </c>
      <c r="Q424" t="n">
        <v>1</v>
      </c>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n">
        <v>0</v>
      </c>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row>
    <row r="425">
      <c r="A425" t="b">
        <v>1</v>
      </c>
      <c r="B425" t="n">
        <v>394</v>
      </c>
      <c r="C425" t="inlineStr">
        <is>
          <t>L-1506-315494220</t>
        </is>
      </c>
      <c r="D425" t="inlineStr">
        <is>
          <t>1066964017</t>
        </is>
      </c>
      <c r="E425" t="inlineStr">
        <is>
          <t>Aaf</t>
        </is>
      </c>
      <c r="F425" t="inlineStr">
        <is>
          <t>https://portal.dnb.de/opac.htm?method=simpleSearch&amp;cqlMode=true&amp;query=idn%3D1066964017</t>
        </is>
      </c>
      <c r="G425" t="inlineStr">
        <is>
          <t>III 51, 2</t>
        </is>
      </c>
      <c r="H425" t="inlineStr">
        <is>
          <t>III 51, 2</t>
        </is>
      </c>
      <c r="I425" t="inlineStr">
        <is>
          <t>X</t>
        </is>
      </c>
      <c r="J425" t="inlineStr">
        <is>
          <t>Papier- oder Pappeinband</t>
        </is>
      </c>
      <c r="K425" t="inlineStr">
        <is>
          <t>bis 25 cm</t>
        </is>
      </c>
      <c r="L425" t="inlineStr">
        <is>
          <t>180°</t>
        </is>
      </c>
      <c r="M425" t="inlineStr"/>
      <c r="N425" t="inlineStr"/>
      <c r="O425" t="inlineStr">
        <is>
          <t>Mappe</t>
        </is>
      </c>
      <c r="P425" t="inlineStr">
        <is>
          <t>Nein</t>
        </is>
      </c>
      <c r="Q425" t="n">
        <v>3</v>
      </c>
      <c r="R425" t="inlineStr"/>
      <c r="S425" t="inlineStr">
        <is>
          <t>Einband und Buchblock separat</t>
        </is>
      </c>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n">
        <v>0</v>
      </c>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row>
    <row r="426">
      <c r="A426" t="b">
        <v>0</v>
      </c>
      <c r="B426" t="inlineStr"/>
      <c r="C426" t="inlineStr"/>
      <c r="D426" t="inlineStr"/>
      <c r="E426" t="inlineStr"/>
      <c r="F426" t="inlineStr"/>
      <c r="G426" t="inlineStr">
        <is>
          <t>III 51, 3</t>
        </is>
      </c>
      <c r="H426" t="inlineStr"/>
      <c r="I426" t="inlineStr">
        <is>
          <t>X</t>
        </is>
      </c>
      <c r="J426" t="inlineStr">
        <is>
          <t>Halbledereinband</t>
        </is>
      </c>
      <c r="K426" t="inlineStr">
        <is>
          <t>bis 42 cm</t>
        </is>
      </c>
      <c r="L426" t="inlineStr">
        <is>
          <t>180°</t>
        </is>
      </c>
      <c r="M426" t="inlineStr">
        <is>
          <t>hohler Rücken</t>
        </is>
      </c>
      <c r="N426" t="inlineStr"/>
      <c r="O426" t="inlineStr"/>
      <c r="P426" t="inlineStr">
        <is>
          <t>Signaturfahne austauschen</t>
        </is>
      </c>
      <c r="Q426" t="n">
        <v>2</v>
      </c>
      <c r="R426" t="inlineStr"/>
      <c r="S426" t="inlineStr"/>
      <c r="T426" t="inlineStr"/>
      <c r="U426" t="inlineStr"/>
      <c r="V426" t="inlineStr"/>
      <c r="W426" t="inlineStr"/>
      <c r="X426" t="inlineStr"/>
      <c r="Y426" t="inlineStr"/>
      <c r="Z426" t="inlineStr"/>
      <c r="AA426" t="inlineStr">
        <is>
          <t>HL</t>
        </is>
      </c>
      <c r="AB426" t="inlineStr">
        <is>
          <t>x</t>
        </is>
      </c>
      <c r="AC426" t="inlineStr"/>
      <c r="AD426" t="inlineStr">
        <is>
          <t>h/E</t>
        </is>
      </c>
      <c r="AE426" t="inlineStr"/>
      <c r="AF426" t="inlineStr"/>
      <c r="AG426" t="inlineStr"/>
      <c r="AH426" t="inlineStr"/>
      <c r="AI426" t="inlineStr"/>
      <c r="AJ426" t="inlineStr">
        <is>
          <t>Pg</t>
        </is>
      </c>
      <c r="AK426" t="inlineStr">
        <is>
          <t>x</t>
        </is>
      </c>
      <c r="AL426" t="inlineStr"/>
      <c r="AM426" t="inlineStr"/>
      <c r="AN426" t="inlineStr"/>
      <c r="AO426" t="inlineStr"/>
      <c r="AP426" t="inlineStr"/>
      <c r="AQ426" t="inlineStr"/>
      <c r="AR426" t="inlineStr"/>
      <c r="AS426" t="inlineStr"/>
      <c r="AT426" t="inlineStr">
        <is>
          <t>B</t>
        </is>
      </c>
      <c r="AU426" t="inlineStr">
        <is>
          <t>x</t>
        </is>
      </c>
      <c r="AV426" t="inlineStr"/>
      <c r="AW426" t="inlineStr"/>
      <c r="AX426" t="inlineStr">
        <is>
          <t>110</t>
        </is>
      </c>
      <c r="AY426" t="inlineStr"/>
      <c r="AZ426" t="inlineStr"/>
      <c r="BA426" t="inlineStr"/>
      <c r="BB426" t="inlineStr">
        <is>
          <t>n</t>
        </is>
      </c>
      <c r="BC426" t="n">
        <v>0</v>
      </c>
      <c r="BD426" t="inlineStr"/>
      <c r="BE426" t="inlineStr"/>
      <c r="BF426" t="inlineStr"/>
      <c r="BG426" t="inlineStr">
        <is>
          <t>x</t>
        </is>
      </c>
      <c r="BH426" t="inlineStr"/>
      <c r="BI426" t="inlineStr"/>
      <c r="BJ426" t="inlineStr"/>
      <c r="BK426" t="inlineStr">
        <is>
          <t>Schaden ist stabil genug, Rücken hat bereits Teilhülse bekommen</t>
        </is>
      </c>
      <c r="BL426" t="inlineStr">
        <is>
          <t>x 110</t>
        </is>
      </c>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row>
    <row r="427">
      <c r="A427" t="b">
        <v>1</v>
      </c>
      <c r="B427" t="inlineStr"/>
      <c r="C427" t="inlineStr">
        <is>
          <t>L-9999-833741152</t>
        </is>
      </c>
      <c r="D427" t="inlineStr">
        <is>
          <t>1268645311</t>
        </is>
      </c>
      <c r="E427" t="inlineStr">
        <is>
          <t>Aa</t>
        </is>
      </c>
      <c r="F427" t="inlineStr"/>
      <c r="G427" t="inlineStr">
        <is>
          <t>III 51, 3 - Fragm.</t>
        </is>
      </c>
      <c r="H427" t="inlineStr">
        <is>
          <t>III 51, 3 - Fragm.</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row>
    <row r="428">
      <c r="A428" t="b">
        <v>1</v>
      </c>
      <c r="B428" t="n">
        <v>395</v>
      </c>
      <c r="C428" t="inlineStr">
        <is>
          <t>L-1518-31549364X</t>
        </is>
      </c>
      <c r="D428" t="inlineStr">
        <is>
          <t>1066963398</t>
        </is>
      </c>
      <c r="E428" t="inlineStr">
        <is>
          <t>Aaf</t>
        </is>
      </c>
      <c r="F428" t="inlineStr">
        <is>
          <t>https://portal.dnb.de/opac.htm?method=simpleSearch&amp;cqlMode=true&amp;query=idn%3D1066963398</t>
        </is>
      </c>
      <c r="G428" t="inlineStr">
        <is>
          <t>III 51, 4</t>
        </is>
      </c>
      <c r="H428" t="inlineStr">
        <is>
          <t>III 51, 4</t>
        </is>
      </c>
      <c r="I428" t="inlineStr"/>
      <c r="J428" t="inlineStr">
        <is>
          <t>Halbledereinband, Ungebunden, Schließen, erhabene Buchbeschläge</t>
        </is>
      </c>
      <c r="K428" t="inlineStr">
        <is>
          <t>bis 25 cm</t>
        </is>
      </c>
      <c r="L428" t="inlineStr">
        <is>
          <t>180°</t>
        </is>
      </c>
      <c r="M428" t="inlineStr"/>
      <c r="N428" t="inlineStr"/>
      <c r="O428" t="inlineStr">
        <is>
          <t>Kassette</t>
        </is>
      </c>
      <c r="P428" t="inlineStr">
        <is>
          <t>Nein</t>
        </is>
      </c>
      <c r="Q428" t="n">
        <v>3</v>
      </c>
      <c r="R428" t="inlineStr"/>
      <c r="S428" t="inlineStr">
        <is>
          <t>Einband und Lagen separat</t>
        </is>
      </c>
      <c r="T428" t="inlineStr"/>
      <c r="U428" t="inlineStr"/>
      <c r="V428" t="inlineStr"/>
      <c r="W428" t="inlineStr"/>
      <c r="X428" t="inlineStr"/>
      <c r="Y428" t="inlineStr"/>
      <c r="Z428" t="inlineStr"/>
      <c r="AA428" t="inlineStr">
        <is>
          <t>oE</t>
        </is>
      </c>
      <c r="AB428" t="inlineStr"/>
      <c r="AC428" t="inlineStr">
        <is>
          <t>x</t>
        </is>
      </c>
      <c r="AD428" t="inlineStr"/>
      <c r="AE428" t="inlineStr"/>
      <c r="AF428" t="inlineStr"/>
      <c r="AG428" t="inlineStr"/>
      <c r="AH428" t="inlineStr"/>
      <c r="AI428" t="inlineStr"/>
      <c r="AJ428" t="inlineStr">
        <is>
          <t>Pa</t>
        </is>
      </c>
      <c r="AK428" t="inlineStr"/>
      <c r="AL428" t="inlineStr"/>
      <c r="AM428" t="inlineStr"/>
      <c r="AN428" t="inlineStr"/>
      <c r="AO428" t="inlineStr"/>
      <c r="AP428" t="inlineStr"/>
      <c r="AQ428" t="inlineStr"/>
      <c r="AR428" t="inlineStr"/>
      <c r="AS428" t="inlineStr"/>
      <c r="AT428" t="inlineStr">
        <is>
          <t>R</t>
        </is>
      </c>
      <c r="AU428" t="inlineStr">
        <is>
          <t>x</t>
        </is>
      </c>
      <c r="AV428" t="inlineStr"/>
      <c r="AW428" t="inlineStr"/>
      <c r="AX428" t="inlineStr">
        <is>
          <t>180</t>
        </is>
      </c>
      <c r="AY428" t="inlineStr"/>
      <c r="AZ428" t="inlineStr"/>
      <c r="BA428" t="inlineStr"/>
      <c r="BB428" t="inlineStr">
        <is>
          <t>n</t>
        </is>
      </c>
      <c r="BC428" t="n">
        <v>0</v>
      </c>
      <c r="BD428" t="inlineStr"/>
      <c r="BE428" t="inlineStr">
        <is>
          <t>Wellpappe</t>
        </is>
      </c>
      <c r="BF428" t="inlineStr"/>
      <c r="BG428" t="inlineStr"/>
      <c r="BH428" t="inlineStr"/>
      <c r="BI428" t="inlineStr"/>
      <c r="BJ428" t="inlineStr"/>
      <c r="BK428" t="inlineStr">
        <is>
          <t>Einband und Fragmente liegen der Kassette bei</t>
        </is>
      </c>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row>
    <row r="429">
      <c r="A429" t="b">
        <v>1</v>
      </c>
      <c r="B429" t="n">
        <v>456</v>
      </c>
      <c r="C429" t="inlineStr">
        <is>
          <t>L-1519-315183322</t>
        </is>
      </c>
      <c r="D429" t="inlineStr">
        <is>
          <t>1066760713</t>
        </is>
      </c>
      <c r="E429" t="inlineStr">
        <is>
          <t>Aaf</t>
        </is>
      </c>
      <c r="F429" t="inlineStr">
        <is>
          <t>https://portal.dnb.de/opac.htm?method=simpleSearch&amp;cqlMode=true&amp;query=idn%3D1066760713</t>
        </is>
      </c>
      <c r="G429" t="inlineStr">
        <is>
          <t>III 51, 4 a</t>
        </is>
      </c>
      <c r="H429" t="inlineStr">
        <is>
          <t>III 51, 4 a</t>
        </is>
      </c>
      <c r="I429" t="inlineStr"/>
      <c r="J429" t="inlineStr">
        <is>
          <t>Papier- oder Pappeinband</t>
        </is>
      </c>
      <c r="K429" t="inlineStr">
        <is>
          <t>bis 25 cm</t>
        </is>
      </c>
      <c r="L429" t="inlineStr">
        <is>
          <t>180°</t>
        </is>
      </c>
      <c r="M429" t="inlineStr">
        <is>
          <t>fester Rücken mit Schmuckprägung</t>
        </is>
      </c>
      <c r="N429" t="inlineStr"/>
      <c r="O429" t="inlineStr">
        <is>
          <t xml:space="preserve">Papierumschlag </t>
        </is>
      </c>
      <c r="P429" t="inlineStr">
        <is>
          <t>Ja</t>
        </is>
      </c>
      <c r="Q429" t="n">
        <v>0</v>
      </c>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n">
        <v>0</v>
      </c>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row>
    <row r="430">
      <c r="A430" t="b">
        <v>0</v>
      </c>
      <c r="B430" t="n">
        <v>396</v>
      </c>
      <c r="C430" t="inlineStr">
        <is>
          <t>L-1518-315492163</t>
        </is>
      </c>
      <c r="D430" t="inlineStr">
        <is>
          <t>106696176X</t>
        </is>
      </c>
      <c r="E430" t="inlineStr"/>
      <c r="F430" t="inlineStr">
        <is>
          <t>https://portal.dnb.de/opac.htm?method=simpleSearch&amp;cqlMode=true&amp;query=idn%3D106696176X</t>
        </is>
      </c>
      <c r="G430" t="inlineStr">
        <is>
          <t>III 51, 5</t>
        </is>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is>
          <t>DA</t>
        </is>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n">
        <v>0</v>
      </c>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row>
    <row r="431">
      <c r="A431" t="b">
        <v>1</v>
      </c>
      <c r="B431" t="n">
        <v>397</v>
      </c>
      <c r="C431" t="inlineStr">
        <is>
          <t>L-1501-31549445X</t>
        </is>
      </c>
      <c r="D431" t="inlineStr">
        <is>
          <t>106696422X</t>
        </is>
      </c>
      <c r="E431" t="inlineStr">
        <is>
          <t>Aaf</t>
        </is>
      </c>
      <c r="F431" t="inlineStr">
        <is>
          <t>https://portal.dnb.de/opac.htm?method=simpleSearch&amp;cqlMode=true&amp;query=idn%3D106696422X</t>
        </is>
      </c>
      <c r="G431" t="inlineStr">
        <is>
          <t>III 51, 6</t>
        </is>
      </c>
      <c r="H431" t="inlineStr">
        <is>
          <t>III 51, 6</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n">
        <v>0</v>
      </c>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row>
    <row r="432">
      <c r="A432" t="b">
        <v>0</v>
      </c>
      <c r="B432" t="n">
        <v>398</v>
      </c>
      <c r="C432" t="inlineStr">
        <is>
          <t>L-1517-163740925</t>
        </is>
      </c>
      <c r="D432" t="inlineStr">
        <is>
          <t>997383259</t>
        </is>
      </c>
      <c r="E432" t="inlineStr"/>
      <c r="F432" t="inlineStr">
        <is>
          <t>https://portal.dnb.de/opac.htm?method=simpleSearch&amp;cqlMode=true&amp;query=idn%3D997383259</t>
        </is>
      </c>
      <c r="G432" t="inlineStr">
        <is>
          <t>III 51, 7</t>
        </is>
      </c>
      <c r="H432" t="inlineStr"/>
      <c r="I432" t="inlineStr"/>
      <c r="J432" t="inlineStr">
        <is>
          <t>Halbledereinband</t>
        </is>
      </c>
      <c r="K432" t="inlineStr">
        <is>
          <t>bis 25 cm</t>
        </is>
      </c>
      <c r="L432" t="inlineStr">
        <is>
          <t>180°</t>
        </is>
      </c>
      <c r="M432" t="inlineStr">
        <is>
          <t>hohler Rücken</t>
        </is>
      </c>
      <c r="N432" t="inlineStr"/>
      <c r="O432" t="inlineStr"/>
      <c r="P432" t="inlineStr">
        <is>
          <t>Signaturfahne austauschen</t>
        </is>
      </c>
      <c r="Q432" t="n">
        <v>0</v>
      </c>
      <c r="R432" t="inlineStr"/>
      <c r="S432" t="inlineStr"/>
      <c r="T432" t="inlineStr"/>
      <c r="U432" t="inlineStr"/>
      <c r="V432" t="inlineStr"/>
      <c r="W432" t="inlineStr"/>
      <c r="X432" t="inlineStr"/>
      <c r="Y432" t="inlineStr"/>
      <c r="Z432" t="inlineStr"/>
      <c r="AA432" t="inlineStr">
        <is>
          <t>HL</t>
        </is>
      </c>
      <c r="AB432" t="inlineStr"/>
      <c r="AC432" t="inlineStr"/>
      <c r="AD432" t="inlineStr">
        <is>
          <t>h/E</t>
        </is>
      </c>
      <c r="AE432" t="inlineStr"/>
      <c r="AF432" t="inlineStr"/>
      <c r="AG432" t="inlineStr"/>
      <c r="AH432" t="inlineStr"/>
      <c r="AI432" t="inlineStr"/>
      <c r="AJ432" t="inlineStr">
        <is>
          <t>Pa</t>
        </is>
      </c>
      <c r="AK432" t="inlineStr"/>
      <c r="AL432" t="inlineStr"/>
      <c r="AM432" t="inlineStr"/>
      <c r="AN432" t="inlineStr"/>
      <c r="AO432" t="inlineStr"/>
      <c r="AP432" t="inlineStr"/>
      <c r="AQ432" t="inlineStr"/>
      <c r="AR432" t="inlineStr"/>
      <c r="AS432" t="inlineStr"/>
      <c r="AT432" t="inlineStr">
        <is>
          <t>R</t>
        </is>
      </c>
      <c r="AU432" t="inlineStr">
        <is>
          <t>x</t>
        </is>
      </c>
      <c r="AV432" t="inlineStr"/>
      <c r="AW432" t="inlineStr"/>
      <c r="AX432" t="inlineStr">
        <is>
          <t>110</t>
        </is>
      </c>
      <c r="AY432" t="inlineStr"/>
      <c r="AZ432" t="inlineStr"/>
      <c r="BA432" t="inlineStr"/>
      <c r="BB432" t="inlineStr">
        <is>
          <t>n</t>
        </is>
      </c>
      <c r="BC432" t="n">
        <v>0</v>
      </c>
      <c r="BD432" t="inlineStr"/>
      <c r="BE432" t="inlineStr"/>
      <c r="BF432" t="inlineStr"/>
      <c r="BG432" t="inlineStr"/>
      <c r="BH432" t="inlineStr"/>
      <c r="BI432" t="inlineStr"/>
      <c r="BJ432" t="inlineStr"/>
      <c r="BK432" t="inlineStr">
        <is>
          <t>Schaden stabil</t>
        </is>
      </c>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row>
    <row r="433">
      <c r="A433" t="b">
        <v>0</v>
      </c>
      <c r="B433" t="n">
        <v>399</v>
      </c>
      <c r="C433" t="inlineStr">
        <is>
          <t>L-1506-315494603</t>
        </is>
      </c>
      <c r="D433" t="inlineStr">
        <is>
          <t>1066964378</t>
        </is>
      </c>
      <c r="E433" t="inlineStr"/>
      <c r="F433" t="inlineStr">
        <is>
          <t>https://portal.dnb.de/opac.htm?method=simpleSearch&amp;cqlMode=true&amp;query=idn%3D1066964378</t>
        </is>
      </c>
      <c r="G433" t="inlineStr">
        <is>
          <t>III 51, 8</t>
        </is>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is>
          <t>DA</t>
        </is>
      </c>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n">
        <v>0</v>
      </c>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row>
    <row r="434">
      <c r="A434" t="b">
        <v>1</v>
      </c>
      <c r="B434" t="n">
        <v>457</v>
      </c>
      <c r="C434" t="inlineStr">
        <is>
          <t>L-1501-168303590</t>
        </is>
      </c>
      <c r="D434" t="inlineStr">
        <is>
          <t>999408836</t>
        </is>
      </c>
      <c r="E434" t="inlineStr">
        <is>
          <t>Aal</t>
        </is>
      </c>
      <c r="F434" t="inlineStr">
        <is>
          <t>https://portal.dnb.de/opac.htm?method=simpleSearch&amp;cqlMode=true&amp;query=idn%3D999408836</t>
        </is>
      </c>
      <c r="G434" t="inlineStr">
        <is>
          <t>III 51, 8 a</t>
        </is>
      </c>
      <c r="H434" t="inlineStr">
        <is>
          <t>III 51, 8a</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n">
        <v>0</v>
      </c>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row>
    <row r="435">
      <c r="A435" t="b">
        <v>1</v>
      </c>
      <c r="B435" t="n">
        <v>400</v>
      </c>
      <c r="C435" t="inlineStr">
        <is>
          <t>L-1513-315494417</t>
        </is>
      </c>
      <c r="D435" t="inlineStr">
        <is>
          <t>106696419X</t>
        </is>
      </c>
      <c r="E435" t="inlineStr">
        <is>
          <t>Aaf</t>
        </is>
      </c>
      <c r="F435" t="inlineStr">
        <is>
          <t>https://portal.dnb.de/opac.htm?method=simpleSearch&amp;cqlMode=true&amp;query=idn%3D106696419X</t>
        </is>
      </c>
      <c r="G435" t="inlineStr">
        <is>
          <t>III 51, 9</t>
        </is>
      </c>
      <c r="H435" t="inlineStr">
        <is>
          <t>III 51, 9</t>
        </is>
      </c>
      <c r="I435" t="inlineStr"/>
      <c r="J435" t="inlineStr">
        <is>
          <t>Gewebeeinband, Schließen, erhabene Buchbeschläge</t>
        </is>
      </c>
      <c r="K435" t="inlineStr">
        <is>
          <t>bis 25 cm</t>
        </is>
      </c>
      <c r="L435" t="inlineStr">
        <is>
          <t>180°</t>
        </is>
      </c>
      <c r="M435" t="inlineStr">
        <is>
          <t>hohler Rücken</t>
        </is>
      </c>
      <c r="N435" t="inlineStr"/>
      <c r="O435" t="inlineStr">
        <is>
          <t>Buchschuh</t>
        </is>
      </c>
      <c r="P435" t="inlineStr">
        <is>
          <t>Nein</t>
        </is>
      </c>
      <c r="Q435" t="n">
        <v>0</v>
      </c>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n">
        <v>0</v>
      </c>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row>
    <row r="436">
      <c r="A436" t="b">
        <v>1</v>
      </c>
      <c r="B436" t="n">
        <v>458</v>
      </c>
      <c r="C436" t="inlineStr">
        <is>
          <t>L-1511-154678511</t>
        </is>
      </c>
      <c r="D436" t="inlineStr">
        <is>
          <t>994182236</t>
        </is>
      </c>
      <c r="E436" t="inlineStr">
        <is>
          <t>Aal</t>
        </is>
      </c>
      <c r="F436" t="inlineStr">
        <is>
          <t>https://portal.dnb.de/opac.htm?method=simpleSearch&amp;cqlMode=true&amp;query=idn%3D994182236</t>
        </is>
      </c>
      <c r="G436" t="inlineStr">
        <is>
          <t>III 51, 9 a</t>
        </is>
      </c>
      <c r="H436" t="inlineStr">
        <is>
          <t>III 51, 9a</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n">
        <v>0</v>
      </c>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row>
    <row r="437">
      <c r="A437" t="b">
        <v>1</v>
      </c>
      <c r="B437" t="n">
        <v>459</v>
      </c>
      <c r="C437" t="inlineStr">
        <is>
          <t>L-1509-167327569</t>
        </is>
      </c>
      <c r="D437" t="inlineStr">
        <is>
          <t>999002953</t>
        </is>
      </c>
      <c r="E437" t="inlineStr">
        <is>
          <t>Aal</t>
        </is>
      </c>
      <c r="F437" t="inlineStr">
        <is>
          <t>https://portal.dnb.de/opac.htm?method=simpleSearch&amp;cqlMode=true&amp;query=idn%3D999002953</t>
        </is>
      </c>
      <c r="G437" t="inlineStr">
        <is>
          <t>III 51, 9 b</t>
        </is>
      </c>
      <c r="H437" t="inlineStr">
        <is>
          <t>III 51, 9 b</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n">
        <v>0</v>
      </c>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row>
    <row r="438">
      <c r="A438" t="b">
        <v>1</v>
      </c>
      <c r="B438" t="n">
        <v>401</v>
      </c>
      <c r="C438" t="inlineStr">
        <is>
          <t>L-1515-31549459X</t>
        </is>
      </c>
      <c r="D438" t="inlineStr">
        <is>
          <t>106696436X</t>
        </is>
      </c>
      <c r="E438" t="inlineStr">
        <is>
          <t>Aaf</t>
        </is>
      </c>
      <c r="F438" t="inlineStr">
        <is>
          <t>https://portal.dnb.de/opac.htm?method=simpleSearch&amp;cqlMode=true&amp;query=idn%3D106696436X</t>
        </is>
      </c>
      <c r="G438" t="inlineStr">
        <is>
          <t>III 51, 10</t>
        </is>
      </c>
      <c r="H438" t="inlineStr">
        <is>
          <t>III 51, 10</t>
        </is>
      </c>
      <c r="I438" t="inlineStr">
        <is>
          <t>X</t>
        </is>
      </c>
      <c r="J438" t="inlineStr">
        <is>
          <t>Halbledereinband, Schließen, erhabene Buchbeschläge</t>
        </is>
      </c>
      <c r="K438" t="inlineStr">
        <is>
          <t>bis 35 cm</t>
        </is>
      </c>
      <c r="L438" t="inlineStr">
        <is>
          <t>180°</t>
        </is>
      </c>
      <c r="M438" t="inlineStr">
        <is>
          <t>Schrift bis in den Falz, fester Rücken mit Schmuckprägung, stark brüchiges Einbandmaterial</t>
        </is>
      </c>
      <c r="N438" t="inlineStr"/>
      <c r="O438" t="inlineStr">
        <is>
          <t>Kassette</t>
        </is>
      </c>
      <c r="P438" t="inlineStr">
        <is>
          <t>Nein</t>
        </is>
      </c>
      <c r="Q438" t="n">
        <v>3</v>
      </c>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n">
        <v>0</v>
      </c>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row>
    <row r="439">
      <c r="A439" t="b">
        <v>1</v>
      </c>
      <c r="B439" t="n">
        <v>402</v>
      </c>
      <c r="C439" t="inlineStr">
        <is>
          <t>L-1516-315494476</t>
        </is>
      </c>
      <c r="D439" t="inlineStr">
        <is>
          <t>1066964246</t>
        </is>
      </c>
      <c r="E439" t="inlineStr">
        <is>
          <t>Aaf</t>
        </is>
      </c>
      <c r="F439" t="inlineStr">
        <is>
          <t>https://portal.dnb.de/opac.htm?method=simpleSearch&amp;cqlMode=true&amp;query=idn%3D1066964246</t>
        </is>
      </c>
      <c r="G439" t="inlineStr">
        <is>
          <t>III 51, 11</t>
        </is>
      </c>
      <c r="H439" t="inlineStr">
        <is>
          <t>III 51, 11</t>
        </is>
      </c>
      <c r="I439" t="inlineStr"/>
      <c r="J439" t="inlineStr"/>
      <c r="K439" t="inlineStr">
        <is>
          <t>bis 25 cm</t>
        </is>
      </c>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is>
          <t>oE</t>
        </is>
      </c>
      <c r="AB439" t="inlineStr"/>
      <c r="AC439" t="inlineStr">
        <is>
          <t>x</t>
        </is>
      </c>
      <c r="AD439" t="inlineStr"/>
      <c r="AE439" t="inlineStr"/>
      <c r="AF439" t="inlineStr"/>
      <c r="AG439" t="inlineStr"/>
      <c r="AH439" t="inlineStr"/>
      <c r="AI439" t="inlineStr"/>
      <c r="AJ439" t="inlineStr">
        <is>
          <t>Pa</t>
        </is>
      </c>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is>
          <t>nur 110</t>
        </is>
      </c>
      <c r="AY439" t="inlineStr"/>
      <c r="AZ439" t="inlineStr"/>
      <c r="BA439" t="inlineStr"/>
      <c r="BB439" t="inlineStr">
        <is>
          <t>n</t>
        </is>
      </c>
      <c r="BC439" t="n">
        <v>0</v>
      </c>
      <c r="BD439" t="inlineStr"/>
      <c r="BE439" t="inlineStr">
        <is>
          <t>Wellpappe</t>
        </is>
      </c>
      <c r="BF439" t="inlineStr"/>
      <c r="BG439" t="inlineStr"/>
      <c r="BH439" t="inlineStr"/>
      <c r="BI439" t="inlineStr"/>
      <c r="BJ439" t="inlineStr"/>
      <c r="BK439" t="inlineStr">
        <is>
          <t>Einbandfragmente in der Kassette beiliegend</t>
        </is>
      </c>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row>
    <row r="440">
      <c r="A440" t="b">
        <v>0</v>
      </c>
      <c r="B440" t="n">
        <v>403</v>
      </c>
      <c r="C440" t="inlineStr">
        <is>
          <t>L-1518-315491965</t>
        </is>
      </c>
      <c r="D440" t="inlineStr">
        <is>
          <t>1066961573</t>
        </is>
      </c>
      <c r="E440" t="inlineStr"/>
      <c r="F440" t="inlineStr">
        <is>
          <t>https://portal.dnb.de/opac.htm?method=simpleSearch&amp;cqlMode=true&amp;query=idn%3D1066961573</t>
        </is>
      </c>
      <c r="G440" t="inlineStr">
        <is>
          <t>III 51, 12</t>
        </is>
      </c>
      <c r="H440" t="inlineStr"/>
      <c r="I440" t="inlineStr"/>
      <c r="J440" t="inlineStr">
        <is>
          <t>Broschur</t>
        </is>
      </c>
      <c r="K440" t="inlineStr"/>
      <c r="L440" t="inlineStr"/>
      <c r="M440" t="inlineStr"/>
      <c r="N440" t="inlineStr"/>
      <c r="O440" t="inlineStr"/>
      <c r="P440" t="inlineStr"/>
      <c r="Q440" t="inlineStr"/>
      <c r="R440" t="inlineStr"/>
      <c r="S440" t="inlineStr">
        <is>
          <t>Band in Ausstellung</t>
        </is>
      </c>
      <c r="T440" t="inlineStr"/>
      <c r="U440" t="inlineStr"/>
      <c r="V440" t="inlineStr">
        <is>
          <t>DA</t>
        </is>
      </c>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n">
        <v>0</v>
      </c>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row>
    <row r="441">
      <c r="A441" t="b">
        <v>1</v>
      </c>
      <c r="B441" t="n">
        <v>428</v>
      </c>
      <c r="C441" t="inlineStr">
        <is>
          <t>L-1519-315059117</t>
        </is>
      </c>
      <c r="D441" t="inlineStr">
        <is>
          <t>106667051X</t>
        </is>
      </c>
      <c r="E441" t="inlineStr">
        <is>
          <t>Aaf</t>
        </is>
      </c>
      <c r="F441" t="inlineStr">
        <is>
          <t>https://portal.dnb.de/opac.htm?method=simpleSearch&amp;cqlMode=true&amp;query=idn%3D106667051X</t>
        </is>
      </c>
      <c r="G441" t="inlineStr">
        <is>
          <t>III 51, 12 a</t>
        </is>
      </c>
      <c r="H441" t="inlineStr">
        <is>
          <t>III 51, 12 a</t>
        </is>
      </c>
      <c r="I441" t="inlineStr"/>
      <c r="J441" t="inlineStr"/>
      <c r="K441" t="inlineStr">
        <is>
          <t>bis 25 cm</t>
        </is>
      </c>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is>
          <t>Br</t>
        </is>
      </c>
      <c r="AB441" t="inlineStr"/>
      <c r="AC441" t="inlineStr"/>
      <c r="AD441" t="inlineStr">
        <is>
          <t>f</t>
        </is>
      </c>
      <c r="AE441" t="inlineStr"/>
      <c r="AF441" t="inlineStr"/>
      <c r="AG441" t="inlineStr"/>
      <c r="AH441" t="inlineStr"/>
      <c r="AI441" t="inlineStr"/>
      <c r="AJ441" t="inlineStr">
        <is>
          <t>Pa</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180</t>
        </is>
      </c>
      <c r="AY441" t="inlineStr"/>
      <c r="AZ441" t="inlineStr"/>
      <c r="BA441" t="inlineStr"/>
      <c r="BB441" t="inlineStr">
        <is>
          <t>n</t>
        </is>
      </c>
      <c r="BC441" t="n">
        <v>0</v>
      </c>
      <c r="BD441" t="inlineStr"/>
      <c r="BE441" t="inlineStr"/>
      <c r="BF441" t="inlineStr"/>
      <c r="BG441" t="inlineStr"/>
      <c r="BH441" t="inlineStr">
        <is>
          <t>x</t>
        </is>
      </c>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row>
    <row r="442">
      <c r="A442" t="b">
        <v>1</v>
      </c>
      <c r="B442" t="n">
        <v>404</v>
      </c>
      <c r="C442" t="inlineStr">
        <is>
          <t>L-1520-315466057</t>
        </is>
      </c>
      <c r="D442" t="inlineStr">
        <is>
          <t>106693827X</t>
        </is>
      </c>
      <c r="E442" t="inlineStr">
        <is>
          <t>Aaf</t>
        </is>
      </c>
      <c r="F442" t="inlineStr">
        <is>
          <t>https://portal.dnb.de/opac.htm?method=simpleSearch&amp;cqlMode=true&amp;query=idn%3D106693827X</t>
        </is>
      </c>
      <c r="G442" t="inlineStr">
        <is>
          <t>III 51, 13</t>
        </is>
      </c>
      <c r="H442" t="inlineStr">
        <is>
          <t>III 51, 13</t>
        </is>
      </c>
      <c r="I442" t="inlineStr">
        <is>
          <t>X</t>
        </is>
      </c>
      <c r="J442" t="inlineStr">
        <is>
          <t>Pergamentband, Schließen, erhabene Buchbeschläge</t>
        </is>
      </c>
      <c r="K442" t="inlineStr">
        <is>
          <t>bis 25 cm</t>
        </is>
      </c>
      <c r="L442" t="inlineStr">
        <is>
          <t>180°</t>
        </is>
      </c>
      <c r="M442" t="inlineStr"/>
      <c r="N442" t="inlineStr"/>
      <c r="O442" t="inlineStr">
        <is>
          <t>Archivkarton</t>
        </is>
      </c>
      <c r="P442" t="inlineStr">
        <is>
          <t>Nein</t>
        </is>
      </c>
      <c r="Q442" t="n">
        <v>3</v>
      </c>
      <c r="R442" t="inlineStr"/>
      <c r="S442" t="inlineStr">
        <is>
          <t>Block und Einband zusammenfügen</t>
        </is>
      </c>
      <c r="T442" t="inlineStr"/>
      <c r="U442" t="inlineStr"/>
      <c r="V442" t="inlineStr"/>
      <c r="W442" t="inlineStr"/>
      <c r="X442" t="inlineStr"/>
      <c r="Y442" t="inlineStr"/>
      <c r="Z442" t="inlineStr"/>
      <c r="AA442" t="inlineStr">
        <is>
          <t>oE</t>
        </is>
      </c>
      <c r="AB442" t="inlineStr"/>
      <c r="AC442" t="inlineStr">
        <is>
          <t>x</t>
        </is>
      </c>
      <c r="AD442" t="inlineStr"/>
      <c r="AE442" t="inlineStr"/>
      <c r="AF442" t="inlineStr"/>
      <c r="AG442" t="inlineStr"/>
      <c r="AH442" t="inlineStr"/>
      <c r="AI442" t="inlineStr"/>
      <c r="AJ442" t="inlineStr">
        <is>
          <t>Pa</t>
        </is>
      </c>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is>
          <t>180</t>
        </is>
      </c>
      <c r="AY442" t="inlineStr"/>
      <c r="AZ442" t="inlineStr"/>
      <c r="BA442" t="inlineStr"/>
      <c r="BB442" t="inlineStr">
        <is>
          <t>n</t>
        </is>
      </c>
      <c r="BC442" t="n">
        <v>0</v>
      </c>
      <c r="BD442" t="inlineStr"/>
      <c r="BE442" t="inlineStr"/>
      <c r="BF442" t="inlineStr"/>
      <c r="BG442" t="inlineStr"/>
      <c r="BH442" t="inlineStr">
        <is>
          <t>x</t>
        </is>
      </c>
      <c r="BI442" t="inlineStr"/>
      <c r="BJ442" t="inlineStr"/>
      <c r="BK442" t="inlineStr">
        <is>
          <t>Einband liegt der Mappe bei</t>
        </is>
      </c>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row>
    <row r="443">
      <c r="A443" t="b">
        <v>1</v>
      </c>
      <c r="B443" t="n">
        <v>429</v>
      </c>
      <c r="C443" t="inlineStr">
        <is>
          <t>L-1520-175548323</t>
        </is>
      </c>
      <c r="D443" t="inlineStr">
        <is>
          <t>1001772008</t>
        </is>
      </c>
      <c r="E443" t="inlineStr">
        <is>
          <t>Aal</t>
        </is>
      </c>
      <c r="F443" t="inlineStr">
        <is>
          <t>https://portal.dnb.de/opac.htm?method=simpleSearch&amp;cqlMode=true&amp;query=idn%3D1001772008</t>
        </is>
      </c>
      <c r="G443" t="inlineStr">
        <is>
          <t>III 51, 13 a</t>
        </is>
      </c>
      <c r="H443" t="inlineStr">
        <is>
          <t>III 51, 13a</t>
        </is>
      </c>
      <c r="I443" t="inlineStr"/>
      <c r="J443" t="inlineStr"/>
      <c r="K443" t="inlineStr">
        <is>
          <t>bis 25 cm</t>
        </is>
      </c>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is>
          <t>oE</t>
        </is>
      </c>
      <c r="AB443" t="inlineStr"/>
      <c r="AC443" t="inlineStr"/>
      <c r="AD443" t="inlineStr"/>
      <c r="AE443" t="inlineStr"/>
      <c r="AF443" t="inlineStr"/>
      <c r="AG443" t="inlineStr"/>
      <c r="AH443" t="inlineStr"/>
      <c r="AI443" t="inlineStr"/>
      <c r="AJ443" t="inlineStr">
        <is>
          <t>Pa</t>
        </is>
      </c>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is>
          <t>nur 110</t>
        </is>
      </c>
      <c r="AY443" t="inlineStr"/>
      <c r="AZ443" t="inlineStr"/>
      <c r="BA443" t="inlineStr"/>
      <c r="BB443" t="inlineStr">
        <is>
          <t>n</t>
        </is>
      </c>
      <c r="BC443" t="n">
        <v>0</v>
      </c>
      <c r="BD443" t="inlineStr"/>
      <c r="BE443" t="inlineStr"/>
      <c r="BF443" t="inlineStr"/>
      <c r="BG443" t="inlineStr"/>
      <c r="BH443" t="inlineStr">
        <is>
          <t>x</t>
        </is>
      </c>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row>
    <row r="444">
      <c r="A444" t="b">
        <v>1</v>
      </c>
      <c r="B444" t="n">
        <v>405</v>
      </c>
      <c r="C444" t="inlineStr">
        <is>
          <t>L-1522-315490810</t>
        </is>
      </c>
      <c r="D444" t="inlineStr">
        <is>
          <t>1066960321</t>
        </is>
      </c>
      <c r="E444" t="inlineStr">
        <is>
          <t>Aaf</t>
        </is>
      </c>
      <c r="F444" t="inlineStr">
        <is>
          <t>https://portal.dnb.de/opac.htm?method=simpleSearch&amp;cqlMode=true&amp;query=idn%3D1066960321</t>
        </is>
      </c>
      <c r="G444" t="inlineStr">
        <is>
          <t>III 51, 14</t>
        </is>
      </c>
      <c r="H444" t="inlineStr">
        <is>
          <t>III 51, 14</t>
        </is>
      </c>
      <c r="I444" t="inlineStr"/>
      <c r="J444" t="inlineStr"/>
      <c r="K444" t="inlineStr">
        <is>
          <t>bis 25 cm</t>
        </is>
      </c>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is>
          <t>G</t>
        </is>
      </c>
      <c r="AB444" t="inlineStr">
        <is>
          <t>x</t>
        </is>
      </c>
      <c r="AC444" t="inlineStr"/>
      <c r="AD444" t="inlineStr">
        <is>
          <t>h/E</t>
        </is>
      </c>
      <c r="AE444" t="inlineStr"/>
      <c r="AF444" t="inlineStr"/>
      <c r="AG444" t="inlineStr"/>
      <c r="AH444" t="inlineStr"/>
      <c r="AI444" t="inlineStr"/>
      <c r="AJ444" t="inlineStr">
        <is>
          <t>Pa</t>
        </is>
      </c>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is>
          <t>110</t>
        </is>
      </c>
      <c r="AY444" t="inlineStr"/>
      <c r="AZ444" t="inlineStr"/>
      <c r="BA444" t="inlineStr"/>
      <c r="BB444" t="inlineStr">
        <is>
          <t>n</t>
        </is>
      </c>
      <c r="BC444" t="n">
        <v>0</v>
      </c>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row>
    <row r="445">
      <c r="A445" t="b">
        <v>1</v>
      </c>
      <c r="B445" t="n">
        <v>406</v>
      </c>
      <c r="C445" t="inlineStr">
        <is>
          <t>L-1523-315490624</t>
        </is>
      </c>
      <c r="D445" t="inlineStr">
        <is>
          <t>1066960100</t>
        </is>
      </c>
      <c r="E445" t="inlineStr">
        <is>
          <t>Aaf</t>
        </is>
      </c>
      <c r="F445" t="inlineStr">
        <is>
          <t>https://portal.dnb.de/opac.htm?method=simpleSearch&amp;cqlMode=true&amp;query=idn%3D1066960100</t>
        </is>
      </c>
      <c r="G445" t="inlineStr">
        <is>
          <t>III 51, 15</t>
        </is>
      </c>
      <c r="H445" t="inlineStr">
        <is>
          <t>III 51, 15</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n">
        <v>0</v>
      </c>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row>
    <row r="446">
      <c r="A446" t="b">
        <v>1</v>
      </c>
      <c r="B446" t="n">
        <v>407</v>
      </c>
      <c r="C446" t="inlineStr">
        <is>
          <t>L-1523-315329297</t>
        </is>
      </c>
      <c r="D446" t="inlineStr">
        <is>
          <t>1066871515</t>
        </is>
      </c>
      <c r="E446" t="inlineStr">
        <is>
          <t>Aaf</t>
        </is>
      </c>
      <c r="F446" t="inlineStr">
        <is>
          <t>https://portal.dnb.de/opac.htm?method=simpleSearch&amp;cqlMode=true&amp;query=idn%3D1066871515</t>
        </is>
      </c>
      <c r="G446" t="inlineStr">
        <is>
          <t>III 51, 16</t>
        </is>
      </c>
      <c r="H446" t="inlineStr">
        <is>
          <t>III 51, 16</t>
        </is>
      </c>
      <c r="I446" t="inlineStr"/>
      <c r="J446" t="inlineStr"/>
      <c r="K446" t="inlineStr">
        <is>
          <t>bis 25 cm</t>
        </is>
      </c>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is>
          <t>Pa</t>
        </is>
      </c>
      <c r="AB446" t="inlineStr">
        <is>
          <t>x</t>
        </is>
      </c>
      <c r="AC446" t="inlineStr"/>
      <c r="AD446" t="inlineStr">
        <is>
          <t>h/E</t>
        </is>
      </c>
      <c r="AE446" t="inlineStr"/>
      <c r="AF446" t="inlineStr"/>
      <c r="AG446" t="inlineStr"/>
      <c r="AH446" t="inlineStr"/>
      <c r="AI446" t="inlineStr"/>
      <c r="AJ446" t="inlineStr">
        <is>
          <t>Pa</t>
        </is>
      </c>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is>
          <t>180</t>
        </is>
      </c>
      <c r="AY446" t="inlineStr"/>
      <c r="AZ446" t="inlineStr"/>
      <c r="BA446" t="inlineStr"/>
      <c r="BB446" t="inlineStr">
        <is>
          <t>n</t>
        </is>
      </c>
      <c r="BC446" t="n">
        <v>0</v>
      </c>
      <c r="BD446" t="inlineStr"/>
      <c r="BE446" t="inlineStr">
        <is>
          <t>Wellpappe</t>
        </is>
      </c>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row>
    <row r="447">
      <c r="A447" t="b">
        <v>1</v>
      </c>
      <c r="B447" t="n">
        <v>430</v>
      </c>
      <c r="C447" t="inlineStr">
        <is>
          <t>L-1524-164333304</t>
        </is>
      </c>
      <c r="D447" t="inlineStr">
        <is>
          <t>997608625</t>
        </is>
      </c>
      <c r="E447" t="inlineStr">
        <is>
          <t>Aal</t>
        </is>
      </c>
      <c r="F447" t="inlineStr">
        <is>
          <t>https://portal.dnb.de/opac.htm?method=simpleSearch&amp;cqlMode=true&amp;query=idn%3D997608625</t>
        </is>
      </c>
      <c r="G447" t="inlineStr">
        <is>
          <t>III 51, 16 a</t>
        </is>
      </c>
      <c r="H447" t="inlineStr">
        <is>
          <t>III 51, 16 a</t>
        </is>
      </c>
      <c r="I447" t="inlineStr"/>
      <c r="J447" t="inlineStr">
        <is>
          <t>Broschur</t>
        </is>
      </c>
      <c r="K447" t="inlineStr">
        <is>
          <t>bis 25 cm</t>
        </is>
      </c>
      <c r="L447" t="inlineStr">
        <is>
          <t>180°</t>
        </is>
      </c>
      <c r="M447" t="inlineStr"/>
      <c r="N447" t="inlineStr"/>
      <c r="O447" t="inlineStr">
        <is>
          <t>Archivkarton</t>
        </is>
      </c>
      <c r="P447" t="inlineStr">
        <is>
          <t>Nein, Signaturfahne austauschen</t>
        </is>
      </c>
      <c r="Q447" t="n">
        <v>0</v>
      </c>
      <c r="R447" t="inlineStr"/>
      <c r="S447" t="inlineStr"/>
      <c r="T447" t="inlineStr"/>
      <c r="U447" t="inlineStr"/>
      <c r="V447" t="inlineStr"/>
      <c r="W447" t="inlineStr"/>
      <c r="X447" t="inlineStr"/>
      <c r="Y447" t="inlineStr"/>
      <c r="Z447" t="inlineStr"/>
      <c r="AA447" t="inlineStr">
        <is>
          <t>oE</t>
        </is>
      </c>
      <c r="AB447" t="inlineStr"/>
      <c r="AC447" t="inlineStr"/>
      <c r="AD447" t="inlineStr"/>
      <c r="AE447" t="inlineStr"/>
      <c r="AF447" t="inlineStr"/>
      <c r="AG447" t="inlineStr"/>
      <c r="AH447" t="inlineStr"/>
      <c r="AI447" t="inlineStr"/>
      <c r="AJ447" t="inlineStr">
        <is>
          <t>Pa</t>
        </is>
      </c>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is>
          <t>nur 110</t>
        </is>
      </c>
      <c r="AY447" t="inlineStr"/>
      <c r="AZ447" t="inlineStr"/>
      <c r="BA447" t="inlineStr"/>
      <c r="BB447" t="inlineStr">
        <is>
          <t>n</t>
        </is>
      </c>
      <c r="BC447" t="n">
        <v>0</v>
      </c>
      <c r="BD447" t="inlineStr"/>
      <c r="BE447" t="inlineStr"/>
      <c r="BF447" t="inlineStr"/>
      <c r="BG447" t="inlineStr"/>
      <c r="BH447" t="inlineStr">
        <is>
          <t>x</t>
        </is>
      </c>
      <c r="BI447" t="inlineStr"/>
      <c r="BJ447" t="inlineStr"/>
      <c r="BK447" t="inlineStr">
        <is>
          <t>Einband im Umschlag daneben</t>
        </is>
      </c>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row>
    <row r="448">
      <c r="A448" t="b">
        <v>1</v>
      </c>
      <c r="B448" t="n">
        <v>408</v>
      </c>
      <c r="C448" t="inlineStr">
        <is>
          <t>L-1525-315491426</t>
        </is>
      </c>
      <c r="D448" t="inlineStr">
        <is>
          <t>1066960976</t>
        </is>
      </c>
      <c r="E448" t="inlineStr">
        <is>
          <t>Aaf</t>
        </is>
      </c>
      <c r="F448" t="inlineStr">
        <is>
          <t>https://portal.dnb.de/opac.htm?method=simpleSearch&amp;cqlMode=true&amp;query=idn%3D1066960976</t>
        </is>
      </c>
      <c r="G448" t="inlineStr">
        <is>
          <t>III 51, 17</t>
        </is>
      </c>
      <c r="H448" t="inlineStr">
        <is>
          <t>III 51, 17</t>
        </is>
      </c>
      <c r="I448" t="inlineStr"/>
      <c r="J448" t="inlineStr"/>
      <c r="K448" t="inlineStr">
        <is>
          <t>bis 25 cm</t>
        </is>
      </c>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is>
          <t>HPg</t>
        </is>
      </c>
      <c r="AB448" t="inlineStr"/>
      <c r="AC448" t="inlineStr"/>
      <c r="AD448" t="inlineStr">
        <is>
          <t>h/E</t>
        </is>
      </c>
      <c r="AE448" t="inlineStr"/>
      <c r="AF448" t="inlineStr"/>
      <c r="AG448" t="inlineStr"/>
      <c r="AH448" t="inlineStr"/>
      <c r="AI448" t="inlineStr"/>
      <c r="AJ448" t="inlineStr">
        <is>
          <t>Pa</t>
        </is>
      </c>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is>
          <t>110</t>
        </is>
      </c>
      <c r="AY448" t="inlineStr"/>
      <c r="AZ448" t="inlineStr"/>
      <c r="BA448" t="inlineStr"/>
      <c r="BB448" t="inlineStr">
        <is>
          <t>ja vor</t>
        </is>
      </c>
      <c r="BC448" t="n">
        <v>0.5</v>
      </c>
      <c r="BD448" t="inlineStr"/>
      <c r="BE448" t="inlineStr"/>
      <c r="BF448" t="inlineStr"/>
      <c r="BG448" t="inlineStr"/>
      <c r="BH448" t="inlineStr"/>
      <c r="BI448" t="inlineStr"/>
      <c r="BJ448" t="inlineStr"/>
      <c r="BK448" t="inlineStr"/>
      <c r="BL448" t="inlineStr"/>
      <c r="BM448" t="inlineStr"/>
      <c r="BN448" t="inlineStr">
        <is>
          <t>x</t>
        </is>
      </c>
      <c r="BO448" t="inlineStr"/>
      <c r="BP448" t="inlineStr">
        <is>
          <t>x</t>
        </is>
      </c>
      <c r="BQ448" t="inlineStr"/>
      <c r="BR448" t="inlineStr"/>
      <c r="BS448" t="inlineStr"/>
      <c r="BT448" t="inlineStr"/>
      <c r="BU448" t="inlineStr"/>
      <c r="BV448" t="inlineStr"/>
      <c r="BW448" t="inlineStr"/>
      <c r="BX448" t="inlineStr"/>
      <c r="BY448" t="inlineStr"/>
      <c r="BZ448" t="inlineStr"/>
      <c r="CA448" t="n">
        <v>0.5</v>
      </c>
      <c r="CB448" t="inlineStr">
        <is>
          <t>Pg am Rücken fixieren und mit JP überfangen</t>
        </is>
      </c>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row>
    <row r="449">
      <c r="A449" t="b">
        <v>1</v>
      </c>
      <c r="B449" t="n">
        <v>409</v>
      </c>
      <c r="C449" t="inlineStr">
        <is>
          <t>L-1510-315491833</t>
        </is>
      </c>
      <c r="D449" t="inlineStr">
        <is>
          <t>1066961441</t>
        </is>
      </c>
      <c r="E449" t="inlineStr">
        <is>
          <t>Aaf</t>
        </is>
      </c>
      <c r="F449" t="inlineStr">
        <is>
          <t>https://portal.dnb.de/opac.htm?method=simpleSearch&amp;cqlMode=true&amp;query=idn%3D1066961441</t>
        </is>
      </c>
      <c r="G449" t="inlineStr">
        <is>
          <t>III 51, 18</t>
        </is>
      </c>
      <c r="H449" t="inlineStr">
        <is>
          <t>III 51, 18</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n">
        <v>0</v>
      </c>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row>
    <row r="450">
      <c r="A450" t="b">
        <v>1</v>
      </c>
      <c r="B450" t="n">
        <v>431</v>
      </c>
      <c r="C450" t="inlineStr">
        <is>
          <t>L-1521-159366895</t>
        </is>
      </c>
      <c r="D450" t="inlineStr">
        <is>
          <t>995382867</t>
        </is>
      </c>
      <c r="E450" t="inlineStr">
        <is>
          <t>Aal</t>
        </is>
      </c>
      <c r="F450" t="inlineStr">
        <is>
          <t>https://portal.dnb.de/opac.htm?method=simpleSearch&amp;cqlMode=true&amp;query=idn%3D995382867</t>
        </is>
      </c>
      <c r="G450" t="inlineStr">
        <is>
          <t>III 51, 18 a</t>
        </is>
      </c>
      <c r="H450" t="inlineStr">
        <is>
          <t>III 51, 18a</t>
        </is>
      </c>
      <c r="I450" t="inlineStr"/>
      <c r="J450" t="inlineStr">
        <is>
          <t>Papier- oder Pappeinband</t>
        </is>
      </c>
      <c r="K450" t="inlineStr">
        <is>
          <t>bis 25 cm</t>
        </is>
      </c>
      <c r="L450" t="inlineStr">
        <is>
          <t>180°</t>
        </is>
      </c>
      <c r="M450" t="inlineStr"/>
      <c r="N450" t="inlineStr"/>
      <c r="O450" t="inlineStr">
        <is>
          <t>Archivkarton</t>
        </is>
      </c>
      <c r="P450" t="inlineStr">
        <is>
          <t>Nein</t>
        </is>
      </c>
      <c r="Q450" t="n">
        <v>3</v>
      </c>
      <c r="R450" t="inlineStr"/>
      <c r="S450" t="inlineStr">
        <is>
          <t>Einband und Buchblock separat</t>
        </is>
      </c>
      <c r="T450" t="inlineStr"/>
      <c r="U450" t="inlineStr"/>
      <c r="V450" t="inlineStr"/>
      <c r="W450" t="inlineStr"/>
      <c r="X450" t="inlineStr"/>
      <c r="Y450" t="inlineStr"/>
      <c r="Z450" t="inlineStr"/>
      <c r="AA450" t="inlineStr">
        <is>
          <t>oE</t>
        </is>
      </c>
      <c r="AB450" t="inlineStr"/>
      <c r="AC450" t="inlineStr">
        <is>
          <t>x</t>
        </is>
      </c>
      <c r="AD450" t="inlineStr"/>
      <c r="AE450" t="inlineStr"/>
      <c r="AF450" t="inlineStr"/>
      <c r="AG450" t="inlineStr"/>
      <c r="AH450" t="inlineStr"/>
      <c r="AI450" t="inlineStr"/>
      <c r="AJ450" t="inlineStr">
        <is>
          <t>Pa</t>
        </is>
      </c>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is>
          <t>nur 110</t>
        </is>
      </c>
      <c r="AY450" t="inlineStr"/>
      <c r="AZ450" t="inlineStr"/>
      <c r="BA450" t="inlineStr"/>
      <c r="BB450" t="inlineStr">
        <is>
          <t>n</t>
        </is>
      </c>
      <c r="BC450" t="n">
        <v>0</v>
      </c>
      <c r="BD450" t="inlineStr"/>
      <c r="BE450" t="inlineStr"/>
      <c r="BF450" t="inlineStr"/>
      <c r="BG450" t="inlineStr"/>
      <c r="BH450" t="inlineStr">
        <is>
          <t>x</t>
        </is>
      </c>
      <c r="BI450" t="inlineStr"/>
      <c r="BJ450" t="inlineStr"/>
      <c r="BK450" t="inlineStr">
        <is>
          <t>Buchblock liegt lose im Einband</t>
        </is>
      </c>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row>
    <row r="451">
      <c r="A451" t="b">
        <v>0</v>
      </c>
      <c r="B451" t="n">
        <v>410</v>
      </c>
      <c r="C451" t="inlineStr">
        <is>
          <t>L-1524-315491647</t>
        </is>
      </c>
      <c r="D451" t="inlineStr">
        <is>
          <t>1066961204</t>
        </is>
      </c>
      <c r="E451" t="inlineStr"/>
      <c r="F451" t="inlineStr">
        <is>
          <t>https://portal.dnb.de/opac.htm?method=simpleSearch&amp;cqlMode=true&amp;query=idn%3D1066961204</t>
        </is>
      </c>
      <c r="G451" t="inlineStr">
        <is>
          <t>III 51, 19</t>
        </is>
      </c>
      <c r="H451" t="inlineStr"/>
      <c r="I451" t="inlineStr"/>
      <c r="J451" t="inlineStr"/>
      <c r="K451" t="inlineStr">
        <is>
          <t>bis 25 cm</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is>
          <t>oE</t>
        </is>
      </c>
      <c r="AB451" t="inlineStr"/>
      <c r="AC451" t="inlineStr"/>
      <c r="AD451" t="inlineStr"/>
      <c r="AE451" t="inlineStr"/>
      <c r="AF451" t="inlineStr"/>
      <c r="AG451" t="inlineStr"/>
      <c r="AH451" t="inlineStr"/>
      <c r="AI451" t="inlineStr"/>
      <c r="AJ451" t="inlineStr">
        <is>
          <t>Pa</t>
        </is>
      </c>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is>
          <t>nur 110</t>
        </is>
      </c>
      <c r="AY451" t="inlineStr"/>
      <c r="AZ451" t="inlineStr"/>
      <c r="BA451" t="inlineStr"/>
      <c r="BB451" t="inlineStr">
        <is>
          <t>n</t>
        </is>
      </c>
      <c r="BC451" t="n">
        <v>0</v>
      </c>
      <c r="BD451" t="inlineStr"/>
      <c r="BE451" t="inlineStr"/>
      <c r="BF451" t="inlineStr"/>
      <c r="BG451" t="inlineStr"/>
      <c r="BH451" t="inlineStr"/>
      <c r="BI451" t="inlineStr"/>
      <c r="BJ451" t="inlineStr"/>
      <c r="BK451" t="inlineStr">
        <is>
          <t>Einband liegt lose in der Mappe, außerdem zwei weitere Drucke</t>
        </is>
      </c>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row>
    <row r="452">
      <c r="A452" t="b">
        <v>1</v>
      </c>
      <c r="B452" t="inlineStr"/>
      <c r="C452" t="inlineStr">
        <is>
          <t>L-9999-414819098</t>
        </is>
      </c>
      <c r="D452" t="inlineStr">
        <is>
          <t>113830929X</t>
        </is>
      </c>
      <c r="E452" t="inlineStr">
        <is>
          <t>Qd</t>
        </is>
      </c>
      <c r="F452" t="inlineStr"/>
      <c r="G452" t="inlineStr">
        <is>
          <t>III 51, 19</t>
        </is>
      </c>
      <c r="H452" t="inlineStr">
        <is>
          <t>III 51, 19</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row>
    <row r="453">
      <c r="A453" t="b">
        <v>0</v>
      </c>
      <c r="B453" t="n">
        <v>432</v>
      </c>
      <c r="C453" t="inlineStr">
        <is>
          <t>L-1533-66796763X</t>
        </is>
      </c>
      <c r="D453" t="inlineStr">
        <is>
          <t>1207511412</t>
        </is>
      </c>
      <c r="E453" t="inlineStr"/>
      <c r="F453" t="inlineStr">
        <is>
          <t>https://portal.dnb.de/opac.htm?method=simpleSearch&amp;cqlMode=true&amp;query=idn%3D1207511412</t>
        </is>
      </c>
      <c r="G453" t="inlineStr">
        <is>
          <t>III 51, 19 (1. angebundenes Werk)</t>
        </is>
      </c>
      <c r="H453" t="inlineStr"/>
      <c r="I453" t="inlineStr"/>
      <c r="J453" t="inlineStr"/>
      <c r="K453" t="inlineStr">
        <is>
          <t>bis 25 cm</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is>
          <t>oE</t>
        </is>
      </c>
      <c r="AB453" t="inlineStr"/>
      <c r="AC453" t="inlineStr">
        <is>
          <t>x</t>
        </is>
      </c>
      <c r="AD453" t="inlineStr"/>
      <c r="AE453" t="inlineStr"/>
      <c r="AF453" t="inlineStr"/>
      <c r="AG453" t="inlineStr"/>
      <c r="AH453" t="inlineStr"/>
      <c r="AI453" t="inlineStr"/>
      <c r="AJ453" t="inlineStr">
        <is>
          <t>Pa</t>
        </is>
      </c>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is>
          <t>nur 110</t>
        </is>
      </c>
      <c r="AY453" t="inlineStr"/>
      <c r="AZ453" t="inlineStr"/>
      <c r="BA453" t="inlineStr"/>
      <c r="BB453" t="inlineStr">
        <is>
          <t>n</t>
        </is>
      </c>
      <c r="BC453" t="n">
        <v>0</v>
      </c>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row>
    <row r="454">
      <c r="A454" t="b">
        <v>0</v>
      </c>
      <c r="B454" t="n">
        <v>433</v>
      </c>
      <c r="C454" t="inlineStr">
        <is>
          <t>L-1533-667968636</t>
        </is>
      </c>
      <c r="D454" t="inlineStr">
        <is>
          <t>1207511900</t>
        </is>
      </c>
      <c r="E454" t="inlineStr"/>
      <c r="F454" t="inlineStr">
        <is>
          <t>https://portal.dnb.de/opac.htm?method=simpleSearch&amp;cqlMode=true&amp;query=idn%3D1207511900</t>
        </is>
      </c>
      <c r="G454" t="inlineStr">
        <is>
          <t>III 51, 19 (2. angebundenes Werk)</t>
        </is>
      </c>
      <c r="H454" t="inlineStr"/>
      <c r="I454" t="inlineStr"/>
      <c r="J454" t="inlineStr"/>
      <c r="K454" t="inlineStr">
        <is>
          <t>bis 25 cm</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is>
          <t>oE</t>
        </is>
      </c>
      <c r="AB454" t="inlineStr"/>
      <c r="AC454" t="inlineStr">
        <is>
          <t>x</t>
        </is>
      </c>
      <c r="AD454" t="inlineStr"/>
      <c r="AE454" t="inlineStr"/>
      <c r="AF454" t="inlineStr"/>
      <c r="AG454" t="inlineStr"/>
      <c r="AH454" t="inlineStr"/>
      <c r="AI454" t="inlineStr"/>
      <c r="AJ454" t="inlineStr">
        <is>
          <t>Pa</t>
        </is>
      </c>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is>
          <t>nur 110</t>
        </is>
      </c>
      <c r="AY454" t="inlineStr"/>
      <c r="AZ454" t="inlineStr"/>
      <c r="BA454" t="inlineStr"/>
      <c r="BB454" t="inlineStr">
        <is>
          <t>n</t>
        </is>
      </c>
      <c r="BC454" t="n">
        <v>0</v>
      </c>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row>
    <row r="455">
      <c r="A455" t="b">
        <v>1</v>
      </c>
      <c r="B455" t="n">
        <v>411</v>
      </c>
      <c r="C455" t="inlineStr">
        <is>
          <t>L-1526-315492007</t>
        </is>
      </c>
      <c r="D455" t="inlineStr">
        <is>
          <t>1066961603</t>
        </is>
      </c>
      <c r="E455" t="inlineStr">
        <is>
          <t>Aaf</t>
        </is>
      </c>
      <c r="F455" t="inlineStr">
        <is>
          <t>https://portal.dnb.de/opac.htm?method=simpleSearch&amp;cqlMode=true&amp;query=idn%3D1066961603</t>
        </is>
      </c>
      <c r="G455" t="inlineStr">
        <is>
          <t>III 51, 20</t>
        </is>
      </c>
      <c r="H455" t="inlineStr">
        <is>
          <t>III 51, 20</t>
        </is>
      </c>
      <c r="I455" t="inlineStr">
        <is>
          <t>X</t>
        </is>
      </c>
      <c r="J455" t="inlineStr">
        <is>
          <t>Ungebunden</t>
        </is>
      </c>
      <c r="K455" t="inlineStr">
        <is>
          <t>bis 25 cm</t>
        </is>
      </c>
      <c r="L455" t="inlineStr">
        <is>
          <t>180°</t>
        </is>
      </c>
      <c r="M455" t="inlineStr"/>
      <c r="N455" t="inlineStr"/>
      <c r="O455" t="inlineStr">
        <is>
          <t>Archivkarton</t>
        </is>
      </c>
      <c r="P455" t="inlineStr">
        <is>
          <t>Nein</t>
        </is>
      </c>
      <c r="Q455" t="n">
        <v>3</v>
      </c>
      <c r="R455" t="inlineStr"/>
      <c r="S455" t="inlineStr">
        <is>
          <t>Einband und Buchblock separat</t>
        </is>
      </c>
      <c r="T455" t="inlineStr"/>
      <c r="U455" t="inlineStr"/>
      <c r="V455" t="inlineStr"/>
      <c r="W455" t="inlineStr"/>
      <c r="X455" t="inlineStr"/>
      <c r="Y455" t="inlineStr"/>
      <c r="Z455" t="inlineStr"/>
      <c r="AA455" t="inlineStr">
        <is>
          <t>oE</t>
        </is>
      </c>
      <c r="AB455" t="inlineStr"/>
      <c r="AC455" t="inlineStr"/>
      <c r="AD455" t="inlineStr"/>
      <c r="AE455" t="inlineStr"/>
      <c r="AF455" t="inlineStr"/>
      <c r="AG455" t="inlineStr"/>
      <c r="AH455" t="inlineStr"/>
      <c r="AI455" t="inlineStr"/>
      <c r="AJ455" t="inlineStr">
        <is>
          <t>Pa</t>
        </is>
      </c>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is>
          <t>180</t>
        </is>
      </c>
      <c r="AY455" t="inlineStr"/>
      <c r="AZ455" t="inlineStr"/>
      <c r="BA455" t="inlineStr"/>
      <c r="BB455" t="inlineStr">
        <is>
          <t>n</t>
        </is>
      </c>
      <c r="BC455" t="n">
        <v>0</v>
      </c>
      <c r="BD455" t="inlineStr"/>
      <c r="BE455" t="inlineStr"/>
      <c r="BF455" t="inlineStr"/>
      <c r="BG455" t="inlineStr"/>
      <c r="BH455" t="inlineStr">
        <is>
          <t>x</t>
        </is>
      </c>
      <c r="BI455" t="inlineStr"/>
      <c r="BJ455" t="inlineStr"/>
      <c r="BK455" t="inlineStr">
        <is>
          <t>Einband liegt der Mappe bei</t>
        </is>
      </c>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row>
    <row r="456">
      <c r="A456" t="b">
        <v>1</v>
      </c>
      <c r="B456" t="n">
        <v>434</v>
      </c>
      <c r="C456" t="inlineStr">
        <is>
          <t>L-1534-163066078</t>
        </is>
      </c>
      <c r="D456" t="inlineStr">
        <is>
          <t>996943757</t>
        </is>
      </c>
      <c r="E456" t="inlineStr">
        <is>
          <t>Aal</t>
        </is>
      </c>
      <c r="F456" t="inlineStr">
        <is>
          <t>https://portal.dnb.de/opac.htm?method=simpleSearch&amp;cqlMode=true&amp;query=idn%3D996943757</t>
        </is>
      </c>
      <c r="G456" t="inlineStr">
        <is>
          <t>III 51, 20 a</t>
        </is>
      </c>
      <c r="H456" t="inlineStr">
        <is>
          <t>III 51, 20 a</t>
        </is>
      </c>
      <c r="I456" t="inlineStr"/>
      <c r="J456" t="inlineStr">
        <is>
          <t>Ungebunden</t>
        </is>
      </c>
      <c r="K456" t="inlineStr">
        <is>
          <t>bis 25 cm</t>
        </is>
      </c>
      <c r="L456" t="inlineStr">
        <is>
          <t>180°</t>
        </is>
      </c>
      <c r="M456" t="inlineStr"/>
      <c r="N456" t="inlineStr"/>
      <c r="O456" t="inlineStr">
        <is>
          <t>Archivkarton</t>
        </is>
      </c>
      <c r="P456" t="inlineStr">
        <is>
          <t>Nein</t>
        </is>
      </c>
      <c r="Q456" t="n">
        <v>3</v>
      </c>
      <c r="R456" t="inlineStr"/>
      <c r="S456" t="inlineStr">
        <is>
          <t>Einband und Buchblock seperat</t>
        </is>
      </c>
      <c r="T456" t="inlineStr"/>
      <c r="U456" t="inlineStr"/>
      <c r="V456" t="inlineStr"/>
      <c r="W456" t="inlineStr"/>
      <c r="X456" t="inlineStr"/>
      <c r="Y456" t="inlineStr"/>
      <c r="Z456" t="inlineStr"/>
      <c r="AA456" t="inlineStr">
        <is>
          <t>oE</t>
        </is>
      </c>
      <c r="AB456" t="inlineStr"/>
      <c r="AC456" t="inlineStr"/>
      <c r="AD456" t="inlineStr"/>
      <c r="AE456" t="inlineStr"/>
      <c r="AF456" t="inlineStr"/>
      <c r="AG456" t="inlineStr"/>
      <c r="AH456" t="inlineStr"/>
      <c r="AI456" t="inlineStr"/>
      <c r="AJ456" t="inlineStr">
        <is>
          <t>Pa</t>
        </is>
      </c>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is>
          <t>nur 110</t>
        </is>
      </c>
      <c r="AY456" t="inlineStr"/>
      <c r="AZ456" t="inlineStr"/>
      <c r="BA456" t="inlineStr"/>
      <c r="BB456" t="inlineStr">
        <is>
          <t>n</t>
        </is>
      </c>
      <c r="BC456" t="n">
        <v>0</v>
      </c>
      <c r="BD456" t="inlineStr"/>
      <c r="BE456" t="inlineStr"/>
      <c r="BF456" t="inlineStr"/>
      <c r="BG456" t="inlineStr"/>
      <c r="BH456" t="inlineStr">
        <is>
          <t>x</t>
        </is>
      </c>
      <c r="BI456" t="inlineStr"/>
      <c r="BJ456" t="inlineStr"/>
      <c r="BK456" t="inlineStr">
        <is>
          <t>Umschlag liegt der Mappe bei</t>
        </is>
      </c>
      <c r="BL456" t="inlineStr">
        <is>
          <t>x nur 110</t>
        </is>
      </c>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row>
    <row r="457">
      <c r="A457" t="b">
        <v>1</v>
      </c>
      <c r="B457" t="n">
        <v>412</v>
      </c>
      <c r="C457" t="inlineStr">
        <is>
          <t>L-1537-306836408</t>
        </is>
      </c>
      <c r="D457" t="inlineStr">
        <is>
          <t>361853246</t>
        </is>
      </c>
      <c r="E457" t="inlineStr">
        <is>
          <t>Aal</t>
        </is>
      </c>
      <c r="F457" t="inlineStr">
        <is>
          <t>https://portal.dnb.de/opac.htm?method=simpleSearch&amp;cqlMode=true&amp;query=idn%3D361853246</t>
        </is>
      </c>
      <c r="G457" t="inlineStr">
        <is>
          <t>III 51, 21</t>
        </is>
      </c>
      <c r="H457" t="inlineStr">
        <is>
          <t>III 51, 21</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n">
        <v>0</v>
      </c>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row>
    <row r="458">
      <c r="A458" t="b">
        <v>1</v>
      </c>
      <c r="B458" t="n">
        <v>435</v>
      </c>
      <c r="C458" t="inlineStr">
        <is>
          <t>L-1541-315494255</t>
        </is>
      </c>
      <c r="D458" t="inlineStr">
        <is>
          <t>1066964041</t>
        </is>
      </c>
      <c r="E458" t="inlineStr">
        <is>
          <t>Aaf</t>
        </is>
      </c>
      <c r="F458" t="inlineStr">
        <is>
          <t>https://portal.dnb.de/opac.htm?method=simpleSearch&amp;cqlMode=true&amp;query=idn%3D1066964041</t>
        </is>
      </c>
      <c r="G458" t="inlineStr">
        <is>
          <t>III 51, 21 a</t>
        </is>
      </c>
      <c r="H458" t="inlineStr">
        <is>
          <t>III 51, 21 a</t>
        </is>
      </c>
      <c r="I458" t="inlineStr"/>
      <c r="J458" t="inlineStr">
        <is>
          <t>Halbpergamentband</t>
        </is>
      </c>
      <c r="K458" t="inlineStr">
        <is>
          <t>bis 25 cm</t>
        </is>
      </c>
      <c r="L458" t="inlineStr">
        <is>
          <t>180°</t>
        </is>
      </c>
      <c r="M458" t="inlineStr">
        <is>
          <t>hohler Rücken</t>
        </is>
      </c>
      <c r="N458" t="inlineStr"/>
      <c r="O458" t="inlineStr"/>
      <c r="P458" t="inlineStr">
        <is>
          <t>Signaturfahne austauschen</t>
        </is>
      </c>
      <c r="Q458" t="n">
        <v>0</v>
      </c>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n">
        <v>0</v>
      </c>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row>
    <row r="459">
      <c r="A459" t="b">
        <v>1</v>
      </c>
      <c r="B459" t="n">
        <v>413</v>
      </c>
      <c r="C459" t="inlineStr">
        <is>
          <t>L-1528-315493860</t>
        </is>
      </c>
      <c r="D459" t="inlineStr">
        <is>
          <t>1066963622</t>
        </is>
      </c>
      <c r="E459" t="inlineStr">
        <is>
          <t>Aaf</t>
        </is>
      </c>
      <c r="F459" t="inlineStr">
        <is>
          <t>https://portal.dnb.de/opac.htm?method=simpleSearch&amp;cqlMode=true&amp;query=idn%3D1066963622</t>
        </is>
      </c>
      <c r="G459" t="inlineStr">
        <is>
          <t>III 51, 22</t>
        </is>
      </c>
      <c r="H459" t="inlineStr">
        <is>
          <t>III 51, 22</t>
        </is>
      </c>
      <c r="I459" t="inlineStr"/>
      <c r="J459" t="inlineStr"/>
      <c r="K459" t="inlineStr">
        <is>
          <t>bis 25 cm</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is>
          <t>x</t>
        </is>
      </c>
      <c r="AA459" t="inlineStr">
        <is>
          <t>L</t>
        </is>
      </c>
      <c r="AB459" t="inlineStr">
        <is>
          <t>x</t>
        </is>
      </c>
      <c r="AC459" t="inlineStr"/>
      <c r="AD459" t="inlineStr">
        <is>
          <t>f/V</t>
        </is>
      </c>
      <c r="AE459" t="inlineStr"/>
      <c r="AF459" t="inlineStr"/>
      <c r="AG459" t="inlineStr"/>
      <c r="AH459" t="inlineStr"/>
      <c r="AI459" t="inlineStr"/>
      <c r="AJ459" t="inlineStr">
        <is>
          <t>Pa</t>
        </is>
      </c>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is>
          <t>0</t>
        </is>
      </c>
      <c r="AY459" t="inlineStr"/>
      <c r="AZ459" t="inlineStr"/>
      <c r="BA459" t="inlineStr"/>
      <c r="BB459" t="inlineStr">
        <is>
          <t>n</t>
        </is>
      </c>
      <c r="BC459" t="n">
        <v>0</v>
      </c>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row>
    <row r="460">
      <c r="A460" t="b">
        <v>1</v>
      </c>
      <c r="B460" t="n">
        <v>436</v>
      </c>
      <c r="C460" t="inlineStr">
        <is>
          <t>L-1521-315487437</t>
        </is>
      </c>
      <c r="D460" t="inlineStr">
        <is>
          <t>1066956820</t>
        </is>
      </c>
      <c r="E460" t="inlineStr">
        <is>
          <t>Aaf</t>
        </is>
      </c>
      <c r="F460" t="inlineStr">
        <is>
          <t>https://portal.dnb.de/opac.htm?method=simpleSearch&amp;cqlMode=true&amp;query=idn%3D1066956820</t>
        </is>
      </c>
      <c r="G460" t="inlineStr">
        <is>
          <t>III 51, 22 a</t>
        </is>
      </c>
      <c r="H460" t="inlineStr">
        <is>
          <t>III 51, 22 a</t>
        </is>
      </c>
      <c r="I460" t="inlineStr">
        <is>
          <t>X</t>
        </is>
      </c>
      <c r="J460" t="inlineStr">
        <is>
          <t>Pergamentband</t>
        </is>
      </c>
      <c r="K460" t="inlineStr">
        <is>
          <t>bis 25 cm</t>
        </is>
      </c>
      <c r="L460" t="inlineStr">
        <is>
          <t>180°</t>
        </is>
      </c>
      <c r="M460" t="inlineStr"/>
      <c r="N460" t="inlineStr"/>
      <c r="O460" t="inlineStr">
        <is>
          <t>Kassette</t>
        </is>
      </c>
      <c r="P460" t="inlineStr">
        <is>
          <t>Nein</t>
        </is>
      </c>
      <c r="Q460" t="n">
        <v>0</v>
      </c>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n">
        <v>0</v>
      </c>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row>
    <row r="461">
      <c r="A461" t="b">
        <v>1</v>
      </c>
      <c r="B461" t="n">
        <v>414</v>
      </c>
      <c r="C461" t="inlineStr">
        <is>
          <t>L-1529-315494581</t>
        </is>
      </c>
      <c r="D461" t="inlineStr">
        <is>
          <t>1066964351</t>
        </is>
      </c>
      <c r="E461" t="inlineStr">
        <is>
          <t>AaB</t>
        </is>
      </c>
      <c r="F461" t="inlineStr">
        <is>
          <t>https://portal.dnb.de/opac.htm?method=simpleSearch&amp;cqlMode=true&amp;query=idn%3D1066964351</t>
        </is>
      </c>
      <c r="G461" t="inlineStr">
        <is>
          <t>III 51, 23</t>
        </is>
      </c>
      <c r="H461" t="inlineStr">
        <is>
          <t>III 51, 23</t>
        </is>
      </c>
      <c r="I461" t="inlineStr"/>
      <c r="J461" t="inlineStr"/>
      <c r="K461" t="inlineStr">
        <is>
          <t>bis 25 cm</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is>
          <t>x</t>
        </is>
      </c>
      <c r="AA461" t="inlineStr">
        <is>
          <t>L</t>
        </is>
      </c>
      <c r="AB461" t="inlineStr">
        <is>
          <t>x</t>
        </is>
      </c>
      <c r="AC461" t="inlineStr"/>
      <c r="AD461" t="inlineStr">
        <is>
          <t>h/E</t>
        </is>
      </c>
      <c r="AE461" t="inlineStr"/>
      <c r="AF461" t="inlineStr"/>
      <c r="AG461" t="inlineStr"/>
      <c r="AH461" t="inlineStr"/>
      <c r="AI461" t="inlineStr"/>
      <c r="AJ461" t="inlineStr">
        <is>
          <t>Pa</t>
        </is>
      </c>
      <c r="AK461" t="inlineStr"/>
      <c r="AL461" t="inlineStr"/>
      <c r="AM461" t="inlineStr"/>
      <c r="AN461" t="inlineStr"/>
      <c r="AO461" t="inlineStr"/>
      <c r="AP461" t="inlineStr"/>
      <c r="AQ461" t="inlineStr"/>
      <c r="AR461" t="inlineStr"/>
      <c r="AS461" t="inlineStr"/>
      <c r="AT461" t="inlineStr">
        <is>
          <t>I/R</t>
        </is>
      </c>
      <c r="AU461" t="inlineStr">
        <is>
          <t>x</t>
        </is>
      </c>
      <c r="AV461" t="inlineStr"/>
      <c r="AW461" t="inlineStr"/>
      <c r="AX461" t="inlineStr">
        <is>
          <t>110</t>
        </is>
      </c>
      <c r="AY461" t="inlineStr"/>
      <c r="AZ461" t="inlineStr"/>
      <c r="BA461" t="inlineStr"/>
      <c r="BB461" t="inlineStr">
        <is>
          <t>n</t>
        </is>
      </c>
      <c r="BC461" t="n">
        <v>0</v>
      </c>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row>
    <row r="462">
      <c r="A462" t="b">
        <v>1</v>
      </c>
      <c r="B462" t="n">
        <v>437</v>
      </c>
      <c r="C462" t="inlineStr">
        <is>
          <t>L-1516-176473513</t>
        </is>
      </c>
      <c r="D462" t="inlineStr">
        <is>
          <t>1002109116</t>
        </is>
      </c>
      <c r="E462" t="inlineStr">
        <is>
          <t>Aal</t>
        </is>
      </c>
      <c r="F462" t="inlineStr">
        <is>
          <t>https://portal.dnb.de/opac.htm?method=simpleSearch&amp;cqlMode=true&amp;query=idn%3D1002109116</t>
        </is>
      </c>
      <c r="G462" t="inlineStr">
        <is>
          <t>III 51, 23 a</t>
        </is>
      </c>
      <c r="H462" t="inlineStr">
        <is>
          <t>III 51, 23a</t>
        </is>
      </c>
      <c r="I462" t="inlineStr"/>
      <c r="J462" t="inlineStr">
        <is>
          <t>Papier- oder Pappeinband</t>
        </is>
      </c>
      <c r="K462" t="inlineStr">
        <is>
          <t>bis 25 cm</t>
        </is>
      </c>
      <c r="L462" t="inlineStr">
        <is>
          <t>80° bis 110°, einseitig digitalisierbar?</t>
        </is>
      </c>
      <c r="M462" t="inlineStr">
        <is>
          <t>Schrift bis in den Falz, hohler Rücken</t>
        </is>
      </c>
      <c r="N462" t="inlineStr"/>
      <c r="O462" t="inlineStr">
        <is>
          <t xml:space="preserve">Papierumschlag </t>
        </is>
      </c>
      <c r="P462" t="inlineStr">
        <is>
          <t>Ja</t>
        </is>
      </c>
      <c r="Q462" t="n">
        <v>0</v>
      </c>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n">
        <v>0</v>
      </c>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row>
    <row r="463">
      <c r="A463" t="b">
        <v>1</v>
      </c>
      <c r="B463" t="n">
        <v>415</v>
      </c>
      <c r="C463" t="inlineStr">
        <is>
          <t>L-1538-315491825</t>
        </is>
      </c>
      <c r="D463" t="inlineStr">
        <is>
          <t>1066961433</t>
        </is>
      </c>
      <c r="E463" t="inlineStr">
        <is>
          <t>Aaf</t>
        </is>
      </c>
      <c r="F463" t="inlineStr">
        <is>
          <t>https://portal.dnb.de/opac.htm?method=simpleSearch&amp;cqlMode=true&amp;query=idn%3D1066961433</t>
        </is>
      </c>
      <c r="G463" t="inlineStr">
        <is>
          <t>III 51, 24</t>
        </is>
      </c>
      <c r="H463" t="inlineStr">
        <is>
          <t>III 51, 24</t>
        </is>
      </c>
      <c r="I463" t="inlineStr">
        <is>
          <t>X</t>
        </is>
      </c>
      <c r="J463" t="inlineStr">
        <is>
          <t>Papier- oder Pappeinband</t>
        </is>
      </c>
      <c r="K463" t="inlineStr">
        <is>
          <t>bis 25 cm</t>
        </is>
      </c>
      <c r="L463" t="inlineStr">
        <is>
          <t>180°</t>
        </is>
      </c>
      <c r="M463" t="inlineStr"/>
      <c r="N463" t="inlineStr"/>
      <c r="O463" t="inlineStr">
        <is>
          <t>Kassette</t>
        </is>
      </c>
      <c r="P463" t="inlineStr">
        <is>
          <t>Nein</t>
        </is>
      </c>
      <c r="Q463" t="n">
        <v>3</v>
      </c>
      <c r="R463" t="inlineStr"/>
      <c r="S463" t="inlineStr">
        <is>
          <t>Einband und Buchblock separat</t>
        </is>
      </c>
      <c r="T463" t="inlineStr"/>
      <c r="U463" t="inlineStr"/>
      <c r="V463" t="inlineStr"/>
      <c r="W463" t="inlineStr"/>
      <c r="X463" t="inlineStr"/>
      <c r="Y463" t="inlineStr"/>
      <c r="Z463" t="inlineStr">
        <is>
          <t>x</t>
        </is>
      </c>
      <c r="AA463" t="inlineStr">
        <is>
          <t>oE</t>
        </is>
      </c>
      <c r="AB463" t="inlineStr"/>
      <c r="AC463" t="inlineStr">
        <is>
          <t>x</t>
        </is>
      </c>
      <c r="AD463" t="inlineStr"/>
      <c r="AE463" t="inlineStr"/>
      <c r="AF463" t="inlineStr"/>
      <c r="AG463" t="inlineStr"/>
      <c r="AH463" t="inlineStr"/>
      <c r="AI463" t="inlineStr"/>
      <c r="AJ463" t="inlineStr">
        <is>
          <t>Pa</t>
        </is>
      </c>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is>
          <t>nur 110</t>
        </is>
      </c>
      <c r="AY463" t="inlineStr"/>
      <c r="AZ463" t="inlineStr"/>
      <c r="BA463" t="inlineStr"/>
      <c r="BB463" t="inlineStr">
        <is>
          <t>n</t>
        </is>
      </c>
      <c r="BC463" t="n">
        <v>0</v>
      </c>
      <c r="BD463" t="inlineStr"/>
      <c r="BE463" t="inlineStr">
        <is>
          <t>Gewebe</t>
        </is>
      </c>
      <c r="BF463" t="inlineStr"/>
      <c r="BG463" t="inlineStr"/>
      <c r="BH463" t="inlineStr"/>
      <c r="BI463" t="inlineStr"/>
      <c r="BJ463" t="inlineStr"/>
      <c r="BK463" t="inlineStr">
        <is>
          <t>Einband liegt lose bei</t>
        </is>
      </c>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row>
    <row r="464">
      <c r="A464" t="b">
        <v>1</v>
      </c>
      <c r="B464" t="n">
        <v>416</v>
      </c>
      <c r="C464" t="inlineStr">
        <is>
          <t>L-1528-315489022</t>
        </is>
      </c>
      <c r="D464" t="inlineStr">
        <is>
          <t>1066958408</t>
        </is>
      </c>
      <c r="E464" t="inlineStr">
        <is>
          <t>Aaf</t>
        </is>
      </c>
      <c r="F464" t="inlineStr">
        <is>
          <t>https://portal.dnb.de/opac.htm?method=simpleSearch&amp;cqlMode=true&amp;query=idn%3D1066958408</t>
        </is>
      </c>
      <c r="G464" t="inlineStr">
        <is>
          <t>III 51, 25</t>
        </is>
      </c>
      <c r="H464" t="inlineStr">
        <is>
          <t>III 51, 25</t>
        </is>
      </c>
      <c r="I464" t="inlineStr">
        <is>
          <t>X</t>
        </is>
      </c>
      <c r="J464" t="inlineStr">
        <is>
          <t>Ledereinband, Schließen, erhabene Buchbeschläge</t>
        </is>
      </c>
      <c r="K464" t="inlineStr">
        <is>
          <t>bis 35 cm</t>
        </is>
      </c>
      <c r="L464" t="inlineStr">
        <is>
          <t>80° bis 110°, einseitig digitalisierbar?</t>
        </is>
      </c>
      <c r="M464" t="inlineStr">
        <is>
          <t>fester Rücken mit Schmuckprägung, stark brüchiges Einbandmaterial</t>
        </is>
      </c>
      <c r="N464" t="inlineStr"/>
      <c r="O464" t="inlineStr">
        <is>
          <t>Buchschuh</t>
        </is>
      </c>
      <c r="P464" t="inlineStr">
        <is>
          <t>Nein</t>
        </is>
      </c>
      <c r="Q464" t="n">
        <v>3</v>
      </c>
      <c r="R464" t="inlineStr"/>
      <c r="S464" t="inlineStr"/>
      <c r="T464" t="inlineStr"/>
      <c r="U464" t="inlineStr"/>
      <c r="V464" t="inlineStr"/>
      <c r="W464" t="inlineStr"/>
      <c r="X464" t="inlineStr"/>
      <c r="Y464" t="inlineStr"/>
      <c r="Z464" t="inlineStr"/>
      <c r="AA464" t="inlineStr">
        <is>
          <t>L</t>
        </is>
      </c>
      <c r="AB464" t="inlineStr">
        <is>
          <t>x</t>
        </is>
      </c>
      <c r="AC464" t="inlineStr"/>
      <c r="AD464" t="inlineStr">
        <is>
          <t>f/V</t>
        </is>
      </c>
      <c r="AE464" t="inlineStr"/>
      <c r="AF464" t="inlineStr"/>
      <c r="AG464" t="inlineStr"/>
      <c r="AH464" t="inlineStr"/>
      <c r="AI464" t="inlineStr"/>
      <c r="AJ464" t="inlineStr">
        <is>
          <t>Pa</t>
        </is>
      </c>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is>
          <t>60</t>
        </is>
      </c>
      <c r="AY464" t="inlineStr"/>
      <c r="AZ464" t="inlineStr"/>
      <c r="BA464" t="inlineStr"/>
      <c r="BB464" t="inlineStr">
        <is>
          <t>ja vor</t>
        </is>
      </c>
      <c r="BC464" t="n">
        <v>2</v>
      </c>
      <c r="BD464" t="inlineStr"/>
      <c r="BE464" t="inlineStr"/>
      <c r="BF464" t="inlineStr"/>
      <c r="BG464" t="inlineStr">
        <is>
          <t>x</t>
        </is>
      </c>
      <c r="BH464" t="inlineStr"/>
      <c r="BI464" t="inlineStr"/>
      <c r="BJ464" t="inlineStr"/>
      <c r="BK464" t="inlineStr"/>
      <c r="BL464" t="inlineStr"/>
      <c r="BM464" t="inlineStr"/>
      <c r="BN464" t="inlineStr">
        <is>
          <t>x</t>
        </is>
      </c>
      <c r="BO464" t="inlineStr">
        <is>
          <t>x</t>
        </is>
      </c>
      <c r="BP464" t="inlineStr">
        <is>
          <t>x</t>
        </is>
      </c>
      <c r="BQ464" t="inlineStr">
        <is>
          <t>x</t>
        </is>
      </c>
      <c r="BR464" t="inlineStr">
        <is>
          <t>v/h</t>
        </is>
      </c>
      <c r="BS464" t="inlineStr"/>
      <c r="BT464" t="inlineStr"/>
      <c r="BU464" t="inlineStr"/>
      <c r="BV464" t="inlineStr"/>
      <c r="BW464" t="inlineStr"/>
      <c r="BX464" t="inlineStr"/>
      <c r="BY464" t="inlineStr"/>
      <c r="BZ464" t="inlineStr"/>
      <c r="CA464" t="n">
        <v>2</v>
      </c>
      <c r="CB464" t="inlineStr">
        <is>
          <t>Fixieren des Leders in den Gelenken in weiten Teilen vermutlich ausreichend wegen Gewebefalz innen, ggf. mit JP überfangen</t>
        </is>
      </c>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row>
    <row r="465">
      <c r="A465" t="b">
        <v>1</v>
      </c>
      <c r="B465" t="n">
        <v>417</v>
      </c>
      <c r="C465" t="inlineStr">
        <is>
          <t>L-1545-315494638</t>
        </is>
      </c>
      <c r="D465" t="inlineStr">
        <is>
          <t>1066964408</t>
        </is>
      </c>
      <c r="E465" t="inlineStr">
        <is>
          <t>Aaf</t>
        </is>
      </c>
      <c r="F465" t="inlineStr">
        <is>
          <t>https://portal.dnb.de/opac.htm?method=simpleSearch&amp;cqlMode=true&amp;query=idn%3D1066964408</t>
        </is>
      </c>
      <c r="G465" t="inlineStr">
        <is>
          <t>III 51, 26</t>
        </is>
      </c>
      <c r="H465" t="inlineStr">
        <is>
          <t>III 51, 26</t>
        </is>
      </c>
      <c r="I465" t="inlineStr">
        <is>
          <t>X</t>
        </is>
      </c>
      <c r="J465" t="inlineStr">
        <is>
          <t>Ledereinband, Schließen, erhabene Buchbeschläge</t>
        </is>
      </c>
      <c r="K465" t="inlineStr">
        <is>
          <t>bis 35 cm</t>
        </is>
      </c>
      <c r="L465" t="inlineStr">
        <is>
          <t>80° bis 110°, einseitig digitalisierbar?</t>
        </is>
      </c>
      <c r="M465" t="inlineStr">
        <is>
          <t>fester Rücken mit Schmuckprägung</t>
        </is>
      </c>
      <c r="N465" t="inlineStr"/>
      <c r="O465" t="inlineStr">
        <is>
          <t>Buchschuh</t>
        </is>
      </c>
      <c r="P465" t="inlineStr">
        <is>
          <t>Nein</t>
        </is>
      </c>
      <c r="Q465" t="n">
        <v>0</v>
      </c>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n">
        <v>0</v>
      </c>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row>
    <row r="466">
      <c r="A466" t="b">
        <v>1</v>
      </c>
      <c r="B466" t="n">
        <v>418</v>
      </c>
      <c r="C466" t="inlineStr">
        <is>
          <t>L-1531-315494387</t>
        </is>
      </c>
      <c r="D466" t="inlineStr">
        <is>
          <t>1066964165</t>
        </is>
      </c>
      <c r="E466" t="inlineStr">
        <is>
          <t>Aaf</t>
        </is>
      </c>
      <c r="F466" t="inlineStr">
        <is>
          <t>https://portal.dnb.de/opac.htm?method=simpleSearch&amp;cqlMode=true&amp;query=idn%3D1066964165</t>
        </is>
      </c>
      <c r="G466" t="inlineStr">
        <is>
          <t>III 51, 27</t>
        </is>
      </c>
      <c r="H466" t="inlineStr">
        <is>
          <t>III 51, 27</t>
        </is>
      </c>
      <c r="I466" t="inlineStr">
        <is>
          <t>X</t>
        </is>
      </c>
      <c r="J466" t="inlineStr">
        <is>
          <t>Pergamentband, Schließen, erhabene Buchbeschläge</t>
        </is>
      </c>
      <c r="K466" t="inlineStr"/>
      <c r="L466" t="inlineStr">
        <is>
          <t>80° bis 110°, einseitig digitalisierbar?</t>
        </is>
      </c>
      <c r="M466" t="inlineStr"/>
      <c r="N466" t="inlineStr"/>
      <c r="O466" t="inlineStr">
        <is>
          <t>Archivkarton</t>
        </is>
      </c>
      <c r="P466" t="inlineStr">
        <is>
          <t>Nein</t>
        </is>
      </c>
      <c r="Q466" t="n">
        <v>2</v>
      </c>
      <c r="R466" t="inlineStr"/>
      <c r="S466" t="inlineStr">
        <is>
          <t>Einband und Buchblock sperat</t>
        </is>
      </c>
      <c r="T466" t="inlineStr"/>
      <c r="U466" t="inlineStr"/>
      <c r="V466" t="inlineStr">
        <is>
          <t>Sonderkonto</t>
        </is>
      </c>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n">
        <v>0</v>
      </c>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row>
    <row r="467">
      <c r="A467" t="b">
        <v>1</v>
      </c>
      <c r="B467" t="n">
        <v>438</v>
      </c>
      <c r="C467" t="inlineStr">
        <is>
          <t>L-1534-179937960</t>
        </is>
      </c>
      <c r="D467" t="inlineStr">
        <is>
          <t>1003453864</t>
        </is>
      </c>
      <c r="E467" t="inlineStr">
        <is>
          <t>Aal</t>
        </is>
      </c>
      <c r="F467" t="inlineStr">
        <is>
          <t>https://portal.dnb.de/opac.htm?method=simpleSearch&amp;cqlMode=true&amp;query=idn%3D1003453864</t>
        </is>
      </c>
      <c r="G467" t="inlineStr">
        <is>
          <t>III 51, 27 a</t>
        </is>
      </c>
      <c r="H467" t="inlineStr">
        <is>
          <t>III 51, 27a</t>
        </is>
      </c>
      <c r="I467" t="inlineStr"/>
      <c r="J467" t="inlineStr">
        <is>
          <t>Halbpergamentband</t>
        </is>
      </c>
      <c r="K467" t="inlineStr">
        <is>
          <t>bis 25 cm</t>
        </is>
      </c>
      <c r="L467" t="inlineStr">
        <is>
          <t>180°</t>
        </is>
      </c>
      <c r="M467" t="inlineStr">
        <is>
          <t>hohler Rücken</t>
        </is>
      </c>
      <c r="N467" t="inlineStr"/>
      <c r="O467" t="inlineStr"/>
      <c r="P467" t="inlineStr"/>
      <c r="Q467" t="n">
        <v>0</v>
      </c>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n">
        <v>0</v>
      </c>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row>
    <row r="468">
      <c r="A468" t="b">
        <v>1</v>
      </c>
      <c r="B468" t="n">
        <v>439</v>
      </c>
      <c r="C468" t="inlineStr">
        <is>
          <t>L-1533-161598072</t>
        </is>
      </c>
      <c r="D468" t="inlineStr">
        <is>
          <t>996037756</t>
        </is>
      </c>
      <c r="E468" t="inlineStr">
        <is>
          <t>Aal</t>
        </is>
      </c>
      <c r="F468" t="inlineStr">
        <is>
          <t>https://portal.dnb.de/opac.htm?method=simpleSearch&amp;cqlMode=true&amp;query=idn%3D996037756</t>
        </is>
      </c>
      <c r="G468" t="inlineStr">
        <is>
          <t>III 51, 27 b</t>
        </is>
      </c>
      <c r="H468" t="inlineStr">
        <is>
          <t>III 51, 27 b</t>
        </is>
      </c>
      <c r="I468" t="inlineStr"/>
      <c r="J468" t="inlineStr">
        <is>
          <t>Broschur</t>
        </is>
      </c>
      <c r="K468" t="inlineStr">
        <is>
          <t>bis 25 cm</t>
        </is>
      </c>
      <c r="L468" t="inlineStr">
        <is>
          <t>180°</t>
        </is>
      </c>
      <c r="M468" t="inlineStr"/>
      <c r="N468" t="inlineStr"/>
      <c r="O468" t="inlineStr">
        <is>
          <t>Archivkarton</t>
        </is>
      </c>
      <c r="P468" t="inlineStr">
        <is>
          <t>Nein</t>
        </is>
      </c>
      <c r="Q468" t="n">
        <v>1</v>
      </c>
      <c r="R468" t="inlineStr"/>
      <c r="S468" t="inlineStr"/>
      <c r="T468" t="inlineStr"/>
      <c r="U468" t="inlineStr"/>
      <c r="V468" t="inlineStr"/>
      <c r="W468" t="inlineStr"/>
      <c r="X468" t="inlineStr"/>
      <c r="Y468" t="inlineStr"/>
      <c r="Z468" t="inlineStr"/>
      <c r="AA468" t="inlineStr">
        <is>
          <t>oE</t>
        </is>
      </c>
      <c r="AB468" t="inlineStr"/>
      <c r="AC468" t="inlineStr"/>
      <c r="AD468" t="inlineStr"/>
      <c r="AE468" t="inlineStr"/>
      <c r="AF468" t="inlineStr"/>
      <c r="AG468" t="inlineStr"/>
      <c r="AH468" t="inlineStr"/>
      <c r="AI468" t="inlineStr"/>
      <c r="AJ468" t="inlineStr">
        <is>
          <t>Pa</t>
        </is>
      </c>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is>
          <t>nur 110</t>
        </is>
      </c>
      <c r="AY468" t="inlineStr"/>
      <c r="AZ468" t="inlineStr"/>
      <c r="BA468" t="inlineStr"/>
      <c r="BB468" t="inlineStr">
        <is>
          <t>n</t>
        </is>
      </c>
      <c r="BC468" t="n">
        <v>0</v>
      </c>
      <c r="BD468" t="inlineStr"/>
      <c r="BE468" t="inlineStr"/>
      <c r="BF468" t="inlineStr"/>
      <c r="BG468" t="inlineStr"/>
      <c r="BH468" t="inlineStr">
        <is>
          <t>x</t>
        </is>
      </c>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row>
    <row r="469">
      <c r="A469" t="b">
        <v>1</v>
      </c>
      <c r="B469" t="n">
        <v>440</v>
      </c>
      <c r="C469" t="inlineStr">
        <is>
          <t>L-1526-31506224X</t>
        </is>
      </c>
      <c r="D469" t="inlineStr">
        <is>
          <t>1066673780</t>
        </is>
      </c>
      <c r="E469" t="inlineStr">
        <is>
          <t>Aaf</t>
        </is>
      </c>
      <c r="F469" t="inlineStr">
        <is>
          <t>https://portal.dnb.de/opac.htm?method=simpleSearch&amp;cqlMode=true&amp;query=idn%3D1066673780</t>
        </is>
      </c>
      <c r="G469" t="inlineStr">
        <is>
          <t>III 51, 27 c</t>
        </is>
      </c>
      <c r="H469" t="inlineStr">
        <is>
          <t>III 51, 27 c</t>
        </is>
      </c>
      <c r="I469" t="inlineStr">
        <is>
          <t>X</t>
        </is>
      </c>
      <c r="J469" t="inlineStr">
        <is>
          <t>Broschur</t>
        </is>
      </c>
      <c r="K469" t="inlineStr">
        <is>
          <t>bis 25 cm</t>
        </is>
      </c>
      <c r="L469" t="inlineStr">
        <is>
          <t>80° bis 110°, einseitig digitalisierbar?</t>
        </is>
      </c>
      <c r="M469" t="inlineStr">
        <is>
          <t>welliger Buchblock</t>
        </is>
      </c>
      <c r="N469" t="inlineStr"/>
      <c r="O469" t="inlineStr">
        <is>
          <t>Archivkarton</t>
        </is>
      </c>
      <c r="P469" t="inlineStr">
        <is>
          <t>Nein</t>
        </is>
      </c>
      <c r="Q469" t="n">
        <v>0</v>
      </c>
      <c r="R469" t="inlineStr"/>
      <c r="S469" t="inlineStr"/>
      <c r="T469" t="inlineStr"/>
      <c r="U469" t="inlineStr"/>
      <c r="V469" t="inlineStr"/>
      <c r="W469" t="inlineStr"/>
      <c r="X469" t="inlineStr"/>
      <c r="Y469" t="inlineStr"/>
      <c r="Z469" t="inlineStr"/>
      <c r="AA469" t="inlineStr">
        <is>
          <t>Br</t>
        </is>
      </c>
      <c r="AB469" t="inlineStr"/>
      <c r="AC469" t="inlineStr"/>
      <c r="AD469" t="inlineStr">
        <is>
          <t>f</t>
        </is>
      </c>
      <c r="AE469" t="inlineStr"/>
      <c r="AF469" t="inlineStr"/>
      <c r="AG469" t="inlineStr"/>
      <c r="AH469" t="inlineStr"/>
      <c r="AI469" t="inlineStr"/>
      <c r="AJ469" t="inlineStr">
        <is>
          <t>Pa</t>
        </is>
      </c>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is>
          <t>nur 110</t>
        </is>
      </c>
      <c r="AY469" t="inlineStr"/>
      <c r="AZ469" t="inlineStr"/>
      <c r="BA469" t="inlineStr"/>
      <c r="BB469" t="inlineStr">
        <is>
          <t>n</t>
        </is>
      </c>
      <c r="BC469" t="n">
        <v>0</v>
      </c>
      <c r="BD469" t="inlineStr"/>
      <c r="BE469" t="inlineStr"/>
      <c r="BF469" t="inlineStr"/>
      <c r="BG469" t="inlineStr"/>
      <c r="BH469" t="inlineStr">
        <is>
          <t>x</t>
        </is>
      </c>
      <c r="BI469" t="inlineStr"/>
      <c r="BJ469" t="inlineStr"/>
      <c r="BK469" t="inlineStr">
        <is>
          <t>Schaden stabil</t>
        </is>
      </c>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row>
    <row r="470">
      <c r="A470" t="b">
        <v>1</v>
      </c>
      <c r="B470" t="n">
        <v>419</v>
      </c>
      <c r="C470" t="inlineStr">
        <is>
          <t>L-1560-315494034</t>
        </is>
      </c>
      <c r="D470" t="inlineStr">
        <is>
          <t>1066963827</t>
        </is>
      </c>
      <c r="E470" t="inlineStr">
        <is>
          <t>Aaf</t>
        </is>
      </c>
      <c r="F470" t="inlineStr">
        <is>
          <t>https://portal.dnb.de/opac.htm?method=simpleSearch&amp;cqlMode=true&amp;query=idn%3D1066963827</t>
        </is>
      </c>
      <c r="G470" t="inlineStr">
        <is>
          <t>III 51, 28</t>
        </is>
      </c>
      <c r="H470" t="inlineStr">
        <is>
          <t>III 51, 28</t>
        </is>
      </c>
      <c r="I470" t="inlineStr">
        <is>
          <t>X</t>
        </is>
      </c>
      <c r="J470" t="inlineStr">
        <is>
          <t>Ledereinband, Schließen, erhabene Buchbeschläge</t>
        </is>
      </c>
      <c r="K470" t="inlineStr">
        <is>
          <t>bis 25 cm</t>
        </is>
      </c>
      <c r="L470" t="inlineStr">
        <is>
          <t>80° bis 110°, einseitig digitalisierbar?</t>
        </is>
      </c>
      <c r="M470" t="inlineStr">
        <is>
          <t>hohler Rücken, Schrift bis in den Falz</t>
        </is>
      </c>
      <c r="N470" t="inlineStr"/>
      <c r="O470" t="inlineStr">
        <is>
          <t>Archivkarton</t>
        </is>
      </c>
      <c r="P470" t="inlineStr">
        <is>
          <t>Nein</t>
        </is>
      </c>
      <c r="Q470" t="n">
        <v>1</v>
      </c>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n">
        <v>0</v>
      </c>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row>
    <row r="471">
      <c r="A471" t="b">
        <v>1</v>
      </c>
      <c r="B471" t="n">
        <v>441</v>
      </c>
      <c r="C471" t="inlineStr">
        <is>
          <t>L-1546-167646931</t>
        </is>
      </c>
      <c r="D471" t="inlineStr">
        <is>
          <t>999173235</t>
        </is>
      </c>
      <c r="E471" t="inlineStr">
        <is>
          <t>Aal</t>
        </is>
      </c>
      <c r="F471" t="inlineStr">
        <is>
          <t>https://portal.dnb.de/opac.htm?method=simpleSearch&amp;cqlMode=true&amp;query=idn%3D999173235</t>
        </is>
      </c>
      <c r="G471" t="inlineStr">
        <is>
          <t>III 51, 28 a</t>
        </is>
      </c>
      <c r="H471" t="inlineStr">
        <is>
          <t>III 51, 28 a</t>
        </is>
      </c>
      <c r="I471" t="inlineStr"/>
      <c r="J471" t="inlineStr">
        <is>
          <t>Ledereinband, Schließen, erhabene Buchbeschläge</t>
        </is>
      </c>
      <c r="K471" t="inlineStr">
        <is>
          <t>bis 25 cm</t>
        </is>
      </c>
      <c r="L471" t="inlineStr">
        <is>
          <t>80° bis 110°, einseitig digitalisierbar?</t>
        </is>
      </c>
      <c r="M471" t="inlineStr">
        <is>
          <t>fester Rücken mit Schmuckprägung, Schrift bis in den Falz</t>
        </is>
      </c>
      <c r="N471" t="inlineStr"/>
      <c r="O471" t="inlineStr">
        <is>
          <t>Kassette</t>
        </is>
      </c>
      <c r="P471" t="inlineStr">
        <is>
          <t>Nein</t>
        </is>
      </c>
      <c r="Q471" t="n">
        <v>0</v>
      </c>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n">
        <v>0</v>
      </c>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row>
    <row r="472">
      <c r="A472" t="b">
        <v>1</v>
      </c>
      <c r="B472" t="n">
        <v>442</v>
      </c>
      <c r="C472" t="inlineStr">
        <is>
          <t>L-1546-167647148</t>
        </is>
      </c>
      <c r="D472" t="inlineStr">
        <is>
          <t>999173472</t>
        </is>
      </c>
      <c r="E472" t="inlineStr">
        <is>
          <t>Aal</t>
        </is>
      </c>
      <c r="F472" t="inlineStr">
        <is>
          <t>https://portal.dnb.de/opac.htm?method=simpleSearch&amp;cqlMode=true&amp;query=idn%3D999173472</t>
        </is>
      </c>
      <c r="G472" t="inlineStr">
        <is>
          <t>III 51, 28 b</t>
        </is>
      </c>
      <c r="H472" t="inlineStr">
        <is>
          <t>III 51, 28 b</t>
        </is>
      </c>
      <c r="I472" t="inlineStr"/>
      <c r="J472" t="inlineStr">
        <is>
          <t>Halbpergamentband</t>
        </is>
      </c>
      <c r="K472" t="inlineStr">
        <is>
          <t>bis 25 cm</t>
        </is>
      </c>
      <c r="L472" t="inlineStr">
        <is>
          <t>80° bis 110°, einseitig digitalisierbar?</t>
        </is>
      </c>
      <c r="M472" t="inlineStr">
        <is>
          <t>hohler Rücken</t>
        </is>
      </c>
      <c r="N472" t="inlineStr"/>
      <c r="O472" t="inlineStr"/>
      <c r="P472" t="inlineStr"/>
      <c r="Q472" t="n">
        <v>0</v>
      </c>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n">
        <v>0</v>
      </c>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row>
    <row r="473">
      <c r="A473" t="b">
        <v>1</v>
      </c>
      <c r="B473" t="n">
        <v>443</v>
      </c>
      <c r="C473" t="inlineStr">
        <is>
          <t>L-1546-168348837</t>
        </is>
      </c>
      <c r="D473" t="inlineStr">
        <is>
          <t>999424467</t>
        </is>
      </c>
      <c r="E473" t="inlineStr">
        <is>
          <t>Aal</t>
        </is>
      </c>
      <c r="F473" t="inlineStr">
        <is>
          <t>https://portal.dnb.de/opac.htm?method=simpleSearch&amp;cqlMode=true&amp;query=idn%3D999424467</t>
        </is>
      </c>
      <c r="G473" t="inlineStr">
        <is>
          <t>III 51, 28 c</t>
        </is>
      </c>
      <c r="H473" t="inlineStr">
        <is>
          <t>III 51, 28 c</t>
        </is>
      </c>
      <c r="I473" t="inlineStr">
        <is>
          <t>X</t>
        </is>
      </c>
      <c r="J473" t="inlineStr">
        <is>
          <t>Halbpergamentband</t>
        </is>
      </c>
      <c r="K473" t="inlineStr">
        <is>
          <t>bis 25 cm</t>
        </is>
      </c>
      <c r="L473" t="inlineStr">
        <is>
          <t>80° bis 110°, einseitig digitalisierbar?</t>
        </is>
      </c>
      <c r="M473" t="inlineStr"/>
      <c r="N473" t="inlineStr"/>
      <c r="O473" t="inlineStr">
        <is>
          <t>Archivkarton</t>
        </is>
      </c>
      <c r="P473" t="inlineStr">
        <is>
          <t>Nein</t>
        </is>
      </c>
      <c r="Q473" t="n">
        <v>0</v>
      </c>
      <c r="R473" t="inlineStr"/>
      <c r="S473" t="inlineStr">
        <is>
          <t>Buchblock und Einband getrennt</t>
        </is>
      </c>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n">
        <v>0</v>
      </c>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row>
    <row r="474">
      <c r="A474" t="b">
        <v>1</v>
      </c>
      <c r="B474" t="n">
        <v>444</v>
      </c>
      <c r="C474" t="inlineStr">
        <is>
          <t>L-1549-180493000</t>
        </is>
      </c>
      <c r="D474" t="inlineStr">
        <is>
          <t>1003702910</t>
        </is>
      </c>
      <c r="E474" t="inlineStr">
        <is>
          <t>Aal</t>
        </is>
      </c>
      <c r="F474" t="inlineStr">
        <is>
          <t>https://portal.dnb.de/opac.htm?method=simpleSearch&amp;cqlMode=true&amp;query=idn%3D1003702910</t>
        </is>
      </c>
      <c r="G474" t="inlineStr">
        <is>
          <t>III 51, 28 d</t>
        </is>
      </c>
      <c r="H474" t="inlineStr">
        <is>
          <t>III 51, 28d</t>
        </is>
      </c>
      <c r="I474" t="inlineStr"/>
      <c r="J474" t="inlineStr">
        <is>
          <t>Halbpergamentband</t>
        </is>
      </c>
      <c r="K474" t="inlineStr">
        <is>
          <t>bis 25 cm</t>
        </is>
      </c>
      <c r="L474" t="inlineStr">
        <is>
          <t>180°</t>
        </is>
      </c>
      <c r="M474" t="inlineStr">
        <is>
          <t>hohler Rücken</t>
        </is>
      </c>
      <c r="N474" t="inlineStr"/>
      <c r="O474" t="inlineStr"/>
      <c r="P474" t="inlineStr"/>
      <c r="Q474" t="n">
        <v>0</v>
      </c>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n">
        <v>0</v>
      </c>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row>
    <row r="475">
      <c r="A475" t="b">
        <v>1</v>
      </c>
      <c r="B475" t="n">
        <v>445</v>
      </c>
      <c r="C475" t="inlineStr">
        <is>
          <t>L-1552-167647377</t>
        </is>
      </c>
      <c r="D475" t="inlineStr">
        <is>
          <t>999173707</t>
        </is>
      </c>
      <c r="E475" t="inlineStr">
        <is>
          <t>Aal</t>
        </is>
      </c>
      <c r="F475" t="inlineStr">
        <is>
          <t>https://portal.dnb.de/opac.htm?method=simpleSearch&amp;cqlMode=true&amp;query=idn%3D999173707</t>
        </is>
      </c>
      <c r="G475" t="inlineStr">
        <is>
          <t>III 51, 28 e</t>
        </is>
      </c>
      <c r="H475" t="inlineStr">
        <is>
          <t>III 51, 28 e</t>
        </is>
      </c>
      <c r="I475" t="inlineStr"/>
      <c r="J475" t="inlineStr">
        <is>
          <t>Halbpergamentband</t>
        </is>
      </c>
      <c r="K475" t="inlineStr">
        <is>
          <t>bis 25 cm</t>
        </is>
      </c>
      <c r="L475" t="inlineStr">
        <is>
          <t>80° bis 110°, einseitig digitalisierbar?</t>
        </is>
      </c>
      <c r="M475" t="inlineStr">
        <is>
          <t>hohler Rücken, welliger Buchblock</t>
        </is>
      </c>
      <c r="N475" t="inlineStr"/>
      <c r="O475" t="inlineStr"/>
      <c r="P475" t="inlineStr"/>
      <c r="Q475" t="n">
        <v>0</v>
      </c>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n">
        <v>0</v>
      </c>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row>
    <row r="476">
      <c r="A476" t="b">
        <v>0</v>
      </c>
      <c r="B476" t="n">
        <v>446</v>
      </c>
      <c r="C476" t="inlineStr">
        <is>
          <t>L-1554-179346091</t>
        </is>
      </c>
      <c r="D476" t="inlineStr">
        <is>
          <t>1003272215</t>
        </is>
      </c>
      <c r="E476" t="inlineStr"/>
      <c r="F476" t="inlineStr">
        <is>
          <t>https://portal.dnb.de/opac.htm?method=simpleSearch&amp;cqlMode=true&amp;query=idn%3D1003272215</t>
        </is>
      </c>
      <c r="G476" t="inlineStr">
        <is>
          <t>III 51, 28 f</t>
        </is>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n">
        <v>0</v>
      </c>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row>
    <row r="477">
      <c r="A477" t="b">
        <v>0</v>
      </c>
      <c r="B477" t="n">
        <v>447</v>
      </c>
      <c r="C477" t="inlineStr">
        <is>
          <t>L-1554-167644165</t>
        </is>
      </c>
      <c r="D477" t="inlineStr">
        <is>
          <t>999170414</t>
        </is>
      </c>
      <c r="E477" t="inlineStr"/>
      <c r="F477" t="inlineStr">
        <is>
          <t>https://portal.dnb.de/opac.htm?method=simpleSearch&amp;cqlMode=true&amp;query=idn%3D999170414</t>
        </is>
      </c>
      <c r="G477" t="inlineStr">
        <is>
          <t>III 51, 28 f</t>
        </is>
      </c>
      <c r="H477" t="inlineStr"/>
      <c r="I477" t="inlineStr">
        <is>
          <t>X</t>
        </is>
      </c>
      <c r="J477" t="inlineStr">
        <is>
          <t>Ledereinband, Schließen, erhabene Buchbeschläge</t>
        </is>
      </c>
      <c r="K477" t="inlineStr">
        <is>
          <t>bis 25 cm</t>
        </is>
      </c>
      <c r="L477" t="inlineStr">
        <is>
          <t>80° bis 110°, einseitig digitalisierbar?</t>
        </is>
      </c>
      <c r="M477" t="inlineStr">
        <is>
          <t>hohler Rücken, Schrift bis in den Falz</t>
        </is>
      </c>
      <c r="N477" t="inlineStr"/>
      <c r="O477" t="inlineStr">
        <is>
          <t>Kassette</t>
        </is>
      </c>
      <c r="P477" t="inlineStr">
        <is>
          <t>Nein, Signaturfahne austauschen</t>
        </is>
      </c>
      <c r="Q477" t="n">
        <v>0</v>
      </c>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n">
        <v>0</v>
      </c>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row>
    <row r="478">
      <c r="A478" t="b">
        <v>1</v>
      </c>
      <c r="B478" t="inlineStr"/>
      <c r="C478" t="inlineStr">
        <is>
          <t>L-1546-83417233X</t>
        </is>
      </c>
      <c r="D478" t="inlineStr">
        <is>
          <t>1268890502</t>
        </is>
      </c>
      <c r="E478" t="inlineStr">
        <is>
          <t>Qd</t>
        </is>
      </c>
      <c r="F478" t="inlineStr"/>
      <c r="G478" t="inlineStr">
        <is>
          <t>III 51, 28 f</t>
        </is>
      </c>
      <c r="H478" t="inlineStr">
        <is>
          <t>III 51, 28 f</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row>
    <row r="479">
      <c r="A479" t="b">
        <v>0</v>
      </c>
      <c r="B479" t="n">
        <v>448</v>
      </c>
      <c r="C479" t="inlineStr">
        <is>
          <t>L-1546-153952202</t>
        </is>
      </c>
      <c r="D479" t="inlineStr">
        <is>
          <t>993888828</t>
        </is>
      </c>
      <c r="E479" t="inlineStr"/>
      <c r="F479" t="inlineStr">
        <is>
          <t>https://portal.dnb.de/opac.htm?method=simpleSearch&amp;cqlMode=true&amp;query=idn%3D993888828</t>
        </is>
      </c>
      <c r="G479" t="inlineStr">
        <is>
          <t>III 51, 28 f (1. Angebundenes Werk)</t>
        </is>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n">
        <v>0</v>
      </c>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row>
    <row r="480">
      <c r="A480" t="b">
        <v>1</v>
      </c>
      <c r="B480" t="n">
        <v>420</v>
      </c>
      <c r="C480" t="inlineStr">
        <is>
          <t>L-1557-31530636X</t>
        </is>
      </c>
      <c r="D480" t="inlineStr">
        <is>
          <t>1066847088</t>
        </is>
      </c>
      <c r="E480" t="inlineStr">
        <is>
          <t>Aaf</t>
        </is>
      </c>
      <c r="F480" t="inlineStr">
        <is>
          <t>https://portal.dnb.de/opac.htm?method=simpleSearch&amp;cqlMode=true&amp;query=idn%3D1066847088</t>
        </is>
      </c>
      <c r="G480" t="inlineStr">
        <is>
          <t>III 51, 30</t>
        </is>
      </c>
      <c r="H480" t="inlineStr">
        <is>
          <t>III 51, 30</t>
        </is>
      </c>
      <c r="I480" t="inlineStr">
        <is>
          <t>X</t>
        </is>
      </c>
      <c r="J480" t="inlineStr">
        <is>
          <t>Halbledereinband, Schließen, erhabene Buchbeschläge</t>
        </is>
      </c>
      <c r="K480" t="inlineStr">
        <is>
          <t>bis 35 cm</t>
        </is>
      </c>
      <c r="L480" t="inlineStr">
        <is>
          <t>180°</t>
        </is>
      </c>
      <c r="M480" t="inlineStr">
        <is>
          <t>hohler Rücken</t>
        </is>
      </c>
      <c r="N480" t="inlineStr"/>
      <c r="O480" t="inlineStr">
        <is>
          <t>Buchschuh</t>
        </is>
      </c>
      <c r="P480" t="inlineStr">
        <is>
          <t>Nein</t>
        </is>
      </c>
      <c r="Q480" t="n">
        <v>1</v>
      </c>
      <c r="R480" t="inlineStr"/>
      <c r="S480" t="inlineStr"/>
      <c r="T480" t="inlineStr"/>
      <c r="U480" t="inlineStr"/>
      <c r="V480" t="inlineStr"/>
      <c r="W480" t="inlineStr"/>
      <c r="X480" t="inlineStr"/>
      <c r="Y480" t="inlineStr"/>
      <c r="Z480" t="inlineStr"/>
      <c r="AA480" t="inlineStr">
        <is>
          <t>HL</t>
        </is>
      </c>
      <c r="AB480" t="inlineStr">
        <is>
          <t>x</t>
        </is>
      </c>
      <c r="AC480" t="inlineStr"/>
      <c r="AD480" t="inlineStr">
        <is>
          <t>h/E</t>
        </is>
      </c>
      <c r="AE480" t="inlineStr"/>
      <c r="AF480" t="inlineStr"/>
      <c r="AG480" t="inlineStr"/>
      <c r="AH480" t="inlineStr"/>
      <c r="AI480" t="inlineStr"/>
      <c r="AJ480" t="inlineStr">
        <is>
          <t>Pa</t>
        </is>
      </c>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is>
          <t>110</t>
        </is>
      </c>
      <c r="AY480" t="inlineStr"/>
      <c r="AZ480" t="inlineStr"/>
      <c r="BA480" t="inlineStr"/>
      <c r="BB480" t="inlineStr">
        <is>
          <t>ja vor</t>
        </is>
      </c>
      <c r="BC480" t="n">
        <v>0.5</v>
      </c>
      <c r="BD480" t="inlineStr"/>
      <c r="BE480" t="inlineStr"/>
      <c r="BF480" t="inlineStr"/>
      <c r="BG480" t="inlineStr">
        <is>
          <t>x</t>
        </is>
      </c>
      <c r="BH480" t="inlineStr"/>
      <c r="BI480" t="inlineStr"/>
      <c r="BJ480" t="inlineStr"/>
      <c r="BK480" t="inlineStr"/>
      <c r="BL480" t="inlineStr"/>
      <c r="BM480" t="inlineStr"/>
      <c r="BN480" t="inlineStr">
        <is>
          <t>x</t>
        </is>
      </c>
      <c r="BO480" t="inlineStr">
        <is>
          <t>x</t>
        </is>
      </c>
      <c r="BP480" t="inlineStr">
        <is>
          <t>x</t>
        </is>
      </c>
      <c r="BQ480" t="inlineStr"/>
      <c r="BR480" t="inlineStr"/>
      <c r="BS480" t="inlineStr"/>
      <c r="BT480" t="inlineStr"/>
      <c r="BU480" t="inlineStr"/>
      <c r="BV480" t="inlineStr"/>
      <c r="BW480" t="inlineStr"/>
      <c r="BX480" t="inlineStr"/>
      <c r="BY480" t="inlineStr"/>
      <c r="BZ480" t="inlineStr"/>
      <c r="CA480" t="n">
        <v>0.5</v>
      </c>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row>
    <row r="481">
      <c r="A481" t="b">
        <v>1</v>
      </c>
      <c r="B481" t="n">
        <v>421</v>
      </c>
      <c r="C481" t="inlineStr">
        <is>
          <t>L-1518-31548795X</t>
        </is>
      </c>
      <c r="D481" t="inlineStr">
        <is>
          <t>1066957304</t>
        </is>
      </c>
      <c r="E481" t="inlineStr">
        <is>
          <t>Aaf</t>
        </is>
      </c>
      <c r="F481" t="inlineStr">
        <is>
          <t>https://portal.dnb.de/opac.htm?method=simpleSearch&amp;cqlMode=true&amp;query=idn%3D1066957304</t>
        </is>
      </c>
      <c r="G481" t="inlineStr">
        <is>
          <t>III 51, 32</t>
        </is>
      </c>
      <c r="H481" t="inlineStr">
        <is>
          <t>III 51, 32</t>
        </is>
      </c>
      <c r="I481" t="inlineStr">
        <is>
          <t>X</t>
        </is>
      </c>
      <c r="J481" t="inlineStr">
        <is>
          <t>Halbledereinband</t>
        </is>
      </c>
      <c r="K481" t="inlineStr">
        <is>
          <t>bis 25 cm</t>
        </is>
      </c>
      <c r="L481" t="inlineStr">
        <is>
          <t>180°</t>
        </is>
      </c>
      <c r="M481" t="inlineStr"/>
      <c r="N481" t="inlineStr"/>
      <c r="O481" t="inlineStr">
        <is>
          <t>Archivkarton</t>
        </is>
      </c>
      <c r="P481" t="inlineStr">
        <is>
          <t>Nein</t>
        </is>
      </c>
      <c r="Q481" t="n">
        <v>2</v>
      </c>
      <c r="R481" t="inlineStr"/>
      <c r="S481" t="inlineStr">
        <is>
          <t>Buchblock und Einband getrennt</t>
        </is>
      </c>
      <c r="T481" t="inlineStr"/>
      <c r="U481" t="inlineStr"/>
      <c r="V481" t="inlineStr"/>
      <c r="W481" t="inlineStr"/>
      <c r="X481" t="inlineStr"/>
      <c r="Y481" t="inlineStr"/>
      <c r="Z481" t="inlineStr"/>
      <c r="AA481" t="inlineStr">
        <is>
          <t>oE</t>
        </is>
      </c>
      <c r="AB481" t="inlineStr"/>
      <c r="AC481" t="inlineStr"/>
      <c r="AD481" t="inlineStr"/>
      <c r="AE481" t="inlineStr"/>
      <c r="AF481" t="inlineStr"/>
      <c r="AG481" t="inlineStr"/>
      <c r="AH481" t="inlineStr"/>
      <c r="AI481" t="inlineStr"/>
      <c r="AJ481" t="inlineStr">
        <is>
          <t>Pa</t>
        </is>
      </c>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is>
          <t>180</t>
        </is>
      </c>
      <c r="AY481" t="inlineStr"/>
      <c r="AZ481" t="inlineStr"/>
      <c r="BA481" t="inlineStr"/>
      <c r="BB481" t="inlineStr">
        <is>
          <t>n</t>
        </is>
      </c>
      <c r="BC481" t="n">
        <v>0</v>
      </c>
      <c r="BD481" t="inlineStr"/>
      <c r="BE481" t="inlineStr"/>
      <c r="BF481" t="inlineStr"/>
      <c r="BG481" t="inlineStr"/>
      <c r="BH481" t="inlineStr">
        <is>
          <t>x</t>
        </is>
      </c>
      <c r="BI481" t="inlineStr"/>
      <c r="BJ481" t="inlineStr"/>
      <c r="BK481" t="inlineStr">
        <is>
          <t>Einband liegt bei</t>
        </is>
      </c>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row>
    <row r="482">
      <c r="A482" t="b">
        <v>1</v>
      </c>
      <c r="B482" t="n">
        <v>449</v>
      </c>
      <c r="C482" t="inlineStr">
        <is>
          <t>L-1520-179470655</t>
        </is>
      </c>
      <c r="D482" t="inlineStr">
        <is>
          <t>1003325297</t>
        </is>
      </c>
      <c r="E482" t="inlineStr">
        <is>
          <t>Aal</t>
        </is>
      </c>
      <c r="F482" t="inlineStr">
        <is>
          <t>https://portal.dnb.de/opac.htm?method=simpleSearch&amp;cqlMode=true&amp;query=idn%3D1003325297</t>
        </is>
      </c>
      <c r="G482" t="inlineStr">
        <is>
          <t>III 51, 32 a</t>
        </is>
      </c>
      <c r="H482" t="inlineStr">
        <is>
          <t>III 51, 32a</t>
        </is>
      </c>
      <c r="I482" t="inlineStr"/>
      <c r="J482" t="inlineStr">
        <is>
          <t>Halbpergamentband</t>
        </is>
      </c>
      <c r="K482" t="inlineStr">
        <is>
          <t>bis 25 cm</t>
        </is>
      </c>
      <c r="L482" t="inlineStr">
        <is>
          <t>180°</t>
        </is>
      </c>
      <c r="M482" t="inlineStr"/>
      <c r="N482" t="inlineStr"/>
      <c r="O482" t="inlineStr">
        <is>
          <t>Archivkarton</t>
        </is>
      </c>
      <c r="P482" t="inlineStr">
        <is>
          <t>Nein</t>
        </is>
      </c>
      <c r="Q482" t="n">
        <v>0</v>
      </c>
      <c r="R482" t="inlineStr"/>
      <c r="S482" t="inlineStr">
        <is>
          <t>Buchblock und Einband getrennt</t>
        </is>
      </c>
      <c r="T482" t="inlineStr"/>
      <c r="U482" t="inlineStr"/>
      <c r="V482" t="inlineStr"/>
      <c r="W482" t="inlineStr"/>
      <c r="X482" t="inlineStr"/>
      <c r="Y482" t="inlineStr"/>
      <c r="Z482" t="inlineStr"/>
      <c r="AA482" t="inlineStr">
        <is>
          <t>oE</t>
        </is>
      </c>
      <c r="AB482" t="inlineStr"/>
      <c r="AC482" t="inlineStr"/>
      <c r="AD482" t="inlineStr"/>
      <c r="AE482" t="inlineStr"/>
      <c r="AF482" t="inlineStr"/>
      <c r="AG482" t="inlineStr"/>
      <c r="AH482" t="inlineStr"/>
      <c r="AI482" t="inlineStr"/>
      <c r="AJ482" t="inlineStr">
        <is>
          <t>Pa</t>
        </is>
      </c>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is>
          <t>180</t>
        </is>
      </c>
      <c r="AY482" t="inlineStr"/>
      <c r="AZ482" t="inlineStr"/>
      <c r="BA482" t="inlineStr"/>
      <c r="BB482" t="inlineStr">
        <is>
          <t>n</t>
        </is>
      </c>
      <c r="BC482" t="n">
        <v>0</v>
      </c>
      <c r="BD482" t="inlineStr"/>
      <c r="BE482" t="inlineStr"/>
      <c r="BF482" t="inlineStr"/>
      <c r="BG482" t="inlineStr"/>
      <c r="BH482" t="inlineStr">
        <is>
          <t>x</t>
        </is>
      </c>
      <c r="BI482" t="inlineStr"/>
      <c r="BJ482" t="inlineStr"/>
      <c r="BK482" t="inlineStr">
        <is>
          <t>Einband liegt bei</t>
        </is>
      </c>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row>
    <row r="483">
      <c r="A483" t="b">
        <v>1</v>
      </c>
      <c r="B483" t="n">
        <v>450</v>
      </c>
      <c r="C483" t="inlineStr">
        <is>
          <t>L-1528-163501254</t>
        </is>
      </c>
      <c r="D483" t="inlineStr">
        <is>
          <t>997214228</t>
        </is>
      </c>
      <c r="E483" t="inlineStr">
        <is>
          <t>Aal</t>
        </is>
      </c>
      <c r="F483" t="inlineStr">
        <is>
          <t>https://portal.dnb.de/opac.htm?method=simpleSearch&amp;cqlMode=true&amp;query=idn%3D997214228</t>
        </is>
      </c>
      <c r="G483" t="inlineStr">
        <is>
          <t>III 51, 32 b</t>
        </is>
      </c>
      <c r="H483" t="inlineStr">
        <is>
          <t>III 51, 32 b</t>
        </is>
      </c>
      <c r="I483" t="inlineStr"/>
      <c r="J483" t="inlineStr">
        <is>
          <t>Halbpergamentband</t>
        </is>
      </c>
      <c r="K483" t="inlineStr">
        <is>
          <t>bis 25 cm</t>
        </is>
      </c>
      <c r="L483" t="inlineStr">
        <is>
          <t>180°</t>
        </is>
      </c>
      <c r="M483" t="inlineStr">
        <is>
          <t>hohler Rücken</t>
        </is>
      </c>
      <c r="N483" t="inlineStr"/>
      <c r="O483" t="inlineStr"/>
      <c r="P483" t="inlineStr"/>
      <c r="Q483" t="n">
        <v>0</v>
      </c>
      <c r="R483" t="inlineStr"/>
      <c r="S483" t="inlineStr"/>
      <c r="T483" t="inlineStr"/>
      <c r="U483" t="inlineStr"/>
      <c r="V483" t="inlineStr"/>
      <c r="W483" t="inlineStr"/>
      <c r="X483" t="inlineStr"/>
      <c r="Y483" t="inlineStr"/>
      <c r="Z483" t="inlineStr"/>
      <c r="AA483" t="inlineStr">
        <is>
          <t>HPg</t>
        </is>
      </c>
      <c r="AB483" t="inlineStr"/>
      <c r="AC483" t="inlineStr">
        <is>
          <t>x</t>
        </is>
      </c>
      <c r="AD483" t="inlineStr">
        <is>
          <t>h/E</t>
        </is>
      </c>
      <c r="AE483" t="inlineStr"/>
      <c r="AF483" t="inlineStr"/>
      <c r="AG483" t="inlineStr"/>
      <c r="AH483" t="inlineStr"/>
      <c r="AI483" t="inlineStr"/>
      <c r="AJ483" t="inlineStr">
        <is>
          <t>Pa</t>
        </is>
      </c>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is>
          <t>110</t>
        </is>
      </c>
      <c r="AY483" t="inlineStr"/>
      <c r="AZ483" t="inlineStr"/>
      <c r="BA483" t="inlineStr"/>
      <c r="BB483" t="inlineStr">
        <is>
          <t>n</t>
        </is>
      </c>
      <c r="BC483" t="n">
        <v>0</v>
      </c>
      <c r="BD483" t="inlineStr"/>
      <c r="BE483" t="inlineStr"/>
      <c r="BF483" t="inlineStr"/>
      <c r="BG483" t="inlineStr"/>
      <c r="BH483" t="inlineStr">
        <is>
          <t>x</t>
        </is>
      </c>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row>
    <row r="484">
      <c r="A484" t="b">
        <v>0</v>
      </c>
      <c r="B484" t="n">
        <v>422</v>
      </c>
      <c r="C484" t="inlineStr">
        <is>
          <t>L-1519-315490608</t>
        </is>
      </c>
      <c r="D484" t="inlineStr">
        <is>
          <t>1066960070</t>
        </is>
      </c>
      <c r="E484" t="inlineStr"/>
      <c r="F484" t="inlineStr">
        <is>
          <t>https://portal.dnb.de/opac.htm?method=simpleSearch&amp;cqlMode=true&amp;query=idn%3D1066960070</t>
        </is>
      </c>
      <c r="G484" t="inlineStr">
        <is>
          <t>III 51, 33 (Dauerausstellung)</t>
        </is>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is>
          <t>DA</t>
        </is>
      </c>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n">
        <v>0</v>
      </c>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row>
    <row r="485">
      <c r="A485" t="b">
        <v>1</v>
      </c>
      <c r="B485" t="n">
        <v>451</v>
      </c>
      <c r="C485" t="inlineStr">
        <is>
          <t>L-1520-153968850</t>
        </is>
      </c>
      <c r="D485" t="inlineStr">
        <is>
          <t>993907032</t>
        </is>
      </c>
      <c r="E485" t="inlineStr">
        <is>
          <t>Aal</t>
        </is>
      </c>
      <c r="F485" t="inlineStr">
        <is>
          <t>https://portal.dnb.de/opac.htm?method=simpleSearch&amp;cqlMode=true&amp;query=idn%3D993907032</t>
        </is>
      </c>
      <c r="G485" t="inlineStr">
        <is>
          <t>III 51, 33 a</t>
        </is>
      </c>
      <c r="H485" t="inlineStr">
        <is>
          <t>III 51, 33 a</t>
        </is>
      </c>
      <c r="I485" t="inlineStr"/>
      <c r="J485" t="inlineStr"/>
      <c r="K485" t="inlineStr">
        <is>
          <t>bis 25 cm</t>
        </is>
      </c>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is>
          <t>Br</t>
        </is>
      </c>
      <c r="AB485" t="inlineStr"/>
      <c r="AC485" t="inlineStr"/>
      <c r="AD485" t="inlineStr">
        <is>
          <t>f</t>
        </is>
      </c>
      <c r="AE485" t="inlineStr"/>
      <c r="AF485" t="inlineStr"/>
      <c r="AG485" t="inlineStr"/>
      <c r="AH485" t="inlineStr"/>
      <c r="AI485" t="inlineStr"/>
      <c r="AJ485" t="inlineStr">
        <is>
          <t>Pa</t>
        </is>
      </c>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is>
          <t>nur 110</t>
        </is>
      </c>
      <c r="AY485" t="inlineStr"/>
      <c r="AZ485" t="inlineStr"/>
      <c r="BA485" t="inlineStr"/>
      <c r="BB485" t="inlineStr">
        <is>
          <t>n</t>
        </is>
      </c>
      <c r="BC485" t="n">
        <v>0</v>
      </c>
      <c r="BD485" t="inlineStr"/>
      <c r="BE485" t="inlineStr"/>
      <c r="BF485" t="inlineStr"/>
      <c r="BG485" t="inlineStr"/>
      <c r="BH485" t="inlineStr">
        <is>
          <t>x</t>
        </is>
      </c>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row>
    <row r="486">
      <c r="A486" t="b">
        <v>1</v>
      </c>
      <c r="B486" t="n">
        <v>452</v>
      </c>
      <c r="C486" t="inlineStr">
        <is>
          <t>L-1520-315490594</t>
        </is>
      </c>
      <c r="D486" t="inlineStr">
        <is>
          <t>1066960062</t>
        </is>
      </c>
      <c r="E486" t="inlineStr">
        <is>
          <t>Aaf</t>
        </is>
      </c>
      <c r="F486" t="inlineStr">
        <is>
          <t>https://portal.dnb.de/opac.htm?method=simpleSearch&amp;cqlMode=true&amp;query=idn%3D1066960062</t>
        </is>
      </c>
      <c r="G486" t="inlineStr">
        <is>
          <t>III 51, 33 b</t>
        </is>
      </c>
      <c r="H486" t="inlineStr">
        <is>
          <t>III 51, 33 b</t>
        </is>
      </c>
      <c r="I486" t="inlineStr">
        <is>
          <t>X</t>
        </is>
      </c>
      <c r="J486" t="inlineStr">
        <is>
          <t>Papier- oder Pappeinband</t>
        </is>
      </c>
      <c r="K486" t="inlineStr">
        <is>
          <t>bis 25 cm</t>
        </is>
      </c>
      <c r="L486" t="inlineStr">
        <is>
          <t>180°</t>
        </is>
      </c>
      <c r="M486" t="inlineStr"/>
      <c r="N486" t="inlineStr"/>
      <c r="O486" t="inlineStr">
        <is>
          <t>Archivkarton</t>
        </is>
      </c>
      <c r="P486" t="inlineStr">
        <is>
          <t>Nein</t>
        </is>
      </c>
      <c r="Q486" t="n">
        <v>0</v>
      </c>
      <c r="R486" t="inlineStr"/>
      <c r="S486" t="inlineStr">
        <is>
          <t>Buchblock und Einband getrennt</t>
        </is>
      </c>
      <c r="T486" t="inlineStr"/>
      <c r="U486" t="inlineStr"/>
      <c r="V486" t="inlineStr"/>
      <c r="W486" t="inlineStr"/>
      <c r="X486" t="inlineStr"/>
      <c r="Y486" t="inlineStr"/>
      <c r="Z486" t="inlineStr"/>
      <c r="AA486" t="inlineStr">
        <is>
          <t>oE</t>
        </is>
      </c>
      <c r="AB486" t="inlineStr"/>
      <c r="AC486" t="inlineStr"/>
      <c r="AD486" t="inlineStr"/>
      <c r="AE486" t="inlineStr"/>
      <c r="AF486" t="inlineStr"/>
      <c r="AG486" t="inlineStr"/>
      <c r="AH486" t="inlineStr"/>
      <c r="AI486" t="inlineStr"/>
      <c r="AJ486" t="inlineStr">
        <is>
          <t>Pa</t>
        </is>
      </c>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is>
          <t>180</t>
        </is>
      </c>
      <c r="AY486" t="inlineStr"/>
      <c r="AZ486" t="inlineStr"/>
      <c r="BA486" t="inlineStr"/>
      <c r="BB486" t="inlineStr">
        <is>
          <t>n</t>
        </is>
      </c>
      <c r="BC486" t="n">
        <v>0</v>
      </c>
      <c r="BD486" t="inlineStr"/>
      <c r="BE486" t="inlineStr"/>
      <c r="BF486" t="inlineStr"/>
      <c r="BG486" t="inlineStr"/>
      <c r="BH486" t="inlineStr">
        <is>
          <t>x</t>
        </is>
      </c>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row>
    <row r="487">
      <c r="A487" t="b">
        <v>0</v>
      </c>
      <c r="B487" t="inlineStr"/>
      <c r="C487" t="inlineStr"/>
      <c r="D487" t="inlineStr"/>
      <c r="E487" t="inlineStr"/>
      <c r="F487" t="inlineStr"/>
      <c r="G487" t="inlineStr">
        <is>
          <t>III 51, 33 c</t>
        </is>
      </c>
      <c r="H487" t="inlineStr"/>
      <c r="I487" t="inlineStr"/>
      <c r="J487" t="inlineStr"/>
      <c r="K487" t="inlineStr">
        <is>
          <t>bis 35 cm</t>
        </is>
      </c>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is>
          <t>HD</t>
        </is>
      </c>
      <c r="AB487" t="inlineStr"/>
      <c r="AC487" t="inlineStr">
        <is>
          <t>x</t>
        </is>
      </c>
      <c r="AD487" t="inlineStr">
        <is>
          <t>f</t>
        </is>
      </c>
      <c r="AE487" t="inlineStr"/>
      <c r="AF487" t="inlineStr"/>
      <c r="AG487" t="inlineStr"/>
      <c r="AH487" t="inlineStr"/>
      <c r="AI487" t="inlineStr"/>
      <c r="AJ487" t="inlineStr">
        <is>
          <t>Pa</t>
        </is>
      </c>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is>
          <t>60</t>
        </is>
      </c>
      <c r="AY487" t="inlineStr"/>
      <c r="AZ487" t="inlineStr"/>
      <c r="BA487" t="inlineStr"/>
      <c r="BB487" t="inlineStr"/>
      <c r="BC487" t="n">
        <v>1</v>
      </c>
      <c r="BD487" t="inlineStr"/>
      <c r="BE487" t="inlineStr">
        <is>
          <t>Wellpappe</t>
        </is>
      </c>
      <c r="BF487" t="inlineStr"/>
      <c r="BG487" t="inlineStr"/>
      <c r="BH487" t="inlineStr"/>
      <c r="BI487" t="inlineStr"/>
      <c r="BJ487" t="inlineStr"/>
      <c r="BK487" t="inlineStr"/>
      <c r="BL487" t="inlineStr"/>
      <c r="BM487" t="inlineStr"/>
      <c r="BN487" t="inlineStr"/>
      <c r="BO487" t="inlineStr">
        <is>
          <t>x</t>
        </is>
      </c>
      <c r="BP487" t="inlineStr">
        <is>
          <t>x</t>
        </is>
      </c>
      <c r="BQ487" t="inlineStr"/>
      <c r="BR487" t="inlineStr">
        <is>
          <t>v</t>
        </is>
      </c>
      <c r="BS487" t="inlineStr"/>
      <c r="BT487" t="inlineStr"/>
      <c r="BU487" t="inlineStr"/>
      <c r="BV487" t="inlineStr"/>
      <c r="BW487" t="inlineStr"/>
      <c r="BX487" t="inlineStr"/>
      <c r="BY487" t="inlineStr"/>
      <c r="BZ487" t="inlineStr"/>
      <c r="CA487" t="n">
        <v>1</v>
      </c>
      <c r="CB487" t="inlineStr">
        <is>
          <t>nur loses Leder (Restaurierung) fixieren, Gelenk vorn belassen (ist stabil genug)</t>
        </is>
      </c>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row>
    <row r="488">
      <c r="A488" t="b">
        <v>1</v>
      </c>
      <c r="B488" t="inlineStr"/>
      <c r="C488" t="inlineStr">
        <is>
          <t>L-2020-302395</t>
        </is>
      </c>
      <c r="D488" t="inlineStr">
        <is>
          <t>1217816836</t>
        </is>
      </c>
      <c r="E488" t="inlineStr">
        <is>
          <t>Aa</t>
        </is>
      </c>
      <c r="F488" t="inlineStr"/>
      <c r="G488" t="inlineStr">
        <is>
          <t>III 51, 33 c</t>
        </is>
      </c>
      <c r="H488" t="inlineStr">
        <is>
          <t>III 51, 33 c ; Großformate</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row>
    <row r="489">
      <c r="A489" t="b">
        <v>1</v>
      </c>
      <c r="B489" t="n">
        <v>423</v>
      </c>
      <c r="C489" t="inlineStr">
        <is>
          <t>L-1531-167364022</t>
        </is>
      </c>
      <c r="D489" t="inlineStr">
        <is>
          <t>999014935</t>
        </is>
      </c>
      <c r="E489" t="inlineStr">
        <is>
          <t>Aal</t>
        </is>
      </c>
      <c r="F489" t="inlineStr">
        <is>
          <t>https://portal.dnb.de/opac.htm?method=simpleSearch&amp;cqlMode=true&amp;query=idn%3D999014935</t>
        </is>
      </c>
      <c r="G489" t="inlineStr">
        <is>
          <t>III 51, 34</t>
        </is>
      </c>
      <c r="H489" t="inlineStr">
        <is>
          <t>III 51, 34</t>
        </is>
      </c>
      <c r="I489" t="inlineStr"/>
      <c r="J489" t="inlineStr">
        <is>
          <t>Ledereinband</t>
        </is>
      </c>
      <c r="K489" t="inlineStr">
        <is>
          <t>bis 25 cm</t>
        </is>
      </c>
      <c r="L489" t="inlineStr">
        <is>
          <t>180°</t>
        </is>
      </c>
      <c r="M489" t="inlineStr">
        <is>
          <t>fester Rücken mit Schmuckprägung</t>
        </is>
      </c>
      <c r="N489" t="inlineStr"/>
      <c r="O489" t="inlineStr"/>
      <c r="P489" t="inlineStr"/>
      <c r="Q489" t="n">
        <v>0</v>
      </c>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n">
        <v>0</v>
      </c>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row>
    <row r="490">
      <c r="A490" t="b">
        <v>1</v>
      </c>
      <c r="B490" t="n">
        <v>453</v>
      </c>
      <c r="C490" t="inlineStr">
        <is>
          <t>L-1536-156361124</t>
        </is>
      </c>
      <c r="D490" t="inlineStr">
        <is>
          <t>994520050</t>
        </is>
      </c>
      <c r="E490" t="inlineStr">
        <is>
          <t>Aal</t>
        </is>
      </c>
      <c r="F490" t="inlineStr">
        <is>
          <t>https://portal.dnb.de/opac.htm?method=simpleSearch&amp;cqlMode=true&amp;query=idn%3D994520050</t>
        </is>
      </c>
      <c r="G490" t="inlineStr">
        <is>
          <t>III 51, 34 a</t>
        </is>
      </c>
      <c r="H490" t="inlineStr">
        <is>
          <t>III 51, 34 a</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n">
        <v>0</v>
      </c>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row>
    <row r="491">
      <c r="A491" t="b">
        <v>1</v>
      </c>
      <c r="B491" t="n">
        <v>454</v>
      </c>
      <c r="C491" t="inlineStr">
        <is>
          <t>L-1536-177856262</t>
        </is>
      </c>
      <c r="D491" t="inlineStr">
        <is>
          <t>1002701767</t>
        </is>
      </c>
      <c r="E491" t="inlineStr">
        <is>
          <t>Aal</t>
        </is>
      </c>
      <c r="F491" t="inlineStr">
        <is>
          <t>https://portal.dnb.de/opac.htm?method=simpleSearch&amp;cqlMode=true&amp;query=idn%3D1002701767</t>
        </is>
      </c>
      <c r="G491" t="inlineStr">
        <is>
          <t>III 51, 34 a</t>
        </is>
      </c>
      <c r="H491" t="inlineStr">
        <is>
          <t>III 51, 34a</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n">
        <v>0</v>
      </c>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row>
    <row r="492">
      <c r="A492" t="b">
        <v>1</v>
      </c>
      <c r="B492" t="n">
        <v>455</v>
      </c>
      <c r="C492" t="inlineStr">
        <is>
          <t>L-1536-168645327</t>
        </is>
      </c>
      <c r="D492" t="inlineStr">
        <is>
          <t>999640356</t>
        </is>
      </c>
      <c r="E492" t="inlineStr">
        <is>
          <t>Aal</t>
        </is>
      </c>
      <c r="F492" t="inlineStr">
        <is>
          <t>https://portal.dnb.de/opac.htm?method=simpleSearch&amp;cqlMode=true&amp;query=idn%3D999640356</t>
        </is>
      </c>
      <c r="G492" t="inlineStr">
        <is>
          <t>III 51, 34 a</t>
        </is>
      </c>
      <c r="H492" t="inlineStr">
        <is>
          <t>III 51, 34a</t>
        </is>
      </c>
      <c r="I492" t="inlineStr">
        <is>
          <t>X</t>
        </is>
      </c>
      <c r="J492" t="inlineStr">
        <is>
          <t>Ledereinband, Schließen, erhabene Buchbeschläge</t>
        </is>
      </c>
      <c r="K492" t="inlineStr">
        <is>
          <t>bis 25 cm</t>
        </is>
      </c>
      <c r="L492" t="inlineStr">
        <is>
          <t>180°</t>
        </is>
      </c>
      <c r="M492" t="inlineStr">
        <is>
          <t>fester Rücken mit Schmuckprägung</t>
        </is>
      </c>
      <c r="N492" t="inlineStr"/>
      <c r="O492" t="inlineStr">
        <is>
          <t>Buchschuh</t>
        </is>
      </c>
      <c r="P492" t="inlineStr">
        <is>
          <t>Nein</t>
        </is>
      </c>
      <c r="Q492" t="n">
        <v>1</v>
      </c>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n">
        <v>0</v>
      </c>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row>
    <row r="493">
      <c r="A493" t="b">
        <v>1</v>
      </c>
      <c r="B493" t="n">
        <v>424</v>
      </c>
      <c r="C493" t="inlineStr">
        <is>
          <t>L-1542-170178528</t>
        </is>
      </c>
      <c r="D493" t="inlineStr">
        <is>
          <t>1000186962</t>
        </is>
      </c>
      <c r="E493" t="inlineStr">
        <is>
          <t>Aal</t>
        </is>
      </c>
      <c r="F493" t="inlineStr">
        <is>
          <t>https://portal.dnb.de/opac.htm?method=simpleSearch&amp;cqlMode=true&amp;query=idn%3D1000186962</t>
        </is>
      </c>
      <c r="G493" t="inlineStr">
        <is>
          <t>III 51, 35</t>
        </is>
      </c>
      <c r="H493" t="inlineStr">
        <is>
          <t>III 51, 35</t>
        </is>
      </c>
      <c r="I493" t="inlineStr"/>
      <c r="J493" t="inlineStr">
        <is>
          <t>Ledereinband, Schließen, erhabene Buchbeschläge</t>
        </is>
      </c>
      <c r="K493" t="inlineStr">
        <is>
          <t>bis 25 cm</t>
        </is>
      </c>
      <c r="L493" t="inlineStr">
        <is>
          <t>180°</t>
        </is>
      </c>
      <c r="M493" t="inlineStr">
        <is>
          <t>hohler Rücken</t>
        </is>
      </c>
      <c r="N493" t="inlineStr"/>
      <c r="O493" t="inlineStr">
        <is>
          <t>Buchschuh</t>
        </is>
      </c>
      <c r="P493" t="inlineStr">
        <is>
          <t>Nein</t>
        </is>
      </c>
      <c r="Q493" t="n">
        <v>1</v>
      </c>
      <c r="R493" t="inlineStr"/>
      <c r="S493" t="inlineStr"/>
      <c r="T493" t="inlineStr"/>
      <c r="U493" t="inlineStr"/>
      <c r="V493" t="inlineStr"/>
      <c r="W493" t="inlineStr"/>
      <c r="X493" t="inlineStr"/>
      <c r="Y493" t="inlineStr"/>
      <c r="Z493" t="inlineStr"/>
      <c r="AA493" t="inlineStr">
        <is>
          <t>L</t>
        </is>
      </c>
      <c r="AB493" t="inlineStr"/>
      <c r="AC493" t="inlineStr"/>
      <c r="AD493" t="inlineStr">
        <is>
          <t>h</t>
        </is>
      </c>
      <c r="AE493" t="inlineStr"/>
      <c r="AF493" t="inlineStr"/>
      <c r="AG493" t="inlineStr"/>
      <c r="AH493" t="inlineStr"/>
      <c r="AI493" t="inlineStr"/>
      <c r="AJ493" t="inlineStr">
        <is>
          <t>Pa</t>
        </is>
      </c>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is>
          <t>110</t>
        </is>
      </c>
      <c r="AY493" t="inlineStr"/>
      <c r="AZ493" t="inlineStr"/>
      <c r="BA493" t="inlineStr"/>
      <c r="BB493" t="inlineStr">
        <is>
          <t>n</t>
        </is>
      </c>
      <c r="BC493" t="n">
        <v>0</v>
      </c>
      <c r="BD493" t="inlineStr"/>
      <c r="BE493" t="inlineStr"/>
      <c r="BF493" t="inlineStr"/>
      <c r="BG493" t="inlineStr">
        <is>
          <t>x</t>
        </is>
      </c>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row>
    <row r="494">
      <c r="A494" t="b">
        <v>1</v>
      </c>
      <c r="B494" t="n">
        <v>460</v>
      </c>
      <c r="C494" t="inlineStr">
        <is>
          <t>L-1515-315318082</t>
        </is>
      </c>
      <c r="D494" t="inlineStr">
        <is>
          <t>1066859388</t>
        </is>
      </c>
      <c r="E494" t="inlineStr">
        <is>
          <t>Aaf</t>
        </is>
      </c>
      <c r="F494" t="inlineStr">
        <is>
          <t>https://portal.dnb.de/opac.htm?method=simpleSearch&amp;cqlMode=true&amp;query=idn%3D1066859388</t>
        </is>
      </c>
      <c r="G494" t="inlineStr">
        <is>
          <t>III 52, 1</t>
        </is>
      </c>
      <c r="H494" t="inlineStr">
        <is>
          <t>III 52, 1</t>
        </is>
      </c>
      <c r="I494" t="inlineStr">
        <is>
          <t>X</t>
        </is>
      </c>
      <c r="J494" t="inlineStr">
        <is>
          <t>Halbledereinband</t>
        </is>
      </c>
      <c r="K494" t="inlineStr">
        <is>
          <t>bis 35 cm</t>
        </is>
      </c>
      <c r="L494" t="inlineStr">
        <is>
          <t>180°</t>
        </is>
      </c>
      <c r="M494" t="inlineStr">
        <is>
          <t>hohler Rücken</t>
        </is>
      </c>
      <c r="N494" t="inlineStr"/>
      <c r="O494" t="inlineStr"/>
      <c r="P494" t="inlineStr"/>
      <c r="Q494" t="n">
        <v>1</v>
      </c>
      <c r="R494" t="inlineStr"/>
      <c r="S494" t="inlineStr"/>
      <c r="T494" t="inlineStr"/>
      <c r="U494" t="inlineStr"/>
      <c r="V494" t="inlineStr"/>
      <c r="W494" t="inlineStr"/>
      <c r="X494" t="inlineStr"/>
      <c r="Y494" t="inlineStr"/>
      <c r="Z494" t="inlineStr"/>
      <c r="AA494" t="inlineStr">
        <is>
          <t>HL</t>
        </is>
      </c>
      <c r="AB494" t="inlineStr"/>
      <c r="AC494" t="inlineStr"/>
      <c r="AD494" t="inlineStr">
        <is>
          <t>h/E</t>
        </is>
      </c>
      <c r="AE494" t="inlineStr"/>
      <c r="AF494" t="inlineStr"/>
      <c r="AG494" t="inlineStr"/>
      <c r="AH494" t="inlineStr"/>
      <c r="AI494" t="inlineStr"/>
      <c r="AJ494" t="inlineStr">
        <is>
          <t>Pa</t>
        </is>
      </c>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is>
          <t>110</t>
        </is>
      </c>
      <c r="AY494" t="inlineStr"/>
      <c r="AZ494" t="inlineStr"/>
      <c r="BA494" t="inlineStr"/>
      <c r="BB494" t="inlineStr">
        <is>
          <t>n</t>
        </is>
      </c>
      <c r="BC494" t="n">
        <v>0</v>
      </c>
      <c r="BD494" t="inlineStr"/>
      <c r="BE494" t="inlineStr"/>
      <c r="BF494" t="inlineStr"/>
      <c r="BG494" t="inlineStr"/>
      <c r="BH494" t="inlineStr"/>
      <c r="BI494" t="inlineStr"/>
      <c r="BJ494" t="inlineStr"/>
      <c r="BK494" t="inlineStr">
        <is>
          <t>Schaden stabil</t>
        </is>
      </c>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row>
    <row r="495">
      <c r="A495" t="b">
        <v>1</v>
      </c>
      <c r="B495" t="n">
        <v>461</v>
      </c>
      <c r="C495" t="inlineStr">
        <is>
          <t>L-1556-169798941</t>
        </is>
      </c>
      <c r="D495" t="inlineStr">
        <is>
          <t>999973878</t>
        </is>
      </c>
      <c r="E495" t="inlineStr">
        <is>
          <t>Aal</t>
        </is>
      </c>
      <c r="F495" t="inlineStr">
        <is>
          <t>https://portal.dnb.de/opac.htm?method=simpleSearch&amp;cqlMode=true&amp;query=idn%3D999973878</t>
        </is>
      </c>
      <c r="G495" t="inlineStr">
        <is>
          <t>III 52, 2</t>
        </is>
      </c>
      <c r="H495" t="inlineStr">
        <is>
          <t>III 52, 2</t>
        </is>
      </c>
      <c r="I495" t="inlineStr">
        <is>
          <t>X</t>
        </is>
      </c>
      <c r="J495" t="inlineStr">
        <is>
          <t>Ledereinband</t>
        </is>
      </c>
      <c r="K495" t="inlineStr">
        <is>
          <t>bis 25 cm</t>
        </is>
      </c>
      <c r="L495" t="inlineStr">
        <is>
          <t>80° bis 110°, einseitig digitalisierbar?</t>
        </is>
      </c>
      <c r="M495" t="inlineStr">
        <is>
          <t>fester Rücken mit Schmuckprägung, welliger Buchblock</t>
        </is>
      </c>
      <c r="N495" t="inlineStr"/>
      <c r="O495" t="inlineStr"/>
      <c r="P495" t="inlineStr"/>
      <c r="Q495" t="n">
        <v>1</v>
      </c>
      <c r="R495" t="inlineStr"/>
      <c r="S495" t="inlineStr"/>
      <c r="T495" t="inlineStr"/>
      <c r="U495" t="inlineStr"/>
      <c r="V495" t="inlineStr"/>
      <c r="W495" t="inlineStr"/>
      <c r="X495" t="inlineStr"/>
      <c r="Y495" t="inlineStr"/>
      <c r="Z495" t="inlineStr"/>
      <c r="AA495" t="inlineStr">
        <is>
          <t>L</t>
        </is>
      </c>
      <c r="AB495" t="inlineStr"/>
      <c r="AC495" t="inlineStr"/>
      <c r="AD495" t="inlineStr">
        <is>
          <t>f/V</t>
        </is>
      </c>
      <c r="AE495" t="inlineStr"/>
      <c r="AF495" t="inlineStr"/>
      <c r="AG495" t="inlineStr"/>
      <c r="AH495" t="inlineStr"/>
      <c r="AI495" t="inlineStr"/>
      <c r="AJ495" t="inlineStr">
        <is>
          <t>Pa</t>
        </is>
      </c>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is>
          <t>60</t>
        </is>
      </c>
      <c r="AY495" t="inlineStr"/>
      <c r="AZ495" t="inlineStr"/>
      <c r="BA495" t="inlineStr"/>
      <c r="BB495" t="inlineStr">
        <is>
          <t>ja vor</t>
        </is>
      </c>
      <c r="BC495" t="n">
        <v>1</v>
      </c>
      <c r="BD495" t="inlineStr"/>
      <c r="BE495" t="inlineStr"/>
      <c r="BF495" t="inlineStr"/>
      <c r="BG495" t="inlineStr"/>
      <c r="BH495" t="inlineStr"/>
      <c r="BI495" t="inlineStr"/>
      <c r="BJ495" t="inlineStr"/>
      <c r="BK495" t="inlineStr"/>
      <c r="BL495" t="inlineStr"/>
      <c r="BM495" t="inlineStr"/>
      <c r="BN495" t="inlineStr">
        <is>
          <t>x</t>
        </is>
      </c>
      <c r="BO495" t="inlineStr">
        <is>
          <t>x</t>
        </is>
      </c>
      <c r="BP495" t="inlineStr">
        <is>
          <t>x</t>
        </is>
      </c>
      <c r="BQ495" t="inlineStr"/>
      <c r="BR495" t="inlineStr"/>
      <c r="BS495" t="inlineStr"/>
      <c r="BT495" t="inlineStr"/>
      <c r="BU495" t="inlineStr"/>
      <c r="BV495" t="inlineStr"/>
      <c r="BW495" t="inlineStr"/>
      <c r="BX495" t="inlineStr"/>
      <c r="BY495" t="inlineStr"/>
      <c r="BZ495" t="inlineStr"/>
      <c r="CA495" t="n">
        <v>1</v>
      </c>
      <c r="CB495" t="inlineStr">
        <is>
          <t>fixieren und ggf. überfangen mit JP</t>
        </is>
      </c>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row>
    <row r="496">
      <c r="A496" t="b">
        <v>1</v>
      </c>
      <c r="B496" t="n">
        <v>462</v>
      </c>
      <c r="C496" t="inlineStr">
        <is>
          <t>L-1514-315491841</t>
        </is>
      </c>
      <c r="D496" t="inlineStr">
        <is>
          <t>106696145X</t>
        </is>
      </c>
      <c r="E496" t="inlineStr">
        <is>
          <t>Aaf</t>
        </is>
      </c>
      <c r="F496" t="inlineStr">
        <is>
          <t>https://portal.dnb.de/opac.htm?method=simpleSearch&amp;cqlMode=true&amp;query=idn%3D106696145X</t>
        </is>
      </c>
      <c r="G496" t="inlineStr">
        <is>
          <t>III 53, 1</t>
        </is>
      </c>
      <c r="H496" t="inlineStr">
        <is>
          <t>III 53, 1</t>
        </is>
      </c>
      <c r="I496" t="inlineStr">
        <is>
          <t>X</t>
        </is>
      </c>
      <c r="J496" t="inlineStr">
        <is>
          <t>Halbpergamentband</t>
        </is>
      </c>
      <c r="K496" t="inlineStr">
        <is>
          <t>bis 25 cm</t>
        </is>
      </c>
      <c r="L496" t="inlineStr">
        <is>
          <t>180°</t>
        </is>
      </c>
      <c r="M496" t="inlineStr">
        <is>
          <t>hohler Rücken</t>
        </is>
      </c>
      <c r="N496" t="inlineStr"/>
      <c r="O496" t="inlineStr"/>
      <c r="P496" t="inlineStr"/>
      <c r="Q496" t="n">
        <v>0</v>
      </c>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n">
        <v>0</v>
      </c>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row>
    <row r="497">
      <c r="A497" t="b">
        <v>1</v>
      </c>
      <c r="B497" t="n">
        <v>463</v>
      </c>
      <c r="C497" t="inlineStr">
        <is>
          <t>L-1551-315207787</t>
        </is>
      </c>
      <c r="D497" t="inlineStr">
        <is>
          <t>1066786194</t>
        </is>
      </c>
      <c r="E497" t="inlineStr">
        <is>
          <t>Aaf</t>
        </is>
      </c>
      <c r="F497" t="inlineStr">
        <is>
          <t>https://portal.dnb.de/opac.htm?method=simpleSearch&amp;cqlMode=true&amp;query=idn%3D1066786194</t>
        </is>
      </c>
      <c r="G497" t="inlineStr">
        <is>
          <t>III 54, 1</t>
        </is>
      </c>
      <c r="H497" t="inlineStr">
        <is>
          <t>III 54, 1</t>
        </is>
      </c>
      <c r="I497" t="inlineStr">
        <is>
          <t>X</t>
        </is>
      </c>
      <c r="J497" t="inlineStr">
        <is>
          <t>Halbledereinband</t>
        </is>
      </c>
      <c r="K497" t="inlineStr">
        <is>
          <t>bis 25 cm</t>
        </is>
      </c>
      <c r="L497" t="inlineStr">
        <is>
          <t>180°</t>
        </is>
      </c>
      <c r="M497" t="inlineStr">
        <is>
          <t>hohler Rücken</t>
        </is>
      </c>
      <c r="N497" t="inlineStr"/>
      <c r="O497" t="inlineStr"/>
      <c r="P497" t="inlineStr"/>
      <c r="Q497" t="n">
        <v>0</v>
      </c>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n">
        <v>0</v>
      </c>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row>
    <row r="498">
      <c r="A498" t="b">
        <v>0</v>
      </c>
      <c r="B498" t="n">
        <v>464</v>
      </c>
      <c r="C498" t="inlineStr">
        <is>
          <t>L-1550-315329017</t>
        </is>
      </c>
      <c r="D498" t="inlineStr">
        <is>
          <t>1066871183</t>
        </is>
      </c>
      <c r="E498" t="inlineStr"/>
      <c r="F498" t="inlineStr">
        <is>
          <t>https://portal.dnb.de/opac.htm?method=simpleSearch&amp;cqlMode=true&amp;query=idn%3D1066871183</t>
        </is>
      </c>
      <c r="G498" t="inlineStr">
        <is>
          <t>III 55, 2</t>
        </is>
      </c>
      <c r="H498" t="inlineStr"/>
      <c r="I498" t="inlineStr">
        <is>
          <t>X</t>
        </is>
      </c>
      <c r="J498" t="inlineStr">
        <is>
          <t>Halbledereinband, Schließen, erhabene Buchbeschläge</t>
        </is>
      </c>
      <c r="K498" t="inlineStr">
        <is>
          <t>bis 35 cm</t>
        </is>
      </c>
      <c r="L498" t="inlineStr">
        <is>
          <t>180°</t>
        </is>
      </c>
      <c r="M498" t="inlineStr">
        <is>
          <t>hohler Rücken</t>
        </is>
      </c>
      <c r="N498" t="inlineStr"/>
      <c r="O498" t="inlineStr">
        <is>
          <t>Buchschuh</t>
        </is>
      </c>
      <c r="P498" t="inlineStr">
        <is>
          <t>Nein</t>
        </is>
      </c>
      <c r="Q498" t="n">
        <v>0</v>
      </c>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n">
        <v>0</v>
      </c>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row>
    <row r="499">
      <c r="A499" t="b">
        <v>1</v>
      </c>
      <c r="B499" t="inlineStr"/>
      <c r="C499" t="inlineStr">
        <is>
          <t>L-9999-414283511</t>
        </is>
      </c>
      <c r="D499" t="inlineStr">
        <is>
          <t>1137969016</t>
        </is>
      </c>
      <c r="E499" t="inlineStr">
        <is>
          <t>Qd</t>
        </is>
      </c>
      <c r="F499" t="inlineStr"/>
      <c r="G499" t="inlineStr">
        <is>
          <t>III 55, 2</t>
        </is>
      </c>
      <c r="H499" t="inlineStr">
        <is>
          <t>III 55, 2</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row>
    <row r="500">
      <c r="A500" t="b">
        <v>0</v>
      </c>
      <c r="B500" t="n">
        <v>466</v>
      </c>
      <c r="C500" t="inlineStr">
        <is>
          <t>L-1549-678820821</t>
        </is>
      </c>
      <c r="D500" t="inlineStr">
        <is>
          <t>1211106616</t>
        </is>
      </c>
      <c r="E500" t="inlineStr"/>
      <c r="F500" t="inlineStr">
        <is>
          <t>https://portal.dnb.de/opac.htm?method=simpleSearch&amp;cqlMode=true&amp;query=idn%3D1211106616</t>
        </is>
      </c>
      <c r="G500" t="inlineStr">
        <is>
          <t>III 55, 2 (1. angebundenes Werk)</t>
        </is>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n">
        <v>0</v>
      </c>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row>
    <row r="501">
      <c r="A501" t="b">
        <v>0</v>
      </c>
      <c r="B501" t="n">
        <v>467</v>
      </c>
      <c r="C501" t="inlineStr">
        <is>
          <t>L-1550-678820686</t>
        </is>
      </c>
      <c r="D501" t="inlineStr">
        <is>
          <t>1211106357</t>
        </is>
      </c>
      <c r="E501" t="inlineStr"/>
      <c r="F501" t="inlineStr">
        <is>
          <t>https://portal.dnb.de/opac.htm?method=simpleSearch&amp;cqlMode=true&amp;query=idn%3D1211106357</t>
        </is>
      </c>
      <c r="G501" t="inlineStr">
        <is>
          <t>III 55, 2 (2. angebundenes Werk)</t>
        </is>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n">
        <v>0</v>
      </c>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row>
    <row r="502">
      <c r="A502" t="b">
        <v>0</v>
      </c>
      <c r="B502" t="n">
        <v>468</v>
      </c>
      <c r="C502" t="inlineStr">
        <is>
          <t>L-1550-678820554</t>
        </is>
      </c>
      <c r="D502" t="inlineStr">
        <is>
          <t>1211106055</t>
        </is>
      </c>
      <c r="E502" t="inlineStr"/>
      <c r="F502" t="inlineStr">
        <is>
          <t>https://portal.dnb.de/opac.htm?method=simpleSearch&amp;cqlMode=true&amp;query=idn%3D1211106055</t>
        </is>
      </c>
      <c r="G502" t="inlineStr">
        <is>
          <t>III 55, 2 (3. angebundenes Werk)</t>
        </is>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n">
        <v>0</v>
      </c>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row>
    <row r="503">
      <c r="A503" t="b">
        <v>0</v>
      </c>
      <c r="B503" t="n">
        <v>465</v>
      </c>
      <c r="C503" t="inlineStr">
        <is>
          <t>L-1550-315326816</t>
        </is>
      </c>
      <c r="D503" t="inlineStr">
        <is>
          <t>1066868778</t>
        </is>
      </c>
      <c r="E503" t="inlineStr"/>
      <c r="F503" t="inlineStr">
        <is>
          <t>https://portal.dnb.de/opac.htm?method=simpleSearch&amp;cqlMode=true&amp;query=idn%3D1066868778</t>
        </is>
      </c>
      <c r="G503" t="inlineStr">
        <is>
          <t>III 55, 3</t>
        </is>
      </c>
      <c r="H503" t="inlineStr"/>
      <c r="I503" t="inlineStr">
        <is>
          <t>X</t>
        </is>
      </c>
      <c r="J503" t="inlineStr">
        <is>
          <t>Halbledereinband, Schließen, erhabene Buchbeschläge</t>
        </is>
      </c>
      <c r="K503" t="inlineStr">
        <is>
          <t>bis 35 cm</t>
        </is>
      </c>
      <c r="L503" t="inlineStr">
        <is>
          <t>180°</t>
        </is>
      </c>
      <c r="M503" t="inlineStr">
        <is>
          <t>hohler Rücken</t>
        </is>
      </c>
      <c r="N503" t="inlineStr"/>
      <c r="O503" t="inlineStr">
        <is>
          <t>Buchschuh</t>
        </is>
      </c>
      <c r="P503" t="inlineStr">
        <is>
          <t>Nein</t>
        </is>
      </c>
      <c r="Q503" t="n">
        <v>0</v>
      </c>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n">
        <v>0</v>
      </c>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row>
    <row r="504">
      <c r="A504" t="b">
        <v>1</v>
      </c>
      <c r="B504" t="inlineStr"/>
      <c r="C504" t="inlineStr">
        <is>
          <t>L-9999-414283635</t>
        </is>
      </c>
      <c r="D504" t="inlineStr">
        <is>
          <t>1137969253</t>
        </is>
      </c>
      <c r="E504" t="inlineStr">
        <is>
          <t>Qd</t>
        </is>
      </c>
      <c r="F504" t="inlineStr"/>
      <c r="G504" t="inlineStr">
        <is>
          <t>III 55, 3</t>
        </is>
      </c>
      <c r="H504" t="inlineStr">
        <is>
          <t>III 55, 3</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row>
    <row r="505">
      <c r="A505" t="b">
        <v>0</v>
      </c>
      <c r="B505" t="n">
        <v>469</v>
      </c>
      <c r="C505" t="inlineStr">
        <is>
          <t>L-1550-678532680</t>
        </is>
      </c>
      <c r="D505" t="inlineStr">
        <is>
          <t>1210936100</t>
        </is>
      </c>
      <c r="E505" t="inlineStr"/>
      <c r="F505" t="inlineStr">
        <is>
          <t>https://portal.dnb.de/opac.htm?method=simpleSearch&amp;cqlMode=true&amp;query=idn%3D1210936100</t>
        </is>
      </c>
      <c r="G505" t="inlineStr">
        <is>
          <t>III 55, 3 (1. angebundenes Werk)</t>
        </is>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n">
        <v>0</v>
      </c>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row>
    <row r="506">
      <c r="A506" t="b">
        <v>0</v>
      </c>
      <c r="B506" t="n">
        <v>470</v>
      </c>
      <c r="C506" t="inlineStr">
        <is>
          <t>L-1550-67853246X</t>
        </is>
      </c>
      <c r="D506" t="inlineStr">
        <is>
          <t>1210935783</t>
        </is>
      </c>
      <c r="E506" t="inlineStr"/>
      <c r="F506" t="inlineStr">
        <is>
          <t>https://portal.dnb.de/opac.htm?method=simpleSearch&amp;cqlMode=true&amp;query=idn%3D1210935783</t>
        </is>
      </c>
      <c r="G506" t="inlineStr">
        <is>
          <t>III 55, 3 (2. angebundenes Werk)</t>
        </is>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n">
        <v>0</v>
      </c>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row>
    <row r="507">
      <c r="A507" t="b">
        <v>1</v>
      </c>
      <c r="B507" t="n">
        <v>471</v>
      </c>
      <c r="C507" t="inlineStr">
        <is>
          <t>L-1527-315489995</t>
        </is>
      </c>
      <c r="D507" t="inlineStr">
        <is>
          <t>1066959412</t>
        </is>
      </c>
      <c r="E507" t="inlineStr">
        <is>
          <t>Aaf</t>
        </is>
      </c>
      <c r="F507" t="inlineStr">
        <is>
          <t>https://portal.dnb.de/opac.htm?method=simpleSearch&amp;cqlMode=true&amp;query=idn%3D1066959412</t>
        </is>
      </c>
      <c r="G507" t="inlineStr">
        <is>
          <t>III 56, 1</t>
        </is>
      </c>
      <c r="H507" t="inlineStr">
        <is>
          <t>III 56, 1</t>
        </is>
      </c>
      <c r="I507" t="inlineStr">
        <is>
          <t>X</t>
        </is>
      </c>
      <c r="J507" t="inlineStr">
        <is>
          <t>Halbledereinband, Schließen, erhabene Buchbeschläge</t>
        </is>
      </c>
      <c r="K507" t="inlineStr">
        <is>
          <t>bis 25 cm</t>
        </is>
      </c>
      <c r="L507" t="inlineStr">
        <is>
          <t>80° bis 110°, einseitig digitalisierbar?</t>
        </is>
      </c>
      <c r="M507" t="inlineStr">
        <is>
          <t>hohler Rücken</t>
        </is>
      </c>
      <c r="N507" t="inlineStr"/>
      <c r="O507" t="inlineStr">
        <is>
          <t>Buchschuh</t>
        </is>
      </c>
      <c r="P507" t="inlineStr">
        <is>
          <t>Nein</t>
        </is>
      </c>
      <c r="Q507" t="n">
        <v>0</v>
      </c>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n">
        <v>0</v>
      </c>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row>
    <row r="508">
      <c r="A508" t="b">
        <v>1</v>
      </c>
      <c r="B508" t="n">
        <v>472</v>
      </c>
      <c r="C508" t="inlineStr">
        <is>
          <t>L-1509-315468238</t>
        </is>
      </c>
      <c r="D508" t="inlineStr">
        <is>
          <t>1066940452</t>
        </is>
      </c>
      <c r="E508" t="inlineStr">
        <is>
          <t>Aaf</t>
        </is>
      </c>
      <c r="F508" t="inlineStr">
        <is>
          <t>https://portal.dnb.de/opac.htm?method=simpleSearch&amp;cqlMode=true&amp;query=idn%3D1066940452</t>
        </is>
      </c>
      <c r="G508" t="inlineStr">
        <is>
          <t>III 57, 1</t>
        </is>
      </c>
      <c r="H508" t="inlineStr">
        <is>
          <t>III 57, 1</t>
        </is>
      </c>
      <c r="I508" t="inlineStr">
        <is>
          <t>X</t>
        </is>
      </c>
      <c r="J508" t="inlineStr">
        <is>
          <t>Ledereinband, Schließen, erhabene Buchbeschläge</t>
        </is>
      </c>
      <c r="K508" t="inlineStr">
        <is>
          <t>&gt; 42 cm</t>
        </is>
      </c>
      <c r="L508" t="inlineStr">
        <is>
          <t>80° bis 110°, einseitig digitalisierbar?</t>
        </is>
      </c>
      <c r="M508" t="inlineStr">
        <is>
          <t>Schrift bis in den Falz</t>
        </is>
      </c>
      <c r="N508" t="inlineStr"/>
      <c r="O508" t="inlineStr">
        <is>
          <t>Kassette</t>
        </is>
      </c>
      <c r="P508" t="inlineStr">
        <is>
          <t>Nein</t>
        </is>
      </c>
      <c r="Q508" t="n">
        <v>0</v>
      </c>
      <c r="R508" t="inlineStr"/>
      <c r="S508" t="inlineStr"/>
      <c r="T508" t="inlineStr"/>
      <c r="U508" t="inlineStr"/>
      <c r="V508" t="inlineStr"/>
      <c r="W508" t="inlineStr"/>
      <c r="X508" t="inlineStr"/>
      <c r="Y508" t="inlineStr"/>
      <c r="Z508" t="inlineStr"/>
      <c r="AA508" t="inlineStr">
        <is>
          <t>HD</t>
        </is>
      </c>
      <c r="AB508" t="inlineStr"/>
      <c r="AC508" t="inlineStr">
        <is>
          <t>x</t>
        </is>
      </c>
      <c r="AD508" t="inlineStr">
        <is>
          <t>f</t>
        </is>
      </c>
      <c r="AE508" t="inlineStr"/>
      <c r="AF508" t="inlineStr"/>
      <c r="AG508" t="inlineStr"/>
      <c r="AH508" t="inlineStr"/>
      <c r="AI508" t="inlineStr">
        <is>
          <t>x</t>
        </is>
      </c>
      <c r="AJ508" t="inlineStr">
        <is>
          <t>Pa</t>
        </is>
      </c>
      <c r="AK508" t="inlineStr"/>
      <c r="AL508" t="inlineStr"/>
      <c r="AM508" t="inlineStr"/>
      <c r="AN508" t="inlineStr"/>
      <c r="AO508" t="inlineStr"/>
      <c r="AP508" t="inlineStr"/>
      <c r="AQ508" t="inlineStr"/>
      <c r="AR508" t="inlineStr"/>
      <c r="AS508" t="inlineStr"/>
      <c r="AT508" t="inlineStr">
        <is>
          <t>I/R</t>
        </is>
      </c>
      <c r="AU508" t="inlineStr">
        <is>
          <t>x</t>
        </is>
      </c>
      <c r="AV508" t="n">
        <v>0</v>
      </c>
      <c r="AW508" t="inlineStr">
        <is>
          <t>x</t>
        </is>
      </c>
      <c r="AX508" t="inlineStr">
        <is>
          <t>110</t>
        </is>
      </c>
      <c r="AY508" t="inlineStr"/>
      <c r="AZ508" t="inlineStr"/>
      <c r="BA508" t="inlineStr"/>
      <c r="BB508" t="inlineStr">
        <is>
          <t>n</t>
        </is>
      </c>
      <c r="BC508" t="n">
        <v>0</v>
      </c>
      <c r="BD508" t="inlineStr"/>
      <c r="BE508" t="inlineStr">
        <is>
          <t>Gewebe mit Papier</t>
        </is>
      </c>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row>
    <row r="509">
      <c r="A509" t="b">
        <v>0</v>
      </c>
      <c r="B509" t="n">
        <v>473</v>
      </c>
      <c r="C509" t="inlineStr">
        <is>
          <t>L-1509-315297670</t>
        </is>
      </c>
      <c r="D509" t="inlineStr">
        <is>
          <t>1066837589</t>
        </is>
      </c>
      <c r="E509" t="inlineStr"/>
      <c r="F509" t="inlineStr">
        <is>
          <t>https://portal.dnb.de/opac.htm?method=simpleSearch&amp;cqlMode=true&amp;query=idn%3D1066837589</t>
        </is>
      </c>
      <c r="G509" t="inlineStr">
        <is>
          <t>III 57, 2</t>
        </is>
      </c>
      <c r="H509" t="inlineStr"/>
      <c r="I509" t="inlineStr">
        <is>
          <t>X</t>
        </is>
      </c>
      <c r="J509" t="inlineStr">
        <is>
          <t>Ledereinband, Schließen, erhabene Buchbeschläge</t>
        </is>
      </c>
      <c r="K509" t="inlineStr">
        <is>
          <t>bis 25 cm</t>
        </is>
      </c>
      <c r="L509" t="inlineStr">
        <is>
          <t>80° bis 110°, einseitig digitalisierbar?</t>
        </is>
      </c>
      <c r="M509" t="inlineStr">
        <is>
          <t>fester Rücken mit Schmuckprägung, Schrift bis in den Falz</t>
        </is>
      </c>
      <c r="N509" t="inlineStr"/>
      <c r="O509" t="inlineStr">
        <is>
          <t>Kassette</t>
        </is>
      </c>
      <c r="P509" t="inlineStr">
        <is>
          <t>Nein</t>
        </is>
      </c>
      <c r="Q509" t="n">
        <v>0</v>
      </c>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n">
        <v>0</v>
      </c>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row>
    <row r="510">
      <c r="A510" t="b">
        <v>1</v>
      </c>
      <c r="B510" t="inlineStr"/>
      <c r="C510" t="inlineStr">
        <is>
          <t>L-9999-414174534</t>
        </is>
      </c>
      <c r="D510" t="inlineStr">
        <is>
          <t>1137895519</t>
        </is>
      </c>
      <c r="E510" t="inlineStr">
        <is>
          <t>Qd</t>
        </is>
      </c>
      <c r="F510" t="inlineStr"/>
      <c r="G510" t="inlineStr">
        <is>
          <t>III 57, 2</t>
        </is>
      </c>
      <c r="H510" t="inlineStr">
        <is>
          <t>III 57, 2</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row>
    <row r="511">
      <c r="A511" t="b">
        <v>0</v>
      </c>
      <c r="B511" t="n">
        <v>494</v>
      </c>
      <c r="C511" t="inlineStr">
        <is>
          <t>L-1511-670405795</t>
        </is>
      </c>
      <c r="D511" t="inlineStr">
        <is>
          <t>1208537865</t>
        </is>
      </c>
      <c r="E511" t="inlineStr"/>
      <c r="F511" t="inlineStr">
        <is>
          <t>https://portal.dnb.de/opac.htm?method=simpleSearch&amp;cqlMode=true&amp;query=idn%3D1208537865</t>
        </is>
      </c>
      <c r="G511" t="inlineStr">
        <is>
          <t>III 57, 2 (1. angebundenes Werk)</t>
        </is>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n">
        <v>0</v>
      </c>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row>
    <row r="512">
      <c r="A512" t="b">
        <v>0</v>
      </c>
      <c r="B512" t="n">
        <v>495</v>
      </c>
      <c r="C512" t="inlineStr">
        <is>
          <t>L-9999-670405825</t>
        </is>
      </c>
      <c r="D512" t="inlineStr">
        <is>
          <t>1208537962</t>
        </is>
      </c>
      <c r="E512" t="inlineStr"/>
      <c r="F512" t="inlineStr">
        <is>
          <t>https://portal.dnb.de/opac.htm?method=simpleSearch&amp;cqlMode=true&amp;query=idn%3D1208537962</t>
        </is>
      </c>
      <c r="G512" t="inlineStr">
        <is>
          <t>III 57, 2 (2. angebundenes Werk)</t>
        </is>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n">
        <v>0</v>
      </c>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row>
    <row r="513">
      <c r="A513" t="b">
        <v>1</v>
      </c>
      <c r="B513" t="n">
        <v>496</v>
      </c>
      <c r="C513" t="inlineStr">
        <is>
          <t>L-1536-17596596X</t>
        </is>
      </c>
      <c r="D513" t="inlineStr">
        <is>
          <t>1001987322</t>
        </is>
      </c>
      <c r="E513" t="inlineStr">
        <is>
          <t>Aal</t>
        </is>
      </c>
      <c r="F513" t="inlineStr">
        <is>
          <t>https://portal.dnb.de/opac.htm?method=simpleSearch&amp;cqlMode=true&amp;query=idn%3D1001987322</t>
        </is>
      </c>
      <c r="G513" t="inlineStr">
        <is>
          <t>III 57, 2 a</t>
        </is>
      </c>
      <c r="H513" t="inlineStr">
        <is>
          <t>III 57, 2a</t>
        </is>
      </c>
      <c r="I513" t="inlineStr"/>
      <c r="J513" t="inlineStr">
        <is>
          <t>Papier- oder Pappeinband</t>
        </is>
      </c>
      <c r="K513" t="inlineStr">
        <is>
          <t>bis 25 cm</t>
        </is>
      </c>
      <c r="L513" t="inlineStr">
        <is>
          <t>180°</t>
        </is>
      </c>
      <c r="M513" t="inlineStr">
        <is>
          <t>hohler Rücken</t>
        </is>
      </c>
      <c r="N513" t="inlineStr"/>
      <c r="O513" t="inlineStr">
        <is>
          <t>Kassette</t>
        </is>
      </c>
      <c r="P513" t="inlineStr">
        <is>
          <t>Nein</t>
        </is>
      </c>
      <c r="Q513" t="n">
        <v>0</v>
      </c>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n">
        <v>0</v>
      </c>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row>
    <row r="514">
      <c r="A514" t="b">
        <v>0</v>
      </c>
      <c r="B514" t="n">
        <v>474</v>
      </c>
      <c r="C514" t="inlineStr">
        <is>
          <t>L-1514-31531687X</t>
        </is>
      </c>
      <c r="D514" t="inlineStr">
        <is>
          <t>1066858055</t>
        </is>
      </c>
      <c r="E514" t="inlineStr"/>
      <c r="F514" t="inlineStr">
        <is>
          <t>https://portal.dnb.de/opac.htm?method=simpleSearch&amp;cqlMode=true&amp;query=idn%3D1066858055</t>
        </is>
      </c>
      <c r="G514" t="inlineStr">
        <is>
          <t>III 57, 3</t>
        </is>
      </c>
      <c r="H514" t="inlineStr"/>
      <c r="I514" t="inlineStr">
        <is>
          <t>X</t>
        </is>
      </c>
      <c r="J514" t="inlineStr">
        <is>
          <t>Halbledereinband, Schließen, erhabene Buchbeschläge</t>
        </is>
      </c>
      <c r="K514" t="inlineStr">
        <is>
          <t>bis 35 cm</t>
        </is>
      </c>
      <c r="L514" t="inlineStr">
        <is>
          <t>180°</t>
        </is>
      </c>
      <c r="M514" t="inlineStr">
        <is>
          <t>hohler Rücken</t>
        </is>
      </c>
      <c r="N514" t="inlineStr"/>
      <c r="O514" t="inlineStr">
        <is>
          <t>Buchschuh</t>
        </is>
      </c>
      <c r="P514" t="inlineStr">
        <is>
          <t>Nein</t>
        </is>
      </c>
      <c r="Q514" t="n">
        <v>0</v>
      </c>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n">
        <v>0</v>
      </c>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row>
    <row r="515">
      <c r="A515" t="b">
        <v>1</v>
      </c>
      <c r="B515" t="inlineStr"/>
      <c r="C515" t="inlineStr">
        <is>
          <t>L-9999-414174925</t>
        </is>
      </c>
      <c r="D515" t="inlineStr">
        <is>
          <t>1137896175</t>
        </is>
      </c>
      <c r="E515" t="inlineStr">
        <is>
          <t>Qd</t>
        </is>
      </c>
      <c r="F515" t="inlineStr"/>
      <c r="G515" t="inlineStr">
        <is>
          <t>III 57, 3</t>
        </is>
      </c>
      <c r="H515" t="inlineStr">
        <is>
          <t>III 57, 3</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row>
    <row r="516">
      <c r="A516" t="b">
        <v>0</v>
      </c>
      <c r="B516" t="n">
        <v>497</v>
      </c>
      <c r="C516" t="inlineStr">
        <is>
          <t>L-1514-670546879</t>
        </is>
      </c>
      <c r="D516" t="inlineStr">
        <is>
          <t>1208663151</t>
        </is>
      </c>
      <c r="E516" t="inlineStr"/>
      <c r="F516" t="inlineStr">
        <is>
          <t>https://portal.dnb.de/opac.htm?method=simpleSearch&amp;cqlMode=true&amp;query=idn%3D1208663151</t>
        </is>
      </c>
      <c r="G516" t="inlineStr">
        <is>
          <t>III 57, 3 ( Angebundenes Werk)</t>
        </is>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n">
        <v>0</v>
      </c>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row>
    <row r="517">
      <c r="A517" t="b">
        <v>1</v>
      </c>
      <c r="B517" t="n">
        <v>475</v>
      </c>
      <c r="C517" t="inlineStr">
        <is>
          <t>L-1531-31530863X</t>
        </is>
      </c>
      <c r="D517" t="inlineStr">
        <is>
          <t>1066849633</t>
        </is>
      </c>
      <c r="E517" t="inlineStr">
        <is>
          <t>Aaf</t>
        </is>
      </c>
      <c r="F517" t="inlineStr">
        <is>
          <t>https://portal.dnb.de/opac.htm?method=simpleSearch&amp;cqlMode=true&amp;query=idn%3D1066849633</t>
        </is>
      </c>
      <c r="G517" t="inlineStr">
        <is>
          <t>III 57, 4</t>
        </is>
      </c>
      <c r="H517" t="inlineStr">
        <is>
          <t>III 57, 4</t>
        </is>
      </c>
      <c r="I517" t="inlineStr">
        <is>
          <t>X</t>
        </is>
      </c>
      <c r="J517" t="inlineStr">
        <is>
          <t>Gewebeeinband</t>
        </is>
      </c>
      <c r="K517" t="inlineStr">
        <is>
          <t>bis 25 cm</t>
        </is>
      </c>
      <c r="L517" t="inlineStr">
        <is>
          <t>80° bis 110°, einseitig digitalisierbar?</t>
        </is>
      </c>
      <c r="M517" t="inlineStr">
        <is>
          <t>hohler Rücken</t>
        </is>
      </c>
      <c r="N517" t="inlineStr"/>
      <c r="O517" t="inlineStr"/>
      <c r="P517" t="inlineStr"/>
      <c r="Q517" t="n">
        <v>0</v>
      </c>
      <c r="R517" t="inlineStr"/>
      <c r="S517" t="inlineStr">
        <is>
          <t>enth. Blindlagen</t>
        </is>
      </c>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n">
        <v>0</v>
      </c>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row>
    <row r="518">
      <c r="A518" t="b">
        <v>1</v>
      </c>
      <c r="B518" t="n">
        <v>476</v>
      </c>
      <c r="C518" t="inlineStr">
        <is>
          <t>L-1532-315468602</t>
        </is>
      </c>
      <c r="D518" t="inlineStr">
        <is>
          <t>1066940851</t>
        </is>
      </c>
      <c r="E518" t="inlineStr">
        <is>
          <t>Aaf</t>
        </is>
      </c>
      <c r="F518" t="inlineStr">
        <is>
          <t>https://portal.dnb.de/opac.htm?method=simpleSearch&amp;cqlMode=true&amp;query=idn%3D1066940851</t>
        </is>
      </c>
      <c r="G518" t="inlineStr">
        <is>
          <t>III 57, 5</t>
        </is>
      </c>
      <c r="H518" t="inlineStr">
        <is>
          <t>III 57, 5</t>
        </is>
      </c>
      <c r="I518" t="inlineStr">
        <is>
          <t>X</t>
        </is>
      </c>
      <c r="J518" t="inlineStr">
        <is>
          <t>Gewebeeinband</t>
        </is>
      </c>
      <c r="K518" t="inlineStr">
        <is>
          <t>bis 25 cm</t>
        </is>
      </c>
      <c r="L518" t="inlineStr">
        <is>
          <t>80° bis 110°, einseitig digitalisierbar?</t>
        </is>
      </c>
      <c r="M518" t="inlineStr">
        <is>
          <t>hohler Rücken, Schrift bis in den Falz</t>
        </is>
      </c>
      <c r="N518" t="inlineStr"/>
      <c r="O518" t="inlineStr"/>
      <c r="P518" t="inlineStr"/>
      <c r="Q518" t="n">
        <v>0</v>
      </c>
      <c r="R518" t="inlineStr"/>
      <c r="S518" t="inlineStr">
        <is>
          <t>enth. Blindlagen</t>
        </is>
      </c>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n">
        <v>0</v>
      </c>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row>
    <row r="519">
      <c r="A519" t="b">
        <v>1</v>
      </c>
      <c r="B519" t="n">
        <v>477</v>
      </c>
      <c r="C519" t="inlineStr">
        <is>
          <t>L-1533-315463775</t>
        </is>
      </c>
      <c r="D519" t="inlineStr">
        <is>
          <t>1066935866</t>
        </is>
      </c>
      <c r="E519" t="inlineStr">
        <is>
          <t>Aaf</t>
        </is>
      </c>
      <c r="F519" t="inlineStr">
        <is>
          <t>https://portal.dnb.de/opac.htm?method=simpleSearch&amp;cqlMode=true&amp;query=idn%3D1066935866</t>
        </is>
      </c>
      <c r="G519" t="inlineStr">
        <is>
          <t>III 57, 6</t>
        </is>
      </c>
      <c r="H519" t="inlineStr">
        <is>
          <t>III 57, 6</t>
        </is>
      </c>
      <c r="I519" t="inlineStr">
        <is>
          <t>X</t>
        </is>
      </c>
      <c r="J519" t="inlineStr">
        <is>
          <t>Gewebeeinband</t>
        </is>
      </c>
      <c r="K519" t="inlineStr">
        <is>
          <t>bis 25 cm</t>
        </is>
      </c>
      <c r="L519" t="inlineStr">
        <is>
          <t>80° bis 110°, einseitig digitalisierbar?</t>
        </is>
      </c>
      <c r="M519" t="inlineStr">
        <is>
          <t>hohler Rücken, Schrift bis in den Falz</t>
        </is>
      </c>
      <c r="N519" t="inlineStr"/>
      <c r="O519" t="inlineStr"/>
      <c r="P519" t="inlineStr"/>
      <c r="Q519" t="n">
        <v>0</v>
      </c>
      <c r="R519" t="inlineStr"/>
      <c r="S519" t="inlineStr">
        <is>
          <t>enth. Blindlagen</t>
        </is>
      </c>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n">
        <v>0</v>
      </c>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row>
    <row r="520">
      <c r="A520" t="b">
        <v>0</v>
      </c>
      <c r="B520" t="n">
        <v>478</v>
      </c>
      <c r="C520" t="inlineStr">
        <is>
          <t>L-1551-315207639</t>
        </is>
      </c>
      <c r="D520" t="inlineStr">
        <is>
          <t>106678602X</t>
        </is>
      </c>
      <c r="E520" t="inlineStr"/>
      <c r="F520" t="inlineStr">
        <is>
          <t>https://portal.dnb.de/opac.htm?method=simpleSearch&amp;cqlMode=true&amp;query=idn%3D106678602X</t>
        </is>
      </c>
      <c r="G520" t="inlineStr">
        <is>
          <t>III 57, 7</t>
        </is>
      </c>
      <c r="H520" t="inlineStr"/>
      <c r="I520" t="inlineStr">
        <is>
          <t>X</t>
        </is>
      </c>
      <c r="J520" t="inlineStr">
        <is>
          <t>Ledereinband</t>
        </is>
      </c>
      <c r="K520" t="inlineStr">
        <is>
          <t>bis 25 cm</t>
        </is>
      </c>
      <c r="L520" t="inlineStr">
        <is>
          <t>80° bis 110°, einseitig digitalisierbar?</t>
        </is>
      </c>
      <c r="M520" t="inlineStr">
        <is>
          <t>fester Rücken mit Schmuckprägung, Schrift bis in den Falz</t>
        </is>
      </c>
      <c r="N520" t="inlineStr"/>
      <c r="O520" t="inlineStr">
        <is>
          <t>Kassette</t>
        </is>
      </c>
      <c r="P520" t="inlineStr">
        <is>
          <t>Nein</t>
        </is>
      </c>
      <c r="Q520" t="n">
        <v>0</v>
      </c>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n">
        <v>0</v>
      </c>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row>
    <row r="521">
      <c r="A521" t="b">
        <v>1</v>
      </c>
      <c r="B521" t="inlineStr"/>
      <c r="C521" t="inlineStr">
        <is>
          <t>L-9999-414171144</t>
        </is>
      </c>
      <c r="D521" t="inlineStr">
        <is>
          <t>1137888539</t>
        </is>
      </c>
      <c r="E521" t="inlineStr">
        <is>
          <t>Qd</t>
        </is>
      </c>
      <c r="F521" t="inlineStr"/>
      <c r="G521" t="inlineStr">
        <is>
          <t>III 57, 7</t>
        </is>
      </c>
      <c r="H521" t="inlineStr">
        <is>
          <t>III 57, 7</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row>
    <row r="522">
      <c r="A522" t="b">
        <v>0</v>
      </c>
      <c r="B522" t="n">
        <v>498</v>
      </c>
      <c r="C522" t="inlineStr">
        <is>
          <t>L-1549-671051946</t>
        </is>
      </c>
      <c r="D522" t="inlineStr">
        <is>
          <t>1208926721</t>
        </is>
      </c>
      <c r="E522" t="inlineStr"/>
      <c r="F522" t="inlineStr">
        <is>
          <t>https://portal.dnb.de/opac.htm?method=simpleSearch&amp;cqlMode=true&amp;query=idn%3D1208926721</t>
        </is>
      </c>
      <c r="G522" t="inlineStr">
        <is>
          <t>III 57, 7 (1. angebundenes Werk)</t>
        </is>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n">
        <v>0</v>
      </c>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row>
    <row r="523">
      <c r="A523" t="b">
        <v>1</v>
      </c>
      <c r="B523" t="n">
        <v>499</v>
      </c>
      <c r="C523" t="inlineStr">
        <is>
          <t>L-1550-156068516</t>
        </is>
      </c>
      <c r="D523" t="inlineStr">
        <is>
          <t>994509766</t>
        </is>
      </c>
      <c r="E523" t="inlineStr">
        <is>
          <t>Afl</t>
        </is>
      </c>
      <c r="F523" t="inlineStr">
        <is>
          <t>https://portal.dnb.de/opac.htm?method=simpleSearch&amp;cqlMode=true&amp;query=idn%3D994509766</t>
        </is>
      </c>
      <c r="G523" t="inlineStr">
        <is>
          <t>III 57, 7 a</t>
        </is>
      </c>
      <c r="H523" t="inlineStr">
        <is>
          <t>III 57, 7a</t>
        </is>
      </c>
      <c r="I523" t="inlineStr">
        <is>
          <t>X</t>
        </is>
      </c>
      <c r="J523" t="inlineStr">
        <is>
          <t>Ledereinband</t>
        </is>
      </c>
      <c r="K523" t="inlineStr">
        <is>
          <t>bis 25 cm</t>
        </is>
      </c>
      <c r="L523" t="inlineStr">
        <is>
          <t>80° bis 110°, einseitig digitalisierbar?</t>
        </is>
      </c>
      <c r="M523" t="inlineStr">
        <is>
          <t>fester Rücken mit Schmuckprägung</t>
        </is>
      </c>
      <c r="N523" t="inlineStr"/>
      <c r="O523" t="inlineStr">
        <is>
          <t>Kassette</t>
        </is>
      </c>
      <c r="P523" t="inlineStr">
        <is>
          <t>Nein</t>
        </is>
      </c>
      <c r="Q523" t="n">
        <v>0</v>
      </c>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n">
        <v>0</v>
      </c>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row>
    <row r="524">
      <c r="A524" t="b">
        <v>1</v>
      </c>
      <c r="B524" t="n">
        <v>500</v>
      </c>
      <c r="C524" t="inlineStr">
        <is>
          <t>L-1551-177021470</t>
        </is>
      </c>
      <c r="D524" t="inlineStr">
        <is>
          <t>100231917X</t>
        </is>
      </c>
      <c r="E524" t="inlineStr">
        <is>
          <t>Afl</t>
        </is>
      </c>
      <c r="F524" t="inlineStr">
        <is>
          <t>https://portal.dnb.de/opac.htm?method=simpleSearch&amp;cqlMode=true&amp;query=idn%3D100231917X</t>
        </is>
      </c>
      <c r="G524" t="inlineStr">
        <is>
          <t>III 57, 7 b</t>
        </is>
      </c>
      <c r="H524" t="inlineStr">
        <is>
          <t>III 57, 7b</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n">
        <v>0</v>
      </c>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row>
    <row r="525">
      <c r="A525" t="b">
        <v>1</v>
      </c>
      <c r="B525" t="n">
        <v>479</v>
      </c>
      <c r="C525" t="inlineStr">
        <is>
          <t>L-1522-681003790</t>
        </is>
      </c>
      <c r="D525" t="inlineStr">
        <is>
          <t>1132616654</t>
        </is>
      </c>
      <c r="E525" t="inlineStr">
        <is>
          <t>Aaf</t>
        </is>
      </c>
      <c r="F525" t="inlineStr">
        <is>
          <t>https://portal.dnb.de/opac.htm?method=simpleSearch&amp;cqlMode=true&amp;query=idn%3D1132616654</t>
        </is>
      </c>
      <c r="G525" t="inlineStr">
        <is>
          <t>III 57, 8</t>
        </is>
      </c>
      <c r="H525" t="inlineStr">
        <is>
          <t>III 57, 8</t>
        </is>
      </c>
      <c r="I525" t="inlineStr">
        <is>
          <t>X</t>
        </is>
      </c>
      <c r="J525" t="inlineStr">
        <is>
          <t>Ledereinband</t>
        </is>
      </c>
      <c r="K525" t="inlineStr">
        <is>
          <t>bis 25 cm</t>
        </is>
      </c>
      <c r="L525" t="inlineStr">
        <is>
          <t>80° bis 110°, einseitig digitalisierbar?</t>
        </is>
      </c>
      <c r="M525" t="inlineStr">
        <is>
          <t>fester Rücken mit Schmuckprägung</t>
        </is>
      </c>
      <c r="N525" t="inlineStr"/>
      <c r="O525" t="inlineStr">
        <is>
          <t>Kassette im Schuber</t>
        </is>
      </c>
      <c r="P525" t="inlineStr">
        <is>
          <t>Nein</t>
        </is>
      </c>
      <c r="Q525" t="n">
        <v>2</v>
      </c>
      <c r="R525" t="inlineStr"/>
      <c r="S525" t="inlineStr"/>
      <c r="T525" t="inlineStr"/>
      <c r="U525" t="inlineStr"/>
      <c r="V525" t="inlineStr"/>
      <c r="W525" t="inlineStr"/>
      <c r="X525" t="inlineStr"/>
      <c r="Y525" t="inlineStr"/>
      <c r="Z525" t="inlineStr">
        <is>
          <t>x</t>
        </is>
      </c>
      <c r="AA525" t="inlineStr">
        <is>
          <t>L</t>
        </is>
      </c>
      <c r="AB525" t="inlineStr"/>
      <c r="AC525" t="inlineStr"/>
      <c r="AD525" t="inlineStr">
        <is>
          <t>f/V</t>
        </is>
      </c>
      <c r="AE525" t="inlineStr"/>
      <c r="AF525" t="inlineStr"/>
      <c r="AG525" t="inlineStr"/>
      <c r="AH525" t="inlineStr"/>
      <c r="AI525" t="inlineStr"/>
      <c r="AJ525" t="inlineStr">
        <is>
          <t>Pa</t>
        </is>
      </c>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is>
          <t>0</t>
        </is>
      </c>
      <c r="AY525" t="inlineStr"/>
      <c r="AZ525" t="inlineStr"/>
      <c r="BA525" t="inlineStr"/>
      <c r="BB525" t="inlineStr">
        <is>
          <t>ja ÖW=0</t>
        </is>
      </c>
      <c r="BC525" t="n">
        <v>6</v>
      </c>
      <c r="BD525" t="inlineStr"/>
      <c r="BE525" t="inlineStr">
        <is>
          <t>Gewebe</t>
        </is>
      </c>
      <c r="BF525" t="inlineStr"/>
      <c r="BG525" t="inlineStr"/>
      <c r="BH525" t="inlineStr"/>
      <c r="BI525" t="inlineStr"/>
      <c r="BJ525" t="inlineStr"/>
      <c r="BK525" t="inlineStr">
        <is>
          <t>Restaurieren, wenn ÖW =0° ?</t>
        </is>
      </c>
      <c r="BL525" t="inlineStr"/>
      <c r="BM525" t="inlineStr"/>
      <c r="BN525" t="inlineStr">
        <is>
          <t>x</t>
        </is>
      </c>
      <c r="BO525" t="inlineStr">
        <is>
          <t>x</t>
        </is>
      </c>
      <c r="BP525" t="inlineStr">
        <is>
          <t>x</t>
        </is>
      </c>
      <c r="BQ525" t="inlineStr"/>
      <c r="BR525" t="inlineStr">
        <is>
          <t>v</t>
        </is>
      </c>
      <c r="BS525" t="inlineStr"/>
      <c r="BT525" t="inlineStr"/>
      <c r="BU525" t="inlineStr"/>
      <c r="BV525" t="inlineStr"/>
      <c r="BW525" t="inlineStr"/>
      <c r="BX525" t="inlineStr"/>
      <c r="BY525" t="inlineStr"/>
      <c r="BZ525" t="inlineStr"/>
      <c r="CA525" t="n">
        <v>6</v>
      </c>
      <c r="CB525" t="inlineStr">
        <is>
          <t>Rücken vollständig ablösen, neu einledern und alten Rücken übertragen, auf hohlen Rücken arbeiten, da Rückenleder sehr brüchig</t>
        </is>
      </c>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row>
    <row r="526">
      <c r="A526" t="b">
        <v>1</v>
      </c>
      <c r="B526" t="n">
        <v>480</v>
      </c>
      <c r="C526" t="inlineStr">
        <is>
          <t>L-1519-154739588</t>
        </is>
      </c>
      <c r="D526" t="inlineStr">
        <is>
          <t>994214782</t>
        </is>
      </c>
      <c r="E526" t="inlineStr">
        <is>
          <t>Aal</t>
        </is>
      </c>
      <c r="F526" t="inlineStr">
        <is>
          <t>https://portal.dnb.de/opac.htm?method=simpleSearch&amp;cqlMode=true&amp;query=idn%3D994214782</t>
        </is>
      </c>
      <c r="G526" t="inlineStr">
        <is>
          <t>III 57, 9</t>
        </is>
      </c>
      <c r="H526" t="inlineStr">
        <is>
          <t>III 57, 9</t>
        </is>
      </c>
      <c r="I526" t="inlineStr"/>
      <c r="J526" t="inlineStr">
        <is>
          <t>Ledereinband, Schließen, erhabene Buchbeschläge</t>
        </is>
      </c>
      <c r="K526" t="inlineStr">
        <is>
          <t>bis 42 cm</t>
        </is>
      </c>
      <c r="L526" t="inlineStr">
        <is>
          <t>80° bis 110°, einseitig digitalisierbar?</t>
        </is>
      </c>
      <c r="M526" t="inlineStr">
        <is>
          <t>Schrift bis in den Falz</t>
        </is>
      </c>
      <c r="N526" t="inlineStr"/>
      <c r="O526" t="inlineStr">
        <is>
          <t>Schuber</t>
        </is>
      </c>
      <c r="P526" t="inlineStr">
        <is>
          <t>Nein</t>
        </is>
      </c>
      <c r="Q526" t="n">
        <v>0</v>
      </c>
      <c r="R526" t="inlineStr"/>
      <c r="S526" t="inlineStr"/>
      <c r="T526" t="inlineStr"/>
      <c r="U526" t="inlineStr"/>
      <c r="V526" t="inlineStr"/>
      <c r="W526" t="inlineStr"/>
      <c r="X526" t="inlineStr"/>
      <c r="Y526" t="inlineStr"/>
      <c r="Z526" t="inlineStr"/>
      <c r="AA526" t="inlineStr">
        <is>
          <t>HD</t>
        </is>
      </c>
      <c r="AB526" t="inlineStr"/>
      <c r="AC526" t="inlineStr">
        <is>
          <t>x</t>
        </is>
      </c>
      <c r="AD526" t="inlineStr">
        <is>
          <t>f</t>
        </is>
      </c>
      <c r="AE526" t="inlineStr"/>
      <c r="AF526" t="inlineStr"/>
      <c r="AG526" t="inlineStr"/>
      <c r="AH526" t="inlineStr"/>
      <c r="AI526" t="inlineStr"/>
      <c r="AJ526" t="inlineStr">
        <is>
          <t>Pa</t>
        </is>
      </c>
      <c r="AK526" t="inlineStr"/>
      <c r="AL526" t="inlineStr"/>
      <c r="AM526" t="inlineStr"/>
      <c r="AN526" t="inlineStr"/>
      <c r="AO526" t="inlineStr"/>
      <c r="AP526" t="inlineStr"/>
      <c r="AQ526" t="inlineStr"/>
      <c r="AR526" t="inlineStr"/>
      <c r="AS526" t="inlineStr"/>
      <c r="AT526" t="inlineStr"/>
      <c r="AU526" t="inlineStr"/>
      <c r="AV526" t="n">
        <v>0</v>
      </c>
      <c r="AW526" t="inlineStr">
        <is>
          <t>x</t>
        </is>
      </c>
      <c r="AX526" t="inlineStr">
        <is>
          <t>max 110</t>
        </is>
      </c>
      <c r="AY526" t="inlineStr"/>
      <c r="AZ526" t="inlineStr"/>
      <c r="BA526" t="inlineStr"/>
      <c r="BB526" t="inlineStr">
        <is>
          <t>n</t>
        </is>
      </c>
      <c r="BC526" t="n">
        <v>0</v>
      </c>
      <c r="BD526" t="inlineStr"/>
      <c r="BE526" t="inlineStr"/>
      <c r="BF526" t="inlineStr">
        <is>
          <t>x</t>
        </is>
      </c>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row>
    <row r="527">
      <c r="A527" t="b">
        <v>1</v>
      </c>
      <c r="B527" t="n">
        <v>481</v>
      </c>
      <c r="C527" t="inlineStr">
        <is>
          <t>L-1503-177752726</t>
        </is>
      </c>
      <c r="D527" t="inlineStr">
        <is>
          <t>100264612X</t>
        </is>
      </c>
      <c r="E527" t="inlineStr">
        <is>
          <t>Aal</t>
        </is>
      </c>
      <c r="F527" t="inlineStr">
        <is>
          <t>https://portal.dnb.de/opac.htm?method=simpleSearch&amp;cqlMode=true&amp;query=idn%3D100264612X</t>
        </is>
      </c>
      <c r="G527" t="inlineStr">
        <is>
          <t>III 57, 10</t>
        </is>
      </c>
      <c r="H527" t="inlineStr">
        <is>
          <t>III 57, 10</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n">
        <v>0</v>
      </c>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row>
    <row r="528">
      <c r="A528" t="b">
        <v>1</v>
      </c>
      <c r="B528" t="n">
        <v>482</v>
      </c>
      <c r="C528" t="inlineStr">
        <is>
          <t>L-1532-155962353</t>
        </is>
      </c>
      <c r="D528" t="inlineStr">
        <is>
          <t>994458029</t>
        </is>
      </c>
      <c r="E528" t="inlineStr">
        <is>
          <t>Afl</t>
        </is>
      </c>
      <c r="F528" t="inlineStr">
        <is>
          <t>https://portal.dnb.de/opac.htm?method=simpleSearch&amp;cqlMode=true&amp;query=idn%3D994458029</t>
        </is>
      </c>
      <c r="G528" t="inlineStr">
        <is>
          <t>III 57, 11 - 1</t>
        </is>
      </c>
      <c r="H528" t="inlineStr">
        <is>
          <t>III 57, 11</t>
        </is>
      </c>
      <c r="I528" t="inlineStr"/>
      <c r="J528" t="inlineStr"/>
      <c r="K528" t="inlineStr">
        <is>
          <t>bis 42 cm</t>
        </is>
      </c>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is>
          <t>HPg</t>
        </is>
      </c>
      <c r="AB528" t="inlineStr"/>
      <c r="AC528" t="inlineStr">
        <is>
          <t>x</t>
        </is>
      </c>
      <c r="AD528" t="inlineStr">
        <is>
          <t>h/E</t>
        </is>
      </c>
      <c r="AE528" t="inlineStr"/>
      <c r="AF528" t="inlineStr"/>
      <c r="AG528" t="inlineStr"/>
      <c r="AH528" t="inlineStr"/>
      <c r="AI528" t="inlineStr"/>
      <c r="AJ528" t="inlineStr">
        <is>
          <t>Pa</t>
        </is>
      </c>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is>
          <t>110</t>
        </is>
      </c>
      <c r="AY528" t="inlineStr"/>
      <c r="AZ528" t="inlineStr"/>
      <c r="BA528" t="inlineStr">
        <is>
          <t>x</t>
        </is>
      </c>
      <c r="BB528" t="inlineStr">
        <is>
          <t>n</t>
        </is>
      </c>
      <c r="BC528" t="n">
        <v>0</v>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row>
    <row r="529">
      <c r="A529" t="b">
        <v>1</v>
      </c>
      <c r="B529" t="n">
        <v>483</v>
      </c>
      <c r="C529" t="inlineStr">
        <is>
          <t>L-1532-155962426</t>
        </is>
      </c>
      <c r="D529" t="inlineStr">
        <is>
          <t>99445807X</t>
        </is>
      </c>
      <c r="E529" t="inlineStr">
        <is>
          <t>Afl</t>
        </is>
      </c>
      <c r="F529" t="inlineStr">
        <is>
          <t>https://portal.dnb.de/opac.htm?method=simpleSearch&amp;cqlMode=true&amp;query=idn%3D99445807X</t>
        </is>
      </c>
      <c r="G529" t="inlineStr">
        <is>
          <t>III 57, 11 - 2</t>
        </is>
      </c>
      <c r="H529" t="inlineStr">
        <is>
          <t>III 57, 11</t>
        </is>
      </c>
      <c r="I529" t="inlineStr"/>
      <c r="J529" t="inlineStr"/>
      <c r="K529" t="inlineStr">
        <is>
          <t>bis 42 cm</t>
        </is>
      </c>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is>
          <t>HPg</t>
        </is>
      </c>
      <c r="AB529" t="inlineStr"/>
      <c r="AC529" t="inlineStr">
        <is>
          <t>x</t>
        </is>
      </c>
      <c r="AD529" t="inlineStr">
        <is>
          <t>h/E</t>
        </is>
      </c>
      <c r="AE529" t="inlineStr"/>
      <c r="AF529" t="inlineStr"/>
      <c r="AG529" t="inlineStr"/>
      <c r="AH529" t="inlineStr"/>
      <c r="AI529" t="inlineStr"/>
      <c r="AJ529" t="inlineStr">
        <is>
          <t>Pa</t>
        </is>
      </c>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is>
          <t>110</t>
        </is>
      </c>
      <c r="AY529" t="inlineStr"/>
      <c r="AZ529" t="inlineStr"/>
      <c r="BA529" t="inlineStr">
        <is>
          <t>x</t>
        </is>
      </c>
      <c r="BB529" t="inlineStr">
        <is>
          <t>n</t>
        </is>
      </c>
      <c r="BC529" t="n">
        <v>0</v>
      </c>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row>
    <row r="530">
      <c r="A530" t="b">
        <v>1</v>
      </c>
      <c r="B530" t="n">
        <v>491</v>
      </c>
      <c r="C530" t="inlineStr">
        <is>
          <t>L-1552-157516458</t>
        </is>
      </c>
      <c r="D530" t="inlineStr">
        <is>
          <t>994684444</t>
        </is>
      </c>
      <c r="E530" t="inlineStr">
        <is>
          <t>Afl</t>
        </is>
      </c>
      <c r="F530" t="inlineStr">
        <is>
          <t>https://portal.dnb.de/opac.htm?method=simpleSearch&amp;cqlMode=true&amp;query=idn%3D994684444</t>
        </is>
      </c>
      <c r="G530" t="inlineStr">
        <is>
          <t>III 57, 11 a - 1</t>
        </is>
      </c>
      <c r="H530" t="inlineStr">
        <is>
          <t>III 57, 11a</t>
        </is>
      </c>
      <c r="I530" t="inlineStr">
        <is>
          <t>X</t>
        </is>
      </c>
      <c r="J530" t="inlineStr">
        <is>
          <t>Halbpergamentband</t>
        </is>
      </c>
      <c r="K530" t="inlineStr">
        <is>
          <t>bis 42 cm</t>
        </is>
      </c>
      <c r="L530" t="inlineStr">
        <is>
          <t>80° bis 110°, einseitig digitalisierbar?</t>
        </is>
      </c>
      <c r="M530" t="inlineStr">
        <is>
          <t>hohler Rücken, welliger Buchblock</t>
        </is>
      </c>
      <c r="N530" t="inlineStr"/>
      <c r="O530" t="inlineStr"/>
      <c r="P530" t="inlineStr"/>
      <c r="Q530" t="n">
        <v>0</v>
      </c>
      <c r="R530" t="inlineStr"/>
      <c r="S530" t="inlineStr"/>
      <c r="T530" t="inlineStr"/>
      <c r="U530" t="inlineStr"/>
      <c r="V530" t="inlineStr"/>
      <c r="W530" t="inlineStr"/>
      <c r="X530" t="inlineStr"/>
      <c r="Y530" t="inlineStr"/>
      <c r="Z530" t="inlineStr"/>
      <c r="AA530" t="inlineStr">
        <is>
          <t>HD</t>
        </is>
      </c>
      <c r="AB530" t="inlineStr"/>
      <c r="AC530" t="inlineStr">
        <is>
          <t>x</t>
        </is>
      </c>
      <c r="AD530" t="inlineStr">
        <is>
          <t>f</t>
        </is>
      </c>
      <c r="AE530" t="inlineStr"/>
      <c r="AF530" t="inlineStr"/>
      <c r="AG530" t="inlineStr"/>
      <c r="AH530" t="inlineStr"/>
      <c r="AI530" t="inlineStr"/>
      <c r="AJ530" t="inlineStr">
        <is>
          <t>Pa</t>
        </is>
      </c>
      <c r="AK530" t="inlineStr"/>
      <c r="AL530" t="inlineStr"/>
      <c r="AM530" t="inlineStr"/>
      <c r="AN530" t="inlineStr"/>
      <c r="AO530" t="inlineStr">
        <is>
          <t>x</t>
        </is>
      </c>
      <c r="AP530" t="inlineStr"/>
      <c r="AQ530" t="inlineStr"/>
      <c r="AR530" t="inlineStr"/>
      <c r="AS530" t="inlineStr"/>
      <c r="AT530" t="inlineStr">
        <is>
          <t>I/R</t>
        </is>
      </c>
      <c r="AU530" t="inlineStr">
        <is>
          <t>x</t>
        </is>
      </c>
      <c r="AV530" t="n">
        <v>0</v>
      </c>
      <c r="AW530" t="inlineStr">
        <is>
          <t>x</t>
        </is>
      </c>
      <c r="AX530" t="inlineStr">
        <is>
          <t>60</t>
        </is>
      </c>
      <c r="AY530" t="inlineStr"/>
      <c r="AZ530" t="inlineStr"/>
      <c r="BA530" t="inlineStr"/>
      <c r="BB530" t="inlineStr">
        <is>
          <t>n</t>
        </is>
      </c>
      <c r="BC530" t="n">
        <v>0</v>
      </c>
      <c r="BD530" t="inlineStr"/>
      <c r="BE530" t="inlineStr">
        <is>
          <t>Gewebe</t>
        </is>
      </c>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row>
    <row r="531">
      <c r="A531" t="b">
        <v>1</v>
      </c>
      <c r="B531" t="n">
        <v>490</v>
      </c>
      <c r="C531" t="inlineStr">
        <is>
          <t>L-1552-157516660</t>
        </is>
      </c>
      <c r="D531" t="inlineStr">
        <is>
          <t>994684622</t>
        </is>
      </c>
      <c r="E531" t="inlineStr">
        <is>
          <t>Afl</t>
        </is>
      </c>
      <c r="F531" t="inlineStr">
        <is>
          <t>https://portal.dnb.de/opac.htm?method=simpleSearch&amp;cqlMode=true&amp;query=idn%3D994684622</t>
        </is>
      </c>
      <c r="G531" t="inlineStr">
        <is>
          <t>III 57, 11 a - 2</t>
        </is>
      </c>
      <c r="H531" t="inlineStr">
        <is>
          <t>III 57, 11a</t>
        </is>
      </c>
      <c r="I531" t="inlineStr"/>
      <c r="J531" t="inlineStr">
        <is>
          <t>Halbpergamentband</t>
        </is>
      </c>
      <c r="K531" t="inlineStr">
        <is>
          <t>bis 42 cm</t>
        </is>
      </c>
      <c r="L531" t="inlineStr">
        <is>
          <t>80° bis 110°, einseitig digitalisierbar?</t>
        </is>
      </c>
      <c r="M531" t="inlineStr">
        <is>
          <t>welliger Buchblock, hohler Rücken</t>
        </is>
      </c>
      <c r="N531" t="inlineStr"/>
      <c r="O531" t="inlineStr"/>
      <c r="P531" t="inlineStr"/>
      <c r="Q531" t="n">
        <v>1</v>
      </c>
      <c r="R531" t="inlineStr"/>
      <c r="S531" t="inlineStr"/>
      <c r="T531" t="inlineStr"/>
      <c r="U531" t="inlineStr"/>
      <c r="V531" t="inlineStr"/>
      <c r="W531" t="inlineStr"/>
      <c r="X531" t="inlineStr"/>
      <c r="Y531" t="inlineStr"/>
      <c r="Z531" t="inlineStr"/>
      <c r="AA531" t="inlineStr">
        <is>
          <t>HD</t>
        </is>
      </c>
      <c r="AB531" t="inlineStr"/>
      <c r="AC531" t="inlineStr">
        <is>
          <t>x</t>
        </is>
      </c>
      <c r="AD531" t="inlineStr">
        <is>
          <t>f</t>
        </is>
      </c>
      <c r="AE531" t="inlineStr"/>
      <c r="AF531" t="inlineStr"/>
      <c r="AG531" t="inlineStr"/>
      <c r="AH531" t="inlineStr"/>
      <c r="AI531" t="inlineStr"/>
      <c r="AJ531" t="inlineStr">
        <is>
          <t>Pa</t>
        </is>
      </c>
      <c r="AK531" t="inlineStr"/>
      <c r="AL531" t="inlineStr"/>
      <c r="AM531" t="inlineStr"/>
      <c r="AN531" t="inlineStr"/>
      <c r="AO531" t="inlineStr">
        <is>
          <t>x</t>
        </is>
      </c>
      <c r="AP531" t="inlineStr"/>
      <c r="AQ531" t="inlineStr"/>
      <c r="AR531" t="inlineStr"/>
      <c r="AS531" t="inlineStr"/>
      <c r="AT531" t="inlineStr">
        <is>
          <t>I/R</t>
        </is>
      </c>
      <c r="AU531" t="inlineStr">
        <is>
          <t>x</t>
        </is>
      </c>
      <c r="AV531" t="n">
        <v>0</v>
      </c>
      <c r="AW531" t="inlineStr">
        <is>
          <t>x</t>
        </is>
      </c>
      <c r="AX531" t="inlineStr">
        <is>
          <t>80</t>
        </is>
      </c>
      <c r="AY531" t="inlineStr"/>
      <c r="AZ531" t="inlineStr"/>
      <c r="BA531" t="inlineStr"/>
      <c r="BB531" t="inlineStr">
        <is>
          <t>n</t>
        </is>
      </c>
      <c r="BC531" t="n">
        <v>0</v>
      </c>
      <c r="BD531" t="inlineStr"/>
      <c r="BE531" t="inlineStr">
        <is>
          <t>Gewebe</t>
        </is>
      </c>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row>
    <row r="532">
      <c r="A532" t="b">
        <v>1</v>
      </c>
      <c r="B532" t="n">
        <v>493</v>
      </c>
      <c r="C532" t="inlineStr">
        <is>
          <t>L-1551-157516830</t>
        </is>
      </c>
      <c r="D532" t="inlineStr">
        <is>
          <t>994684754</t>
        </is>
      </c>
      <c r="E532" t="inlineStr">
        <is>
          <t>Afl</t>
        </is>
      </c>
      <c r="F532" t="inlineStr">
        <is>
          <t>https://portal.dnb.de/opac.htm?method=simpleSearch&amp;cqlMode=true&amp;query=idn%3D994684754</t>
        </is>
      </c>
      <c r="G532" t="inlineStr">
        <is>
          <t>III 57, 11 a - 3</t>
        </is>
      </c>
      <c r="H532" t="inlineStr">
        <is>
          <t>III 57, 11a</t>
        </is>
      </c>
      <c r="I532" t="inlineStr"/>
      <c r="J532" t="inlineStr">
        <is>
          <t>Ledereinband, Schließen, erhabene Buchbeschläge</t>
        </is>
      </c>
      <c r="K532" t="inlineStr">
        <is>
          <t>&gt; 42 cm</t>
        </is>
      </c>
      <c r="L532" t="inlineStr">
        <is>
          <t>80° bis 110°, einseitig digitalisierbar?</t>
        </is>
      </c>
      <c r="M532" t="inlineStr">
        <is>
          <t>Schrift bis in den Falz</t>
        </is>
      </c>
      <c r="N532" t="inlineStr"/>
      <c r="O532" t="inlineStr">
        <is>
          <t>Kassette</t>
        </is>
      </c>
      <c r="P532" t="inlineStr">
        <is>
          <t>Nein</t>
        </is>
      </c>
      <c r="Q532" t="n">
        <v>0</v>
      </c>
      <c r="R532" t="inlineStr"/>
      <c r="S532" t="inlineStr"/>
      <c r="T532" t="inlineStr"/>
      <c r="U532" t="inlineStr"/>
      <c r="V532" t="inlineStr"/>
      <c r="W532" t="inlineStr"/>
      <c r="X532" t="inlineStr"/>
      <c r="Y532" t="inlineStr"/>
      <c r="Z532" t="inlineStr"/>
      <c r="AA532" t="inlineStr">
        <is>
          <t>HD</t>
        </is>
      </c>
      <c r="AB532" t="inlineStr"/>
      <c r="AC532" t="inlineStr">
        <is>
          <t>x</t>
        </is>
      </c>
      <c r="AD532" t="inlineStr">
        <is>
          <t>f</t>
        </is>
      </c>
      <c r="AE532" t="inlineStr"/>
      <c r="AF532" t="inlineStr"/>
      <c r="AG532" t="inlineStr"/>
      <c r="AH532" t="inlineStr"/>
      <c r="AI532" t="inlineStr"/>
      <c r="AJ532" t="inlineStr">
        <is>
          <t>Pa</t>
        </is>
      </c>
      <c r="AK532" t="inlineStr"/>
      <c r="AL532" t="inlineStr"/>
      <c r="AM532" t="inlineStr"/>
      <c r="AN532" t="inlineStr"/>
      <c r="AO532" t="inlineStr">
        <is>
          <t>x</t>
        </is>
      </c>
      <c r="AP532" t="inlineStr"/>
      <c r="AQ532" t="inlineStr"/>
      <c r="AR532" t="inlineStr"/>
      <c r="AS532" t="inlineStr"/>
      <c r="AT532" t="inlineStr">
        <is>
          <t>I/R</t>
        </is>
      </c>
      <c r="AU532" t="inlineStr">
        <is>
          <t>x</t>
        </is>
      </c>
      <c r="AV532" t="n">
        <v>0</v>
      </c>
      <c r="AW532" t="inlineStr">
        <is>
          <t>x</t>
        </is>
      </c>
      <c r="AX532" t="inlineStr">
        <is>
          <t>80</t>
        </is>
      </c>
      <c r="AY532" t="inlineStr"/>
      <c r="AZ532" t="inlineStr"/>
      <c r="BA532" t="inlineStr"/>
      <c r="BB532" t="inlineStr">
        <is>
          <t>n</t>
        </is>
      </c>
      <c r="BC532" t="n">
        <v>0</v>
      </c>
      <c r="BD532" t="inlineStr"/>
      <c r="BE532" t="inlineStr">
        <is>
          <t>Gewebe</t>
        </is>
      </c>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row>
    <row r="533">
      <c r="A533" t="b">
        <v>1</v>
      </c>
      <c r="B533" t="n">
        <v>492</v>
      </c>
      <c r="C533" t="inlineStr">
        <is>
          <t>L-1553-157517098</t>
        </is>
      </c>
      <c r="D533" t="inlineStr">
        <is>
          <t>994685009</t>
        </is>
      </c>
      <c r="E533" t="inlineStr">
        <is>
          <t>Afl</t>
        </is>
      </c>
      <c r="F533" t="inlineStr">
        <is>
          <t>https://portal.dnb.de/opac.htm?method=simpleSearch&amp;cqlMode=true&amp;query=idn%3D994685009</t>
        </is>
      </c>
      <c r="G533" t="inlineStr">
        <is>
          <t>III 57, 11 a - 4</t>
        </is>
      </c>
      <c r="H533" t="inlineStr">
        <is>
          <t>III 57, 11a</t>
        </is>
      </c>
      <c r="I533" t="inlineStr"/>
      <c r="J533" t="inlineStr">
        <is>
          <t>Ledereinband, Schließen, erhabene Buchbeschläge</t>
        </is>
      </c>
      <c r="K533" t="inlineStr">
        <is>
          <t>&gt; 42 cm</t>
        </is>
      </c>
      <c r="L533" t="inlineStr">
        <is>
          <t>80° bis 110°, einseitig digitalisierbar?</t>
        </is>
      </c>
      <c r="M533" t="inlineStr">
        <is>
          <t>Schrift bis in den Falz</t>
        </is>
      </c>
      <c r="N533" t="inlineStr"/>
      <c r="O533" t="inlineStr">
        <is>
          <t>Kassette</t>
        </is>
      </c>
      <c r="P533" t="inlineStr">
        <is>
          <t>Nein</t>
        </is>
      </c>
      <c r="Q533" t="n">
        <v>0</v>
      </c>
      <c r="R533" t="inlineStr"/>
      <c r="S533" t="inlineStr"/>
      <c r="T533" t="inlineStr"/>
      <c r="U533" t="inlineStr"/>
      <c r="V533" t="inlineStr"/>
      <c r="W533" t="inlineStr"/>
      <c r="X533" t="inlineStr"/>
      <c r="Y533" t="inlineStr"/>
      <c r="Z533" t="inlineStr"/>
      <c r="AA533" t="inlineStr">
        <is>
          <t>HD</t>
        </is>
      </c>
      <c r="AB533" t="inlineStr"/>
      <c r="AC533" t="inlineStr">
        <is>
          <t>x</t>
        </is>
      </c>
      <c r="AD533" t="inlineStr">
        <is>
          <t>f</t>
        </is>
      </c>
      <c r="AE533" t="inlineStr"/>
      <c r="AF533" t="inlineStr"/>
      <c r="AG533" t="inlineStr"/>
      <c r="AH533" t="inlineStr"/>
      <c r="AI533" t="inlineStr"/>
      <c r="AJ533" t="inlineStr">
        <is>
          <t>Pa</t>
        </is>
      </c>
      <c r="AK533" t="inlineStr"/>
      <c r="AL533" t="inlineStr"/>
      <c r="AM533" t="inlineStr"/>
      <c r="AN533" t="inlineStr"/>
      <c r="AO533" t="inlineStr">
        <is>
          <t>x</t>
        </is>
      </c>
      <c r="AP533" t="inlineStr"/>
      <c r="AQ533" t="inlineStr"/>
      <c r="AR533" t="inlineStr"/>
      <c r="AS533" t="inlineStr"/>
      <c r="AT533" t="inlineStr">
        <is>
          <t>I/R</t>
        </is>
      </c>
      <c r="AU533" t="inlineStr">
        <is>
          <t>x</t>
        </is>
      </c>
      <c r="AV533" t="n">
        <v>0</v>
      </c>
      <c r="AW533" t="inlineStr">
        <is>
          <t>x</t>
        </is>
      </c>
      <c r="AX533" t="inlineStr">
        <is>
          <t>80</t>
        </is>
      </c>
      <c r="AY533" t="inlineStr"/>
      <c r="AZ533" t="inlineStr"/>
      <c r="BA533" t="inlineStr"/>
      <c r="BB533" t="inlineStr">
        <is>
          <t>n</t>
        </is>
      </c>
      <c r="BC533" t="n">
        <v>0</v>
      </c>
      <c r="BD533" t="inlineStr"/>
      <c r="BE533" t="inlineStr">
        <is>
          <t>Gewebe</t>
        </is>
      </c>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row>
    <row r="534">
      <c r="A534" t="b">
        <v>1</v>
      </c>
      <c r="B534" t="n">
        <v>485</v>
      </c>
      <c r="C534" t="inlineStr">
        <is>
          <t>L-1519-170340236</t>
        </is>
      </c>
      <c r="D534" t="inlineStr">
        <is>
          <t>100028736X</t>
        </is>
      </c>
      <c r="E534" t="inlineStr">
        <is>
          <t>Afl</t>
        </is>
      </c>
      <c r="F534" t="inlineStr">
        <is>
          <t>https://portal.dnb.de/opac.htm?method=simpleSearch&amp;cqlMode=true&amp;query=idn%3D100028736X</t>
        </is>
      </c>
      <c r="G534" t="inlineStr">
        <is>
          <t>III 57, 12</t>
        </is>
      </c>
      <c r="H534" t="inlineStr">
        <is>
          <t>III 57, 12</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n">
        <v>0</v>
      </c>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row>
    <row r="535">
      <c r="A535" t="b">
        <v>1</v>
      </c>
      <c r="B535" t="n">
        <v>484</v>
      </c>
      <c r="C535" t="inlineStr">
        <is>
          <t>L-1519-170340473</t>
        </is>
      </c>
      <c r="D535" t="inlineStr">
        <is>
          <t>1000287688</t>
        </is>
      </c>
      <c r="E535" t="inlineStr">
        <is>
          <t>Afl</t>
        </is>
      </c>
      <c r="F535" t="inlineStr">
        <is>
          <t>https://portal.dnb.de/opac.htm?method=simpleSearch&amp;cqlMode=true&amp;query=idn%3D1000287688</t>
        </is>
      </c>
      <c r="G535" t="inlineStr">
        <is>
          <t>III 57, 12 - 2</t>
        </is>
      </c>
      <c r="H535" t="inlineStr">
        <is>
          <t>III 57, 12</t>
        </is>
      </c>
      <c r="I535" t="inlineStr"/>
      <c r="J535" t="inlineStr">
        <is>
          <t>Ledereinband</t>
        </is>
      </c>
      <c r="K535" t="inlineStr">
        <is>
          <t>bis 35 cm</t>
        </is>
      </c>
      <c r="L535" t="inlineStr">
        <is>
          <t>80° bis 110°, einseitig digitalisierbar?</t>
        </is>
      </c>
      <c r="M535" t="inlineStr">
        <is>
          <t>fester Rücken mit Schmuckprägung, Schrift bis in den Falz</t>
        </is>
      </c>
      <c r="N535" t="inlineStr"/>
      <c r="O535" t="inlineStr">
        <is>
          <t>Kassette</t>
        </is>
      </c>
      <c r="P535" t="inlineStr">
        <is>
          <t>Nein</t>
        </is>
      </c>
      <c r="Q535" t="n">
        <v>0</v>
      </c>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n">
        <v>0</v>
      </c>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row>
    <row r="536">
      <c r="A536" t="b">
        <v>1</v>
      </c>
      <c r="B536" t="n">
        <v>486</v>
      </c>
      <c r="C536" t="inlineStr">
        <is>
          <t>L-1551-153918721</t>
        </is>
      </c>
      <c r="D536" t="inlineStr">
        <is>
          <t>993865046</t>
        </is>
      </c>
      <c r="E536" t="inlineStr">
        <is>
          <t>Aal</t>
        </is>
      </c>
      <c r="F536" t="inlineStr">
        <is>
          <t>https://portal.dnb.de/opac.htm?method=simpleSearch&amp;cqlMode=true&amp;query=idn%3D993865046</t>
        </is>
      </c>
      <c r="G536" t="inlineStr">
        <is>
          <t>III 57, 13</t>
        </is>
      </c>
      <c r="H536" t="inlineStr">
        <is>
          <t>III 57, 13</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n">
        <v>0</v>
      </c>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row>
    <row r="537">
      <c r="A537" t="b">
        <v>0</v>
      </c>
      <c r="B537" t="n">
        <v>487</v>
      </c>
      <c r="C537" t="inlineStr">
        <is>
          <t>L-1556-158415140</t>
        </is>
      </c>
      <c r="D537" t="inlineStr">
        <is>
          <t>994952821</t>
        </is>
      </c>
      <c r="E537" t="inlineStr"/>
      <c r="F537" t="inlineStr">
        <is>
          <t>https://portal.dnb.de/opac.htm?method=simpleSearch&amp;cqlMode=true&amp;query=idn%3D994952821</t>
        </is>
      </c>
      <c r="G537" t="inlineStr">
        <is>
          <t>III 57, 14</t>
        </is>
      </c>
      <c r="H537" t="inlineStr"/>
      <c r="I537" t="inlineStr">
        <is>
          <t>X</t>
        </is>
      </c>
      <c r="J537" t="inlineStr">
        <is>
          <t>Ledereinband</t>
        </is>
      </c>
      <c r="K537" t="inlineStr">
        <is>
          <t>bis 35 cm</t>
        </is>
      </c>
      <c r="L537" t="inlineStr">
        <is>
          <t>80° bis 110°, einseitig digitalisierbar?</t>
        </is>
      </c>
      <c r="M537" t="inlineStr">
        <is>
          <t>fester Rücken mit Schmuckprägung, gefaltete Blätter</t>
        </is>
      </c>
      <c r="N537" t="inlineStr"/>
      <c r="O537" t="inlineStr">
        <is>
          <t>Kassette</t>
        </is>
      </c>
      <c r="P537" t="inlineStr">
        <is>
          <t>Nein</t>
        </is>
      </c>
      <c r="Q537" t="n">
        <v>0</v>
      </c>
      <c r="R537" t="inlineStr"/>
      <c r="S537" t="inlineStr"/>
      <c r="T537" t="inlineStr"/>
      <c r="U537" t="inlineStr"/>
      <c r="V537" t="inlineStr"/>
      <c r="W537" t="inlineStr"/>
      <c r="X537" t="inlineStr"/>
      <c r="Y537" t="inlineStr"/>
      <c r="Z537" t="inlineStr"/>
      <c r="AA537" t="inlineStr">
        <is>
          <t>L</t>
        </is>
      </c>
      <c r="AB537" t="inlineStr"/>
      <c r="AC537" t="inlineStr">
        <is>
          <t>x</t>
        </is>
      </c>
      <c r="AD537" t="inlineStr">
        <is>
          <t>h/E</t>
        </is>
      </c>
      <c r="AE537" t="inlineStr"/>
      <c r="AF537" t="inlineStr"/>
      <c r="AG537" t="inlineStr"/>
      <c r="AH537" t="inlineStr"/>
      <c r="AI537" t="inlineStr"/>
      <c r="AJ537" t="inlineStr">
        <is>
          <t>Pa</t>
        </is>
      </c>
      <c r="AK537" t="inlineStr"/>
      <c r="AL537" t="inlineStr"/>
      <c r="AM537" t="inlineStr"/>
      <c r="AN537" t="inlineStr"/>
      <c r="AO537" t="inlineStr"/>
      <c r="AP537" t="inlineStr"/>
      <c r="AQ537" t="inlineStr">
        <is>
          <t>x</t>
        </is>
      </c>
      <c r="AR537" t="inlineStr">
        <is>
          <t>B: 22x32
F: 38x42</t>
        </is>
      </c>
      <c r="AS537" t="inlineStr"/>
      <c r="AT537" t="inlineStr"/>
      <c r="AU537" t="inlineStr"/>
      <c r="AV537" t="inlineStr"/>
      <c r="AW537" t="inlineStr"/>
      <c r="AX537" t="inlineStr">
        <is>
          <t>110</t>
        </is>
      </c>
      <c r="AY537" t="inlineStr"/>
      <c r="AZ537" t="inlineStr">
        <is>
          <t>x</t>
        </is>
      </c>
      <c r="BA537" t="inlineStr"/>
      <c r="BB537" t="inlineStr">
        <is>
          <t>ja vor</t>
        </is>
      </c>
      <c r="BC537" t="n">
        <v>0.5</v>
      </c>
      <c r="BD537" t="inlineStr"/>
      <c r="BE537" t="inlineStr">
        <is>
          <t>Gewebe</t>
        </is>
      </c>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is>
          <t>x</t>
        </is>
      </c>
      <c r="CL537" t="inlineStr"/>
      <c r="CM537" t="inlineStr"/>
      <c r="CN537" t="inlineStr"/>
      <c r="CO537" t="inlineStr"/>
      <c r="CP537" t="inlineStr"/>
      <c r="CQ537" t="inlineStr"/>
      <c r="CR537" t="inlineStr"/>
      <c r="CS537" t="inlineStr"/>
      <c r="CT537" t="n">
        <v>0.5</v>
      </c>
      <c r="CU537" t="inlineStr">
        <is>
          <t>Falttafel mit Rissen</t>
        </is>
      </c>
    </row>
    <row r="538">
      <c r="A538" t="b">
        <v>1</v>
      </c>
      <c r="B538" t="inlineStr"/>
      <c r="C538" t="inlineStr">
        <is>
          <t>L-1556-760221472</t>
        </is>
      </c>
      <c r="D538" t="inlineStr">
        <is>
          <t>1250541085</t>
        </is>
      </c>
      <c r="E538" t="inlineStr">
        <is>
          <t>Qd</t>
        </is>
      </c>
      <c r="F538" t="inlineStr"/>
      <c r="G538" t="inlineStr">
        <is>
          <t>III 57, 14</t>
        </is>
      </c>
      <c r="H538" t="inlineStr">
        <is>
          <t>III 57, 14</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row>
    <row r="539">
      <c r="A539" t="b">
        <v>0</v>
      </c>
      <c r="B539" t="n">
        <v>488</v>
      </c>
      <c r="C539" t="inlineStr">
        <is>
          <t>L-1556-158414543</t>
        </is>
      </c>
      <c r="D539" t="inlineStr">
        <is>
          <t>994952139</t>
        </is>
      </c>
      <c r="E539" t="inlineStr"/>
      <c r="F539" t="inlineStr">
        <is>
          <t>https://portal.dnb.de/opac.htm?method=simpleSearch&amp;cqlMode=true&amp;query=idn%3D994952139</t>
        </is>
      </c>
      <c r="G539" t="inlineStr">
        <is>
          <t>III 57, 14 (angebunden)</t>
        </is>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n">
        <v>0</v>
      </c>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row>
    <row r="540">
      <c r="A540" t="b">
        <v>1</v>
      </c>
      <c r="B540" t="n">
        <v>489</v>
      </c>
      <c r="C540" t="inlineStr">
        <is>
          <t>L-1555-315220481</t>
        </is>
      </c>
      <c r="D540" t="inlineStr">
        <is>
          <t>1066800626</t>
        </is>
      </c>
      <c r="E540" t="inlineStr">
        <is>
          <t>Aaf</t>
        </is>
      </c>
      <c r="F540" t="inlineStr">
        <is>
          <t>https://portal.dnb.de/opac.htm?method=simpleSearch&amp;cqlMode=true&amp;query=idn%3D1066800626</t>
        </is>
      </c>
      <c r="G540" t="inlineStr">
        <is>
          <t>III 57, 15</t>
        </is>
      </c>
      <c r="H540" t="inlineStr">
        <is>
          <t>III 57, 15</t>
        </is>
      </c>
      <c r="I540" t="inlineStr">
        <is>
          <t>X</t>
        </is>
      </c>
      <c r="J540" t="inlineStr">
        <is>
          <t>Ledereinband</t>
        </is>
      </c>
      <c r="K540" t="inlineStr">
        <is>
          <t>bis 25 cm</t>
        </is>
      </c>
      <c r="L540" t="inlineStr">
        <is>
          <t>nur sehr geringer Öffnungswinkel</t>
        </is>
      </c>
      <c r="M540" t="inlineStr">
        <is>
          <t>fester Rücken mit Schmuckprägung</t>
        </is>
      </c>
      <c r="N540" t="inlineStr"/>
      <c r="O540" t="inlineStr">
        <is>
          <t>Kassette</t>
        </is>
      </c>
      <c r="P540" t="inlineStr">
        <is>
          <t>Nein</t>
        </is>
      </c>
      <c r="Q540" t="n">
        <v>0</v>
      </c>
      <c r="R540" t="inlineStr"/>
      <c r="S540" t="inlineStr"/>
      <c r="T540" t="inlineStr"/>
      <c r="U540" t="inlineStr"/>
      <c r="V540" t="inlineStr"/>
      <c r="W540" t="inlineStr"/>
      <c r="X540" t="inlineStr"/>
      <c r="Y540" t="inlineStr"/>
      <c r="Z540" t="inlineStr"/>
      <c r="AA540" t="inlineStr">
        <is>
          <t>L</t>
        </is>
      </c>
      <c r="AB540" t="inlineStr"/>
      <c r="AC540" t="inlineStr">
        <is>
          <t>x</t>
        </is>
      </c>
      <c r="AD540" t="inlineStr">
        <is>
          <t>f/V</t>
        </is>
      </c>
      <c r="AE540" t="inlineStr"/>
      <c r="AF540" t="inlineStr"/>
      <c r="AG540" t="inlineStr"/>
      <c r="AH540" t="inlineStr"/>
      <c r="AI540" t="inlineStr"/>
      <c r="AJ540" t="inlineStr">
        <is>
          <t>Pa</t>
        </is>
      </c>
      <c r="AK540" t="inlineStr"/>
      <c r="AL540" t="inlineStr"/>
      <c r="AM540" t="inlineStr"/>
      <c r="AN540" t="inlineStr"/>
      <c r="AO540" t="inlineStr"/>
      <c r="AP540" t="inlineStr"/>
      <c r="AQ540" t="inlineStr"/>
      <c r="AR540" t="inlineStr"/>
      <c r="AS540" t="inlineStr"/>
      <c r="AT540" t="inlineStr"/>
      <c r="AU540" t="inlineStr"/>
      <c r="AV540" t="n">
        <v>4</v>
      </c>
      <c r="AW540" t="inlineStr"/>
      <c r="AX540" t="inlineStr">
        <is>
          <t>0</t>
        </is>
      </c>
      <c r="AY540" t="inlineStr"/>
      <c r="AZ540" t="inlineStr"/>
      <c r="BA540" t="inlineStr"/>
      <c r="BB540" t="inlineStr">
        <is>
          <t>n</t>
        </is>
      </c>
      <c r="BC540" t="n">
        <v>0</v>
      </c>
      <c r="BD540" t="inlineStr"/>
      <c r="BE540" t="inlineStr">
        <is>
          <t>Gewebe</t>
        </is>
      </c>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row>
    <row r="541">
      <c r="A541" t="b">
        <v>0</v>
      </c>
      <c r="B541" t="n">
        <v>501</v>
      </c>
      <c r="C541" t="inlineStr">
        <is>
          <t>L-1524-31549333X</t>
        </is>
      </c>
      <c r="D541" t="inlineStr">
        <is>
          <t>1066963053</t>
        </is>
      </c>
      <c r="E541" t="inlineStr"/>
      <c r="F541" t="inlineStr">
        <is>
          <t>https://portal.dnb.de/opac.htm?method=simpleSearch&amp;cqlMode=true&amp;query=idn%3D1066963053</t>
        </is>
      </c>
      <c r="G541" t="inlineStr">
        <is>
          <t>III 58, 1</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n">
        <v>0</v>
      </c>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row>
    <row r="542">
      <c r="A542" t="b">
        <v>1</v>
      </c>
      <c r="B542" t="inlineStr"/>
      <c r="C542" t="inlineStr">
        <is>
          <t>L-9999-414833384</t>
        </is>
      </c>
      <c r="D542" t="inlineStr">
        <is>
          <t>1138316458</t>
        </is>
      </c>
      <c r="E542" t="inlineStr">
        <is>
          <t>Qd</t>
        </is>
      </c>
      <c r="F542" t="inlineStr"/>
      <c r="G542" t="inlineStr">
        <is>
          <t>III 58, 1</t>
        </is>
      </c>
      <c r="H542" t="inlineStr">
        <is>
          <t>III 58, 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row>
    <row r="543">
      <c r="A543" t="b">
        <v>0</v>
      </c>
      <c r="B543" t="n">
        <v>504</v>
      </c>
      <c r="C543" t="inlineStr">
        <is>
          <t>L-1875-670821322</t>
        </is>
      </c>
      <c r="D543" t="inlineStr">
        <is>
          <t>120880068X</t>
        </is>
      </c>
      <c r="E543" t="inlineStr"/>
      <c r="F543" t="inlineStr">
        <is>
          <t>https://portal.dnb.de/opac.htm?method=simpleSearch&amp;cqlMode=true&amp;query=idn%3D120880068X</t>
        </is>
      </c>
      <c r="G543" t="inlineStr">
        <is>
          <t>III 58, 1 (1.angebundenes Werk)</t>
        </is>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n">
        <v>0</v>
      </c>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row>
    <row r="544">
      <c r="A544" t="b">
        <v>1</v>
      </c>
      <c r="B544" t="n">
        <v>502</v>
      </c>
      <c r="C544" t="inlineStr">
        <is>
          <t>L-1534-154007358</t>
        </is>
      </c>
      <c r="D544" t="inlineStr">
        <is>
          <t>993918859</t>
        </is>
      </c>
      <c r="E544" t="inlineStr">
        <is>
          <t>Aal</t>
        </is>
      </c>
      <c r="F544" t="inlineStr">
        <is>
          <t>https://portal.dnb.de/opac.htm?method=simpleSearch&amp;cqlMode=true&amp;query=idn%3D993918859</t>
        </is>
      </c>
      <c r="G544" t="inlineStr">
        <is>
          <t>III 58, 2</t>
        </is>
      </c>
      <c r="H544" t="inlineStr">
        <is>
          <t>III 58, 2</t>
        </is>
      </c>
      <c r="I544" t="inlineStr">
        <is>
          <t>X</t>
        </is>
      </c>
      <c r="J544" t="inlineStr">
        <is>
          <t>Gewebeeinband</t>
        </is>
      </c>
      <c r="K544" t="inlineStr">
        <is>
          <t>bis 25 cm</t>
        </is>
      </c>
      <c r="L544" t="inlineStr">
        <is>
          <t>80° bis 110°, einseitig digitalisierbar?</t>
        </is>
      </c>
      <c r="M544" t="inlineStr">
        <is>
          <t>hohler Rücken</t>
        </is>
      </c>
      <c r="N544" t="inlineStr"/>
      <c r="O544" t="inlineStr"/>
      <c r="P544" t="inlineStr"/>
      <c r="Q544" t="n">
        <v>0</v>
      </c>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n">
        <v>0</v>
      </c>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row>
    <row r="545">
      <c r="A545" t="b">
        <v>1</v>
      </c>
      <c r="B545" t="n">
        <v>503</v>
      </c>
      <c r="C545" t="inlineStr">
        <is>
          <t>L-1537-315492368</t>
        </is>
      </c>
      <c r="D545" t="inlineStr">
        <is>
          <t>1066961964</t>
        </is>
      </c>
      <c r="E545" t="inlineStr">
        <is>
          <t>Aaf</t>
        </is>
      </c>
      <c r="F545" t="inlineStr">
        <is>
          <t>https://portal.dnb.de/opac.htm?method=simpleSearch&amp;cqlMode=true&amp;query=idn%3D1066961964</t>
        </is>
      </c>
      <c r="G545" t="inlineStr">
        <is>
          <t>III 58, 3</t>
        </is>
      </c>
      <c r="H545" t="inlineStr">
        <is>
          <t>III 58, 3</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n">
        <v>0</v>
      </c>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row>
    <row r="546">
      <c r="A546" t="b">
        <v>1</v>
      </c>
      <c r="B546" t="n">
        <v>505</v>
      </c>
      <c r="C546" t="inlineStr">
        <is>
          <t>L-1546-167294946</t>
        </is>
      </c>
      <c r="D546" t="inlineStr">
        <is>
          <t>99897188X</t>
        </is>
      </c>
      <c r="E546" t="inlineStr">
        <is>
          <t>Aal</t>
        </is>
      </c>
      <c r="F546" t="inlineStr">
        <is>
          <t>https://portal.dnb.de/opac.htm?method=simpleSearch&amp;cqlMode=true&amp;query=idn%3D99897188X</t>
        </is>
      </c>
      <c r="G546" t="inlineStr">
        <is>
          <t>III 58, 3 a</t>
        </is>
      </c>
      <c r="H546" t="inlineStr">
        <is>
          <t>III 58, 3 a</t>
        </is>
      </c>
      <c r="I546" t="inlineStr"/>
      <c r="J546" t="inlineStr">
        <is>
          <t>Papier- oder Pappeinband</t>
        </is>
      </c>
      <c r="K546" t="inlineStr">
        <is>
          <t>bis 25 cm</t>
        </is>
      </c>
      <c r="L546" t="inlineStr">
        <is>
          <t>180°</t>
        </is>
      </c>
      <c r="M546" t="inlineStr"/>
      <c r="N546" t="inlineStr"/>
      <c r="O546" t="inlineStr"/>
      <c r="P546" t="inlineStr"/>
      <c r="Q546" t="n">
        <v>0</v>
      </c>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n">
        <v>0</v>
      </c>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row>
    <row r="547">
      <c r="A547" t="b">
        <v>1</v>
      </c>
      <c r="B547" t="n">
        <v>506</v>
      </c>
      <c r="C547" t="inlineStr">
        <is>
          <t>L-1548-154006998</t>
        </is>
      </c>
      <c r="D547" t="inlineStr">
        <is>
          <t>993918581</t>
        </is>
      </c>
      <c r="E547" t="inlineStr">
        <is>
          <t>Aal</t>
        </is>
      </c>
      <c r="F547" t="inlineStr">
        <is>
          <t>https://portal.dnb.de/opac.htm?method=simpleSearch&amp;cqlMode=true&amp;query=idn%3D993918581</t>
        </is>
      </c>
      <c r="G547" t="inlineStr">
        <is>
          <t>III 58, 3 b</t>
        </is>
      </c>
      <c r="H547" t="inlineStr">
        <is>
          <t>III 58, 3 b</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n">
        <v>0</v>
      </c>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row>
    <row r="548">
      <c r="A548" t="b">
        <v>1</v>
      </c>
      <c r="B548" t="n">
        <v>507</v>
      </c>
      <c r="C548" t="inlineStr">
        <is>
          <t>L-1548-154041092</t>
        </is>
      </c>
      <c r="D548" t="inlineStr">
        <is>
          <t>993931456</t>
        </is>
      </c>
      <c r="E548" t="inlineStr">
        <is>
          <t>Aal</t>
        </is>
      </c>
      <c r="F548" t="inlineStr">
        <is>
          <t>https://portal.dnb.de/opac.htm?method=simpleSearch&amp;cqlMode=true&amp;query=idn%3D993931456</t>
        </is>
      </c>
      <c r="G548" t="inlineStr">
        <is>
          <t>III 58, 3 c</t>
        </is>
      </c>
      <c r="H548" t="inlineStr">
        <is>
          <t>III 58, 3 c</t>
        </is>
      </c>
      <c r="I548" t="inlineStr"/>
      <c r="J548" t="inlineStr">
        <is>
          <t>Halbpergamentband</t>
        </is>
      </c>
      <c r="K548" t="inlineStr">
        <is>
          <t>bis 25 cm</t>
        </is>
      </c>
      <c r="L548" t="inlineStr">
        <is>
          <t>180°</t>
        </is>
      </c>
      <c r="M548" t="inlineStr"/>
      <c r="N548" t="inlineStr"/>
      <c r="O548" t="inlineStr"/>
      <c r="P548" t="inlineStr"/>
      <c r="Q548" t="n">
        <v>0</v>
      </c>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n">
        <v>0</v>
      </c>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row>
    <row r="549">
      <c r="A549" t="b">
        <v>1</v>
      </c>
      <c r="B549" t="n">
        <v>508</v>
      </c>
      <c r="C549" t="inlineStr">
        <is>
          <t>L-1548-153700858</t>
        </is>
      </c>
      <c r="D549" t="inlineStr">
        <is>
          <t>993850308</t>
        </is>
      </c>
      <c r="E549" t="inlineStr">
        <is>
          <t>Aal</t>
        </is>
      </c>
      <c r="F549" t="inlineStr">
        <is>
          <t>https://portal.dnb.de/opac.htm?method=simpleSearch&amp;cqlMode=true&amp;query=idn%3D993850308</t>
        </is>
      </c>
      <c r="G549" t="inlineStr">
        <is>
          <t>III 58, 3 d</t>
        </is>
      </c>
      <c r="H549" t="inlineStr">
        <is>
          <t>III 58, 3 d</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n">
        <v>0</v>
      </c>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row>
    <row r="550">
      <c r="A550" t="b">
        <v>1</v>
      </c>
      <c r="B550" t="n">
        <v>509</v>
      </c>
      <c r="C550" t="inlineStr">
        <is>
          <t>L-1548-16758801X</t>
        </is>
      </c>
      <c r="D550" t="inlineStr">
        <is>
          <t>999128655</t>
        </is>
      </c>
      <c r="E550" t="inlineStr">
        <is>
          <t>Aal</t>
        </is>
      </c>
      <c r="F550" t="inlineStr">
        <is>
          <t>https://portal.dnb.de/opac.htm?method=simpleSearch&amp;cqlMode=true&amp;query=idn%3D999128655</t>
        </is>
      </c>
      <c r="G550" t="inlineStr">
        <is>
          <t>III 58, 3 e</t>
        </is>
      </c>
      <c r="H550" t="inlineStr">
        <is>
          <t>III 58, 3 e</t>
        </is>
      </c>
      <c r="I550" t="inlineStr"/>
      <c r="J550" t="inlineStr">
        <is>
          <t>Papier- oder Pappeinband</t>
        </is>
      </c>
      <c r="K550" t="inlineStr">
        <is>
          <t>bis 25 cm</t>
        </is>
      </c>
      <c r="L550" t="inlineStr">
        <is>
          <t>180°</t>
        </is>
      </c>
      <c r="M550" t="inlineStr">
        <is>
          <t>hohler Rücken</t>
        </is>
      </c>
      <c r="N550" t="inlineStr"/>
      <c r="O550" t="inlineStr"/>
      <c r="P550" t="inlineStr">
        <is>
          <t>Signaturfahne austauschen</t>
        </is>
      </c>
      <c r="Q550" t="n">
        <v>0</v>
      </c>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n">
        <v>0</v>
      </c>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row>
    <row r="551">
      <c r="A551" t="b">
        <v>1</v>
      </c>
      <c r="B551" t="n">
        <v>510</v>
      </c>
      <c r="C551" t="inlineStr">
        <is>
          <t>L-1549-169167011</t>
        </is>
      </c>
      <c r="D551" t="inlineStr">
        <is>
          <t>999794914</t>
        </is>
      </c>
      <c r="E551" t="inlineStr">
        <is>
          <t>Aal</t>
        </is>
      </c>
      <c r="F551" t="inlineStr">
        <is>
          <t>https://portal.dnb.de/opac.htm?method=simpleSearch&amp;cqlMode=true&amp;query=idn%3D999794914</t>
        </is>
      </c>
      <c r="G551" t="inlineStr">
        <is>
          <t>III 58, 3 f</t>
        </is>
      </c>
      <c r="H551" t="inlineStr">
        <is>
          <t>III 58, 3 f</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n">
        <v>0</v>
      </c>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row>
    <row r="552">
      <c r="A552" t="b">
        <v>1</v>
      </c>
      <c r="B552" t="n">
        <v>511</v>
      </c>
      <c r="C552" t="inlineStr">
        <is>
          <t>L-1549-154523437</t>
        </is>
      </c>
      <c r="D552" t="inlineStr">
        <is>
          <t>994116098</t>
        </is>
      </c>
      <c r="E552" t="inlineStr">
        <is>
          <t>Aal</t>
        </is>
      </c>
      <c r="F552" t="inlineStr">
        <is>
          <t>https://portal.dnb.de/opac.htm?method=simpleSearch&amp;cqlMode=true&amp;query=idn%3D994116098</t>
        </is>
      </c>
      <c r="G552" t="inlineStr">
        <is>
          <t>III 58, 3 g</t>
        </is>
      </c>
      <c r="H552" t="inlineStr">
        <is>
          <t>III 58, 3 g</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n">
        <v>0</v>
      </c>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row>
    <row r="553">
      <c r="A553" t="b">
        <v>1</v>
      </c>
      <c r="B553" t="n">
        <v>512</v>
      </c>
      <c r="C553" t="inlineStr">
        <is>
          <t>L-1549-154872075</t>
        </is>
      </c>
      <c r="D553" t="inlineStr">
        <is>
          <t>994252374</t>
        </is>
      </c>
      <c r="E553" t="inlineStr">
        <is>
          <t>Aal</t>
        </is>
      </c>
      <c r="F553" t="inlineStr">
        <is>
          <t>https://portal.dnb.de/opac.htm?method=simpleSearch&amp;cqlMode=true&amp;query=idn%3D994252374</t>
        </is>
      </c>
      <c r="G553" t="inlineStr">
        <is>
          <t>III 58, 3 h</t>
        </is>
      </c>
      <c r="H553" t="inlineStr">
        <is>
          <t>III 58, 3 h</t>
        </is>
      </c>
      <c r="I553" t="inlineStr"/>
      <c r="J553" t="inlineStr">
        <is>
          <t>Halbpergamentband</t>
        </is>
      </c>
      <c r="K553" t="inlineStr">
        <is>
          <t>bis 25 cm</t>
        </is>
      </c>
      <c r="L553" t="inlineStr">
        <is>
          <t>180°</t>
        </is>
      </c>
      <c r="M553" t="inlineStr">
        <is>
          <t>hohler Rücken</t>
        </is>
      </c>
      <c r="N553" t="inlineStr"/>
      <c r="O553" t="inlineStr"/>
      <c r="P553" t="inlineStr"/>
      <c r="Q553" t="n">
        <v>0</v>
      </c>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n">
        <v>0</v>
      </c>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row>
    <row r="554">
      <c r="A554" t="b">
        <v>1</v>
      </c>
      <c r="B554" t="n">
        <v>513</v>
      </c>
      <c r="C554" t="inlineStr">
        <is>
          <t>L-1549-15453336X</t>
        </is>
      </c>
      <c r="D554" t="inlineStr">
        <is>
          <t>572342640</t>
        </is>
      </c>
      <c r="E554" t="inlineStr">
        <is>
          <t>Aal</t>
        </is>
      </c>
      <c r="F554" t="inlineStr">
        <is>
          <t>https://portal.dnb.de/opac.htm?method=simpleSearch&amp;cqlMode=true&amp;query=idn%3D572342640</t>
        </is>
      </c>
      <c r="G554" t="inlineStr">
        <is>
          <t>III 58, 3 i</t>
        </is>
      </c>
      <c r="H554" t="inlineStr">
        <is>
          <t>III 58, 3 i</t>
        </is>
      </c>
      <c r="I554" t="inlineStr"/>
      <c r="J554" t="inlineStr">
        <is>
          <t>Halbpergamentband</t>
        </is>
      </c>
      <c r="K554" t="inlineStr">
        <is>
          <t>bis 25 cm</t>
        </is>
      </c>
      <c r="L554" t="inlineStr">
        <is>
          <t>180°</t>
        </is>
      </c>
      <c r="M554" t="inlineStr"/>
      <c r="N554" t="inlineStr"/>
      <c r="O554" t="inlineStr"/>
      <c r="P554" t="inlineStr"/>
      <c r="Q554" t="n">
        <v>0</v>
      </c>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n">
        <v>0</v>
      </c>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row>
    <row r="555">
      <c r="A555" t="b">
        <v>1</v>
      </c>
      <c r="B555" t="n">
        <v>514</v>
      </c>
      <c r="C555" t="inlineStr">
        <is>
          <t>L-1549-15453353X</t>
        </is>
      </c>
      <c r="D555" t="inlineStr">
        <is>
          <t>572342640</t>
        </is>
      </c>
      <c r="E555" t="inlineStr">
        <is>
          <t>Aal</t>
        </is>
      </c>
      <c r="F555" t="inlineStr">
        <is>
          <t>https://portal.dnb.de/opac.htm?method=simpleSearch&amp;cqlMode=true&amp;query=idn%3D572342640</t>
        </is>
      </c>
      <c r="G555" t="inlineStr">
        <is>
          <t>III 58, 3 ia</t>
        </is>
      </c>
      <c r="H555" t="inlineStr">
        <is>
          <t>III 58, 3 ia</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n">
        <v>0</v>
      </c>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row>
    <row r="556">
      <c r="A556" t="b">
        <v>1</v>
      </c>
      <c r="B556" t="n">
        <v>515</v>
      </c>
      <c r="C556" t="inlineStr">
        <is>
          <t>L-1965-159364442</t>
        </is>
      </c>
      <c r="D556" t="inlineStr">
        <is>
          <t>995380783</t>
        </is>
      </c>
      <c r="E556" t="inlineStr">
        <is>
          <t>Aal</t>
        </is>
      </c>
      <c r="F556" t="inlineStr">
        <is>
          <t>https://portal.dnb.de/opac.htm?method=simpleSearch&amp;cqlMode=true&amp;query=idn%3D995380783</t>
        </is>
      </c>
      <c r="G556" t="inlineStr">
        <is>
          <t>III 58, 3 k</t>
        </is>
      </c>
      <c r="H556" t="inlineStr">
        <is>
          <t>III 58, 3 k</t>
        </is>
      </c>
      <c r="I556" t="inlineStr"/>
      <c r="J556" t="inlineStr">
        <is>
          <t>Halbpergamentband</t>
        </is>
      </c>
      <c r="K556" t="inlineStr">
        <is>
          <t>bis 25 cm</t>
        </is>
      </c>
      <c r="L556" t="inlineStr">
        <is>
          <t>180°</t>
        </is>
      </c>
      <c r="M556" t="inlineStr"/>
      <c r="N556" t="inlineStr"/>
      <c r="O556" t="inlineStr"/>
      <c r="P556" t="inlineStr"/>
      <c r="Q556" t="n">
        <v>0</v>
      </c>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n">
        <v>0</v>
      </c>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row>
    <row r="557">
      <c r="A557" t="b">
        <v>1</v>
      </c>
      <c r="B557" t="n">
        <v>516</v>
      </c>
      <c r="C557" t="inlineStr">
        <is>
          <t>L-1550-167081977</t>
        </is>
      </c>
      <c r="D557" t="inlineStr">
        <is>
          <t>998859680</t>
        </is>
      </c>
      <c r="E557" t="inlineStr">
        <is>
          <t>Aal</t>
        </is>
      </c>
      <c r="F557" t="inlineStr">
        <is>
          <t>https://portal.dnb.de/opac.htm?method=simpleSearch&amp;cqlMode=true&amp;query=idn%3D998859680</t>
        </is>
      </c>
      <c r="G557" t="inlineStr">
        <is>
          <t>III 58, 3 m</t>
        </is>
      </c>
      <c r="H557" t="inlineStr">
        <is>
          <t>III 58, 3 m</t>
        </is>
      </c>
      <c r="I557" t="inlineStr"/>
      <c r="J557" t="inlineStr">
        <is>
          <t>Halbpergamentband</t>
        </is>
      </c>
      <c r="K557" t="inlineStr">
        <is>
          <t>bis 25 cm</t>
        </is>
      </c>
      <c r="L557" t="inlineStr">
        <is>
          <t>180°</t>
        </is>
      </c>
      <c r="M557" t="inlineStr">
        <is>
          <t>hohler Rücken</t>
        </is>
      </c>
      <c r="N557" t="inlineStr"/>
      <c r="O557" t="inlineStr"/>
      <c r="P557" t="inlineStr"/>
      <c r="Q557" t="n">
        <v>0</v>
      </c>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n">
        <v>0</v>
      </c>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row>
    <row r="558">
      <c r="A558" t="b">
        <v>1</v>
      </c>
      <c r="B558" t="n">
        <v>517</v>
      </c>
      <c r="C558" t="inlineStr">
        <is>
          <t>L-1559-179548115</t>
        </is>
      </c>
      <c r="D558" t="inlineStr">
        <is>
          <t>1003362400</t>
        </is>
      </c>
      <c r="E558" t="inlineStr">
        <is>
          <t>Aal</t>
        </is>
      </c>
      <c r="F558" t="inlineStr">
        <is>
          <t>https://portal.dnb.de/opac.htm?method=simpleSearch&amp;cqlMode=true&amp;query=idn%3D1003362400</t>
        </is>
      </c>
      <c r="G558" t="inlineStr">
        <is>
          <t>III 58, 3 n</t>
        </is>
      </c>
      <c r="H558" t="inlineStr">
        <is>
          <t>III 58, 3 n</t>
        </is>
      </c>
      <c r="I558" t="inlineStr"/>
      <c r="J558" t="inlineStr">
        <is>
          <t>Halbledereinband</t>
        </is>
      </c>
      <c r="K558" t="inlineStr">
        <is>
          <t>bis 25 cm</t>
        </is>
      </c>
      <c r="L558" t="inlineStr">
        <is>
          <t>180°</t>
        </is>
      </c>
      <c r="M558" t="inlineStr"/>
      <c r="N558" t="inlineStr"/>
      <c r="O558" t="inlineStr"/>
      <c r="P558" t="inlineStr"/>
      <c r="Q558" t="n">
        <v>0</v>
      </c>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n">
        <v>0</v>
      </c>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row>
    <row r="559">
      <c r="A559" t="b">
        <v>1</v>
      </c>
      <c r="B559" t="n">
        <v>518</v>
      </c>
      <c r="C559" t="inlineStr">
        <is>
          <t>L-1551-154031127</t>
        </is>
      </c>
      <c r="D559" t="inlineStr">
        <is>
          <t>993921655</t>
        </is>
      </c>
      <c r="E559" t="inlineStr">
        <is>
          <t>Aal</t>
        </is>
      </c>
      <c r="F559" t="inlineStr">
        <is>
          <t>https://portal.dnb.de/opac.htm?method=simpleSearch&amp;cqlMode=true&amp;query=idn%3D993921655</t>
        </is>
      </c>
      <c r="G559" t="inlineStr">
        <is>
          <t>III 58, 3 o</t>
        </is>
      </c>
      <c r="H559" t="inlineStr">
        <is>
          <t>III 58, 3 o</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n">
        <v>0</v>
      </c>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row>
    <row r="560">
      <c r="A560" t="b">
        <v>1</v>
      </c>
      <c r="B560" t="n">
        <v>519</v>
      </c>
      <c r="C560" t="inlineStr">
        <is>
          <t>L-1551-154011436</t>
        </is>
      </c>
      <c r="D560" t="inlineStr">
        <is>
          <t>993919928</t>
        </is>
      </c>
      <c r="E560" t="inlineStr">
        <is>
          <t>Aal</t>
        </is>
      </c>
      <c r="F560" t="inlineStr">
        <is>
          <t>https://portal.dnb.de/opac.htm?method=simpleSearch&amp;cqlMode=true&amp;query=idn%3D993919928</t>
        </is>
      </c>
      <c r="G560" t="inlineStr">
        <is>
          <t>III 58, 3 p</t>
        </is>
      </c>
      <c r="H560" t="inlineStr">
        <is>
          <t>III 58, 3 p</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n">
        <v>0</v>
      </c>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row>
    <row r="561">
      <c r="A561" t="b">
        <v>1</v>
      </c>
      <c r="B561" t="n">
        <v>520</v>
      </c>
      <c r="C561" t="inlineStr">
        <is>
          <t>L-1551-154007749</t>
        </is>
      </c>
      <c r="D561" t="inlineStr">
        <is>
          <t>993919243</t>
        </is>
      </c>
      <c r="E561" t="inlineStr">
        <is>
          <t>Aal</t>
        </is>
      </c>
      <c r="F561" t="inlineStr">
        <is>
          <t>https://portal.dnb.de/opac.htm?method=simpleSearch&amp;cqlMode=true&amp;query=idn%3D993919243</t>
        </is>
      </c>
      <c r="G561" t="inlineStr">
        <is>
          <t>III 58, 3 q</t>
        </is>
      </c>
      <c r="H561" t="inlineStr">
        <is>
          <t>III 58, 3 q</t>
        </is>
      </c>
      <c r="I561" t="inlineStr"/>
      <c r="J561" t="inlineStr">
        <is>
          <t>Halbpergamentband</t>
        </is>
      </c>
      <c r="K561" t="inlineStr">
        <is>
          <t>bis 25 cm</t>
        </is>
      </c>
      <c r="L561" t="inlineStr">
        <is>
          <t>180°</t>
        </is>
      </c>
      <c r="M561" t="inlineStr"/>
      <c r="N561" t="inlineStr"/>
      <c r="O561" t="inlineStr"/>
      <c r="P561" t="inlineStr"/>
      <c r="Q561" t="n">
        <v>0</v>
      </c>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n">
        <v>0</v>
      </c>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row>
    <row r="562">
      <c r="A562" t="b">
        <v>1</v>
      </c>
      <c r="B562" t="n">
        <v>521</v>
      </c>
      <c r="C562" t="inlineStr">
        <is>
          <t>L-1551-154007935</t>
        </is>
      </c>
      <c r="D562" t="inlineStr">
        <is>
          <t>996746560</t>
        </is>
      </c>
      <c r="E562" t="inlineStr">
        <is>
          <t>Aal</t>
        </is>
      </c>
      <c r="F562" t="inlineStr">
        <is>
          <t>https://portal.dnb.de/opac.htm?method=simpleSearch&amp;cqlMode=true&amp;query=idn%3D996746560</t>
        </is>
      </c>
      <c r="G562" t="inlineStr">
        <is>
          <t>III 58, 3 qa</t>
        </is>
      </c>
      <c r="H562" t="inlineStr">
        <is>
          <t>III 58, 3 qa</t>
        </is>
      </c>
      <c r="I562" t="inlineStr"/>
      <c r="J562" t="inlineStr">
        <is>
          <t>Halbpergamentband</t>
        </is>
      </c>
      <c r="K562" t="inlineStr">
        <is>
          <t>bis 25 cm</t>
        </is>
      </c>
      <c r="L562" t="inlineStr">
        <is>
          <t>180°</t>
        </is>
      </c>
      <c r="M562" t="inlineStr"/>
      <c r="N562" t="inlineStr"/>
      <c r="O562" t="inlineStr"/>
      <c r="P562" t="inlineStr"/>
      <c r="Q562" t="n">
        <v>0</v>
      </c>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n">
        <v>0</v>
      </c>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row>
    <row r="563">
      <c r="A563" t="b">
        <v>1</v>
      </c>
      <c r="B563" t="n">
        <v>522</v>
      </c>
      <c r="C563" t="inlineStr">
        <is>
          <t>L-1552-16708402X</t>
        </is>
      </c>
      <c r="D563" t="inlineStr">
        <is>
          <t>998861545</t>
        </is>
      </c>
      <c r="E563" t="inlineStr">
        <is>
          <t>Aal</t>
        </is>
      </c>
      <c r="F563" t="inlineStr">
        <is>
          <t>https://portal.dnb.de/opac.htm?method=simpleSearch&amp;cqlMode=true&amp;query=idn%3D998861545</t>
        </is>
      </c>
      <c r="G563" t="inlineStr">
        <is>
          <t>III 58, 3 r</t>
        </is>
      </c>
      <c r="H563" t="inlineStr">
        <is>
          <t>III 58, 3 r</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n">
        <v>0</v>
      </c>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row>
    <row r="564">
      <c r="A564" t="b">
        <v>1</v>
      </c>
      <c r="B564" t="n">
        <v>523</v>
      </c>
      <c r="C564" t="inlineStr">
        <is>
          <t>L-1549-154067296</t>
        </is>
      </c>
      <c r="D564" t="inlineStr">
        <is>
          <t>993944442</t>
        </is>
      </c>
      <c r="E564" t="inlineStr">
        <is>
          <t>Aal</t>
        </is>
      </c>
      <c r="F564" t="inlineStr">
        <is>
          <t>https://portal.dnb.de/opac.htm?method=simpleSearch&amp;cqlMode=true&amp;query=idn%3D993944442</t>
        </is>
      </c>
      <c r="G564" t="inlineStr">
        <is>
          <t>III 58, 3 s</t>
        </is>
      </c>
      <c r="H564" t="inlineStr">
        <is>
          <t>III 58, 3 s</t>
        </is>
      </c>
      <c r="I564" t="inlineStr"/>
      <c r="J564" t="inlineStr">
        <is>
          <t>Halbpergamentband</t>
        </is>
      </c>
      <c r="K564" t="inlineStr">
        <is>
          <t>bis 25 cm</t>
        </is>
      </c>
      <c r="L564" t="inlineStr">
        <is>
          <t>180°</t>
        </is>
      </c>
      <c r="M564" t="inlineStr"/>
      <c r="N564" t="inlineStr"/>
      <c r="O564" t="inlineStr"/>
      <c r="P564" t="inlineStr"/>
      <c r="Q564" t="n">
        <v>0</v>
      </c>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n">
        <v>0</v>
      </c>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row>
    <row r="565">
      <c r="A565" t="b">
        <v>1</v>
      </c>
      <c r="B565" t="n">
        <v>524</v>
      </c>
      <c r="C565" t="inlineStr">
        <is>
          <t>L-1536-170698769</t>
        </is>
      </c>
      <c r="D565" t="inlineStr">
        <is>
          <t>1000481581</t>
        </is>
      </c>
      <c r="E565" t="inlineStr">
        <is>
          <t>Aal</t>
        </is>
      </c>
      <c r="F565" t="inlineStr">
        <is>
          <t>https://portal.dnb.de/opac.htm?method=simpleSearch&amp;cqlMode=true&amp;query=idn%3D1000481581</t>
        </is>
      </c>
      <c r="G565" t="inlineStr">
        <is>
          <t>III 58, 3 t</t>
        </is>
      </c>
      <c r="H565" t="inlineStr">
        <is>
          <t>III 58, 3 t</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n">
        <v>0</v>
      </c>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row>
    <row r="566">
      <c r="A566" t="b">
        <v>1</v>
      </c>
      <c r="B566" t="n">
        <v>525</v>
      </c>
      <c r="C566" t="inlineStr">
        <is>
          <t>L-1536-170698726</t>
        </is>
      </c>
      <c r="D566" t="inlineStr">
        <is>
          <t>1000481581</t>
        </is>
      </c>
      <c r="E566" t="inlineStr">
        <is>
          <t>Aal</t>
        </is>
      </c>
      <c r="F566" t="inlineStr">
        <is>
          <t>https://portal.dnb.de/opac.htm?method=simpleSearch&amp;cqlMode=true&amp;query=idn%3D1000481581</t>
        </is>
      </c>
      <c r="G566" t="inlineStr">
        <is>
          <t>III 58, 3 ta</t>
        </is>
      </c>
      <c r="H566" t="inlineStr">
        <is>
          <t>III 58, 3 ta</t>
        </is>
      </c>
      <c r="I566" t="inlineStr"/>
      <c r="J566" t="inlineStr"/>
      <c r="K566" t="inlineStr">
        <is>
          <t>bis 25 cm</t>
        </is>
      </c>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is>
          <t>HPg</t>
        </is>
      </c>
      <c r="AB566" t="inlineStr"/>
      <c r="AC566" t="inlineStr">
        <is>
          <t>x</t>
        </is>
      </c>
      <c r="AD566" t="inlineStr">
        <is>
          <t>h/E</t>
        </is>
      </c>
      <c r="AE566" t="inlineStr"/>
      <c r="AF566" t="inlineStr"/>
      <c r="AG566" t="inlineStr"/>
      <c r="AH566" t="inlineStr"/>
      <c r="AI566" t="inlineStr"/>
      <c r="AJ566" t="inlineStr">
        <is>
          <t>Pa</t>
        </is>
      </c>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is>
          <t>110</t>
        </is>
      </c>
      <c r="AY566" t="inlineStr"/>
      <c r="AZ566" t="inlineStr"/>
      <c r="BA566" t="inlineStr"/>
      <c r="BB566" t="inlineStr">
        <is>
          <t>n</t>
        </is>
      </c>
      <c r="BC566" t="n">
        <v>0</v>
      </c>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row>
    <row r="567">
      <c r="A567" t="b">
        <v>1</v>
      </c>
      <c r="B567" t="n">
        <v>526</v>
      </c>
      <c r="C567" t="inlineStr">
        <is>
          <t>L-1529-167188550</t>
        </is>
      </c>
      <c r="D567" t="inlineStr">
        <is>
          <t>998904147</t>
        </is>
      </c>
      <c r="E567" t="inlineStr">
        <is>
          <t>Aal</t>
        </is>
      </c>
      <c r="F567" t="inlineStr">
        <is>
          <t>https://portal.dnb.de/opac.htm?method=simpleSearch&amp;cqlMode=true&amp;query=idn%3D998904147</t>
        </is>
      </c>
      <c r="G567" t="inlineStr">
        <is>
          <t>III 58, 3 u</t>
        </is>
      </c>
      <c r="H567" t="inlineStr">
        <is>
          <t>III 58, 3 u</t>
        </is>
      </c>
      <c r="I567" t="inlineStr"/>
      <c r="J567" t="inlineStr">
        <is>
          <t>Pergamentband</t>
        </is>
      </c>
      <c r="K567" t="inlineStr">
        <is>
          <t>bis 35 cm</t>
        </is>
      </c>
      <c r="L567" t="inlineStr">
        <is>
          <t>180°</t>
        </is>
      </c>
      <c r="M567" t="inlineStr">
        <is>
          <t>Einband mit Schutz- oder Stoßkanten, hohler Rücken</t>
        </is>
      </c>
      <c r="N567" t="inlineStr"/>
      <c r="O567" t="inlineStr">
        <is>
          <t xml:space="preserve">Papierumschlag </t>
        </is>
      </c>
      <c r="P567" t="inlineStr">
        <is>
          <t>Ja</t>
        </is>
      </c>
      <c r="Q567" t="n">
        <v>0</v>
      </c>
      <c r="R567" t="inlineStr"/>
      <c r="S567" t="inlineStr"/>
      <c r="T567" t="inlineStr"/>
      <c r="U567" t="inlineStr"/>
      <c r="V567" t="inlineStr"/>
      <c r="W567" t="inlineStr"/>
      <c r="X567" t="inlineStr"/>
      <c r="Y567" t="inlineStr"/>
      <c r="Z567" t="inlineStr"/>
      <c r="AA567" t="inlineStr">
        <is>
          <t>Pg</t>
        </is>
      </c>
      <c r="AB567" t="inlineStr"/>
      <c r="AC567" t="inlineStr">
        <is>
          <t>x</t>
        </is>
      </c>
      <c r="AD567" t="inlineStr">
        <is>
          <t>h/E</t>
        </is>
      </c>
      <c r="AE567" t="inlineStr">
        <is>
          <t>x</t>
        </is>
      </c>
      <c r="AF567" t="inlineStr"/>
      <c r="AG567" t="inlineStr"/>
      <c r="AH567" t="inlineStr"/>
      <c r="AI567" t="inlineStr"/>
      <c r="AJ567" t="inlineStr">
        <is>
          <t>Pa</t>
        </is>
      </c>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is>
          <t>110</t>
        </is>
      </c>
      <c r="AY567" t="inlineStr"/>
      <c r="AZ567" t="inlineStr"/>
      <c r="BA567" t="inlineStr"/>
      <c r="BB567" t="inlineStr">
        <is>
          <t>n</t>
        </is>
      </c>
      <c r="BC567" t="n">
        <v>0</v>
      </c>
      <c r="BD567" t="inlineStr"/>
      <c r="BE567" t="inlineStr"/>
      <c r="BF567" t="inlineStr"/>
      <c r="BG567" t="inlineStr"/>
      <c r="BH567" t="inlineStr"/>
      <c r="BI567" t="inlineStr">
        <is>
          <t>x sauer</t>
        </is>
      </c>
      <c r="BJ567" t="inlineStr">
        <is>
          <t>x</t>
        </is>
      </c>
      <c r="BK567" t="inlineStr"/>
      <c r="BL567" t="inlineStr">
        <is>
          <t>x 110</t>
        </is>
      </c>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row>
    <row r="568">
      <c r="A568" t="b">
        <v>1</v>
      </c>
      <c r="B568" t="n">
        <v>527</v>
      </c>
      <c r="C568" t="inlineStr">
        <is>
          <t>L-1550-154656631</t>
        </is>
      </c>
      <c r="D568" t="inlineStr">
        <is>
          <t>994160615</t>
        </is>
      </c>
      <c r="E568" t="inlineStr">
        <is>
          <t>Aal</t>
        </is>
      </c>
      <c r="F568" t="inlineStr">
        <is>
          <t>https://portal.dnb.de/opac.htm?method=simpleSearch&amp;cqlMode=true&amp;query=idn%3D994160615</t>
        </is>
      </c>
      <c r="G568" t="inlineStr">
        <is>
          <t>III 58, 3/1</t>
        </is>
      </c>
      <c r="H568" t="inlineStr">
        <is>
          <t>III 58, 3 l</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n">
        <v>0</v>
      </c>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row>
    <row r="569">
      <c r="A569" t="b">
        <v>1</v>
      </c>
      <c r="B569" t="n">
        <v>528</v>
      </c>
      <c r="C569" t="inlineStr">
        <is>
          <t>L-1548-160372135</t>
        </is>
      </c>
      <c r="D569" t="inlineStr">
        <is>
          <t>995662185</t>
        </is>
      </c>
      <c r="E569" t="inlineStr">
        <is>
          <t>Aal</t>
        </is>
      </c>
      <c r="F569" t="inlineStr">
        <is>
          <t>https://portal.dnb.de/opac.htm?method=simpleSearch&amp;cqlMode=true&amp;query=idn%3D995662185</t>
        </is>
      </c>
      <c r="G569" t="inlineStr">
        <is>
          <t>III 58, 4 b</t>
        </is>
      </c>
      <c r="H569" t="inlineStr">
        <is>
          <t>III 58, 4 b</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n">
        <v>0</v>
      </c>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row>
    <row r="570">
      <c r="A570" t="b">
        <v>1</v>
      </c>
      <c r="B570" t="n">
        <v>529</v>
      </c>
      <c r="C570" t="inlineStr">
        <is>
          <t>L-1549-154040134</t>
        </is>
      </c>
      <c r="D570" t="inlineStr">
        <is>
          <t>993930492</t>
        </is>
      </c>
      <c r="E570" t="inlineStr">
        <is>
          <t>Aal</t>
        </is>
      </c>
      <c r="F570" t="inlineStr">
        <is>
          <t>https://portal.dnb.de/opac.htm?method=simpleSearch&amp;cqlMode=true&amp;query=idn%3D993930492</t>
        </is>
      </c>
      <c r="G570" t="inlineStr">
        <is>
          <t>III 58, 4 c</t>
        </is>
      </c>
      <c r="H570" t="inlineStr">
        <is>
          <t>III 58, 4 c</t>
        </is>
      </c>
      <c r="I570" t="inlineStr"/>
      <c r="J570" t="inlineStr">
        <is>
          <t>Halbpergamentband</t>
        </is>
      </c>
      <c r="K570" t="inlineStr">
        <is>
          <t>bis 25 cm</t>
        </is>
      </c>
      <c r="L570" t="inlineStr">
        <is>
          <t>180°</t>
        </is>
      </c>
      <c r="M570" t="inlineStr"/>
      <c r="N570" t="inlineStr"/>
      <c r="O570" t="inlineStr"/>
      <c r="P570" t="inlineStr"/>
      <c r="Q570" t="n">
        <v>0</v>
      </c>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n">
        <v>0</v>
      </c>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row>
    <row r="571">
      <c r="A571" t="b">
        <v>1</v>
      </c>
      <c r="B571" t="n">
        <v>530</v>
      </c>
      <c r="C571" t="inlineStr">
        <is>
          <t>L-1550-153948892</t>
        </is>
      </c>
      <c r="D571" t="inlineStr">
        <is>
          <t>993885411</t>
        </is>
      </c>
      <c r="E571" t="inlineStr">
        <is>
          <t>Aal</t>
        </is>
      </c>
      <c r="F571" t="inlineStr">
        <is>
          <t>https://portal.dnb.de/opac.htm?method=simpleSearch&amp;cqlMode=true&amp;query=idn%3D993885411</t>
        </is>
      </c>
      <c r="G571" t="inlineStr">
        <is>
          <t>III 58, 4 d</t>
        </is>
      </c>
      <c r="H571" t="inlineStr">
        <is>
          <t>III 58, 4 d</t>
        </is>
      </c>
      <c r="I571" t="inlineStr"/>
      <c r="J571" t="inlineStr">
        <is>
          <t>Halbpergamentband</t>
        </is>
      </c>
      <c r="K571" t="inlineStr">
        <is>
          <t>bis 25 cm</t>
        </is>
      </c>
      <c r="L571" t="inlineStr">
        <is>
          <t>80° bis 110°, einseitig digitalisierbar?</t>
        </is>
      </c>
      <c r="M571" t="inlineStr">
        <is>
          <t>hohler Rücken</t>
        </is>
      </c>
      <c r="N571" t="inlineStr"/>
      <c r="O571" t="inlineStr"/>
      <c r="P571" t="inlineStr"/>
      <c r="Q571" t="n">
        <v>0</v>
      </c>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n">
        <v>0</v>
      </c>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row>
    <row r="572">
      <c r="A572" t="b">
        <v>1</v>
      </c>
      <c r="B572" t="n">
        <v>531</v>
      </c>
      <c r="C572" t="inlineStr">
        <is>
          <t>L-1550-160373263</t>
        </is>
      </c>
      <c r="D572" t="inlineStr">
        <is>
          <t>995663084</t>
        </is>
      </c>
      <c r="E572" t="inlineStr">
        <is>
          <t>Aal</t>
        </is>
      </c>
      <c r="F572" t="inlineStr">
        <is>
          <t>https://portal.dnb.de/opac.htm?method=simpleSearch&amp;cqlMode=true&amp;query=idn%3D995663084</t>
        </is>
      </c>
      <c r="G572" t="inlineStr">
        <is>
          <t>III 58, 4 e</t>
        </is>
      </c>
      <c r="H572" t="inlineStr">
        <is>
          <t>III 58, 4 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n">
        <v>0</v>
      </c>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row>
    <row r="573">
      <c r="A573" t="b">
        <v>0</v>
      </c>
      <c r="B573" t="n">
        <v>532</v>
      </c>
      <c r="C573" t="inlineStr">
        <is>
          <t>L-1550-175198233</t>
        </is>
      </c>
      <c r="D573" t="inlineStr">
        <is>
          <t>1001606396</t>
        </is>
      </c>
      <c r="E573" t="inlineStr"/>
      <c r="F573" t="inlineStr">
        <is>
          <t>https://portal.dnb.de/opac.htm?method=simpleSearch&amp;cqlMode=true&amp;query=idn%3D1001606396</t>
        </is>
      </c>
      <c r="G573" t="inlineStr">
        <is>
          <t>III 58, 4 e</t>
        </is>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n">
        <v>0</v>
      </c>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row>
    <row r="574">
      <c r="A574" t="b">
        <v>1</v>
      </c>
      <c r="B574" t="n">
        <v>533</v>
      </c>
      <c r="C574" t="inlineStr">
        <is>
          <t>L-1550-17940069X</t>
        </is>
      </c>
      <c r="D574" t="inlineStr">
        <is>
          <t>1003301878</t>
        </is>
      </c>
      <c r="E574" t="inlineStr">
        <is>
          <t>Aal</t>
        </is>
      </c>
      <c r="F574" t="inlineStr">
        <is>
          <t>https://portal.dnb.de/opac.htm?method=simpleSearch&amp;cqlMode=true&amp;query=idn%3D1003301878</t>
        </is>
      </c>
      <c r="G574" t="inlineStr">
        <is>
          <t>III 58, 4 f</t>
        </is>
      </c>
      <c r="H574" t="inlineStr">
        <is>
          <t>III 58, 4 f</t>
        </is>
      </c>
      <c r="I574" t="inlineStr"/>
      <c r="J574" t="inlineStr">
        <is>
          <t>Halbpergamentband</t>
        </is>
      </c>
      <c r="K574" t="inlineStr">
        <is>
          <t>bis 25 cm</t>
        </is>
      </c>
      <c r="L574" t="inlineStr">
        <is>
          <t>180°</t>
        </is>
      </c>
      <c r="M574" t="inlineStr"/>
      <c r="N574" t="inlineStr"/>
      <c r="O574" t="inlineStr"/>
      <c r="P574" t="inlineStr"/>
      <c r="Q574" t="n">
        <v>0</v>
      </c>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n">
        <v>0</v>
      </c>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row>
    <row r="575">
      <c r="A575" t="b">
        <v>1</v>
      </c>
      <c r="B575" t="n">
        <v>534</v>
      </c>
      <c r="C575" t="inlineStr">
        <is>
          <t>L-1551-167083767</t>
        </is>
      </c>
      <c r="D575" t="inlineStr">
        <is>
          <t>99886126X</t>
        </is>
      </c>
      <c r="E575" t="inlineStr">
        <is>
          <t>Aal</t>
        </is>
      </c>
      <c r="F575" t="inlineStr">
        <is>
          <t>https://portal.dnb.de/opac.htm?method=simpleSearch&amp;cqlMode=true&amp;query=idn%3D99886126X</t>
        </is>
      </c>
      <c r="G575" t="inlineStr">
        <is>
          <t>III 58, 4 g</t>
        </is>
      </c>
      <c r="H575" t="inlineStr">
        <is>
          <t>III 58, 4 g</t>
        </is>
      </c>
      <c r="I575" t="inlineStr"/>
      <c r="J575" t="inlineStr">
        <is>
          <t>Halbpergamentband</t>
        </is>
      </c>
      <c r="K575" t="inlineStr">
        <is>
          <t>bis 25 cm</t>
        </is>
      </c>
      <c r="L575" t="inlineStr">
        <is>
          <t>180°</t>
        </is>
      </c>
      <c r="M575" t="inlineStr">
        <is>
          <t>hohler Rücken</t>
        </is>
      </c>
      <c r="N575" t="inlineStr"/>
      <c r="O575" t="inlineStr"/>
      <c r="P575" t="inlineStr"/>
      <c r="Q575" t="n">
        <v>0</v>
      </c>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n">
        <v>0</v>
      </c>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row>
    <row r="576">
      <c r="A576" t="b">
        <v>1</v>
      </c>
      <c r="B576" t="n">
        <v>535</v>
      </c>
      <c r="C576" t="inlineStr">
        <is>
          <t>L-1551-161282806</t>
        </is>
      </c>
      <c r="D576" t="inlineStr">
        <is>
          <t>993920780</t>
        </is>
      </c>
      <c r="E576" t="inlineStr">
        <is>
          <t>Aal</t>
        </is>
      </c>
      <c r="F576" t="inlineStr">
        <is>
          <t>https://portal.dnb.de/opac.htm?method=simpleSearch&amp;cqlMode=true&amp;query=idn%3D993920780</t>
        </is>
      </c>
      <c r="G576" t="inlineStr">
        <is>
          <t>III 58, 4 h</t>
        </is>
      </c>
      <c r="H576" t="inlineStr">
        <is>
          <t>III 58, 4 h</t>
        </is>
      </c>
      <c r="I576" t="inlineStr">
        <is>
          <t>X</t>
        </is>
      </c>
      <c r="J576" t="inlineStr">
        <is>
          <t>Papier- oder Pappeinband</t>
        </is>
      </c>
      <c r="K576" t="inlineStr">
        <is>
          <t>bis 25 cm</t>
        </is>
      </c>
      <c r="L576" t="inlineStr">
        <is>
          <t>180°</t>
        </is>
      </c>
      <c r="M576" t="inlineStr"/>
      <c r="N576" t="inlineStr"/>
      <c r="O576" t="inlineStr"/>
      <c r="P576" t="inlineStr"/>
      <c r="Q576" t="n">
        <v>0</v>
      </c>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n">
        <v>0</v>
      </c>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row>
    <row r="577">
      <c r="A577" t="b">
        <v>1</v>
      </c>
      <c r="B577" t="n">
        <v>536</v>
      </c>
      <c r="C577" t="inlineStr">
        <is>
          <t>L-1551-161282814</t>
        </is>
      </c>
      <c r="D577" t="inlineStr">
        <is>
          <t>993920780</t>
        </is>
      </c>
      <c r="E577" t="inlineStr">
        <is>
          <t>Aal</t>
        </is>
      </c>
      <c r="F577" t="inlineStr">
        <is>
          <t>https://portal.dnb.de/opac.htm?method=simpleSearch&amp;cqlMode=true&amp;query=idn%3D993920780</t>
        </is>
      </c>
      <c r="G577" t="inlineStr">
        <is>
          <t>III 58, 4 ha</t>
        </is>
      </c>
      <c r="H577" t="inlineStr">
        <is>
          <t>III 58, 4 ha</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n">
        <v>0</v>
      </c>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row>
    <row r="578">
      <c r="A578" t="b">
        <v>1</v>
      </c>
      <c r="B578" t="n">
        <v>537</v>
      </c>
      <c r="C578" t="inlineStr">
        <is>
          <t>L-1551-161282822</t>
        </is>
      </c>
      <c r="D578" t="inlineStr">
        <is>
          <t>993920780</t>
        </is>
      </c>
      <c r="E578" t="inlineStr">
        <is>
          <t>Aal</t>
        </is>
      </c>
      <c r="F578" t="inlineStr">
        <is>
          <t>https://portal.dnb.de/opac.htm?method=simpleSearch&amp;cqlMode=true&amp;query=idn%3D993920780</t>
        </is>
      </c>
      <c r="G578" t="inlineStr">
        <is>
          <t>III 58, 4 hb</t>
        </is>
      </c>
      <c r="H578" t="inlineStr">
        <is>
          <t>III 58, 4 hb</t>
        </is>
      </c>
      <c r="I578" t="inlineStr"/>
      <c r="J578" t="inlineStr">
        <is>
          <t>Halbpergamentband</t>
        </is>
      </c>
      <c r="K578" t="inlineStr">
        <is>
          <t>bis 25 cm</t>
        </is>
      </c>
      <c r="L578" t="inlineStr">
        <is>
          <t>180°</t>
        </is>
      </c>
      <c r="M578" t="inlineStr"/>
      <c r="N578" t="inlineStr"/>
      <c r="O578" t="inlineStr"/>
      <c r="P578" t="inlineStr"/>
      <c r="Q578" t="n">
        <v>0</v>
      </c>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n">
        <v>0</v>
      </c>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row>
    <row r="579">
      <c r="A579" t="b">
        <v>1</v>
      </c>
      <c r="B579" t="n">
        <v>538</v>
      </c>
      <c r="C579" t="inlineStr">
        <is>
          <t>L-1552-154040673</t>
        </is>
      </c>
      <c r="D579" t="inlineStr">
        <is>
          <t>993931057</t>
        </is>
      </c>
      <c r="E579" t="inlineStr">
        <is>
          <t>Aal</t>
        </is>
      </c>
      <c r="F579" t="inlineStr">
        <is>
          <t>https://portal.dnb.de/opac.htm?method=simpleSearch&amp;cqlMode=true&amp;query=idn%3D993931057</t>
        </is>
      </c>
      <c r="G579" t="inlineStr">
        <is>
          <t>III 58, 4 i</t>
        </is>
      </c>
      <c r="H579" t="inlineStr">
        <is>
          <t>III 58, 4 i</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n">
        <v>0</v>
      </c>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row>
    <row r="580">
      <c r="A580" t="b">
        <v>1</v>
      </c>
      <c r="B580" t="n">
        <v>539</v>
      </c>
      <c r="C580" t="inlineStr">
        <is>
          <t>L-1548-165520817</t>
        </is>
      </c>
      <c r="D580" t="inlineStr">
        <is>
          <t>998071609</t>
        </is>
      </c>
      <c r="E580" t="inlineStr">
        <is>
          <t>Aal</t>
        </is>
      </c>
      <c r="F580" t="inlineStr">
        <is>
          <t>https://portal.dnb.de/opac.htm?method=simpleSearch&amp;cqlMode=true&amp;query=idn%3D998071609</t>
        </is>
      </c>
      <c r="G580" t="inlineStr">
        <is>
          <t>III 58, 4 k</t>
        </is>
      </c>
      <c r="H580" t="inlineStr">
        <is>
          <t>III 58, 4 k</t>
        </is>
      </c>
      <c r="I580" t="inlineStr"/>
      <c r="J580" t="inlineStr">
        <is>
          <t>Papier- oder Pappeinband</t>
        </is>
      </c>
      <c r="K580" t="inlineStr">
        <is>
          <t>bis 25 cm</t>
        </is>
      </c>
      <c r="L580" t="inlineStr">
        <is>
          <t>180°</t>
        </is>
      </c>
      <c r="M580" t="inlineStr"/>
      <c r="N580" t="inlineStr"/>
      <c r="O580" t="inlineStr"/>
      <c r="P580" t="inlineStr">
        <is>
          <t>Signaturfahne austauschen</t>
        </is>
      </c>
      <c r="Q580" t="n">
        <v>0</v>
      </c>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n">
        <v>0</v>
      </c>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row>
    <row r="581">
      <c r="A581" t="b">
        <v>1</v>
      </c>
      <c r="B581" t="n">
        <v>540</v>
      </c>
      <c r="C581" t="inlineStr">
        <is>
          <t>L-1547-165521759</t>
        </is>
      </c>
      <c r="D581" t="inlineStr">
        <is>
          <t>998072052</t>
        </is>
      </c>
      <c r="E581" t="inlineStr">
        <is>
          <t>Aal</t>
        </is>
      </c>
      <c r="F581" t="inlineStr">
        <is>
          <t>https://portal.dnb.de/opac.htm?method=simpleSearch&amp;cqlMode=true&amp;query=idn%3D998072052</t>
        </is>
      </c>
      <c r="G581" t="inlineStr">
        <is>
          <t>III 58, 4 l</t>
        </is>
      </c>
      <c r="H581" t="inlineStr">
        <is>
          <t>III 58, 4 l</t>
        </is>
      </c>
      <c r="I581" t="inlineStr">
        <is>
          <t>X</t>
        </is>
      </c>
      <c r="J581" t="inlineStr">
        <is>
          <t>Pergamentband, Schließen, erhabene Buchbeschläge</t>
        </is>
      </c>
      <c r="K581" t="inlineStr">
        <is>
          <t>bis 25 cm</t>
        </is>
      </c>
      <c r="L581" t="inlineStr">
        <is>
          <t>180°</t>
        </is>
      </c>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n">
        <v>0</v>
      </c>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row>
    <row r="582">
      <c r="A582" t="b">
        <v>0</v>
      </c>
      <c r="B582" t="n">
        <v>541</v>
      </c>
      <c r="C582" t="inlineStr">
        <is>
          <t>L-1547-15402953X</t>
        </is>
      </c>
      <c r="D582" t="inlineStr">
        <is>
          <t>993921310</t>
        </is>
      </c>
      <c r="E582" t="inlineStr"/>
      <c r="F582" t="inlineStr">
        <is>
          <t>https://portal.dnb.de/opac.htm?method=simpleSearch&amp;cqlMode=true&amp;query=idn%3D993921310</t>
        </is>
      </c>
      <c r="G582" t="inlineStr">
        <is>
          <t>III 58, 4/1</t>
        </is>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n">
        <v>0</v>
      </c>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row>
    <row r="583">
      <c r="A583" t="b">
        <v>1</v>
      </c>
      <c r="B583" t="n">
        <v>542</v>
      </c>
      <c r="C583" t="inlineStr">
        <is>
          <t>L-1548-154626945</t>
        </is>
      </c>
      <c r="D583" t="inlineStr">
        <is>
          <t>994149603</t>
        </is>
      </c>
      <c r="E583" t="inlineStr">
        <is>
          <t>Aal</t>
        </is>
      </c>
      <c r="F583" t="inlineStr">
        <is>
          <t>https://portal.dnb.de/opac.htm?method=simpleSearch&amp;cqlMode=true&amp;query=idn%3D994149603</t>
        </is>
      </c>
      <c r="G583" t="inlineStr">
        <is>
          <t>III 58, 4/a</t>
        </is>
      </c>
      <c r="H583" t="inlineStr">
        <is>
          <t>III 58, 4/a</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n">
        <v>0</v>
      </c>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row>
    <row r="584">
      <c r="A584" t="b">
        <v>1</v>
      </c>
      <c r="B584" t="n">
        <v>543</v>
      </c>
      <c r="C584" t="inlineStr">
        <is>
          <t>L-1506-315323124</t>
        </is>
      </c>
      <c r="D584" t="inlineStr">
        <is>
          <t>1066864748</t>
        </is>
      </c>
      <c r="E584" t="inlineStr">
        <is>
          <t>Aaf</t>
        </is>
      </c>
      <c r="F584" t="inlineStr">
        <is>
          <t>https://portal.dnb.de/opac.htm?method=simpleSearch&amp;cqlMode=true&amp;query=idn%3D1066864748</t>
        </is>
      </c>
      <c r="G584" t="inlineStr">
        <is>
          <t>III 59, 1</t>
        </is>
      </c>
      <c r="H584" t="inlineStr">
        <is>
          <t>III 59, 1</t>
        </is>
      </c>
      <c r="I584" t="inlineStr"/>
      <c r="J584" t="inlineStr"/>
      <c r="K584" t="inlineStr">
        <is>
          <t>bis 35 cm</t>
        </is>
      </c>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is>
          <t>HL</t>
        </is>
      </c>
      <c r="AB584" t="inlineStr">
        <is>
          <t>x</t>
        </is>
      </c>
      <c r="AC584" t="inlineStr">
        <is>
          <t>x</t>
        </is>
      </c>
      <c r="AD584" t="inlineStr">
        <is>
          <t>h/E</t>
        </is>
      </c>
      <c r="AE584" t="inlineStr"/>
      <c r="AF584" t="inlineStr"/>
      <c r="AG584" t="inlineStr"/>
      <c r="AH584" t="inlineStr"/>
      <c r="AI584" t="inlineStr"/>
      <c r="AJ584" t="inlineStr">
        <is>
          <t>Pa</t>
        </is>
      </c>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is>
          <t>max 110</t>
        </is>
      </c>
      <c r="AY584" t="inlineStr"/>
      <c r="AZ584" t="inlineStr"/>
      <c r="BA584" t="inlineStr"/>
      <c r="BB584" t="inlineStr">
        <is>
          <t>n</t>
        </is>
      </c>
      <c r="BC584" t="n">
        <v>0</v>
      </c>
      <c r="BD584" t="inlineStr"/>
      <c r="BE584" t="inlineStr"/>
      <c r="BF584" t="inlineStr"/>
      <c r="BG584" t="inlineStr"/>
      <c r="BH584" t="inlineStr"/>
      <c r="BI584" t="inlineStr"/>
      <c r="BJ584" t="inlineStr"/>
      <c r="BK584" t="inlineStr">
        <is>
          <t>Schaden stabil</t>
        </is>
      </c>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row>
    <row r="585">
      <c r="A585" t="b">
        <v>1</v>
      </c>
      <c r="B585" t="n">
        <v>544</v>
      </c>
      <c r="C585" t="inlineStr">
        <is>
          <t>L-1506-315317515</t>
        </is>
      </c>
      <c r="D585" t="inlineStr">
        <is>
          <t>1066858721</t>
        </is>
      </c>
      <c r="E585" t="inlineStr">
        <is>
          <t>Aaf</t>
        </is>
      </c>
      <c r="F585" t="inlineStr">
        <is>
          <t>https://portal.dnb.de/opac.htm?method=simpleSearch&amp;cqlMode=true&amp;query=idn%3D1066858721</t>
        </is>
      </c>
      <c r="G585" t="inlineStr">
        <is>
          <t>III 59, 2</t>
        </is>
      </c>
      <c r="H585" t="inlineStr">
        <is>
          <t>III 59, 2</t>
        </is>
      </c>
      <c r="I585" t="inlineStr">
        <is>
          <t>X</t>
        </is>
      </c>
      <c r="J585" t="inlineStr">
        <is>
          <t>Halbledereinband, Schließen, erhabene Buchbeschläge</t>
        </is>
      </c>
      <c r="K585" t="inlineStr">
        <is>
          <t>bis 35 cm</t>
        </is>
      </c>
      <c r="L585" t="inlineStr">
        <is>
          <t>80° bis 110°, einseitig digitalisierbar?</t>
        </is>
      </c>
      <c r="M585" t="inlineStr">
        <is>
          <t>hohler Rücken</t>
        </is>
      </c>
      <c r="N585" t="inlineStr"/>
      <c r="O585" t="inlineStr">
        <is>
          <t>Buchschuh</t>
        </is>
      </c>
      <c r="P585" t="inlineStr">
        <is>
          <t>Nein</t>
        </is>
      </c>
      <c r="Q585" t="n">
        <v>0</v>
      </c>
      <c r="R585" t="inlineStr"/>
      <c r="S585" t="inlineStr"/>
      <c r="T585" t="inlineStr"/>
      <c r="U585" t="inlineStr"/>
      <c r="V585" t="inlineStr"/>
      <c r="W585" t="inlineStr"/>
      <c r="X585" t="inlineStr"/>
      <c r="Y585" t="inlineStr"/>
      <c r="Z585" t="inlineStr"/>
      <c r="AA585" t="inlineStr">
        <is>
          <t>HL</t>
        </is>
      </c>
      <c r="AB585" t="inlineStr">
        <is>
          <t>x</t>
        </is>
      </c>
      <c r="AC585" t="inlineStr">
        <is>
          <t>x</t>
        </is>
      </c>
      <c r="AD585" t="inlineStr">
        <is>
          <t>h/E</t>
        </is>
      </c>
      <c r="AE585" t="inlineStr"/>
      <c r="AF585" t="inlineStr"/>
      <c r="AG585" t="inlineStr"/>
      <c r="AH585" t="inlineStr"/>
      <c r="AI585" t="inlineStr"/>
      <c r="AJ585" t="inlineStr">
        <is>
          <t>Pa</t>
        </is>
      </c>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is>
          <t>45</t>
        </is>
      </c>
      <c r="AY585" t="inlineStr"/>
      <c r="AZ585" t="inlineStr"/>
      <c r="BA585" t="inlineStr"/>
      <c r="BB585" t="inlineStr">
        <is>
          <t>n</t>
        </is>
      </c>
      <c r="BC585" t="n">
        <v>0</v>
      </c>
      <c r="BD585" t="inlineStr"/>
      <c r="BE585" t="inlineStr"/>
      <c r="BF585" t="inlineStr"/>
      <c r="BG585" t="inlineStr">
        <is>
          <t>x</t>
        </is>
      </c>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row>
    <row r="586">
      <c r="A586" t="b">
        <v>1</v>
      </c>
      <c r="B586" t="n">
        <v>545</v>
      </c>
      <c r="C586" t="inlineStr">
        <is>
          <t>L-1513-315201282</t>
        </is>
      </c>
      <c r="D586" t="inlineStr">
        <is>
          <t>1066779449</t>
        </is>
      </c>
      <c r="E586" t="inlineStr">
        <is>
          <t>Aaf</t>
        </is>
      </c>
      <c r="F586" t="inlineStr">
        <is>
          <t>https://portal.dnb.de/opac.htm?method=simpleSearch&amp;cqlMode=true&amp;query=idn%3D1066779449</t>
        </is>
      </c>
      <c r="G586" t="inlineStr">
        <is>
          <t>III 59, 3</t>
        </is>
      </c>
      <c r="H586" t="inlineStr">
        <is>
          <t>III 59, 3</t>
        </is>
      </c>
      <c r="I586" t="inlineStr">
        <is>
          <t>X</t>
        </is>
      </c>
      <c r="J586" t="inlineStr">
        <is>
          <t>Ledereinband, Schließen, erhabene Buchbeschläge</t>
        </is>
      </c>
      <c r="K586" t="inlineStr">
        <is>
          <t>bis 35 cm</t>
        </is>
      </c>
      <c r="L586" t="inlineStr">
        <is>
          <t>180°</t>
        </is>
      </c>
      <c r="M586" t="inlineStr">
        <is>
          <t>fester Rücken mit Schmuckprägung</t>
        </is>
      </c>
      <c r="N586" t="inlineStr"/>
      <c r="O586" t="inlineStr">
        <is>
          <t>Buchschuh</t>
        </is>
      </c>
      <c r="P586" t="inlineStr">
        <is>
          <t>Nein</t>
        </is>
      </c>
      <c r="Q586" t="n">
        <v>1</v>
      </c>
      <c r="R586" t="inlineStr"/>
      <c r="S586" t="inlineStr"/>
      <c r="T586" t="inlineStr"/>
      <c r="U586" t="inlineStr"/>
      <c r="V586" t="inlineStr"/>
      <c r="W586" t="inlineStr"/>
      <c r="X586" t="inlineStr"/>
      <c r="Y586" t="inlineStr"/>
      <c r="Z586" t="inlineStr"/>
      <c r="AA586" t="inlineStr">
        <is>
          <t>L</t>
        </is>
      </c>
      <c r="AB586" t="inlineStr"/>
      <c r="AC586" t="inlineStr"/>
      <c r="AD586" t="inlineStr">
        <is>
          <t>f/V</t>
        </is>
      </c>
      <c r="AE586" t="inlineStr"/>
      <c r="AF586" t="inlineStr"/>
      <c r="AG586" t="inlineStr"/>
      <c r="AH586" t="inlineStr"/>
      <c r="AI586" t="inlineStr"/>
      <c r="AJ586" t="inlineStr">
        <is>
          <t>Pa</t>
        </is>
      </c>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is>
          <t>60</t>
        </is>
      </c>
      <c r="AY586" t="inlineStr"/>
      <c r="AZ586" t="inlineStr"/>
      <c r="BA586" t="inlineStr"/>
      <c r="BB586" t="inlineStr">
        <is>
          <t>n</t>
        </is>
      </c>
      <c r="BC586" t="n">
        <v>0</v>
      </c>
      <c r="BD586" t="inlineStr"/>
      <c r="BE586" t="inlineStr"/>
      <c r="BF586" t="inlineStr"/>
      <c r="BG586" t="inlineStr">
        <is>
          <t>x</t>
        </is>
      </c>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row>
    <row r="587">
      <c r="A587" t="b">
        <v>1</v>
      </c>
      <c r="B587" t="n">
        <v>546</v>
      </c>
      <c r="C587" t="inlineStr">
        <is>
          <t>L-1523-315198222</t>
        </is>
      </c>
      <c r="D587" t="inlineStr">
        <is>
          <t>1066776202</t>
        </is>
      </c>
      <c r="E587" t="inlineStr">
        <is>
          <t>Aaf</t>
        </is>
      </c>
      <c r="F587" t="inlineStr">
        <is>
          <t>https://portal.dnb.de/opac.htm?method=simpleSearch&amp;cqlMode=true&amp;query=idn%3D1066776202</t>
        </is>
      </c>
      <c r="G587" t="inlineStr">
        <is>
          <t>III 59, 4</t>
        </is>
      </c>
      <c r="H587" t="inlineStr">
        <is>
          <t>III 59, 4</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n">
        <v>0</v>
      </c>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row>
    <row r="588">
      <c r="A588" t="b">
        <v>1</v>
      </c>
      <c r="B588" t="n">
        <v>547</v>
      </c>
      <c r="C588" t="inlineStr">
        <is>
          <t>L-1505-315487100</t>
        </is>
      </c>
      <c r="D588" t="inlineStr">
        <is>
          <t>1066956421</t>
        </is>
      </c>
      <c r="E588" t="inlineStr">
        <is>
          <t>Aaf</t>
        </is>
      </c>
      <c r="F588" t="inlineStr">
        <is>
          <t>https://portal.dnb.de/opac.htm?method=simpleSearch&amp;cqlMode=true&amp;query=idn%3D1066956421</t>
        </is>
      </c>
      <c r="G588" t="inlineStr">
        <is>
          <t>III 60, 1</t>
        </is>
      </c>
      <c r="H588" t="inlineStr">
        <is>
          <t>III 60, 1</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n">
        <v>0</v>
      </c>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row>
    <row r="589">
      <c r="A589" t="b">
        <v>1</v>
      </c>
      <c r="B589" t="n">
        <v>548</v>
      </c>
      <c r="C589" t="inlineStr">
        <is>
          <t>L-1506-315469579</t>
        </is>
      </c>
      <c r="D589" t="inlineStr">
        <is>
          <t>1066941939</t>
        </is>
      </c>
      <c r="E589" t="inlineStr">
        <is>
          <t>Aaf</t>
        </is>
      </c>
      <c r="F589" t="inlineStr">
        <is>
          <t>https://portal.dnb.de/opac.htm?method=simpleSearch&amp;cqlMode=true&amp;query=idn%3D1066941939</t>
        </is>
      </c>
      <c r="G589" t="inlineStr">
        <is>
          <t>III 60, 2</t>
        </is>
      </c>
      <c r="H589" t="inlineStr">
        <is>
          <t>III 60, 2</t>
        </is>
      </c>
      <c r="I589" t="inlineStr"/>
      <c r="J589" t="inlineStr"/>
      <c r="K589" t="inlineStr">
        <is>
          <t>bis 25 cm</t>
        </is>
      </c>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is>
          <t>Pa</t>
        </is>
      </c>
      <c r="AB589" t="inlineStr">
        <is>
          <t>x</t>
        </is>
      </c>
      <c r="AC589" t="inlineStr"/>
      <c r="AD589" t="inlineStr">
        <is>
          <t>h/E</t>
        </is>
      </c>
      <c r="AE589" t="inlineStr"/>
      <c r="AF589" t="inlineStr"/>
      <c r="AG589" t="inlineStr"/>
      <c r="AH589" t="inlineStr"/>
      <c r="AI589" t="inlineStr"/>
      <c r="AJ589" t="inlineStr">
        <is>
          <t>Pa</t>
        </is>
      </c>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is>
          <t>110</t>
        </is>
      </c>
      <c r="AY589" t="inlineStr"/>
      <c r="AZ589" t="inlineStr"/>
      <c r="BA589" t="inlineStr"/>
      <c r="BB589" t="inlineStr">
        <is>
          <t>ja vor</t>
        </is>
      </c>
      <c r="BC589" t="n">
        <v>0.5</v>
      </c>
      <c r="BD589" t="inlineStr"/>
      <c r="BE589" t="inlineStr">
        <is>
          <t>Wellpappe</t>
        </is>
      </c>
      <c r="BF589" t="inlineStr"/>
      <c r="BG589" t="inlineStr"/>
      <c r="BH589" t="inlineStr"/>
      <c r="BI589" t="inlineStr"/>
      <c r="BJ589" t="inlineStr"/>
      <c r="BK589" t="inlineStr"/>
      <c r="BL589" t="inlineStr"/>
      <c r="BM589" t="inlineStr"/>
      <c r="BN589" t="inlineStr">
        <is>
          <t>x</t>
        </is>
      </c>
      <c r="BO589" t="inlineStr"/>
      <c r="BP589" t="inlineStr">
        <is>
          <t>x</t>
        </is>
      </c>
      <c r="BQ589" t="inlineStr"/>
      <c r="BR589" t="inlineStr"/>
      <c r="BS589" t="inlineStr"/>
      <c r="BT589" t="inlineStr"/>
      <c r="BU589" t="inlineStr"/>
      <c r="BV589" t="inlineStr"/>
      <c r="BW589" t="inlineStr"/>
      <c r="BX589" t="inlineStr"/>
      <c r="BY589" t="inlineStr"/>
      <c r="BZ589" t="inlineStr"/>
      <c r="CA589" t="n">
        <v>0.5</v>
      </c>
      <c r="CB589" t="inlineStr">
        <is>
          <t>fixieren und mit JP überfangen</t>
        </is>
      </c>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row>
    <row r="590">
      <c r="A590" t="b">
        <v>1</v>
      </c>
      <c r="B590" t="n">
        <v>549</v>
      </c>
      <c r="C590" t="inlineStr">
        <is>
          <t>L-1508-315493917</t>
        </is>
      </c>
      <c r="D590" t="inlineStr">
        <is>
          <t>1066963673</t>
        </is>
      </c>
      <c r="E590" t="inlineStr">
        <is>
          <t>Aaf</t>
        </is>
      </c>
      <c r="F590" t="inlineStr">
        <is>
          <t>https://portal.dnb.de/opac.htm?method=simpleSearch&amp;cqlMode=true&amp;query=idn%3D1066963673</t>
        </is>
      </c>
      <c r="G590" t="inlineStr">
        <is>
          <t>III 60, 3</t>
        </is>
      </c>
      <c r="H590" t="inlineStr">
        <is>
          <t>III 60, 3</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n">
        <v>0</v>
      </c>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row>
    <row r="591">
      <c r="A591" t="b">
        <v>1</v>
      </c>
      <c r="B591" t="n">
        <v>550</v>
      </c>
      <c r="C591" t="inlineStr">
        <is>
          <t>L-1508-315492732</t>
        </is>
      </c>
      <c r="D591" t="inlineStr">
        <is>
          <t>1066962332</t>
        </is>
      </c>
      <c r="E591" t="inlineStr">
        <is>
          <t>Aaf</t>
        </is>
      </c>
      <c r="F591" t="inlineStr">
        <is>
          <t>https://portal.dnb.de/opac.htm?method=simpleSearch&amp;cqlMode=true&amp;query=idn%3D1066962332</t>
        </is>
      </c>
      <c r="G591" t="inlineStr">
        <is>
          <t>III 60, 4</t>
        </is>
      </c>
      <c r="H591" t="inlineStr">
        <is>
          <t>III 60, 4</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n">
        <v>0</v>
      </c>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row>
    <row r="592">
      <c r="A592" t="b">
        <v>1</v>
      </c>
      <c r="B592" t="n">
        <v>551</v>
      </c>
      <c r="C592" t="inlineStr">
        <is>
          <t>L-1509-315307617</t>
        </is>
      </c>
      <c r="D592" t="inlineStr">
        <is>
          <t>1066848513</t>
        </is>
      </c>
      <c r="E592" t="inlineStr">
        <is>
          <t>Aaf</t>
        </is>
      </c>
      <c r="F592" t="inlineStr">
        <is>
          <t>https://portal.dnb.de/opac.htm?method=simpleSearch&amp;cqlMode=true&amp;query=idn%3D1066848513</t>
        </is>
      </c>
      <c r="G592" t="inlineStr">
        <is>
          <t>III 60, 5</t>
        </is>
      </c>
      <c r="H592" t="inlineStr">
        <is>
          <t>III 60, 5</t>
        </is>
      </c>
      <c r="I592" t="inlineStr">
        <is>
          <t>X</t>
        </is>
      </c>
      <c r="J592" t="inlineStr">
        <is>
          <t>Ledereinband, Schließen, erhabene Buchbeschläge</t>
        </is>
      </c>
      <c r="K592" t="inlineStr">
        <is>
          <t>bis 35 cm</t>
        </is>
      </c>
      <c r="L592" t="inlineStr">
        <is>
          <t>80° bis 110°, einseitig digitalisierbar?</t>
        </is>
      </c>
      <c r="M592" t="inlineStr"/>
      <c r="N592" t="inlineStr"/>
      <c r="O592" t="inlineStr">
        <is>
          <t>Buchschuh</t>
        </is>
      </c>
      <c r="P592" t="inlineStr">
        <is>
          <t>Nein, Signaturfahne austauschen</t>
        </is>
      </c>
      <c r="Q592" t="n">
        <v>0</v>
      </c>
      <c r="R592" t="inlineStr"/>
      <c r="S592" t="inlineStr"/>
      <c r="T592" t="inlineStr"/>
      <c r="U592" t="inlineStr"/>
      <c r="V592" t="inlineStr"/>
      <c r="W592" t="inlineStr"/>
      <c r="X592" t="inlineStr"/>
      <c r="Y592" t="inlineStr"/>
      <c r="Z592" t="inlineStr"/>
      <c r="AA592" t="inlineStr">
        <is>
          <t>L</t>
        </is>
      </c>
      <c r="AB592" t="inlineStr">
        <is>
          <t>x</t>
        </is>
      </c>
      <c r="AC592" t="inlineStr"/>
      <c r="AD592" t="inlineStr">
        <is>
          <t>h/E</t>
        </is>
      </c>
      <c r="AE592" t="inlineStr"/>
      <c r="AF592" t="inlineStr"/>
      <c r="AG592" t="inlineStr"/>
      <c r="AH592" t="inlineStr">
        <is>
          <t>x</t>
        </is>
      </c>
      <c r="AI592" t="inlineStr"/>
      <c r="AJ592" t="inlineStr">
        <is>
          <t>Pa</t>
        </is>
      </c>
      <c r="AK592" t="inlineStr"/>
      <c r="AL592" t="inlineStr"/>
      <c r="AM592" t="inlineStr"/>
      <c r="AN592" t="inlineStr"/>
      <c r="AO592" t="inlineStr"/>
      <c r="AP592" t="inlineStr"/>
      <c r="AQ592" t="inlineStr"/>
      <c r="AR592" t="inlineStr"/>
      <c r="AS592" t="inlineStr"/>
      <c r="AT592" t="inlineStr">
        <is>
          <t>I/R</t>
        </is>
      </c>
      <c r="AU592" t="inlineStr">
        <is>
          <t>x</t>
        </is>
      </c>
      <c r="AV592" t="inlineStr"/>
      <c r="AW592" t="inlineStr"/>
      <c r="AX592" t="inlineStr">
        <is>
          <t>45</t>
        </is>
      </c>
      <c r="AY592" t="inlineStr"/>
      <c r="AZ592" t="inlineStr"/>
      <c r="BA592" t="inlineStr"/>
      <c r="BB592" t="inlineStr">
        <is>
          <t>n</t>
        </is>
      </c>
      <c r="BC592" t="n">
        <v>0</v>
      </c>
      <c r="BD592" t="inlineStr"/>
      <c r="BE592" t="inlineStr"/>
      <c r="BF592" t="inlineStr"/>
      <c r="BG592" t="inlineStr">
        <is>
          <t>x</t>
        </is>
      </c>
      <c r="BH592" t="inlineStr"/>
      <c r="BI592" t="inlineStr"/>
      <c r="BJ592" t="inlineStr"/>
      <c r="BK592" t="inlineStr"/>
      <c r="BL592" t="inlineStr">
        <is>
          <t>x 45</t>
        </is>
      </c>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row>
    <row r="593">
      <c r="A593" t="b">
        <v>1</v>
      </c>
      <c r="B593" t="n">
        <v>552</v>
      </c>
      <c r="C593" t="inlineStr">
        <is>
          <t>L-1509-315059818</t>
        </is>
      </c>
      <c r="D593" t="inlineStr">
        <is>
          <t>1066671311</t>
        </is>
      </c>
      <c r="E593" t="inlineStr">
        <is>
          <t>AaB</t>
        </is>
      </c>
      <c r="F593" t="inlineStr">
        <is>
          <t>https://portal.dnb.de/opac.htm?method=simpleSearch&amp;cqlMode=true&amp;query=idn%3D1066671311</t>
        </is>
      </c>
      <c r="G593" t="inlineStr">
        <is>
          <t>III 60, 6</t>
        </is>
      </c>
      <c r="H593" t="inlineStr">
        <is>
          <t>III 60, 6</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n">
        <v>0</v>
      </c>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row>
    <row r="594">
      <c r="A594" t="b">
        <v>1</v>
      </c>
      <c r="B594" t="n">
        <v>553</v>
      </c>
      <c r="C594" t="inlineStr">
        <is>
          <t>L-9999-155008226</t>
        </is>
      </c>
      <c r="D594" t="inlineStr">
        <is>
          <t>994273215</t>
        </is>
      </c>
      <c r="E594" t="inlineStr">
        <is>
          <t>Aal</t>
        </is>
      </c>
      <c r="F594" t="inlineStr">
        <is>
          <t>https://portal.dnb.de/opac.htm?method=simpleSearch&amp;cqlMode=true&amp;query=idn%3D994273215</t>
        </is>
      </c>
      <c r="G594" t="inlineStr">
        <is>
          <t>III 60, 8</t>
        </is>
      </c>
      <c r="H594" t="inlineStr">
        <is>
          <t>III 60, 8</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n">
        <v>0</v>
      </c>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row>
    <row r="595">
      <c r="A595" t="b">
        <v>1</v>
      </c>
      <c r="B595" t="n">
        <v>554</v>
      </c>
      <c r="C595" t="inlineStr">
        <is>
          <t>L-1514-315487291</t>
        </is>
      </c>
      <c r="D595" t="inlineStr">
        <is>
          <t>1066956650</t>
        </is>
      </c>
      <c r="E595" t="inlineStr">
        <is>
          <t>Aa</t>
        </is>
      </c>
      <c r="F595" t="inlineStr">
        <is>
          <t>https://portal.dnb.de/opac.htm?method=simpleSearch&amp;cqlMode=true&amp;query=idn%3D1066956650</t>
        </is>
      </c>
      <c r="G595" t="inlineStr">
        <is>
          <t>III 60, 9</t>
        </is>
      </c>
      <c r="H595" t="inlineStr">
        <is>
          <t>III 60, 9</t>
        </is>
      </c>
      <c r="I595" t="inlineStr"/>
      <c r="J595" t="inlineStr"/>
      <c r="K595" t="inlineStr">
        <is>
          <t>bis 35 cm</t>
        </is>
      </c>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is>
          <t>L</t>
        </is>
      </c>
      <c r="AB595" t="inlineStr"/>
      <c r="AC595" t="inlineStr">
        <is>
          <t>x</t>
        </is>
      </c>
      <c r="AD595" t="inlineStr">
        <is>
          <t>f/V</t>
        </is>
      </c>
      <c r="AE595" t="inlineStr"/>
      <c r="AF595" t="inlineStr"/>
      <c r="AG595" t="inlineStr"/>
      <c r="AH595" t="inlineStr"/>
      <c r="AI595" t="inlineStr"/>
      <c r="AJ595" t="inlineStr">
        <is>
          <t>Pa</t>
        </is>
      </c>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is>
          <t>80</t>
        </is>
      </c>
      <c r="AY595" t="inlineStr"/>
      <c r="AZ595" t="inlineStr"/>
      <c r="BA595" t="inlineStr"/>
      <c r="BB595" t="inlineStr">
        <is>
          <t>ja vor</t>
        </is>
      </c>
      <c r="BC595" t="n">
        <v>6</v>
      </c>
      <c r="BD595" t="inlineStr"/>
      <c r="BE595" t="inlineStr"/>
      <c r="BF595" t="inlineStr"/>
      <c r="BG595" t="inlineStr">
        <is>
          <t>x</t>
        </is>
      </c>
      <c r="BH595" t="inlineStr"/>
      <c r="BI595" t="inlineStr"/>
      <c r="BJ595" t="inlineStr"/>
      <c r="BK595" t="inlineStr"/>
      <c r="BL595" t="inlineStr"/>
      <c r="BM595" t="inlineStr"/>
      <c r="BN595" t="inlineStr">
        <is>
          <t>x</t>
        </is>
      </c>
      <c r="BO595" t="inlineStr">
        <is>
          <t>x</t>
        </is>
      </c>
      <c r="BP595" t="inlineStr">
        <is>
          <t>x</t>
        </is>
      </c>
      <c r="BQ595" t="inlineStr"/>
      <c r="BR595" t="inlineStr">
        <is>
          <t>v</t>
        </is>
      </c>
      <c r="BS595" t="inlineStr"/>
      <c r="BT595" t="inlineStr"/>
      <c r="BU595" t="inlineStr"/>
      <c r="BV595" t="inlineStr"/>
      <c r="BW595" t="inlineStr"/>
      <c r="BX595" t="inlineStr"/>
      <c r="BY595" t="inlineStr"/>
      <c r="BZ595" t="inlineStr"/>
      <c r="CA595" t="n">
        <v>6</v>
      </c>
      <c r="CB595" t="inlineStr">
        <is>
          <t>Gelenk vorn mit Leder unterlegen, hinten belassen (ist stabil)</t>
        </is>
      </c>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row>
    <row r="596">
      <c r="A596" t="b">
        <v>1</v>
      </c>
      <c r="B596" t="n">
        <v>555</v>
      </c>
      <c r="C596" t="inlineStr">
        <is>
          <t>L-1514-315487135</t>
        </is>
      </c>
      <c r="D596" t="inlineStr">
        <is>
          <t>1066956464</t>
        </is>
      </c>
      <c r="E596" t="inlineStr">
        <is>
          <t>Aaf</t>
        </is>
      </c>
      <c r="F596" t="inlineStr">
        <is>
          <t>https://portal.dnb.de/opac.htm?method=simpleSearch&amp;cqlMode=true&amp;query=idn%3D1066956464</t>
        </is>
      </c>
      <c r="G596" t="inlineStr">
        <is>
          <t>III 60, 10</t>
        </is>
      </c>
      <c r="H596" t="inlineStr">
        <is>
          <t>III 60, 10</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n">
        <v>0</v>
      </c>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row>
    <row r="597">
      <c r="A597" t="b">
        <v>1</v>
      </c>
      <c r="B597" t="n">
        <v>556</v>
      </c>
      <c r="C597" t="inlineStr">
        <is>
          <t>L-1515-315493119</t>
        </is>
      </c>
      <c r="D597" t="inlineStr">
        <is>
          <t>1066962812</t>
        </is>
      </c>
      <c r="E597" t="inlineStr">
        <is>
          <t>Aaf</t>
        </is>
      </c>
      <c r="F597" t="inlineStr">
        <is>
          <t>https://portal.dnb.de/opac.htm?method=simpleSearch&amp;cqlMode=true&amp;query=idn%3D1066962812</t>
        </is>
      </c>
      <c r="G597" t="inlineStr">
        <is>
          <t>III 60, 11</t>
        </is>
      </c>
      <c r="H597" t="inlineStr">
        <is>
          <t>III 60, 11</t>
        </is>
      </c>
      <c r="I597" t="inlineStr"/>
      <c r="J597" t="inlineStr"/>
      <c r="K597" t="inlineStr">
        <is>
          <t>bis 35 cm</t>
        </is>
      </c>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is>
          <t>L</t>
        </is>
      </c>
      <c r="AB597" t="inlineStr"/>
      <c r="AC597" t="inlineStr"/>
      <c r="AD597" t="inlineStr">
        <is>
          <t>f/V</t>
        </is>
      </c>
      <c r="AE597" t="inlineStr"/>
      <c r="AF597" t="inlineStr"/>
      <c r="AG597" t="inlineStr"/>
      <c r="AH597" t="inlineStr"/>
      <c r="AI597" t="inlineStr"/>
      <c r="AJ597" t="inlineStr">
        <is>
          <t>Pa</t>
        </is>
      </c>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is>
          <t>80</t>
        </is>
      </c>
      <c r="AY597" t="inlineStr"/>
      <c r="AZ597" t="inlineStr"/>
      <c r="BA597" t="inlineStr"/>
      <c r="BB597" t="inlineStr">
        <is>
          <t>n</t>
        </is>
      </c>
      <c r="BC597" t="n">
        <v>0</v>
      </c>
      <c r="BD597" t="inlineStr"/>
      <c r="BE597" t="inlineStr"/>
      <c r="BF597" t="inlineStr"/>
      <c r="BG597" t="inlineStr">
        <is>
          <t>x</t>
        </is>
      </c>
      <c r="BH597" t="inlineStr"/>
      <c r="BI597" t="inlineStr"/>
      <c r="BJ597" t="inlineStr"/>
      <c r="BK597" t="inlineStr">
        <is>
          <t>Schaden stabil</t>
        </is>
      </c>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row>
    <row r="598">
      <c r="A598" t="b">
        <v>1</v>
      </c>
      <c r="B598" t="n">
        <v>557</v>
      </c>
      <c r="C598" t="inlineStr">
        <is>
          <t>L-1516-315494301</t>
        </is>
      </c>
      <c r="D598" t="inlineStr">
        <is>
          <t>1066964084</t>
        </is>
      </c>
      <c r="E598" t="inlineStr">
        <is>
          <t>Aaf</t>
        </is>
      </c>
      <c r="F598" t="inlineStr">
        <is>
          <t>https://portal.dnb.de/opac.htm?method=simpleSearch&amp;cqlMode=true&amp;query=idn%3D1066964084</t>
        </is>
      </c>
      <c r="G598" t="inlineStr">
        <is>
          <t>III 60, 12</t>
        </is>
      </c>
      <c r="H598" t="inlineStr">
        <is>
          <t>III 60, 12 (Großformat)</t>
        </is>
      </c>
      <c r="I598" t="inlineStr"/>
      <c r="J598" t="inlineStr"/>
      <c r="K598" t="inlineStr">
        <is>
          <t>bis 35 cm</t>
        </is>
      </c>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is>
          <t>L</t>
        </is>
      </c>
      <c r="AB598" t="inlineStr">
        <is>
          <t>x</t>
        </is>
      </c>
      <c r="AC598" t="inlineStr"/>
      <c r="AD598" t="inlineStr">
        <is>
          <t>h/E</t>
        </is>
      </c>
      <c r="AE598" t="inlineStr"/>
      <c r="AF598" t="inlineStr"/>
      <c r="AG598" t="inlineStr"/>
      <c r="AH598" t="inlineStr"/>
      <c r="AI598" t="inlineStr"/>
      <c r="AJ598" t="inlineStr">
        <is>
          <t>Pa</t>
        </is>
      </c>
      <c r="AK598" t="inlineStr"/>
      <c r="AL598" t="inlineStr"/>
      <c r="AM598" t="inlineStr"/>
      <c r="AN598" t="inlineStr"/>
      <c r="AO598" t="inlineStr"/>
      <c r="AP598" t="inlineStr"/>
      <c r="AQ598" t="inlineStr"/>
      <c r="AR598" t="inlineStr"/>
      <c r="AS598" t="inlineStr"/>
      <c r="AT598" t="inlineStr">
        <is>
          <t>I/R</t>
        </is>
      </c>
      <c r="AU598" t="inlineStr">
        <is>
          <t>x</t>
        </is>
      </c>
      <c r="AV598" t="inlineStr"/>
      <c r="AW598" t="inlineStr"/>
      <c r="AX598" t="inlineStr">
        <is>
          <t>110</t>
        </is>
      </c>
      <c r="AY598" t="inlineStr"/>
      <c r="AZ598" t="inlineStr"/>
      <c r="BA598" t="inlineStr"/>
      <c r="BB598" t="inlineStr">
        <is>
          <t>n</t>
        </is>
      </c>
      <c r="BC598" t="n">
        <v>0</v>
      </c>
      <c r="BD598" t="inlineStr"/>
      <c r="BE598" t="inlineStr"/>
      <c r="BF598" t="inlineStr"/>
      <c r="BG598" t="inlineStr"/>
      <c r="BH598" t="inlineStr"/>
      <c r="BI598" t="inlineStr"/>
      <c r="BJ598" t="inlineStr"/>
      <c r="BK598" t="inlineStr">
        <is>
          <t>Altreparaturen am Buchblock mit säurehaltigem Papier (belassen?) und auf Ergänzungen Schrift nachgezeichnet --&gt; etwas kurios --&gt; mit Stephanie besprechen</t>
        </is>
      </c>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row>
    <row r="599">
      <c r="A599" t="b">
        <v>1</v>
      </c>
      <c r="B599" t="n">
        <v>558</v>
      </c>
      <c r="C599" t="inlineStr">
        <is>
          <t>L-1517-315492864</t>
        </is>
      </c>
      <c r="D599" t="inlineStr">
        <is>
          <t>1066962502</t>
        </is>
      </c>
      <c r="E599" t="inlineStr">
        <is>
          <t>Aaf</t>
        </is>
      </c>
      <c r="F599" t="inlineStr">
        <is>
          <t>https://portal.dnb.de/opac.htm?method=simpleSearch&amp;cqlMode=true&amp;query=idn%3D1066962502</t>
        </is>
      </c>
      <c r="G599" t="inlineStr">
        <is>
          <t>III 60, 13</t>
        </is>
      </c>
      <c r="H599" t="inlineStr">
        <is>
          <t>III 60, 13</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n">
        <v>0</v>
      </c>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row>
    <row r="600">
      <c r="A600" t="b">
        <v>1</v>
      </c>
      <c r="B600" t="n">
        <v>559</v>
      </c>
      <c r="C600" t="inlineStr">
        <is>
          <t>L-1518-315061391</t>
        </is>
      </c>
      <c r="D600" t="inlineStr">
        <is>
          <t>106667292X</t>
        </is>
      </c>
      <c r="E600" t="inlineStr">
        <is>
          <t>Aaf</t>
        </is>
      </c>
      <c r="F600" t="inlineStr">
        <is>
          <t>https://portal.dnb.de/opac.htm?method=simpleSearch&amp;cqlMode=true&amp;query=idn%3D106667292X</t>
        </is>
      </c>
      <c r="G600" t="inlineStr">
        <is>
          <t>III 60, 14</t>
        </is>
      </c>
      <c r="H600" t="inlineStr">
        <is>
          <t>III 60, 14</t>
        </is>
      </c>
      <c r="I600" t="inlineStr"/>
      <c r="J600" t="inlineStr"/>
      <c r="K600" t="inlineStr">
        <is>
          <t>bis 35 cm</t>
        </is>
      </c>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is>
          <t>HD</t>
        </is>
      </c>
      <c r="AB600" t="inlineStr">
        <is>
          <t>x</t>
        </is>
      </c>
      <c r="AC600" t="inlineStr"/>
      <c r="AD600" t="inlineStr">
        <is>
          <t>f/V</t>
        </is>
      </c>
      <c r="AE600" t="inlineStr"/>
      <c r="AF600" t="inlineStr"/>
      <c r="AG600" t="inlineStr"/>
      <c r="AH600" t="inlineStr"/>
      <c r="AI600" t="inlineStr">
        <is>
          <t>x</t>
        </is>
      </c>
      <c r="AJ600" t="inlineStr">
        <is>
          <t>Pa</t>
        </is>
      </c>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is>
          <t>60</t>
        </is>
      </c>
      <c r="AY600" t="inlineStr"/>
      <c r="AZ600" t="inlineStr"/>
      <c r="BA600" t="inlineStr"/>
      <c r="BB600" t="inlineStr">
        <is>
          <t>ja vor</t>
        </is>
      </c>
      <c r="BC600" t="n">
        <v>1</v>
      </c>
      <c r="BD600" t="inlineStr"/>
      <c r="BE600" t="inlineStr"/>
      <c r="BF600" t="inlineStr"/>
      <c r="BG600" t="inlineStr">
        <is>
          <t>x</t>
        </is>
      </c>
      <c r="BH600" t="inlineStr"/>
      <c r="BI600" t="inlineStr"/>
      <c r="BJ600" t="inlineStr"/>
      <c r="BK600" t="inlineStr">
        <is>
          <t>Schaden im Gelenk vorn ist stabil (alles sehr steif)</t>
        </is>
      </c>
      <c r="BL600" t="inlineStr"/>
      <c r="BM600" t="inlineStr"/>
      <c r="BN600" t="inlineStr">
        <is>
          <t>x</t>
        </is>
      </c>
      <c r="BO600" t="inlineStr"/>
      <c r="BP600" t="inlineStr">
        <is>
          <t>x</t>
        </is>
      </c>
      <c r="BQ600" t="inlineStr"/>
      <c r="BR600" t="inlineStr"/>
      <c r="BS600" t="inlineStr"/>
      <c r="BT600" t="inlineStr"/>
      <c r="BU600" t="inlineStr"/>
      <c r="BV600" t="inlineStr">
        <is>
          <t>x</t>
        </is>
      </c>
      <c r="BW600" t="inlineStr"/>
      <c r="BX600" t="inlineStr"/>
      <c r="BY600" t="inlineStr"/>
      <c r="BZ600" t="inlineStr"/>
      <c r="CA600" t="n">
        <v>1</v>
      </c>
      <c r="CB600" t="inlineStr">
        <is>
          <t>nur Schließe und Titelschild bearbeiten, Gelenk vorn ist stabil (alles steif)</t>
        </is>
      </c>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row>
    <row r="601">
      <c r="A601" t="b">
        <v>1</v>
      </c>
      <c r="B601" t="n">
        <v>560</v>
      </c>
      <c r="C601" t="inlineStr">
        <is>
          <t>L-1518-315487267</t>
        </is>
      </c>
      <c r="D601" t="inlineStr">
        <is>
          <t>106695660X</t>
        </is>
      </c>
      <c r="E601" t="inlineStr">
        <is>
          <t>Aaf</t>
        </is>
      </c>
      <c r="F601" t="inlineStr">
        <is>
          <t>https://portal.dnb.de/opac.htm?method=simpleSearch&amp;cqlMode=true&amp;query=idn%3D106695660X</t>
        </is>
      </c>
      <c r="G601" t="inlineStr">
        <is>
          <t>III 60, 15</t>
        </is>
      </c>
      <c r="H601" t="inlineStr">
        <is>
          <t>III 60, 15</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n">
        <v>0</v>
      </c>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c r="CQ601" t="inlineStr"/>
      <c r="CR601" t="inlineStr"/>
      <c r="CS601" t="inlineStr"/>
      <c r="CT601" t="inlineStr"/>
      <c r="CU601" t="inlineStr"/>
    </row>
    <row r="602">
      <c r="A602" t="b">
        <v>1</v>
      </c>
      <c r="B602" t="n">
        <v>561</v>
      </c>
      <c r="C602" t="inlineStr">
        <is>
          <t>L-1519-315487208</t>
        </is>
      </c>
      <c r="D602" t="inlineStr">
        <is>
          <t>1066956537</t>
        </is>
      </c>
      <c r="E602" t="inlineStr">
        <is>
          <t>Aaf</t>
        </is>
      </c>
      <c r="F602" t="inlineStr">
        <is>
          <t>https://portal.dnb.de/opac.htm?method=simpleSearch&amp;cqlMode=true&amp;query=idn%3D1066956537</t>
        </is>
      </c>
      <c r="G602" t="inlineStr">
        <is>
          <t>III 60, 16</t>
        </is>
      </c>
      <c r="H602" t="inlineStr">
        <is>
          <t>III 60, 16</t>
        </is>
      </c>
      <c r="I602" t="inlineStr">
        <is>
          <t>X</t>
        </is>
      </c>
      <c r="J602" t="inlineStr">
        <is>
          <t>Gewebeeinband</t>
        </is>
      </c>
      <c r="K602" t="inlineStr">
        <is>
          <t>bis 25 cm</t>
        </is>
      </c>
      <c r="L602" t="inlineStr">
        <is>
          <t>180°</t>
        </is>
      </c>
      <c r="M602" t="inlineStr">
        <is>
          <t>hohler Rücken</t>
        </is>
      </c>
      <c r="N602" t="inlineStr"/>
      <c r="O602" t="inlineStr"/>
      <c r="P602" t="inlineStr"/>
      <c r="Q602" t="n">
        <v>0</v>
      </c>
      <c r="R602" t="inlineStr"/>
      <c r="S602" t="inlineStr">
        <is>
          <t>enth. Blindlagen</t>
        </is>
      </c>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n">
        <v>0</v>
      </c>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row>
    <row r="603">
      <c r="A603" t="b">
        <v>1</v>
      </c>
      <c r="B603" t="n">
        <v>562</v>
      </c>
      <c r="C603" t="inlineStr">
        <is>
          <t>L-1519-315489987</t>
        </is>
      </c>
      <c r="D603" t="inlineStr">
        <is>
          <t>1066959404</t>
        </is>
      </c>
      <c r="E603" t="inlineStr">
        <is>
          <t>Aaf</t>
        </is>
      </c>
      <c r="F603" t="inlineStr">
        <is>
          <t>https://portal.dnb.de/opac.htm?method=simpleSearch&amp;cqlMode=true&amp;query=idn%3D1066959404</t>
        </is>
      </c>
      <c r="G603" t="inlineStr">
        <is>
          <t>III 60, 17</t>
        </is>
      </c>
      <c r="H603" t="inlineStr">
        <is>
          <t>III 60, 17</t>
        </is>
      </c>
      <c r="I603" t="inlineStr">
        <is>
          <t>X</t>
        </is>
      </c>
      <c r="J603" t="inlineStr">
        <is>
          <t>Halbledereinband</t>
        </is>
      </c>
      <c r="K603" t="inlineStr">
        <is>
          <t>bis 25 cm</t>
        </is>
      </c>
      <c r="L603" t="inlineStr">
        <is>
          <t>180°</t>
        </is>
      </c>
      <c r="M603" t="inlineStr">
        <is>
          <t>hohler Rücken</t>
        </is>
      </c>
      <c r="N603" t="inlineStr"/>
      <c r="O603" t="inlineStr"/>
      <c r="P603" t="inlineStr">
        <is>
          <t>Signaturfahne austauschen</t>
        </is>
      </c>
      <c r="Q603" t="n">
        <v>0</v>
      </c>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n">
        <v>0</v>
      </c>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row>
    <row r="604">
      <c r="A604" t="b">
        <v>1</v>
      </c>
      <c r="B604" t="n">
        <v>661</v>
      </c>
      <c r="C604" t="inlineStr">
        <is>
          <t>L-1521-315494298</t>
        </is>
      </c>
      <c r="D604" t="inlineStr">
        <is>
          <t>1066964076</t>
        </is>
      </c>
      <c r="E604" t="inlineStr">
        <is>
          <t>Aaf</t>
        </is>
      </c>
      <c r="F604" t="inlineStr">
        <is>
          <t>https://portal.dnb.de/opac.htm?method=simpleSearch&amp;cqlMode=true&amp;query=idn%3D1066964076</t>
        </is>
      </c>
      <c r="G604" t="inlineStr">
        <is>
          <t>III 60, 18 - Fragm.</t>
        </is>
      </c>
      <c r="H604" t="inlineStr">
        <is>
          <t>III 60, 18 - Fragm.</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n">
        <v>0</v>
      </c>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row>
    <row r="605">
      <c r="A605" t="b">
        <v>1</v>
      </c>
      <c r="B605" t="n">
        <v>563</v>
      </c>
      <c r="C605" t="inlineStr">
        <is>
          <t>L-1520-315487283</t>
        </is>
      </c>
      <c r="D605" t="inlineStr">
        <is>
          <t>1066956642</t>
        </is>
      </c>
      <c r="E605" t="inlineStr">
        <is>
          <t>Aaf</t>
        </is>
      </c>
      <c r="F605" t="inlineStr">
        <is>
          <t>https://portal.dnb.de/opac.htm?method=simpleSearch&amp;cqlMode=true&amp;query=idn%3D1066956642</t>
        </is>
      </c>
      <c r="G605" t="inlineStr">
        <is>
          <t>III 60, 19</t>
        </is>
      </c>
      <c r="H605" t="inlineStr">
        <is>
          <t>III 60, 19</t>
        </is>
      </c>
      <c r="I605" t="inlineStr">
        <is>
          <t>X</t>
        </is>
      </c>
      <c r="J605" t="inlineStr">
        <is>
          <t>Papier- oder Pappeinband, Schließen, erhabene Buchbeschläge</t>
        </is>
      </c>
      <c r="K605" t="inlineStr">
        <is>
          <t>bis 25 cm</t>
        </is>
      </c>
      <c r="L605" t="inlineStr">
        <is>
          <t>180°</t>
        </is>
      </c>
      <c r="M605" t="inlineStr">
        <is>
          <t>hohler Rücken</t>
        </is>
      </c>
      <c r="N605" t="inlineStr"/>
      <c r="O605" t="inlineStr">
        <is>
          <t>Buchschuh</t>
        </is>
      </c>
      <c r="P605" t="inlineStr">
        <is>
          <t>Nein</t>
        </is>
      </c>
      <c r="Q605" t="n">
        <v>1</v>
      </c>
      <c r="R605" t="inlineStr"/>
      <c r="S605" t="inlineStr"/>
      <c r="T605" t="inlineStr"/>
      <c r="U605" t="inlineStr"/>
      <c r="V605" t="inlineStr"/>
      <c r="W605" t="inlineStr"/>
      <c r="X605" t="inlineStr"/>
      <c r="Y605" t="inlineStr"/>
      <c r="Z605" t="inlineStr"/>
      <c r="AA605" t="inlineStr">
        <is>
          <t>Pa</t>
        </is>
      </c>
      <c r="AB605" t="inlineStr">
        <is>
          <t>x</t>
        </is>
      </c>
      <c r="AC605" t="inlineStr"/>
      <c r="AD605" t="inlineStr">
        <is>
          <t>h/E</t>
        </is>
      </c>
      <c r="AE605" t="inlineStr"/>
      <c r="AF605" t="inlineStr"/>
      <c r="AG605" t="inlineStr"/>
      <c r="AH605" t="inlineStr"/>
      <c r="AI605" t="inlineStr"/>
      <c r="AJ605" t="inlineStr">
        <is>
          <t>Pa</t>
        </is>
      </c>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is>
          <t>110</t>
        </is>
      </c>
      <c r="AY605" t="inlineStr"/>
      <c r="AZ605" t="inlineStr"/>
      <c r="BA605" t="inlineStr"/>
      <c r="BB605" t="inlineStr">
        <is>
          <t>n</t>
        </is>
      </c>
      <c r="BC605" t="n">
        <v>0</v>
      </c>
      <c r="BD605" t="inlineStr"/>
      <c r="BE605" t="inlineStr"/>
      <c r="BF605" t="inlineStr"/>
      <c r="BG605" t="inlineStr">
        <is>
          <t>x</t>
        </is>
      </c>
      <c r="BH605" t="inlineStr"/>
      <c r="BI605" t="inlineStr"/>
      <c r="BJ605" t="inlineStr"/>
      <c r="BK605" t="inlineStr">
        <is>
          <t>Schaden stabil</t>
        </is>
      </c>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row>
    <row r="606">
      <c r="A606" t="b">
        <v>1</v>
      </c>
      <c r="B606" t="n">
        <v>564</v>
      </c>
      <c r="C606" t="inlineStr">
        <is>
          <t>L-1520-315331054</t>
        </is>
      </c>
      <c r="D606" t="inlineStr">
        <is>
          <t>1066873240</t>
        </is>
      </c>
      <c r="E606" t="inlineStr">
        <is>
          <t>Aaf</t>
        </is>
      </c>
      <c r="F606" t="inlineStr">
        <is>
          <t>https://portal.dnb.de/opac.htm?method=simpleSearch&amp;cqlMode=true&amp;query=idn%3D1066873240</t>
        </is>
      </c>
      <c r="G606" t="inlineStr">
        <is>
          <t>III 60, 20</t>
        </is>
      </c>
      <c r="H606" t="inlineStr">
        <is>
          <t>III 60, 20</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n">
        <v>0</v>
      </c>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row>
    <row r="607">
      <c r="A607" t="b">
        <v>1</v>
      </c>
      <c r="B607" t="n">
        <v>565</v>
      </c>
      <c r="C607" t="inlineStr">
        <is>
          <t>L-1521-154383287</t>
        </is>
      </c>
      <c r="D607" t="inlineStr">
        <is>
          <t>994054432</t>
        </is>
      </c>
      <c r="E607" t="inlineStr">
        <is>
          <t>Aal</t>
        </is>
      </c>
      <c r="F607" t="inlineStr">
        <is>
          <t>https://portal.dnb.de/opac.htm?method=simpleSearch&amp;cqlMode=true&amp;query=idn%3D994054432</t>
        </is>
      </c>
      <c r="G607" t="inlineStr">
        <is>
          <t>III 60, 22</t>
        </is>
      </c>
      <c r="H607" t="inlineStr">
        <is>
          <t>III 60, 22</t>
        </is>
      </c>
      <c r="I607" t="inlineStr">
        <is>
          <t>X</t>
        </is>
      </c>
      <c r="J607" t="inlineStr">
        <is>
          <t>Ledereinband, Schließen, erhabene Buchbeschläge</t>
        </is>
      </c>
      <c r="K607" t="inlineStr">
        <is>
          <t>bis 25 cm</t>
        </is>
      </c>
      <c r="L607" t="inlineStr"/>
      <c r="M607" t="inlineStr">
        <is>
          <t>hohler Rücken</t>
        </is>
      </c>
      <c r="N607" t="inlineStr"/>
      <c r="O607" t="inlineStr">
        <is>
          <t>Buchschuh</t>
        </is>
      </c>
      <c r="P607" t="inlineStr">
        <is>
          <t>Nein</t>
        </is>
      </c>
      <c r="Q607" t="n">
        <v>0</v>
      </c>
      <c r="R607" t="inlineStr"/>
      <c r="S607" t="inlineStr">
        <is>
          <t>enth. Blindlagen</t>
        </is>
      </c>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n">
        <v>0</v>
      </c>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row>
    <row r="608">
      <c r="A608" t="b">
        <v>1</v>
      </c>
      <c r="B608" t="n">
        <v>566</v>
      </c>
      <c r="C608" t="inlineStr">
        <is>
          <t>L-1521-679893105</t>
        </is>
      </c>
      <c r="D608" t="inlineStr">
        <is>
          <t>1079607048</t>
        </is>
      </c>
      <c r="E608" t="inlineStr">
        <is>
          <t>Aaf</t>
        </is>
      </c>
      <c r="F608" t="inlineStr">
        <is>
          <t>https://portal.dnb.de/opac.htm?method=simpleSearch&amp;cqlMode=true&amp;query=idn%3D1079607048</t>
        </is>
      </c>
      <c r="G608" t="inlineStr">
        <is>
          <t>III 60, 23</t>
        </is>
      </c>
      <c r="H608" t="inlineStr">
        <is>
          <t>III 60, 23 - Fragm.</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n">
        <v>0</v>
      </c>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row>
    <row r="609">
      <c r="A609" t="b">
        <v>0</v>
      </c>
      <c r="B609" t="n">
        <v>567</v>
      </c>
      <c r="C609" t="inlineStr">
        <is>
          <t>L-1521-679892613</t>
        </is>
      </c>
      <c r="D609" t="inlineStr">
        <is>
          <t>1211581829</t>
        </is>
      </c>
      <c r="E609" t="inlineStr"/>
      <c r="F609" t="inlineStr">
        <is>
          <t>https://portal.dnb.de/opac.htm?method=simpleSearch&amp;cqlMode=true&amp;query=idn%3D1211581829</t>
        </is>
      </c>
      <c r="G609" t="inlineStr">
        <is>
          <t>III 60, 23</t>
        </is>
      </c>
      <c r="H609" t="inlineStr"/>
      <c r="I609" t="inlineStr">
        <is>
          <t>X</t>
        </is>
      </c>
      <c r="J609" t="inlineStr">
        <is>
          <t>Gewebeeinband, Schließen, erhabene Buchbeschläge</t>
        </is>
      </c>
      <c r="K609" t="inlineStr">
        <is>
          <t>bis 35 cm</t>
        </is>
      </c>
      <c r="L609" t="inlineStr">
        <is>
          <t>180°</t>
        </is>
      </c>
      <c r="M609" t="inlineStr">
        <is>
          <t>hohler Rücken</t>
        </is>
      </c>
      <c r="N609" t="inlineStr"/>
      <c r="O609" t="inlineStr">
        <is>
          <t>Buchschuh</t>
        </is>
      </c>
      <c r="P609" t="inlineStr">
        <is>
          <t>Nein</t>
        </is>
      </c>
      <c r="Q609" t="n">
        <v>0</v>
      </c>
      <c r="R609" t="inlineStr"/>
      <c r="S609" t="inlineStr">
        <is>
          <t>enth. Blindlagen</t>
        </is>
      </c>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n">
        <v>0</v>
      </c>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row>
    <row r="610">
      <c r="A610" t="b">
        <v>1</v>
      </c>
      <c r="B610" t="n">
        <v>568</v>
      </c>
      <c r="C610" t="inlineStr">
        <is>
          <t>L-1521-315297972</t>
        </is>
      </c>
      <c r="D610" t="inlineStr">
        <is>
          <t>1066837856</t>
        </is>
      </c>
      <c r="E610" t="inlineStr">
        <is>
          <t>Aaf</t>
        </is>
      </c>
      <c r="F610" t="inlineStr">
        <is>
          <t>https://portal.dnb.de/opac.htm?method=simpleSearch&amp;cqlMode=true&amp;query=idn%3D1066837856</t>
        </is>
      </c>
      <c r="G610" t="inlineStr">
        <is>
          <t>III 60, 24</t>
        </is>
      </c>
      <c r="H610" t="inlineStr">
        <is>
          <t>III 60, 24</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n">
        <v>0</v>
      </c>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row>
    <row r="611">
      <c r="A611" t="b">
        <v>1</v>
      </c>
      <c r="B611" t="n">
        <v>569</v>
      </c>
      <c r="C611" t="inlineStr">
        <is>
          <t>L-1521-315331518</t>
        </is>
      </c>
      <c r="D611" t="inlineStr">
        <is>
          <t>1066873720</t>
        </is>
      </c>
      <c r="E611" t="inlineStr">
        <is>
          <t>Aaf</t>
        </is>
      </c>
      <c r="F611" t="inlineStr">
        <is>
          <t>https://portal.dnb.de/opac.htm?method=simpleSearch&amp;cqlMode=true&amp;query=idn%3D1066873720</t>
        </is>
      </c>
      <c r="G611" t="inlineStr">
        <is>
          <t>III 60, 25</t>
        </is>
      </c>
      <c r="H611" t="inlineStr">
        <is>
          <t>III 60, 25</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n">
        <v>0</v>
      </c>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row>
    <row r="612">
      <c r="A612" t="b">
        <v>1</v>
      </c>
      <c r="B612" t="n">
        <v>570</v>
      </c>
      <c r="C612" t="inlineStr">
        <is>
          <t>L-1521-315492309</t>
        </is>
      </c>
      <c r="D612" t="inlineStr">
        <is>
          <t>1066961905</t>
        </is>
      </c>
      <c r="E612" t="inlineStr">
        <is>
          <t>Aaf</t>
        </is>
      </c>
      <c r="F612" t="inlineStr">
        <is>
          <t>https://portal.dnb.de/opac.htm?method=simpleSearch&amp;cqlMode=true&amp;query=idn%3D1066961905</t>
        </is>
      </c>
      <c r="G612" t="inlineStr">
        <is>
          <t>III 60, 26</t>
        </is>
      </c>
      <c r="H612" t="inlineStr">
        <is>
          <t>III 60, 26</t>
        </is>
      </c>
      <c r="I612" t="inlineStr"/>
      <c r="J612" t="inlineStr"/>
      <c r="K612" t="inlineStr">
        <is>
          <t>bis 25 cm</t>
        </is>
      </c>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is>
          <t>HL</t>
        </is>
      </c>
      <c r="AB612" t="inlineStr">
        <is>
          <t>x</t>
        </is>
      </c>
      <c r="AC612" t="inlineStr"/>
      <c r="AD612" t="inlineStr">
        <is>
          <t>h/E</t>
        </is>
      </c>
      <c r="AE612" t="inlineStr"/>
      <c r="AF612" t="inlineStr"/>
      <c r="AG612" t="inlineStr"/>
      <c r="AH612" t="inlineStr"/>
      <c r="AI612" t="inlineStr"/>
      <c r="AJ612" t="inlineStr">
        <is>
          <t>Pa</t>
        </is>
      </c>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is>
          <t>110</t>
        </is>
      </c>
      <c r="AY612" t="inlineStr"/>
      <c r="AZ612" t="inlineStr"/>
      <c r="BA612" t="inlineStr"/>
      <c r="BB612" t="inlineStr">
        <is>
          <t>ja vor</t>
        </is>
      </c>
      <c r="BC612" t="n">
        <v>0.5</v>
      </c>
      <c r="BD612" t="inlineStr"/>
      <c r="BE612" t="inlineStr"/>
      <c r="BF612" t="inlineStr"/>
      <c r="BG612" t="inlineStr">
        <is>
          <t>x</t>
        </is>
      </c>
      <c r="BH612" t="inlineStr"/>
      <c r="BI612" t="inlineStr"/>
      <c r="BJ612" t="inlineStr"/>
      <c r="BK612" t="inlineStr"/>
      <c r="BL612" t="inlineStr"/>
      <c r="BM612" t="inlineStr"/>
      <c r="BN612" t="inlineStr">
        <is>
          <t>x</t>
        </is>
      </c>
      <c r="BO612" t="inlineStr">
        <is>
          <t>x</t>
        </is>
      </c>
      <c r="BP612" t="inlineStr">
        <is>
          <t>x</t>
        </is>
      </c>
      <c r="BQ612" t="inlineStr"/>
      <c r="BR612" t="inlineStr"/>
      <c r="BS612" t="inlineStr"/>
      <c r="BT612" t="inlineStr"/>
      <c r="BU612" t="inlineStr"/>
      <c r="BV612" t="inlineStr"/>
      <c r="BW612" t="inlineStr"/>
      <c r="BX612" t="inlineStr"/>
      <c r="BY612" t="inlineStr"/>
      <c r="BZ612" t="inlineStr"/>
      <c r="CA612" t="n">
        <v>0.5</v>
      </c>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c r="CQ612" t="inlineStr"/>
      <c r="CR612" t="inlineStr"/>
      <c r="CS612" t="inlineStr"/>
      <c r="CT612" t="inlineStr"/>
      <c r="CU612" t="inlineStr"/>
    </row>
    <row r="613">
      <c r="A613" t="b">
        <v>1</v>
      </c>
      <c r="B613" t="n">
        <v>571</v>
      </c>
      <c r="C613" t="inlineStr">
        <is>
          <t>L-1521-315490217</t>
        </is>
      </c>
      <c r="D613" t="inlineStr">
        <is>
          <t>1066959684</t>
        </is>
      </c>
      <c r="E613" t="inlineStr">
        <is>
          <t>Aaf</t>
        </is>
      </c>
      <c r="F613" t="inlineStr">
        <is>
          <t>https://portal.dnb.de/opac.htm?method=simpleSearch&amp;cqlMode=true&amp;query=idn%3D1066959684</t>
        </is>
      </c>
      <c r="G613" t="inlineStr">
        <is>
          <t>III 60, 27</t>
        </is>
      </c>
      <c r="H613" t="inlineStr">
        <is>
          <t>III 60, 27</t>
        </is>
      </c>
      <c r="I613" t="inlineStr">
        <is>
          <t>X</t>
        </is>
      </c>
      <c r="J613" t="inlineStr">
        <is>
          <t>Gewebeeinband, Schließen, erhabene Buchbeschläge</t>
        </is>
      </c>
      <c r="K613" t="inlineStr">
        <is>
          <t>bis 35 cm</t>
        </is>
      </c>
      <c r="L613" t="inlineStr">
        <is>
          <t>180°</t>
        </is>
      </c>
      <c r="M613" t="inlineStr">
        <is>
          <t>hohler Rücken</t>
        </is>
      </c>
      <c r="N613" t="inlineStr"/>
      <c r="O613" t="inlineStr">
        <is>
          <t>Buchschuh</t>
        </is>
      </c>
      <c r="P613" t="inlineStr">
        <is>
          <t>Nein</t>
        </is>
      </c>
      <c r="Q613" t="n">
        <v>0</v>
      </c>
      <c r="R613" t="inlineStr"/>
      <c r="S613" t="inlineStr">
        <is>
          <t>enth. Blindlagen</t>
        </is>
      </c>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n">
        <v>0</v>
      </c>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row>
    <row r="614">
      <c r="A614" t="b">
        <v>0</v>
      </c>
      <c r="B614" t="n">
        <v>572</v>
      </c>
      <c r="C614" t="inlineStr">
        <is>
          <t>L-1521-679440615</t>
        </is>
      </c>
      <c r="D614" t="inlineStr">
        <is>
          <t>1211351726</t>
        </is>
      </c>
      <c r="E614" t="inlineStr"/>
      <c r="F614" t="inlineStr">
        <is>
          <t>https://portal.dnb.de/opac.htm?method=simpleSearch&amp;cqlMode=true&amp;query=idn%3D1211351726</t>
        </is>
      </c>
      <c r="G614" t="inlineStr">
        <is>
          <t>III 60, 28</t>
        </is>
      </c>
      <c r="H614" t="inlineStr"/>
      <c r="I614" t="inlineStr">
        <is>
          <t>X</t>
        </is>
      </c>
      <c r="J614" t="inlineStr">
        <is>
          <t>Gewebeeinband</t>
        </is>
      </c>
      <c r="K614" t="inlineStr">
        <is>
          <t>bis 35 cm</t>
        </is>
      </c>
      <c r="L614" t="inlineStr">
        <is>
          <t>180°</t>
        </is>
      </c>
      <c r="M614" t="inlineStr">
        <is>
          <t>hohler Rücken</t>
        </is>
      </c>
      <c r="N614" t="inlineStr"/>
      <c r="O614" t="inlineStr"/>
      <c r="P614" t="inlineStr"/>
      <c r="Q614" t="n">
        <v>0</v>
      </c>
      <c r="R614" t="inlineStr"/>
      <c r="S614" t="inlineStr">
        <is>
          <t>enth. Blindlagen</t>
        </is>
      </c>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n">
        <v>0</v>
      </c>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row>
    <row r="615">
      <c r="A615" t="b">
        <v>1</v>
      </c>
      <c r="B615" t="n">
        <v>662</v>
      </c>
      <c r="C615" t="inlineStr">
        <is>
          <t>L-1521-343788284</t>
        </is>
      </c>
      <c r="D615" t="inlineStr">
        <is>
          <t>1079607048</t>
        </is>
      </c>
      <c r="E615" t="inlineStr">
        <is>
          <t>Aaf</t>
        </is>
      </c>
      <c r="F615" t="inlineStr">
        <is>
          <t>https://portal.dnb.de/opac.htm?method=simpleSearch&amp;cqlMode=true&amp;query=idn%3D1079607048</t>
        </is>
      </c>
      <c r="G615" t="inlineStr">
        <is>
          <t>III 60, 28 - Fragm.</t>
        </is>
      </c>
      <c r="H615" t="inlineStr">
        <is>
          <t>III 60, 28 - Fragm.</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n">
        <v>0</v>
      </c>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row>
    <row r="616">
      <c r="A616" t="b">
        <v>1</v>
      </c>
      <c r="B616" t="n">
        <v>573</v>
      </c>
      <c r="C616" t="inlineStr">
        <is>
          <t>L-1521-315468289</t>
        </is>
      </c>
      <c r="D616" t="inlineStr">
        <is>
          <t>1066940509</t>
        </is>
      </c>
      <c r="E616" t="inlineStr">
        <is>
          <t>Aaf</t>
        </is>
      </c>
      <c r="F616" t="inlineStr">
        <is>
          <t>https://portal.dnb.de/opac.htm?method=simpleSearch&amp;cqlMode=true&amp;query=idn%3D1066940509</t>
        </is>
      </c>
      <c r="G616" t="inlineStr">
        <is>
          <t>III 60, 29</t>
        </is>
      </c>
      <c r="H616" t="inlineStr">
        <is>
          <t>III 60, 29</t>
        </is>
      </c>
      <c r="I616" t="inlineStr"/>
      <c r="J616" t="inlineStr"/>
      <c r="K616" t="inlineStr">
        <is>
          <t>bis 25 cm</t>
        </is>
      </c>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is>
          <t>HL</t>
        </is>
      </c>
      <c r="AB616" t="inlineStr">
        <is>
          <t>x</t>
        </is>
      </c>
      <c r="AC616" t="inlineStr"/>
      <c r="AD616" t="inlineStr">
        <is>
          <t>h/E</t>
        </is>
      </c>
      <c r="AE616" t="inlineStr"/>
      <c r="AF616" t="inlineStr"/>
      <c r="AG616" t="inlineStr"/>
      <c r="AH616" t="inlineStr"/>
      <c r="AI616" t="inlineStr"/>
      <c r="AJ616" t="inlineStr">
        <is>
          <t>Pa</t>
        </is>
      </c>
      <c r="AK616" t="inlineStr">
        <is>
          <t>x</t>
        </is>
      </c>
      <c r="AL616" t="inlineStr"/>
      <c r="AM616" t="inlineStr"/>
      <c r="AN616" t="inlineStr"/>
      <c r="AO616" t="inlineStr"/>
      <c r="AP616" t="inlineStr"/>
      <c r="AQ616" t="inlineStr"/>
      <c r="AR616" t="inlineStr"/>
      <c r="AS616" t="inlineStr"/>
      <c r="AT616" t="inlineStr"/>
      <c r="AU616" t="inlineStr"/>
      <c r="AV616" t="inlineStr"/>
      <c r="AW616" t="inlineStr"/>
      <c r="AX616" t="inlineStr">
        <is>
          <t>110</t>
        </is>
      </c>
      <c r="AY616" t="inlineStr"/>
      <c r="AZ616" t="inlineStr"/>
      <c r="BA616" t="inlineStr"/>
      <c r="BB616" t="inlineStr">
        <is>
          <t>n</t>
        </is>
      </c>
      <c r="BC616" t="n">
        <v>0</v>
      </c>
      <c r="BD616" t="inlineStr"/>
      <c r="BE616" t="inlineStr"/>
      <c r="BF616" t="inlineStr"/>
      <c r="BG616" t="inlineStr">
        <is>
          <t>x</t>
        </is>
      </c>
      <c r="BH616" t="inlineStr"/>
      <c r="BI616" t="inlineStr"/>
      <c r="BJ616" t="inlineStr"/>
      <c r="BK616" t="inlineStr">
        <is>
          <t>Schaden stabil</t>
        </is>
      </c>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row>
    <row r="617">
      <c r="A617" t="b">
        <v>1</v>
      </c>
      <c r="B617" t="n">
        <v>574</v>
      </c>
      <c r="C617" t="inlineStr">
        <is>
          <t>L-1522-315487364</t>
        </is>
      </c>
      <c r="D617" t="inlineStr">
        <is>
          <t>1066956723</t>
        </is>
      </c>
      <c r="E617" t="inlineStr">
        <is>
          <t>Aaf</t>
        </is>
      </c>
      <c r="F617" t="inlineStr">
        <is>
          <t>https://portal.dnb.de/opac.htm?method=simpleSearch&amp;cqlMode=true&amp;query=idn%3D1066956723</t>
        </is>
      </c>
      <c r="G617" t="inlineStr">
        <is>
          <t>III 60, 30</t>
        </is>
      </c>
      <c r="H617" t="inlineStr">
        <is>
          <t>III 60, 30</t>
        </is>
      </c>
      <c r="I617" t="inlineStr"/>
      <c r="J617" t="inlineStr"/>
      <c r="K617" t="inlineStr">
        <is>
          <t>bis 25 cm</t>
        </is>
      </c>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is>
          <t>Pa</t>
        </is>
      </c>
      <c r="AB617" t="inlineStr"/>
      <c r="AC617" t="inlineStr"/>
      <c r="AD617" t="inlineStr">
        <is>
          <t>h/E</t>
        </is>
      </c>
      <c r="AE617" t="inlineStr"/>
      <c r="AF617" t="inlineStr"/>
      <c r="AG617" t="inlineStr"/>
      <c r="AH617" t="inlineStr"/>
      <c r="AI617" t="inlineStr"/>
      <c r="AJ617" t="inlineStr">
        <is>
          <t>Pa</t>
        </is>
      </c>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is>
          <t>110</t>
        </is>
      </c>
      <c r="AY617" t="inlineStr"/>
      <c r="AZ617" t="inlineStr"/>
      <c r="BA617" t="inlineStr"/>
      <c r="BB617" t="inlineStr">
        <is>
          <t>ja vor</t>
        </is>
      </c>
      <c r="BC617" t="n">
        <v>0.5</v>
      </c>
      <c r="BD617" t="inlineStr"/>
      <c r="BE617" t="inlineStr"/>
      <c r="BF617" t="inlineStr"/>
      <c r="BG617" t="inlineStr"/>
      <c r="BH617" t="inlineStr"/>
      <c r="BI617" t="inlineStr"/>
      <c r="BJ617" t="inlineStr"/>
      <c r="BK617" t="inlineStr"/>
      <c r="BL617" t="inlineStr"/>
      <c r="BM617" t="inlineStr"/>
      <c r="BN617" t="inlineStr">
        <is>
          <t>x</t>
        </is>
      </c>
      <c r="BO617" t="inlineStr"/>
      <c r="BP617" t="inlineStr">
        <is>
          <t>x</t>
        </is>
      </c>
      <c r="BQ617" t="inlineStr"/>
      <c r="BR617" t="inlineStr"/>
      <c r="BS617" t="inlineStr"/>
      <c r="BT617" t="inlineStr"/>
      <c r="BU617" t="inlineStr"/>
      <c r="BV617" t="inlineStr"/>
      <c r="BW617" t="inlineStr"/>
      <c r="BX617" t="inlineStr"/>
      <c r="BY617" t="inlineStr"/>
      <c r="BZ617" t="inlineStr"/>
      <c r="CA617" t="n">
        <v>0.5</v>
      </c>
      <c r="CB617" t="inlineStr">
        <is>
          <t>fixieren und mit JP überfangen</t>
        </is>
      </c>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row>
    <row r="618">
      <c r="A618" t="b">
        <v>1</v>
      </c>
      <c r="B618" t="n">
        <v>575</v>
      </c>
      <c r="C618" t="inlineStr">
        <is>
          <t>L-1523-315493658</t>
        </is>
      </c>
      <c r="D618" t="inlineStr">
        <is>
          <t>1066963401</t>
        </is>
      </c>
      <c r="E618" t="inlineStr">
        <is>
          <t>Aaf</t>
        </is>
      </c>
      <c r="F618" t="inlineStr">
        <is>
          <t>https://portal.dnb.de/opac.htm?method=simpleSearch&amp;cqlMode=true&amp;query=idn%3D1066963401</t>
        </is>
      </c>
      <c r="G618" t="inlineStr">
        <is>
          <t>III 60, 31</t>
        </is>
      </c>
      <c r="H618" t="inlineStr">
        <is>
          <t>III 60, 31</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n">
        <v>0</v>
      </c>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row>
    <row r="619">
      <c r="A619" t="b">
        <v>1</v>
      </c>
      <c r="B619" t="n">
        <v>576</v>
      </c>
      <c r="C619" t="inlineStr">
        <is>
          <t>L-1523-315492147</t>
        </is>
      </c>
      <c r="D619" t="inlineStr">
        <is>
          <t>1066961743</t>
        </is>
      </c>
      <c r="E619" t="inlineStr">
        <is>
          <t>AaB</t>
        </is>
      </c>
      <c r="F619" t="inlineStr">
        <is>
          <t>https://portal.dnb.de/opac.htm?method=simpleSearch&amp;cqlMode=true&amp;query=idn%3D1066961743</t>
        </is>
      </c>
      <c r="G619" t="inlineStr">
        <is>
          <t>III 60, 32</t>
        </is>
      </c>
      <c r="H619" t="inlineStr">
        <is>
          <t>III 60, 32</t>
        </is>
      </c>
      <c r="I619" t="inlineStr">
        <is>
          <t>X</t>
        </is>
      </c>
      <c r="J619" t="inlineStr">
        <is>
          <t>Halbledereinband</t>
        </is>
      </c>
      <c r="K619" t="inlineStr">
        <is>
          <t>bis 35 cm</t>
        </is>
      </c>
      <c r="L619" t="inlineStr">
        <is>
          <t>80° bis 110°, einseitig digitalisierbar?</t>
        </is>
      </c>
      <c r="M619" t="inlineStr">
        <is>
          <t>hohler Rücken</t>
        </is>
      </c>
      <c r="N619" t="inlineStr"/>
      <c r="O619" t="inlineStr"/>
      <c r="P619" t="inlineStr"/>
      <c r="Q619" t="n">
        <v>0</v>
      </c>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n">
        <v>0</v>
      </c>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row>
    <row r="620">
      <c r="A620" t="b">
        <v>1</v>
      </c>
      <c r="B620" t="n">
        <v>577</v>
      </c>
      <c r="C620" t="inlineStr">
        <is>
          <t>L-1524-315492244</t>
        </is>
      </c>
      <c r="D620" t="inlineStr">
        <is>
          <t>1066961840</t>
        </is>
      </c>
      <c r="E620" t="inlineStr">
        <is>
          <t>Aaf</t>
        </is>
      </c>
      <c r="F620" t="inlineStr">
        <is>
          <t>https://portal.dnb.de/opac.htm?method=simpleSearch&amp;cqlMode=true&amp;query=idn%3D1066961840</t>
        </is>
      </c>
      <c r="G620" t="inlineStr">
        <is>
          <t>III 60, 33</t>
        </is>
      </c>
      <c r="H620" t="inlineStr">
        <is>
          <t>III 60, 33</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n">
        <v>0</v>
      </c>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row>
    <row r="621">
      <c r="A621" t="b">
        <v>1</v>
      </c>
      <c r="B621" t="n">
        <v>578</v>
      </c>
      <c r="C621" t="inlineStr">
        <is>
          <t>L-1524-315487224</t>
        </is>
      </c>
      <c r="D621" t="inlineStr">
        <is>
          <t>1066956553</t>
        </is>
      </c>
      <c r="E621" t="inlineStr">
        <is>
          <t>Aaf</t>
        </is>
      </c>
      <c r="F621" t="inlineStr">
        <is>
          <t>https://portal.dnb.de/opac.htm?method=simpleSearch&amp;cqlMode=true&amp;query=idn%3D1066956553</t>
        </is>
      </c>
      <c r="G621" t="inlineStr">
        <is>
          <t>III 60, 34</t>
        </is>
      </c>
      <c r="H621" t="inlineStr">
        <is>
          <t>III 60, 34</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n">
        <v>0</v>
      </c>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row>
    <row r="622">
      <c r="A622" t="b">
        <v>1</v>
      </c>
      <c r="B622" t="n">
        <v>579</v>
      </c>
      <c r="C622" t="inlineStr">
        <is>
          <t>L-1520-315494026</t>
        </is>
      </c>
      <c r="D622" t="inlineStr">
        <is>
          <t>1066963819</t>
        </is>
      </c>
      <c r="E622" t="inlineStr">
        <is>
          <t>Aaf</t>
        </is>
      </c>
      <c r="F622" t="inlineStr">
        <is>
          <t>https://portal.dnb.de/opac.htm?method=simpleSearch&amp;cqlMode=true&amp;query=idn%3D1066963819</t>
        </is>
      </c>
      <c r="G622" t="inlineStr">
        <is>
          <t>III 60, 35</t>
        </is>
      </c>
      <c r="H622" t="inlineStr">
        <is>
          <t>III 60, 35</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n">
        <v>0</v>
      </c>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row>
    <row r="623">
      <c r="A623" t="b">
        <v>1</v>
      </c>
      <c r="B623" t="n">
        <v>580</v>
      </c>
      <c r="C623" t="inlineStr">
        <is>
          <t>L-1525-315487216</t>
        </is>
      </c>
      <c r="D623" t="inlineStr">
        <is>
          <t>1066956545</t>
        </is>
      </c>
      <c r="E623" t="inlineStr">
        <is>
          <t>Aaf</t>
        </is>
      </c>
      <c r="F623" t="inlineStr">
        <is>
          <t>https://portal.dnb.de/opac.htm?method=simpleSearch&amp;cqlMode=true&amp;query=idn%3D1066956545</t>
        </is>
      </c>
      <c r="G623" t="inlineStr">
        <is>
          <t>III 60, 36</t>
        </is>
      </c>
      <c r="H623" t="inlineStr">
        <is>
          <t>III 60, 36</t>
        </is>
      </c>
      <c r="I623" t="inlineStr"/>
      <c r="J623" t="inlineStr"/>
      <c r="K623" t="inlineStr">
        <is>
          <t>bis 35 cm</t>
        </is>
      </c>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is>
          <t>L</t>
        </is>
      </c>
      <c r="AB623" t="inlineStr"/>
      <c r="AC623" t="inlineStr"/>
      <c r="AD623" t="inlineStr">
        <is>
          <t>f/V</t>
        </is>
      </c>
      <c r="AE623" t="inlineStr"/>
      <c r="AF623" t="inlineStr"/>
      <c r="AG623" t="inlineStr"/>
      <c r="AH623" t="inlineStr"/>
      <c r="AI623" t="inlineStr"/>
      <c r="AJ623" t="inlineStr">
        <is>
          <t>Pa</t>
        </is>
      </c>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is>
          <t>80</t>
        </is>
      </c>
      <c r="AY623" t="inlineStr"/>
      <c r="AZ623" t="inlineStr"/>
      <c r="BA623" t="inlineStr"/>
      <c r="BB623" t="inlineStr">
        <is>
          <t>ja vor</t>
        </is>
      </c>
      <c r="BC623" t="n">
        <v>1</v>
      </c>
      <c r="BD623" t="inlineStr"/>
      <c r="BE623" t="inlineStr"/>
      <c r="BF623" t="inlineStr"/>
      <c r="BG623" t="inlineStr"/>
      <c r="BH623" t="inlineStr"/>
      <c r="BI623" t="inlineStr"/>
      <c r="BJ623" t="inlineStr"/>
      <c r="BK623" t="inlineStr"/>
      <c r="BL623" t="inlineStr"/>
      <c r="BM623" t="inlineStr"/>
      <c r="BN623" t="inlineStr">
        <is>
          <t>x</t>
        </is>
      </c>
      <c r="BO623" t="inlineStr">
        <is>
          <t>x</t>
        </is>
      </c>
      <c r="BP623" t="inlineStr">
        <is>
          <t>x</t>
        </is>
      </c>
      <c r="BQ623" t="inlineStr"/>
      <c r="BR623" t="inlineStr">
        <is>
          <t>v</t>
        </is>
      </c>
      <c r="BS623" t="inlineStr"/>
      <c r="BT623" t="inlineStr"/>
      <c r="BU623" t="inlineStr"/>
      <c r="BV623" t="inlineStr"/>
      <c r="BW623" t="inlineStr"/>
      <c r="BX623" t="inlineStr"/>
      <c r="BY623" t="inlineStr"/>
      <c r="BZ623" t="inlineStr"/>
      <c r="CA623" t="n">
        <v>1</v>
      </c>
      <c r="CB623" t="inlineStr">
        <is>
          <t>Leder am Rücken fixieren (ggf. JP einsetzen), Gelenk belassen (ist stabil)</t>
        </is>
      </c>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row>
    <row r="624">
      <c r="A624" t="b">
        <v>1</v>
      </c>
      <c r="B624" t="n">
        <v>581</v>
      </c>
      <c r="C624" t="inlineStr">
        <is>
          <t>L-1525-315490144</t>
        </is>
      </c>
      <c r="D624" t="inlineStr">
        <is>
          <t>1066959617</t>
        </is>
      </c>
      <c r="E624" t="inlineStr">
        <is>
          <t>Aaf</t>
        </is>
      </c>
      <c r="F624" t="inlineStr">
        <is>
          <t>https://portal.dnb.de/opac.htm?method=simpleSearch&amp;cqlMode=true&amp;query=idn%3D1066959617</t>
        </is>
      </c>
      <c r="G624" t="inlineStr">
        <is>
          <t>III 60, 37</t>
        </is>
      </c>
      <c r="H624" t="inlineStr">
        <is>
          <t>III 60, 37</t>
        </is>
      </c>
      <c r="I624" t="inlineStr">
        <is>
          <t>X</t>
        </is>
      </c>
      <c r="J624" t="inlineStr">
        <is>
          <t>Halbledereinband, Schließen, erhabene Buchbeschläge</t>
        </is>
      </c>
      <c r="K624" t="inlineStr">
        <is>
          <t>bis 35 cm</t>
        </is>
      </c>
      <c r="L624" t="inlineStr">
        <is>
          <t>80° bis 110°, einseitig digitalisierbar?</t>
        </is>
      </c>
      <c r="M624" t="inlineStr">
        <is>
          <t>fester Rücken mit Schmuckprägung</t>
        </is>
      </c>
      <c r="N624" t="inlineStr"/>
      <c r="O624" t="inlineStr">
        <is>
          <t>Buchschuh</t>
        </is>
      </c>
      <c r="P624" t="inlineStr">
        <is>
          <t>Nein</t>
        </is>
      </c>
      <c r="Q624" t="n">
        <v>1</v>
      </c>
      <c r="R624" t="inlineStr"/>
      <c r="S624" t="inlineStr"/>
      <c r="T624" t="inlineStr"/>
      <c r="U624" t="inlineStr"/>
      <c r="V624" t="inlineStr"/>
      <c r="W624" t="inlineStr"/>
      <c r="X624" t="inlineStr"/>
      <c r="Y624" t="inlineStr"/>
      <c r="Z624" t="inlineStr"/>
      <c r="AA624" t="inlineStr">
        <is>
          <t>HD</t>
        </is>
      </c>
      <c r="AB624" t="inlineStr">
        <is>
          <t>x</t>
        </is>
      </c>
      <c r="AC624" t="inlineStr"/>
      <c r="AD624" t="inlineStr">
        <is>
          <t>f/V</t>
        </is>
      </c>
      <c r="AE624" t="inlineStr"/>
      <c r="AF624" t="inlineStr"/>
      <c r="AG624" t="inlineStr"/>
      <c r="AH624" t="inlineStr"/>
      <c r="AI624" t="inlineStr"/>
      <c r="AJ624" t="inlineStr">
        <is>
          <t>Pa</t>
        </is>
      </c>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is>
          <t>45</t>
        </is>
      </c>
      <c r="AY624" t="inlineStr"/>
      <c r="AZ624" t="inlineStr"/>
      <c r="BA624" t="inlineStr"/>
      <c r="BB624" t="inlineStr">
        <is>
          <t>n</t>
        </is>
      </c>
      <c r="BC624" t="n">
        <v>0</v>
      </c>
      <c r="BD624" t="inlineStr"/>
      <c r="BE624" t="inlineStr"/>
      <c r="BF624" t="inlineStr"/>
      <c r="BG624" t="inlineStr">
        <is>
          <t>x</t>
        </is>
      </c>
      <c r="BH624" t="inlineStr"/>
      <c r="BI624" t="inlineStr"/>
      <c r="BJ624" t="inlineStr"/>
      <c r="BK624" t="inlineStr">
        <is>
          <t>Schaden stabil</t>
        </is>
      </c>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row>
    <row r="625">
      <c r="A625" t="b">
        <v>1</v>
      </c>
      <c r="B625" t="n">
        <v>582</v>
      </c>
      <c r="C625" t="inlineStr">
        <is>
          <t>L-1521-315491876</t>
        </is>
      </c>
      <c r="D625" t="inlineStr">
        <is>
          <t>1066961484</t>
        </is>
      </c>
      <c r="E625" t="inlineStr">
        <is>
          <t>Aaf</t>
        </is>
      </c>
      <c r="F625" t="inlineStr">
        <is>
          <t>https://portal.dnb.de/opac.htm?method=simpleSearch&amp;cqlMode=true&amp;query=idn%3D1066961484</t>
        </is>
      </c>
      <c r="G625" t="inlineStr">
        <is>
          <t>III 60, 38</t>
        </is>
      </c>
      <c r="H625" t="inlineStr">
        <is>
          <t>III 60, 38</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n">
        <v>0</v>
      </c>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row>
    <row r="626">
      <c r="A626" t="b">
        <v>1</v>
      </c>
      <c r="B626" t="n">
        <v>583</v>
      </c>
      <c r="C626" t="inlineStr">
        <is>
          <t>L-1527-315492066</t>
        </is>
      </c>
      <c r="D626" t="inlineStr">
        <is>
          <t>1066961662</t>
        </is>
      </c>
      <c r="E626" t="inlineStr">
        <is>
          <t>Aaf</t>
        </is>
      </c>
      <c r="F626" t="inlineStr">
        <is>
          <t>https://portal.dnb.de/opac.htm?method=simpleSearch&amp;cqlMode=true&amp;query=idn%3D1066961662</t>
        </is>
      </c>
      <c r="G626" t="inlineStr">
        <is>
          <t>III 60, 39</t>
        </is>
      </c>
      <c r="H626" t="inlineStr">
        <is>
          <t>III 60, 39</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n">
        <v>0</v>
      </c>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row>
    <row r="627">
      <c r="A627" t="b">
        <v>1</v>
      </c>
      <c r="B627" t="n">
        <v>584</v>
      </c>
      <c r="C627" t="inlineStr">
        <is>
          <t>L-1529-315332352</t>
        </is>
      </c>
      <c r="D627" t="inlineStr">
        <is>
          <t>1066874581</t>
        </is>
      </c>
      <c r="E627" t="inlineStr">
        <is>
          <t>Aaf</t>
        </is>
      </c>
      <c r="F627" t="inlineStr">
        <is>
          <t>https://portal.dnb.de/opac.htm?method=simpleSearch&amp;cqlMode=true&amp;query=idn%3D1066874581</t>
        </is>
      </c>
      <c r="G627" t="inlineStr">
        <is>
          <t>III 60, 40</t>
        </is>
      </c>
      <c r="H627" t="inlineStr">
        <is>
          <t>III 60, 40</t>
        </is>
      </c>
      <c r="I627" t="inlineStr">
        <is>
          <t>X</t>
        </is>
      </c>
      <c r="J627" t="inlineStr">
        <is>
          <t>Ledereinband</t>
        </is>
      </c>
      <c r="K627" t="inlineStr">
        <is>
          <t>bis 25 cm</t>
        </is>
      </c>
      <c r="L627" t="inlineStr">
        <is>
          <t>80° bis 110°, einseitig digitalisierbar?</t>
        </is>
      </c>
      <c r="M627" t="inlineStr">
        <is>
          <t>fester Rücken mit Schmuckprägung, Schrift bis in den Falz</t>
        </is>
      </c>
      <c r="N627" t="inlineStr"/>
      <c r="O627" t="inlineStr">
        <is>
          <t>Kassette</t>
        </is>
      </c>
      <c r="P627" t="inlineStr">
        <is>
          <t>Nein</t>
        </is>
      </c>
      <c r="Q627" t="n">
        <v>0</v>
      </c>
      <c r="R627" t="inlineStr"/>
      <c r="S627" t="inlineStr">
        <is>
          <t>Originaleinband mit Schließen extra in Kassette</t>
        </is>
      </c>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n">
        <v>0</v>
      </c>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row>
    <row r="628">
      <c r="A628" t="b">
        <v>1</v>
      </c>
      <c r="B628" t="n">
        <v>585</v>
      </c>
      <c r="C628" t="inlineStr">
        <is>
          <t>L-1529-31530698X</t>
        </is>
      </c>
      <c r="D628" t="inlineStr">
        <is>
          <t>1066847827</t>
        </is>
      </c>
      <c r="E628" t="inlineStr">
        <is>
          <t>Aaf</t>
        </is>
      </c>
      <c r="F628" t="inlineStr">
        <is>
          <t>https://portal.dnb.de/opac.htm?method=simpleSearch&amp;cqlMode=true&amp;query=idn%3D1066847827</t>
        </is>
      </c>
      <c r="G628" t="inlineStr">
        <is>
          <t>III 60, 41</t>
        </is>
      </c>
      <c r="H628" t="inlineStr">
        <is>
          <t>III 60, 41</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n">
        <v>0</v>
      </c>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row>
    <row r="629">
      <c r="A629" t="b">
        <v>1</v>
      </c>
      <c r="B629" t="n">
        <v>586</v>
      </c>
      <c r="C629" t="inlineStr">
        <is>
          <t>L-1529-17775334X</t>
        </is>
      </c>
      <c r="D629" t="inlineStr">
        <is>
          <t>1002646758</t>
        </is>
      </c>
      <c r="E629" t="inlineStr">
        <is>
          <t>Aal</t>
        </is>
      </c>
      <c r="F629" t="inlineStr">
        <is>
          <t>https://portal.dnb.de/opac.htm?method=simpleSearch&amp;cqlMode=true&amp;query=idn%3D1002646758</t>
        </is>
      </c>
      <c r="G629" t="inlineStr">
        <is>
          <t>III 60, 42</t>
        </is>
      </c>
      <c r="H629" t="inlineStr">
        <is>
          <t>III 60, 42</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n">
        <v>0</v>
      </c>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row>
    <row r="630">
      <c r="A630" t="b">
        <v>1</v>
      </c>
      <c r="B630" t="n">
        <v>663</v>
      </c>
      <c r="C630" t="inlineStr">
        <is>
          <t>L-1529-177753358</t>
        </is>
      </c>
      <c r="D630" t="inlineStr">
        <is>
          <t>1002646758</t>
        </is>
      </c>
      <c r="E630" t="inlineStr">
        <is>
          <t>Aal</t>
        </is>
      </c>
      <c r="F630" t="inlineStr">
        <is>
          <t>https://portal.dnb.de/opac.htm?method=simpleSearch&amp;cqlMode=true&amp;query=idn%3D1002646758</t>
        </is>
      </c>
      <c r="G630" t="inlineStr">
        <is>
          <t>III 60, 42 a</t>
        </is>
      </c>
      <c r="H630" t="inlineStr">
        <is>
          <t>III 60, 42a</t>
        </is>
      </c>
      <c r="I630" t="inlineStr">
        <is>
          <t>X</t>
        </is>
      </c>
      <c r="J630" t="inlineStr">
        <is>
          <t>Ledereinband, Schließen, erhabene Buchbeschläge</t>
        </is>
      </c>
      <c r="K630" t="inlineStr">
        <is>
          <t>bis 25 cm</t>
        </is>
      </c>
      <c r="L630" t="inlineStr">
        <is>
          <t>80° bis 110°, einseitig digitalisierbar?</t>
        </is>
      </c>
      <c r="M630" t="inlineStr">
        <is>
          <t>hohler Rücken</t>
        </is>
      </c>
      <c r="N630" t="inlineStr"/>
      <c r="O630" t="inlineStr">
        <is>
          <t>Buchschuh</t>
        </is>
      </c>
      <c r="P630" t="inlineStr">
        <is>
          <t>Nein, Signaturfahne austauschen</t>
        </is>
      </c>
      <c r="Q630" t="n">
        <v>1</v>
      </c>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n">
        <v>0</v>
      </c>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row>
    <row r="631">
      <c r="A631" t="b">
        <v>1</v>
      </c>
      <c r="B631" t="n">
        <v>587</v>
      </c>
      <c r="C631" t="inlineStr">
        <is>
          <t>L-1530-315303786</t>
        </is>
      </c>
      <c r="D631" t="inlineStr">
        <is>
          <t>1066844275</t>
        </is>
      </c>
      <c r="E631" t="inlineStr">
        <is>
          <t>Aaf</t>
        </is>
      </c>
      <c r="F631" t="inlineStr">
        <is>
          <t>https://portal.dnb.de/opac.htm?method=simpleSearch&amp;cqlMode=true&amp;query=idn%3D1066844275</t>
        </is>
      </c>
      <c r="G631" t="inlineStr">
        <is>
          <t>III 60, 43</t>
        </is>
      </c>
      <c r="H631" t="inlineStr">
        <is>
          <t>III 60, 43</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n">
        <v>0</v>
      </c>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row>
    <row r="632">
      <c r="A632" t="b">
        <v>1</v>
      </c>
      <c r="B632" t="n">
        <v>588</v>
      </c>
      <c r="C632" t="inlineStr">
        <is>
          <t>L-1530-315487526</t>
        </is>
      </c>
      <c r="D632" t="inlineStr">
        <is>
          <t>1066956928</t>
        </is>
      </c>
      <c r="E632" t="inlineStr">
        <is>
          <t>AaB</t>
        </is>
      </c>
      <c r="F632" t="inlineStr">
        <is>
          <t>https://portal.dnb.de/opac.htm?method=simpleSearch&amp;cqlMode=true&amp;query=idn%3D1066956928</t>
        </is>
      </c>
      <c r="G632" t="inlineStr">
        <is>
          <t>III 60, 44</t>
        </is>
      </c>
      <c r="H632" t="inlineStr">
        <is>
          <t>III 60, 44</t>
        </is>
      </c>
      <c r="I632" t="inlineStr">
        <is>
          <t>X</t>
        </is>
      </c>
      <c r="J632" t="inlineStr">
        <is>
          <t>Ledereinband, Schließen, erhabene Buchbeschläge</t>
        </is>
      </c>
      <c r="K632" t="inlineStr">
        <is>
          <t>bis 35 cm</t>
        </is>
      </c>
      <c r="L632" t="inlineStr">
        <is>
          <t>80° bis 110°, einseitig digitalisierbar?</t>
        </is>
      </c>
      <c r="M632" t="inlineStr">
        <is>
          <t>fester Rücken mit Schmuckprägung, Kreide, Pastell oder Rußtinte</t>
        </is>
      </c>
      <c r="N632" t="inlineStr"/>
      <c r="O632" t="inlineStr">
        <is>
          <t>Buchschuh</t>
        </is>
      </c>
      <c r="P632" t="inlineStr">
        <is>
          <t>Nein, Signaturfahne austauschen</t>
        </is>
      </c>
      <c r="Q632" t="n">
        <v>1</v>
      </c>
      <c r="R632" t="inlineStr"/>
      <c r="S632" t="inlineStr"/>
      <c r="T632" t="inlineStr"/>
      <c r="U632" t="inlineStr"/>
      <c r="V632" t="inlineStr"/>
      <c r="W632" t="inlineStr"/>
      <c r="X632" t="inlineStr"/>
      <c r="Y632" t="inlineStr"/>
      <c r="Z632" t="inlineStr"/>
      <c r="AA632" t="inlineStr">
        <is>
          <t>HD</t>
        </is>
      </c>
      <c r="AB632" t="inlineStr">
        <is>
          <t>x</t>
        </is>
      </c>
      <c r="AC632" t="inlineStr"/>
      <c r="AD632" t="inlineStr">
        <is>
          <t>f/V</t>
        </is>
      </c>
      <c r="AE632" t="inlineStr"/>
      <c r="AF632" t="inlineStr"/>
      <c r="AG632" t="inlineStr"/>
      <c r="AH632" t="inlineStr"/>
      <c r="AI632" t="inlineStr"/>
      <c r="AJ632" t="inlineStr">
        <is>
          <t>Pa</t>
        </is>
      </c>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is>
          <t>45</t>
        </is>
      </c>
      <c r="AY632" t="inlineStr"/>
      <c r="AZ632" t="inlineStr"/>
      <c r="BA632" t="inlineStr"/>
      <c r="BB632" t="inlineStr">
        <is>
          <t>ja vor</t>
        </is>
      </c>
      <c r="BC632" t="n">
        <v>0.5</v>
      </c>
      <c r="BD632" t="inlineStr"/>
      <c r="BE632" t="inlineStr"/>
      <c r="BF632" t="inlineStr"/>
      <c r="BG632" t="inlineStr">
        <is>
          <t>x</t>
        </is>
      </c>
      <c r="BH632" t="inlineStr"/>
      <c r="BI632" t="inlineStr"/>
      <c r="BJ632" t="inlineStr"/>
      <c r="BK632" t="inlineStr"/>
      <c r="BL632" t="inlineStr"/>
      <c r="BM632" t="inlineStr"/>
      <c r="BN632" t="inlineStr">
        <is>
          <t>x</t>
        </is>
      </c>
      <c r="BO632" t="inlineStr">
        <is>
          <t>x</t>
        </is>
      </c>
      <c r="BP632" t="inlineStr">
        <is>
          <t>x</t>
        </is>
      </c>
      <c r="BQ632" t="inlineStr"/>
      <c r="BR632" t="inlineStr"/>
      <c r="BS632" t="inlineStr"/>
      <c r="BT632" t="inlineStr"/>
      <c r="BU632" t="inlineStr"/>
      <c r="BV632" t="inlineStr"/>
      <c r="BW632" t="inlineStr"/>
      <c r="BX632" t="inlineStr"/>
      <c r="BY632" t="inlineStr"/>
      <c r="BZ632" t="inlineStr"/>
      <c r="CA632" t="n">
        <v>0.5</v>
      </c>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row>
    <row r="633">
      <c r="A633" t="b">
        <v>1</v>
      </c>
      <c r="B633" t="n">
        <v>589</v>
      </c>
      <c r="C633" t="inlineStr">
        <is>
          <t>L-1531-315491140</t>
        </is>
      </c>
      <c r="D633" t="inlineStr">
        <is>
          <t>1066960658</t>
        </is>
      </c>
      <c r="E633" t="inlineStr">
        <is>
          <t>Aaf</t>
        </is>
      </c>
      <c r="F633" t="inlineStr">
        <is>
          <t>https://portal.dnb.de/opac.htm?method=simpleSearch&amp;cqlMode=true&amp;query=idn%3D1066960658</t>
        </is>
      </c>
      <c r="G633" t="inlineStr">
        <is>
          <t>III 60, 45</t>
        </is>
      </c>
      <c r="H633" t="inlineStr">
        <is>
          <t>III 60, 45</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n">
        <v>0</v>
      </c>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row>
    <row r="634">
      <c r="A634" t="b">
        <v>1</v>
      </c>
      <c r="B634" t="n">
        <v>590</v>
      </c>
      <c r="C634" t="inlineStr">
        <is>
          <t>L-1531-315328681</t>
        </is>
      </c>
      <c r="D634" t="inlineStr">
        <is>
          <t>1066870799</t>
        </is>
      </c>
      <c r="E634" t="inlineStr">
        <is>
          <t>Aaf</t>
        </is>
      </c>
      <c r="F634" t="inlineStr">
        <is>
          <t>https://portal.dnb.de/opac.htm?method=simpleSearch&amp;cqlMode=true&amp;query=idn%3D1066870799</t>
        </is>
      </c>
      <c r="G634" t="inlineStr">
        <is>
          <t>III 60, 46</t>
        </is>
      </c>
      <c r="H634" t="inlineStr">
        <is>
          <t>III 60, 46</t>
        </is>
      </c>
      <c r="I634" t="inlineStr"/>
      <c r="J634" t="inlineStr"/>
      <c r="K634" t="inlineStr">
        <is>
          <t>bis 35 cm</t>
        </is>
      </c>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is>
          <t>G</t>
        </is>
      </c>
      <c r="AB634" t="inlineStr">
        <is>
          <t>x</t>
        </is>
      </c>
      <c r="AC634" t="inlineStr"/>
      <c r="AD634" t="inlineStr">
        <is>
          <t>h/E</t>
        </is>
      </c>
      <c r="AE634" t="inlineStr"/>
      <c r="AF634" t="inlineStr"/>
      <c r="AG634" t="inlineStr"/>
      <c r="AH634" t="inlineStr"/>
      <c r="AI634" t="inlineStr"/>
      <c r="AJ634" t="inlineStr">
        <is>
          <t>Pa</t>
        </is>
      </c>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is>
          <t>110</t>
        </is>
      </c>
      <c r="AY634" t="inlineStr"/>
      <c r="AZ634" t="inlineStr"/>
      <c r="BA634" t="inlineStr"/>
      <c r="BB634" t="inlineStr">
        <is>
          <t>n</t>
        </is>
      </c>
      <c r="BC634" t="n">
        <v>0</v>
      </c>
      <c r="BD634" t="inlineStr"/>
      <c r="BE634" t="inlineStr"/>
      <c r="BF634" t="inlineStr"/>
      <c r="BG634" t="inlineStr">
        <is>
          <t>x</t>
        </is>
      </c>
      <c r="BH634" t="inlineStr"/>
      <c r="BI634" t="inlineStr"/>
      <c r="BJ634" t="inlineStr"/>
      <c r="BK634" t="inlineStr">
        <is>
          <t>Schaden stabil</t>
        </is>
      </c>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row>
    <row r="635">
      <c r="A635" t="b">
        <v>1</v>
      </c>
      <c r="B635" t="n">
        <v>591</v>
      </c>
      <c r="C635" t="inlineStr">
        <is>
          <t>L-1531-315323213</t>
        </is>
      </c>
      <c r="D635" t="inlineStr">
        <is>
          <t>1066864837</t>
        </is>
      </c>
      <c r="E635" t="inlineStr">
        <is>
          <t>Aaf</t>
        </is>
      </c>
      <c r="F635" t="inlineStr">
        <is>
          <t>https://portal.dnb.de/opac.htm?method=simpleSearch&amp;cqlMode=true&amp;query=idn%3D1066864837</t>
        </is>
      </c>
      <c r="G635" t="inlineStr">
        <is>
          <t>III 60, 47</t>
        </is>
      </c>
      <c r="H635" t="inlineStr">
        <is>
          <t>III 60, 47</t>
        </is>
      </c>
      <c r="I635" t="inlineStr">
        <is>
          <t>X</t>
        </is>
      </c>
      <c r="J635" t="inlineStr">
        <is>
          <t>Gewebeeinband, Schließen, erhabene Buchbeschläge</t>
        </is>
      </c>
      <c r="K635" t="inlineStr">
        <is>
          <t>bis 25 cm</t>
        </is>
      </c>
      <c r="L635" t="inlineStr">
        <is>
          <t>180°</t>
        </is>
      </c>
      <c r="M635" t="inlineStr">
        <is>
          <t>hohler Rücken</t>
        </is>
      </c>
      <c r="N635" t="inlineStr"/>
      <c r="O635" t="inlineStr">
        <is>
          <t>Buchschuh</t>
        </is>
      </c>
      <c r="P635" t="inlineStr">
        <is>
          <t>Nein</t>
        </is>
      </c>
      <c r="Q635" t="n">
        <v>2</v>
      </c>
      <c r="R635" t="inlineStr"/>
      <c r="S635" t="inlineStr"/>
      <c r="T635" t="inlineStr"/>
      <c r="U635" t="inlineStr"/>
      <c r="V635" t="inlineStr"/>
      <c r="W635" t="inlineStr"/>
      <c r="X635" t="inlineStr"/>
      <c r="Y635" t="inlineStr"/>
      <c r="Z635" t="inlineStr"/>
      <c r="AA635" t="inlineStr">
        <is>
          <t>HL</t>
        </is>
      </c>
      <c r="AB635" t="inlineStr">
        <is>
          <t>x</t>
        </is>
      </c>
      <c r="AC635" t="inlineStr"/>
      <c r="AD635" t="inlineStr">
        <is>
          <t>h/E</t>
        </is>
      </c>
      <c r="AE635" t="inlineStr"/>
      <c r="AF635" t="inlineStr"/>
      <c r="AG635" t="inlineStr"/>
      <c r="AH635" t="inlineStr"/>
      <c r="AI635" t="inlineStr"/>
      <c r="AJ635" t="inlineStr">
        <is>
          <t>Pa</t>
        </is>
      </c>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is>
          <t>110</t>
        </is>
      </c>
      <c r="AY635" t="inlineStr"/>
      <c r="AZ635" t="inlineStr"/>
      <c r="BA635" t="inlineStr"/>
      <c r="BB635" t="inlineStr">
        <is>
          <t>n</t>
        </is>
      </c>
      <c r="BC635" t="n">
        <v>0</v>
      </c>
      <c r="BD635" t="inlineStr"/>
      <c r="BE635" t="inlineStr"/>
      <c r="BF635" t="inlineStr"/>
      <c r="BG635" t="inlineStr">
        <is>
          <t>x</t>
        </is>
      </c>
      <c r="BH635" t="inlineStr"/>
      <c r="BI635" t="inlineStr"/>
      <c r="BJ635" t="inlineStr"/>
      <c r="BK635" t="inlineStr">
        <is>
          <t>Schaden stabil</t>
        </is>
      </c>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row>
    <row r="636">
      <c r="A636" t="b">
        <v>1</v>
      </c>
      <c r="B636" t="n">
        <v>592</v>
      </c>
      <c r="C636" t="inlineStr">
        <is>
          <t>L-1532-164689494</t>
        </is>
      </c>
      <c r="D636" t="inlineStr">
        <is>
          <t>997744367</t>
        </is>
      </c>
      <c r="E636" t="inlineStr">
        <is>
          <t>Aal</t>
        </is>
      </c>
      <c r="F636" t="inlineStr">
        <is>
          <t>https://portal.dnb.de/opac.htm?method=simpleSearch&amp;cqlMode=true&amp;query=idn%3D997744367</t>
        </is>
      </c>
      <c r="G636" t="inlineStr">
        <is>
          <t>III 60, 48</t>
        </is>
      </c>
      <c r="H636" t="inlineStr">
        <is>
          <t>III 60, 48</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n">
        <v>0</v>
      </c>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row>
    <row r="637">
      <c r="A637" t="b">
        <v>1</v>
      </c>
      <c r="B637" t="n">
        <v>593</v>
      </c>
      <c r="C637" t="inlineStr">
        <is>
          <t>L-1532-164704965</t>
        </is>
      </c>
      <c r="D637" t="inlineStr">
        <is>
          <t>997758619</t>
        </is>
      </c>
      <c r="E637" t="inlineStr">
        <is>
          <t>Aal</t>
        </is>
      </c>
      <c r="F637" t="inlineStr">
        <is>
          <t>https://portal.dnb.de/opac.htm?method=simpleSearch&amp;cqlMode=true&amp;query=idn%3D997758619</t>
        </is>
      </c>
      <c r="G637" t="inlineStr">
        <is>
          <t>III 60, 48</t>
        </is>
      </c>
      <c r="H637" t="inlineStr">
        <is>
          <t>III 60, 48</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n">
        <v>0</v>
      </c>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row>
    <row r="638">
      <c r="A638" t="b">
        <v>0</v>
      </c>
      <c r="B638" t="inlineStr"/>
      <c r="C638" t="inlineStr"/>
      <c r="D638" t="inlineStr"/>
      <c r="E638" t="inlineStr"/>
      <c r="F638" t="inlineStr"/>
      <c r="G638" t="inlineStr">
        <is>
          <t>III 60, 49</t>
        </is>
      </c>
      <c r="H638" t="inlineStr"/>
      <c r="I638" t="inlineStr">
        <is>
          <t>X</t>
        </is>
      </c>
      <c r="J638" t="inlineStr">
        <is>
          <t>Ledereinband</t>
        </is>
      </c>
      <c r="K638" t="inlineStr">
        <is>
          <t>bis 25 cm</t>
        </is>
      </c>
      <c r="L638" t="inlineStr">
        <is>
          <t>80° bis 110°, einseitig digitalisierbar?</t>
        </is>
      </c>
      <c r="M638" t="inlineStr">
        <is>
          <t>hohler Rücken</t>
        </is>
      </c>
      <c r="N638" t="inlineStr"/>
      <c r="O638" t="inlineStr"/>
      <c r="P638" t="inlineStr"/>
      <c r="Q638" t="n">
        <v>1</v>
      </c>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n">
        <v>0</v>
      </c>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row>
    <row r="639">
      <c r="A639" t="b">
        <v>1</v>
      </c>
      <c r="B639" t="n">
        <v>594</v>
      </c>
      <c r="C639" t="inlineStr">
        <is>
          <t>L-1533-315462140</t>
        </is>
      </c>
      <c r="D639" t="inlineStr">
        <is>
          <t>1066934118</t>
        </is>
      </c>
      <c r="E639" t="inlineStr">
        <is>
          <t>Aaf</t>
        </is>
      </c>
      <c r="F639" t="inlineStr">
        <is>
          <t>https://portal.dnb.de/opac.htm?method=simpleSearch&amp;cqlMode=true&amp;query=idn%3D1066934118</t>
        </is>
      </c>
      <c r="G639" t="inlineStr">
        <is>
          <t>III 60, 50</t>
        </is>
      </c>
      <c r="H639" t="inlineStr">
        <is>
          <t>III 60, 50</t>
        </is>
      </c>
      <c r="I639" t="inlineStr"/>
      <c r="J639" t="inlineStr"/>
      <c r="K639" t="inlineStr">
        <is>
          <t>bis 25 cm</t>
        </is>
      </c>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is>
          <t>HL</t>
        </is>
      </c>
      <c r="AB639" t="inlineStr">
        <is>
          <t>x</t>
        </is>
      </c>
      <c r="AC639" t="inlineStr"/>
      <c r="AD639" t="inlineStr">
        <is>
          <t>h/E</t>
        </is>
      </c>
      <c r="AE639" t="inlineStr"/>
      <c r="AF639" t="inlineStr"/>
      <c r="AG639" t="inlineStr"/>
      <c r="AH639" t="inlineStr"/>
      <c r="AI639" t="inlineStr"/>
      <c r="AJ639" t="inlineStr">
        <is>
          <t>Pa</t>
        </is>
      </c>
      <c r="AK639" t="inlineStr">
        <is>
          <t>x</t>
        </is>
      </c>
      <c r="AL639" t="inlineStr"/>
      <c r="AM639" t="inlineStr"/>
      <c r="AN639" t="inlineStr"/>
      <c r="AO639" t="inlineStr"/>
      <c r="AP639" t="inlineStr"/>
      <c r="AQ639" t="inlineStr"/>
      <c r="AR639" t="inlineStr"/>
      <c r="AS639" t="inlineStr"/>
      <c r="AT639" t="inlineStr"/>
      <c r="AU639" t="inlineStr"/>
      <c r="AV639" t="inlineStr"/>
      <c r="AW639" t="inlineStr"/>
      <c r="AX639" t="inlineStr">
        <is>
          <t>110</t>
        </is>
      </c>
      <c r="AY639" t="inlineStr"/>
      <c r="AZ639" t="inlineStr"/>
      <c r="BA639" t="inlineStr"/>
      <c r="BB639" t="inlineStr">
        <is>
          <t>n</t>
        </is>
      </c>
      <c r="BC639" t="n">
        <v>0</v>
      </c>
      <c r="BD639" t="inlineStr"/>
      <c r="BE639" t="inlineStr"/>
      <c r="BF639" t="inlineStr"/>
      <c r="BG639" t="inlineStr">
        <is>
          <t>x</t>
        </is>
      </c>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row>
    <row r="640">
      <c r="A640" t="b">
        <v>1</v>
      </c>
      <c r="B640" t="n">
        <v>595</v>
      </c>
      <c r="C640" t="inlineStr">
        <is>
          <t>L-1533-315487739</t>
        </is>
      </c>
      <c r="D640" t="inlineStr">
        <is>
          <t>1066957118</t>
        </is>
      </c>
      <c r="E640" t="inlineStr">
        <is>
          <t>Aaf</t>
        </is>
      </c>
      <c r="F640" t="inlineStr">
        <is>
          <t>https://portal.dnb.de/opac.htm?method=simpleSearch&amp;cqlMode=true&amp;query=idn%3D1066957118</t>
        </is>
      </c>
      <c r="G640" t="inlineStr">
        <is>
          <t>III 60, 51</t>
        </is>
      </c>
      <c r="H640" t="inlineStr">
        <is>
          <t>III 60, 51</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n">
        <v>0</v>
      </c>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row>
    <row r="641">
      <c r="A641" t="b">
        <v>1</v>
      </c>
      <c r="B641" t="n">
        <v>596</v>
      </c>
      <c r="C641" t="inlineStr">
        <is>
          <t>L-1533-315487674</t>
        </is>
      </c>
      <c r="D641" t="inlineStr">
        <is>
          <t>1066957053</t>
        </is>
      </c>
      <c r="E641" t="inlineStr">
        <is>
          <t>Aaf</t>
        </is>
      </c>
      <c r="F641" t="inlineStr">
        <is>
          <t>https://portal.dnb.de/opac.htm?method=simpleSearch&amp;cqlMode=true&amp;query=idn%3D1066957053</t>
        </is>
      </c>
      <c r="G641" t="inlineStr">
        <is>
          <t>III 60, 52</t>
        </is>
      </c>
      <c r="H641" t="inlineStr">
        <is>
          <t>III 60, 52</t>
        </is>
      </c>
      <c r="I641" t="inlineStr"/>
      <c r="J641" t="inlineStr">
        <is>
          <t>Halbledereinband, Schließen, erhabene Buchbeschläge</t>
        </is>
      </c>
      <c r="K641" t="inlineStr">
        <is>
          <t>bis 35 cm</t>
        </is>
      </c>
      <c r="L641" t="inlineStr">
        <is>
          <t>80° bis 110°, einseitig digitalisierbar?</t>
        </is>
      </c>
      <c r="M641" t="inlineStr">
        <is>
          <t>fester Rücken mit Schmuckprägung, Schrift bis in den Falz</t>
        </is>
      </c>
      <c r="N641" t="inlineStr"/>
      <c r="O641" t="inlineStr">
        <is>
          <t>Buchschuh</t>
        </is>
      </c>
      <c r="P641" t="inlineStr">
        <is>
          <t>Nein</t>
        </is>
      </c>
      <c r="Q641" t="n">
        <v>1</v>
      </c>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n">
        <v>0</v>
      </c>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row>
    <row r="642">
      <c r="A642" t="b">
        <v>1</v>
      </c>
      <c r="B642" t="n">
        <v>597</v>
      </c>
      <c r="C642" t="inlineStr">
        <is>
          <t>L-1533-315493895</t>
        </is>
      </c>
      <c r="D642" t="inlineStr">
        <is>
          <t>1066963657</t>
        </is>
      </c>
      <c r="E642" t="inlineStr">
        <is>
          <t>AaB</t>
        </is>
      </c>
      <c r="F642" t="inlineStr">
        <is>
          <t>https://portal.dnb.de/opac.htm?method=simpleSearch&amp;cqlMode=true&amp;query=idn%3D1066963657</t>
        </is>
      </c>
      <c r="G642" t="inlineStr">
        <is>
          <t>III 60, 53</t>
        </is>
      </c>
      <c r="H642" t="inlineStr">
        <is>
          <t>III 60, 53</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n">
        <v>0</v>
      </c>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row>
    <row r="643">
      <c r="A643" t="b">
        <v>1</v>
      </c>
      <c r="B643" t="n">
        <v>598</v>
      </c>
      <c r="C643" t="inlineStr">
        <is>
          <t>L-1533-315470011</t>
        </is>
      </c>
      <c r="D643" t="inlineStr">
        <is>
          <t>1066942382</t>
        </is>
      </c>
      <c r="E643" t="inlineStr">
        <is>
          <t>Aaf</t>
        </is>
      </c>
      <c r="F643" t="inlineStr">
        <is>
          <t>https://portal.dnb.de/opac.htm?method=simpleSearch&amp;cqlMode=true&amp;query=idn%3D1066942382</t>
        </is>
      </c>
      <c r="G643" t="inlineStr">
        <is>
          <t>III 60, 54</t>
        </is>
      </c>
      <c r="H643" t="inlineStr">
        <is>
          <t>III 60, 54</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n">
        <v>0</v>
      </c>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row>
    <row r="644">
      <c r="A644" t="b">
        <v>0</v>
      </c>
      <c r="B644" t="n">
        <v>599</v>
      </c>
      <c r="C644" t="inlineStr">
        <is>
          <t>L-1533-315491108</t>
        </is>
      </c>
      <c r="D644" t="inlineStr">
        <is>
          <t>1066960615</t>
        </is>
      </c>
      <c r="E644" t="inlineStr"/>
      <c r="F644" t="inlineStr">
        <is>
          <t>https://portal.dnb.de/opac.htm?method=simpleSearch&amp;cqlMode=true&amp;query=idn%3D1066960615</t>
        </is>
      </c>
      <c r="G644" t="inlineStr">
        <is>
          <t>III 60, 55</t>
        </is>
      </c>
      <c r="H644" t="inlineStr"/>
      <c r="I644" t="inlineStr">
        <is>
          <t>X</t>
        </is>
      </c>
      <c r="J644" t="inlineStr">
        <is>
          <t>Ledereinband</t>
        </is>
      </c>
      <c r="K644" t="inlineStr">
        <is>
          <t>bis 25 cm</t>
        </is>
      </c>
      <c r="L644" t="inlineStr">
        <is>
          <t>80° bis 110°, einseitig digitalisierbar?</t>
        </is>
      </c>
      <c r="M644" t="inlineStr">
        <is>
          <t>fester Rücken mit Schmuckprägung</t>
        </is>
      </c>
      <c r="N644" t="inlineStr"/>
      <c r="O644" t="inlineStr"/>
      <c r="P644" t="inlineStr"/>
      <c r="Q644" t="n">
        <v>0</v>
      </c>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n">
        <v>0</v>
      </c>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row>
    <row r="645">
      <c r="A645" t="b">
        <v>1</v>
      </c>
      <c r="B645" t="inlineStr"/>
      <c r="C645" t="inlineStr">
        <is>
          <t>L-9999-414753321</t>
        </is>
      </c>
      <c r="D645" t="inlineStr">
        <is>
          <t>1138249351</t>
        </is>
      </c>
      <c r="E645" t="inlineStr">
        <is>
          <t>Qd</t>
        </is>
      </c>
      <c r="F645" t="inlineStr"/>
      <c r="G645" t="inlineStr">
        <is>
          <t>III 60, 55</t>
        </is>
      </c>
      <c r="H645" t="inlineStr">
        <is>
          <t>III 60, 55</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row>
    <row r="646">
      <c r="A646" t="b">
        <v>0</v>
      </c>
      <c r="B646" t="n">
        <v>664</v>
      </c>
      <c r="C646" t="inlineStr">
        <is>
          <t>L-1529-67853358X</t>
        </is>
      </c>
      <c r="D646" t="inlineStr">
        <is>
          <t>1210937646</t>
        </is>
      </c>
      <c r="E646" t="inlineStr"/>
      <c r="F646" t="inlineStr">
        <is>
          <t>https://portal.dnb.de/opac.htm?method=simpleSearch&amp;cqlMode=true&amp;query=idn%3D1210937646</t>
        </is>
      </c>
      <c r="G646" t="inlineStr">
        <is>
          <t>III 60, 55 (1.angebundenes Werk)</t>
        </is>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n">
        <v>0</v>
      </c>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row>
    <row r="647">
      <c r="A647" t="b">
        <v>1</v>
      </c>
      <c r="B647" t="n">
        <v>600</v>
      </c>
      <c r="C647" t="inlineStr">
        <is>
          <t>L-1534-315490365</t>
        </is>
      </c>
      <c r="D647" t="inlineStr">
        <is>
          <t>1066959846</t>
        </is>
      </c>
      <c r="E647" t="inlineStr">
        <is>
          <t>Aaf</t>
        </is>
      </c>
      <c r="F647" t="inlineStr">
        <is>
          <t>https://portal.dnb.de/opac.htm?method=simpleSearch&amp;cqlMode=true&amp;query=idn%3D1066959846</t>
        </is>
      </c>
      <c r="G647" t="inlineStr">
        <is>
          <t>III 60, 56</t>
        </is>
      </c>
      <c r="H647" t="inlineStr">
        <is>
          <t>III 60, 56</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n">
        <v>0</v>
      </c>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row>
    <row r="648">
      <c r="A648" t="b">
        <v>1</v>
      </c>
      <c r="B648" t="n">
        <v>601</v>
      </c>
      <c r="C648" t="inlineStr">
        <is>
          <t>L-1535-315490373</t>
        </is>
      </c>
      <c r="D648" t="inlineStr">
        <is>
          <t>1066959854</t>
        </is>
      </c>
      <c r="E648" t="inlineStr">
        <is>
          <t>AaB</t>
        </is>
      </c>
      <c r="F648" t="inlineStr">
        <is>
          <t>https://portal.dnb.de/opac.htm?method=simpleSearch&amp;cqlMode=true&amp;query=idn%3D1066959854</t>
        </is>
      </c>
      <c r="G648" t="inlineStr">
        <is>
          <t>III 60, 57</t>
        </is>
      </c>
      <c r="H648" t="inlineStr">
        <is>
          <t>III 60, 57</t>
        </is>
      </c>
      <c r="I648" t="inlineStr">
        <is>
          <t>X</t>
        </is>
      </c>
      <c r="J648" t="inlineStr">
        <is>
          <t>Papier- oder Pappeinband, Schließen, erhabene Buchbeschläge</t>
        </is>
      </c>
      <c r="K648" t="inlineStr">
        <is>
          <t>bis 35 cm</t>
        </is>
      </c>
      <c r="L648" t="inlineStr">
        <is>
          <t>180°</t>
        </is>
      </c>
      <c r="M648" t="inlineStr">
        <is>
          <t>hohler Rücken</t>
        </is>
      </c>
      <c r="N648" t="inlineStr"/>
      <c r="O648" t="inlineStr">
        <is>
          <t>Buchschuh</t>
        </is>
      </c>
      <c r="P648" t="inlineStr">
        <is>
          <t>Nein</t>
        </is>
      </c>
      <c r="Q648" t="n">
        <v>0</v>
      </c>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n">
        <v>0</v>
      </c>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row>
    <row r="649">
      <c r="A649" t="b">
        <v>1</v>
      </c>
      <c r="B649" t="n">
        <v>602</v>
      </c>
      <c r="C649" t="inlineStr">
        <is>
          <t>L-1535-315492929</t>
        </is>
      </c>
      <c r="D649" t="inlineStr">
        <is>
          <t>106696257X</t>
        </is>
      </c>
      <c r="E649" t="inlineStr">
        <is>
          <t>Aaf</t>
        </is>
      </c>
      <c r="F649" t="inlineStr">
        <is>
          <t>https://portal.dnb.de/opac.htm?method=simpleSearch&amp;cqlMode=true&amp;query=idn%3D106696257X</t>
        </is>
      </c>
      <c r="G649" t="inlineStr">
        <is>
          <t>III 60, 58</t>
        </is>
      </c>
      <c r="H649" t="inlineStr">
        <is>
          <t>III 60, 58</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n">
        <v>0</v>
      </c>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row>
    <row r="650">
      <c r="A650" t="b">
        <v>1</v>
      </c>
      <c r="B650" t="n">
        <v>603</v>
      </c>
      <c r="C650" t="inlineStr">
        <is>
          <t>L-1537-315492953</t>
        </is>
      </c>
      <c r="D650" t="inlineStr">
        <is>
          <t>106696260X</t>
        </is>
      </c>
      <c r="E650" t="inlineStr">
        <is>
          <t>Aaf</t>
        </is>
      </c>
      <c r="F650" t="inlineStr">
        <is>
          <t>https://portal.dnb.de/opac.htm?method=simpleSearch&amp;cqlMode=true&amp;query=idn%3D106696260X</t>
        </is>
      </c>
      <c r="G650" t="inlineStr">
        <is>
          <t>III 60, 59</t>
        </is>
      </c>
      <c r="H650" t="inlineStr">
        <is>
          <t>III 60, 59</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n">
        <v>0</v>
      </c>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row>
    <row r="651">
      <c r="A651" t="b">
        <v>1</v>
      </c>
      <c r="B651" t="n">
        <v>604</v>
      </c>
      <c r="C651" t="inlineStr">
        <is>
          <t>L-1537-315468831</t>
        </is>
      </c>
      <c r="D651" t="inlineStr">
        <is>
          <t>1066941106</t>
        </is>
      </c>
      <c r="E651" t="inlineStr">
        <is>
          <t>Aaf</t>
        </is>
      </c>
      <c r="F651" t="inlineStr">
        <is>
          <t>https://portal.dnb.de/opac.htm?method=simpleSearch&amp;cqlMode=true&amp;query=idn%3D1066941106</t>
        </is>
      </c>
      <c r="G651" t="inlineStr">
        <is>
          <t>III 60, 60</t>
        </is>
      </c>
      <c r="H651" t="inlineStr">
        <is>
          <t>III 60, 60</t>
        </is>
      </c>
      <c r="I651" t="inlineStr">
        <is>
          <t>X</t>
        </is>
      </c>
      <c r="J651" t="inlineStr">
        <is>
          <t>Papier- oder Pappeinband</t>
        </is>
      </c>
      <c r="K651" t="inlineStr">
        <is>
          <t>bis 25 cm</t>
        </is>
      </c>
      <c r="L651" t="inlineStr">
        <is>
          <t>180°</t>
        </is>
      </c>
      <c r="M651" t="inlineStr">
        <is>
          <t>hohler Rücken</t>
        </is>
      </c>
      <c r="N651" t="inlineStr"/>
      <c r="O651" t="inlineStr"/>
      <c r="P651" t="inlineStr"/>
      <c r="Q651" t="n">
        <v>0</v>
      </c>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n">
        <v>0</v>
      </c>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row>
    <row r="652">
      <c r="A652" t="b">
        <v>1</v>
      </c>
      <c r="B652" t="n">
        <v>605</v>
      </c>
      <c r="C652" t="inlineStr">
        <is>
          <t>L-1537-315492716</t>
        </is>
      </c>
      <c r="D652" t="inlineStr">
        <is>
          <t>1066962316</t>
        </is>
      </c>
      <c r="E652" t="inlineStr">
        <is>
          <t>Aaf</t>
        </is>
      </c>
      <c r="F652" t="inlineStr">
        <is>
          <t>https://portal.dnb.de/opac.htm?method=simpleSearch&amp;cqlMode=true&amp;query=idn%3D1066962316</t>
        </is>
      </c>
      <c r="G652" t="inlineStr">
        <is>
          <t>III 60, 61</t>
        </is>
      </c>
      <c r="H652" t="inlineStr">
        <is>
          <t>III 60, 61</t>
        </is>
      </c>
      <c r="I652" t="inlineStr"/>
      <c r="J652" t="inlineStr"/>
      <c r="K652" t="inlineStr">
        <is>
          <t>bis 35 cm</t>
        </is>
      </c>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is>
          <t>HPg</t>
        </is>
      </c>
      <c r="AB652" t="inlineStr"/>
      <c r="AC652" t="inlineStr"/>
      <c r="AD652" t="inlineStr">
        <is>
          <t>h/E</t>
        </is>
      </c>
      <c r="AE652" t="inlineStr"/>
      <c r="AF652" t="inlineStr"/>
      <c r="AG652" t="inlineStr"/>
      <c r="AH652" t="inlineStr"/>
      <c r="AI652" t="inlineStr"/>
      <c r="AJ652" t="inlineStr">
        <is>
          <t>Pa</t>
        </is>
      </c>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is>
          <t>110</t>
        </is>
      </c>
      <c r="AY652" t="inlineStr"/>
      <c r="AZ652" t="inlineStr"/>
      <c r="BA652" t="inlineStr"/>
      <c r="BB652" t="inlineStr">
        <is>
          <t>ja vor</t>
        </is>
      </c>
      <c r="BC652" t="n">
        <v>0.5</v>
      </c>
      <c r="BD652" t="inlineStr"/>
      <c r="BE652" t="inlineStr"/>
      <c r="BF652" t="inlineStr"/>
      <c r="BG652" t="inlineStr"/>
      <c r="BH652" t="inlineStr"/>
      <c r="BI652" t="inlineStr"/>
      <c r="BJ652" t="inlineStr"/>
      <c r="BK652" t="inlineStr"/>
      <c r="BL652" t="inlineStr"/>
      <c r="BM652" t="inlineStr"/>
      <c r="BN652" t="inlineStr">
        <is>
          <t>x</t>
        </is>
      </c>
      <c r="BO652" t="inlineStr"/>
      <c r="BP652" t="inlineStr">
        <is>
          <t>x</t>
        </is>
      </c>
      <c r="BQ652" t="inlineStr"/>
      <c r="BR652" t="inlineStr"/>
      <c r="BS652" t="inlineStr"/>
      <c r="BT652" t="inlineStr"/>
      <c r="BU652" t="inlineStr"/>
      <c r="BV652" t="inlineStr"/>
      <c r="BW652" t="inlineStr"/>
      <c r="BX652" t="inlineStr"/>
      <c r="BY652" t="inlineStr"/>
      <c r="BZ652" t="inlineStr"/>
      <c r="CA652" t="n">
        <v>0.5</v>
      </c>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row>
    <row r="653">
      <c r="A653" t="b">
        <v>1</v>
      </c>
      <c r="B653" t="n">
        <v>606</v>
      </c>
      <c r="C653" t="inlineStr">
        <is>
          <t>L-1537-315316721</t>
        </is>
      </c>
      <c r="D653" t="inlineStr">
        <is>
          <t>1066857881</t>
        </is>
      </c>
      <c r="E653" t="inlineStr">
        <is>
          <t>Aaf</t>
        </is>
      </c>
      <c r="F653" t="inlineStr">
        <is>
          <t>https://portal.dnb.de/opac.htm?method=simpleSearch&amp;cqlMode=true&amp;query=idn%3D1066857881</t>
        </is>
      </c>
      <c r="G653" t="inlineStr">
        <is>
          <t>III 60, 62</t>
        </is>
      </c>
      <c r="H653" t="inlineStr">
        <is>
          <t>III 60, 62</t>
        </is>
      </c>
      <c r="I653" t="inlineStr">
        <is>
          <t>X</t>
        </is>
      </c>
      <c r="J653" t="inlineStr">
        <is>
          <t>Gewebeeinband</t>
        </is>
      </c>
      <c r="K653" t="inlineStr">
        <is>
          <t>bis 35 cm</t>
        </is>
      </c>
      <c r="L653" t="inlineStr">
        <is>
          <t>80° bis 110°, einseitig digitalisierbar?</t>
        </is>
      </c>
      <c r="M653" t="inlineStr">
        <is>
          <t>fester Rücken mit Schmuckprägung</t>
        </is>
      </c>
      <c r="N653" t="inlineStr"/>
      <c r="O653" t="inlineStr"/>
      <c r="P653" t="inlineStr"/>
      <c r="Q653" t="n">
        <v>1</v>
      </c>
      <c r="R653" t="inlineStr"/>
      <c r="S653" t="inlineStr">
        <is>
          <t>enth. Blindlagen</t>
        </is>
      </c>
      <c r="T653" t="inlineStr"/>
      <c r="U653" t="inlineStr"/>
      <c r="V653" t="inlineStr"/>
      <c r="W653" t="inlineStr"/>
      <c r="X653" t="inlineStr"/>
      <c r="Y653" t="inlineStr"/>
      <c r="Z653" t="inlineStr"/>
      <c r="AA653" t="inlineStr">
        <is>
          <t>G</t>
        </is>
      </c>
      <c r="AB653" t="inlineStr">
        <is>
          <t>x</t>
        </is>
      </c>
      <c r="AC653" t="inlineStr"/>
      <c r="AD653" t="inlineStr">
        <is>
          <t>h/E</t>
        </is>
      </c>
      <c r="AE653" t="inlineStr"/>
      <c r="AF653" t="inlineStr"/>
      <c r="AG653" t="inlineStr"/>
      <c r="AH653" t="inlineStr"/>
      <c r="AI653" t="inlineStr"/>
      <c r="AJ653" t="inlineStr">
        <is>
          <t>Pa</t>
        </is>
      </c>
      <c r="AK653" t="inlineStr">
        <is>
          <t>x</t>
        </is>
      </c>
      <c r="AL653" t="inlineStr"/>
      <c r="AM653" t="inlineStr"/>
      <c r="AN653" t="inlineStr"/>
      <c r="AO653" t="inlineStr"/>
      <c r="AP653" t="inlineStr"/>
      <c r="AQ653" t="inlineStr"/>
      <c r="AR653" t="inlineStr"/>
      <c r="AS653" t="inlineStr"/>
      <c r="AT653" t="inlineStr"/>
      <c r="AU653" t="inlineStr"/>
      <c r="AV653" t="inlineStr"/>
      <c r="AW653" t="inlineStr"/>
      <c r="AX653" t="inlineStr">
        <is>
          <t>110</t>
        </is>
      </c>
      <c r="AY653" t="inlineStr"/>
      <c r="AZ653" t="inlineStr"/>
      <c r="BA653" t="inlineStr"/>
      <c r="BB653" t="inlineStr">
        <is>
          <t>n</t>
        </is>
      </c>
      <c r="BC653" t="n">
        <v>0</v>
      </c>
      <c r="BD653" t="inlineStr"/>
      <c r="BE653" t="inlineStr"/>
      <c r="BF653" t="inlineStr"/>
      <c r="BG653" t="inlineStr"/>
      <c r="BH653" t="inlineStr"/>
      <c r="BI653" t="inlineStr"/>
      <c r="BJ653" t="inlineStr"/>
      <c r="BK653" t="inlineStr">
        <is>
          <t>Schaden stabil</t>
        </is>
      </c>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row>
    <row r="654">
      <c r="A654" t="b">
        <v>1</v>
      </c>
      <c r="B654" t="n">
        <v>607</v>
      </c>
      <c r="C654" t="inlineStr">
        <is>
          <t>L-1539-315493097</t>
        </is>
      </c>
      <c r="D654" t="inlineStr">
        <is>
          <t>1066962766</t>
        </is>
      </c>
      <c r="E654" t="inlineStr">
        <is>
          <t>AaB</t>
        </is>
      </c>
      <c r="F654" t="inlineStr">
        <is>
          <t>https://portal.dnb.de/opac.htm?method=simpleSearch&amp;cqlMode=true&amp;query=idn%3D1066962766</t>
        </is>
      </c>
      <c r="G654" t="inlineStr">
        <is>
          <t>III 60, 63</t>
        </is>
      </c>
      <c r="H654" t="inlineStr">
        <is>
          <t>III 60, 63</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n">
        <v>0</v>
      </c>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row>
    <row r="655">
      <c r="A655" t="b">
        <v>1</v>
      </c>
      <c r="B655" t="n">
        <v>608</v>
      </c>
      <c r="C655" t="inlineStr">
        <is>
          <t>L-1540-315493453</t>
        </is>
      </c>
      <c r="D655" t="inlineStr">
        <is>
          <t>1066963177</t>
        </is>
      </c>
      <c r="E655" t="inlineStr">
        <is>
          <t>Aaf</t>
        </is>
      </c>
      <c r="F655" t="inlineStr">
        <is>
          <t>https://portal.dnb.de/opac.htm?method=simpleSearch&amp;cqlMode=true&amp;query=idn%3D1066963177</t>
        </is>
      </c>
      <c r="G655" t="inlineStr">
        <is>
          <t>III 60, 64</t>
        </is>
      </c>
      <c r="H655" t="inlineStr">
        <is>
          <t>III 60, 64</t>
        </is>
      </c>
      <c r="I655" t="inlineStr">
        <is>
          <t>X</t>
        </is>
      </c>
      <c r="J655" t="inlineStr">
        <is>
          <t>Halbledereinband, Schließen, erhabene Buchbeschläge</t>
        </is>
      </c>
      <c r="K655" t="inlineStr">
        <is>
          <t>bis 25 cm</t>
        </is>
      </c>
      <c r="L655" t="inlineStr">
        <is>
          <t>180°</t>
        </is>
      </c>
      <c r="M655" t="inlineStr">
        <is>
          <t>hohler Rücken</t>
        </is>
      </c>
      <c r="N655" t="inlineStr"/>
      <c r="O655" t="inlineStr">
        <is>
          <t>Buchschuh</t>
        </is>
      </c>
      <c r="P655" t="inlineStr">
        <is>
          <t>Nein</t>
        </is>
      </c>
      <c r="Q655" t="n">
        <v>1</v>
      </c>
      <c r="R655" t="inlineStr"/>
      <c r="S655" t="inlineStr">
        <is>
          <t>enth. Blindlagen</t>
        </is>
      </c>
      <c r="T655" t="inlineStr"/>
      <c r="U655" t="inlineStr"/>
      <c r="V655" t="inlineStr"/>
      <c r="W655" t="inlineStr"/>
      <c r="X655" t="inlineStr"/>
      <c r="Y655" t="inlineStr"/>
      <c r="Z655" t="inlineStr"/>
      <c r="AA655" t="inlineStr">
        <is>
          <t>HL</t>
        </is>
      </c>
      <c r="AB655" t="inlineStr">
        <is>
          <t>x</t>
        </is>
      </c>
      <c r="AC655" t="inlineStr"/>
      <c r="AD655" t="inlineStr">
        <is>
          <t>h/E</t>
        </is>
      </c>
      <c r="AE655" t="inlineStr"/>
      <c r="AF655" t="inlineStr">
        <is>
          <t>x</t>
        </is>
      </c>
      <c r="AG655" t="inlineStr"/>
      <c r="AH655" t="inlineStr"/>
      <c r="AI655" t="inlineStr"/>
      <c r="AJ655" t="inlineStr">
        <is>
          <t>Pa</t>
        </is>
      </c>
      <c r="AK655" t="inlineStr">
        <is>
          <t>x</t>
        </is>
      </c>
      <c r="AL655" t="inlineStr"/>
      <c r="AM655" t="inlineStr"/>
      <c r="AN655" t="inlineStr"/>
      <c r="AO655" t="inlineStr"/>
      <c r="AP655" t="inlineStr"/>
      <c r="AQ655" t="inlineStr"/>
      <c r="AR655" t="inlineStr"/>
      <c r="AS655" t="inlineStr"/>
      <c r="AT655" t="inlineStr"/>
      <c r="AU655" t="inlineStr"/>
      <c r="AV655" t="inlineStr"/>
      <c r="AW655" t="inlineStr"/>
      <c r="AX655" t="inlineStr">
        <is>
          <t>80</t>
        </is>
      </c>
      <c r="AY655" t="inlineStr"/>
      <c r="AZ655" t="inlineStr"/>
      <c r="BA655" t="inlineStr"/>
      <c r="BB655" t="inlineStr">
        <is>
          <t>n</t>
        </is>
      </c>
      <c r="BC655" t="n">
        <v>0</v>
      </c>
      <c r="BD655" t="inlineStr"/>
      <c r="BE655" t="inlineStr"/>
      <c r="BF655" t="inlineStr"/>
      <c r="BG655" t="inlineStr">
        <is>
          <t>x</t>
        </is>
      </c>
      <c r="BH655" t="inlineStr"/>
      <c r="BI655" t="inlineStr"/>
      <c r="BJ655" t="inlineStr"/>
      <c r="BK655" t="inlineStr">
        <is>
          <t>Schaden stabil, Umschlag trotzt Buchschuh</t>
        </is>
      </c>
      <c r="BL655" t="inlineStr"/>
      <c r="BM655" t="inlineStr">
        <is>
          <t>Umschlag (Leder pudert)</t>
        </is>
      </c>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row>
    <row r="656">
      <c r="A656" t="b">
        <v>1</v>
      </c>
      <c r="B656" t="n">
        <v>609</v>
      </c>
      <c r="C656" t="inlineStr">
        <is>
          <t>L-1540-315487429</t>
        </is>
      </c>
      <c r="D656" t="inlineStr">
        <is>
          <t>1066956812</t>
        </is>
      </c>
      <c r="E656" t="inlineStr">
        <is>
          <t>Aaf</t>
        </is>
      </c>
      <c r="F656" t="inlineStr">
        <is>
          <t>https://portal.dnb.de/opac.htm?method=simpleSearch&amp;cqlMode=true&amp;query=idn%3D1066956812</t>
        </is>
      </c>
      <c r="G656" t="inlineStr">
        <is>
          <t>III 60, 65</t>
        </is>
      </c>
      <c r="H656" t="inlineStr">
        <is>
          <t>III 60, 65</t>
        </is>
      </c>
      <c r="I656" t="inlineStr">
        <is>
          <t>X</t>
        </is>
      </c>
      <c r="J656" t="inlineStr">
        <is>
          <t>Halbledereinband, Schließen, erhabene Buchbeschläge</t>
        </is>
      </c>
      <c r="K656" t="inlineStr">
        <is>
          <t>bis 25 cm</t>
        </is>
      </c>
      <c r="L656" t="inlineStr">
        <is>
          <t>180°</t>
        </is>
      </c>
      <c r="M656" t="inlineStr">
        <is>
          <t>hohler Rücken</t>
        </is>
      </c>
      <c r="N656" t="inlineStr"/>
      <c r="O656" t="inlineStr">
        <is>
          <t>Buchschuh</t>
        </is>
      </c>
      <c r="P656" t="inlineStr">
        <is>
          <t>Nein</t>
        </is>
      </c>
      <c r="Q656" t="n">
        <v>1</v>
      </c>
      <c r="R656" t="inlineStr"/>
      <c r="S656" t="inlineStr">
        <is>
          <t>enth. Blindlagen</t>
        </is>
      </c>
      <c r="T656" t="inlineStr"/>
      <c r="U656" t="inlineStr"/>
      <c r="V656" t="inlineStr"/>
      <c r="W656" t="inlineStr"/>
      <c r="X656" t="inlineStr"/>
      <c r="Y656" t="inlineStr"/>
      <c r="Z656" t="inlineStr"/>
      <c r="AA656" t="inlineStr">
        <is>
          <t>HL</t>
        </is>
      </c>
      <c r="AB656" t="inlineStr">
        <is>
          <t>x</t>
        </is>
      </c>
      <c r="AC656" t="inlineStr"/>
      <c r="AD656" t="inlineStr">
        <is>
          <t>h/E</t>
        </is>
      </c>
      <c r="AE656" t="inlineStr"/>
      <c r="AF656" t="inlineStr">
        <is>
          <t>x</t>
        </is>
      </c>
      <c r="AG656" t="inlineStr"/>
      <c r="AH656" t="inlineStr"/>
      <c r="AI656" t="inlineStr"/>
      <c r="AJ656" t="inlineStr">
        <is>
          <t>Pa</t>
        </is>
      </c>
      <c r="AK656" t="inlineStr">
        <is>
          <t>x</t>
        </is>
      </c>
      <c r="AL656" t="inlineStr"/>
      <c r="AM656" t="inlineStr"/>
      <c r="AN656" t="inlineStr"/>
      <c r="AO656" t="inlineStr"/>
      <c r="AP656" t="inlineStr"/>
      <c r="AQ656" t="inlineStr"/>
      <c r="AR656" t="inlineStr"/>
      <c r="AS656" t="inlineStr"/>
      <c r="AT656" t="inlineStr"/>
      <c r="AU656" t="inlineStr"/>
      <c r="AV656" t="inlineStr"/>
      <c r="AW656" t="inlineStr"/>
      <c r="AX656" t="inlineStr">
        <is>
          <t>80</t>
        </is>
      </c>
      <c r="AY656" t="inlineStr"/>
      <c r="AZ656" t="inlineStr"/>
      <c r="BA656" t="inlineStr"/>
      <c r="BB656" t="inlineStr">
        <is>
          <t>n</t>
        </is>
      </c>
      <c r="BC656" t="n">
        <v>0</v>
      </c>
      <c r="BD656" t="inlineStr"/>
      <c r="BE656" t="inlineStr"/>
      <c r="BF656" t="inlineStr"/>
      <c r="BG656" t="inlineStr">
        <is>
          <t>x</t>
        </is>
      </c>
      <c r="BH656" t="inlineStr"/>
      <c r="BI656" t="inlineStr"/>
      <c r="BJ656" t="inlineStr"/>
      <c r="BK656" t="inlineStr">
        <is>
          <t>Schaden stabil, Umschlag trotzt Buchschuh</t>
        </is>
      </c>
      <c r="BL656" t="inlineStr"/>
      <c r="BM656" t="inlineStr">
        <is>
          <t>Umschlag (Leder pudert)</t>
        </is>
      </c>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row>
    <row r="657">
      <c r="A657" t="b">
        <v>1</v>
      </c>
      <c r="B657" t="n">
        <v>610</v>
      </c>
      <c r="C657" t="inlineStr">
        <is>
          <t>L-1540-315331186</t>
        </is>
      </c>
      <c r="D657" t="inlineStr">
        <is>
          <t>1066873380</t>
        </is>
      </c>
      <c r="E657" t="inlineStr">
        <is>
          <t>Aaf</t>
        </is>
      </c>
      <c r="F657" t="inlineStr">
        <is>
          <t>https://portal.dnb.de/opac.htm?method=simpleSearch&amp;cqlMode=true&amp;query=idn%3D1066873380</t>
        </is>
      </c>
      <c r="G657" t="inlineStr">
        <is>
          <t>III 60, 66</t>
        </is>
      </c>
      <c r="H657" t="inlineStr">
        <is>
          <t>III 60, 66</t>
        </is>
      </c>
      <c r="I657" t="inlineStr">
        <is>
          <t>X</t>
        </is>
      </c>
      <c r="J657" t="inlineStr">
        <is>
          <t>Halbpergamentband</t>
        </is>
      </c>
      <c r="K657" t="inlineStr">
        <is>
          <t>bis 25 cm</t>
        </is>
      </c>
      <c r="L657" t="inlineStr">
        <is>
          <t>80° bis 110°, einseitig digitalisierbar?</t>
        </is>
      </c>
      <c r="M657" t="inlineStr">
        <is>
          <t>fester Rücken mit Schmuckprägung</t>
        </is>
      </c>
      <c r="N657" t="inlineStr"/>
      <c r="O657" t="inlineStr"/>
      <c r="P657" t="inlineStr"/>
      <c r="Q657" t="n">
        <v>0</v>
      </c>
      <c r="R657" t="inlineStr"/>
      <c r="S657" t="inlineStr">
        <is>
          <t>enth. Blindlagen</t>
        </is>
      </c>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n">
        <v>0</v>
      </c>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row>
    <row r="658">
      <c r="A658" t="b">
        <v>1</v>
      </c>
      <c r="B658" t="n">
        <v>611</v>
      </c>
      <c r="C658" t="inlineStr">
        <is>
          <t>L-1541-164689737</t>
        </is>
      </c>
      <c r="D658" t="inlineStr">
        <is>
          <t>997744677</t>
        </is>
      </c>
      <c r="E658" t="inlineStr">
        <is>
          <t>Aal</t>
        </is>
      </c>
      <c r="F658" t="inlineStr">
        <is>
          <t>https://portal.dnb.de/opac.htm?method=simpleSearch&amp;cqlMode=true&amp;query=idn%3D997744677</t>
        </is>
      </c>
      <c r="G658" t="inlineStr">
        <is>
          <t>III 60, 67</t>
        </is>
      </c>
      <c r="H658" t="inlineStr">
        <is>
          <t>III 60, 67</t>
        </is>
      </c>
      <c r="I658" t="inlineStr">
        <is>
          <t>X</t>
        </is>
      </c>
      <c r="J658" t="inlineStr">
        <is>
          <t>Gewebeeinband</t>
        </is>
      </c>
      <c r="K658" t="inlineStr">
        <is>
          <t>bis 35 cm</t>
        </is>
      </c>
      <c r="L658" t="inlineStr">
        <is>
          <t>180°</t>
        </is>
      </c>
      <c r="M658" t="inlineStr">
        <is>
          <t>fester Rücken mit Schmuckprägung</t>
        </is>
      </c>
      <c r="N658" t="inlineStr"/>
      <c r="O658" t="inlineStr"/>
      <c r="P658" t="inlineStr"/>
      <c r="Q658" t="n">
        <v>1</v>
      </c>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n">
        <v>0</v>
      </c>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row>
    <row r="659">
      <c r="A659" t="b">
        <v>1</v>
      </c>
      <c r="B659" t="n">
        <v>612</v>
      </c>
      <c r="C659" t="inlineStr">
        <is>
          <t>L-1541-315493437</t>
        </is>
      </c>
      <c r="D659" t="inlineStr">
        <is>
          <t>1066963150</t>
        </is>
      </c>
      <c r="E659" t="inlineStr">
        <is>
          <t>Aaf</t>
        </is>
      </c>
      <c r="F659" t="inlineStr">
        <is>
          <t>https://portal.dnb.de/opac.htm?method=simpleSearch&amp;cqlMode=true&amp;query=idn%3D1066963150</t>
        </is>
      </c>
      <c r="G659" t="inlineStr">
        <is>
          <t>III 60, 68</t>
        </is>
      </c>
      <c r="H659" t="inlineStr">
        <is>
          <t>III 60, 68</t>
        </is>
      </c>
      <c r="I659" t="inlineStr">
        <is>
          <t>X</t>
        </is>
      </c>
      <c r="J659" t="inlineStr">
        <is>
          <t>Ledereinband</t>
        </is>
      </c>
      <c r="K659" t="inlineStr">
        <is>
          <t>bis 25 cm</t>
        </is>
      </c>
      <c r="L659" t="inlineStr">
        <is>
          <t>80° bis 110°, einseitig digitalisierbar?</t>
        </is>
      </c>
      <c r="M659" t="inlineStr">
        <is>
          <t>fester Rücken mit Schmuckprägung</t>
        </is>
      </c>
      <c r="N659" t="inlineStr"/>
      <c r="O659" t="inlineStr"/>
      <c r="P659" t="inlineStr"/>
      <c r="Q659" t="n">
        <v>1</v>
      </c>
      <c r="R659" t="inlineStr"/>
      <c r="S659" t="inlineStr">
        <is>
          <t>enth. Blindlagen</t>
        </is>
      </c>
      <c r="T659" t="inlineStr"/>
      <c r="U659" t="inlineStr"/>
      <c r="V659" t="inlineStr"/>
      <c r="W659" t="inlineStr"/>
      <c r="X659" t="inlineStr"/>
      <c r="Y659" t="inlineStr"/>
      <c r="Z659" t="inlineStr">
        <is>
          <t>x</t>
        </is>
      </c>
      <c r="AA659" t="inlineStr">
        <is>
          <t>L</t>
        </is>
      </c>
      <c r="AB659" t="inlineStr"/>
      <c r="AC659" t="inlineStr">
        <is>
          <t>x</t>
        </is>
      </c>
      <c r="AD659" t="inlineStr"/>
      <c r="AE659" t="inlineStr"/>
      <c r="AF659" t="inlineStr"/>
      <c r="AG659" t="inlineStr"/>
      <c r="AH659" t="inlineStr"/>
      <c r="AI659" t="inlineStr"/>
      <c r="AJ659" t="inlineStr">
        <is>
          <t>Pa</t>
        </is>
      </c>
      <c r="AK659" t="inlineStr">
        <is>
          <t>x</t>
        </is>
      </c>
      <c r="AL659" t="inlineStr"/>
      <c r="AM659" t="inlineStr"/>
      <c r="AN659" t="inlineStr"/>
      <c r="AO659" t="inlineStr"/>
      <c r="AP659" t="inlineStr"/>
      <c r="AQ659" t="inlineStr"/>
      <c r="AR659" t="inlineStr"/>
      <c r="AS659" t="inlineStr"/>
      <c r="AT659" t="inlineStr"/>
      <c r="AU659" t="inlineStr"/>
      <c r="AV659" t="inlineStr"/>
      <c r="AW659" t="inlineStr"/>
      <c r="AX659" t="inlineStr">
        <is>
          <t>110</t>
        </is>
      </c>
      <c r="AY659" t="inlineStr"/>
      <c r="AZ659" t="inlineStr"/>
      <c r="BA659" t="inlineStr"/>
      <c r="BB659" t="inlineStr">
        <is>
          <t>n</t>
        </is>
      </c>
      <c r="BC659" t="n">
        <v>0</v>
      </c>
      <c r="BD659" t="inlineStr"/>
      <c r="BE659" t="inlineStr"/>
      <c r="BF659" t="inlineStr"/>
      <c r="BG659" t="inlineStr"/>
      <c r="BH659" t="inlineStr"/>
      <c r="BI659" t="inlineStr"/>
      <c r="BJ659" t="inlineStr"/>
      <c r="BK659" t="inlineStr">
        <is>
          <t>Schaden stabil</t>
        </is>
      </c>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row>
    <row r="660">
      <c r="A660" t="b">
        <v>1</v>
      </c>
      <c r="B660" t="n">
        <v>613</v>
      </c>
      <c r="C660" t="inlineStr">
        <is>
          <t>L-1541-315487666</t>
        </is>
      </c>
      <c r="D660" t="inlineStr">
        <is>
          <t>1066957045</t>
        </is>
      </c>
      <c r="E660" t="inlineStr">
        <is>
          <t>Aaf</t>
        </is>
      </c>
      <c r="F660" t="inlineStr">
        <is>
          <t>https://portal.dnb.de/opac.htm?method=simpleSearch&amp;cqlMode=true&amp;query=idn%3D1066957045</t>
        </is>
      </c>
      <c r="G660" t="inlineStr">
        <is>
          <t>III 60, 69</t>
        </is>
      </c>
      <c r="H660" t="inlineStr">
        <is>
          <t>III 60, 69</t>
        </is>
      </c>
      <c r="I660" t="inlineStr">
        <is>
          <t>X</t>
        </is>
      </c>
      <c r="J660" t="inlineStr">
        <is>
          <t>Halbledereinband</t>
        </is>
      </c>
      <c r="K660" t="inlineStr">
        <is>
          <t>bis 35 cm</t>
        </is>
      </c>
      <c r="L660" t="inlineStr">
        <is>
          <t>80° bis 110°, einseitig digitalisierbar?</t>
        </is>
      </c>
      <c r="M660" t="inlineStr">
        <is>
          <t>hohler Rücken</t>
        </is>
      </c>
      <c r="N660" t="inlineStr"/>
      <c r="O660" t="inlineStr"/>
      <c r="P660" t="inlineStr"/>
      <c r="Q660" t="n">
        <v>0</v>
      </c>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n">
        <v>0</v>
      </c>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row>
    <row r="661">
      <c r="A661" t="b">
        <v>1</v>
      </c>
      <c r="B661" t="n">
        <v>614</v>
      </c>
      <c r="C661" t="inlineStr">
        <is>
          <t>L-1542-315325887</t>
        </is>
      </c>
      <c r="D661" t="inlineStr">
        <is>
          <t>1066867704</t>
        </is>
      </c>
      <c r="E661" t="inlineStr">
        <is>
          <t>AaB</t>
        </is>
      </c>
      <c r="F661" t="inlineStr">
        <is>
          <t>https://portal.dnb.de/opac.htm?method=simpleSearch&amp;cqlMode=true&amp;query=idn%3D1066867704</t>
        </is>
      </c>
      <c r="G661" t="inlineStr">
        <is>
          <t>III 60, 70</t>
        </is>
      </c>
      <c r="H661" t="inlineStr">
        <is>
          <t>III 60, 70</t>
        </is>
      </c>
      <c r="I661" t="inlineStr">
        <is>
          <t>X</t>
        </is>
      </c>
      <c r="J661" t="inlineStr">
        <is>
          <t>Halbgewebeband</t>
        </is>
      </c>
      <c r="K661" t="inlineStr">
        <is>
          <t>bis 35 cm</t>
        </is>
      </c>
      <c r="L661" t="inlineStr">
        <is>
          <t>180°</t>
        </is>
      </c>
      <c r="M661" t="inlineStr">
        <is>
          <t>hohler Rücken</t>
        </is>
      </c>
      <c r="N661" t="inlineStr"/>
      <c r="O661" t="inlineStr"/>
      <c r="P661" t="inlineStr"/>
      <c r="Q661" t="n">
        <v>0</v>
      </c>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n">
        <v>0</v>
      </c>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row>
    <row r="662">
      <c r="A662" t="b">
        <v>1</v>
      </c>
      <c r="B662" t="n">
        <v>615</v>
      </c>
      <c r="C662" t="inlineStr">
        <is>
          <t>L-1544-315063092</t>
        </is>
      </c>
      <c r="D662" t="inlineStr">
        <is>
          <t>1066674566</t>
        </is>
      </c>
      <c r="E662" t="inlineStr">
        <is>
          <t>Aaf</t>
        </is>
      </c>
      <c r="F662" t="inlineStr">
        <is>
          <t>https://portal.dnb.de/opac.htm?method=simpleSearch&amp;cqlMode=true&amp;query=idn%3D1066674566</t>
        </is>
      </c>
      <c r="G662" t="inlineStr">
        <is>
          <t>III 60, 71</t>
        </is>
      </c>
      <c r="H662" t="inlineStr">
        <is>
          <t>III 60, 71</t>
        </is>
      </c>
      <c r="I662" t="inlineStr">
        <is>
          <t>X</t>
        </is>
      </c>
      <c r="J662" t="inlineStr">
        <is>
          <t>Ledereinband, Schließen, erhabene Buchbeschläge</t>
        </is>
      </c>
      <c r="K662" t="inlineStr">
        <is>
          <t>bis 25 cm</t>
        </is>
      </c>
      <c r="L662" t="inlineStr">
        <is>
          <t>80° bis 110°, einseitig digitalisierbar?</t>
        </is>
      </c>
      <c r="M662" t="inlineStr">
        <is>
          <t>fester Rücken mit Schmuckprägung</t>
        </is>
      </c>
      <c r="N662" t="inlineStr"/>
      <c r="O662" t="inlineStr">
        <is>
          <t>Buchschuh</t>
        </is>
      </c>
      <c r="P662" t="inlineStr">
        <is>
          <t>Nein</t>
        </is>
      </c>
      <c r="Q662" t="n">
        <v>0</v>
      </c>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n">
        <v>0</v>
      </c>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row>
    <row r="663">
      <c r="A663" t="b">
        <v>1</v>
      </c>
      <c r="B663" t="n">
        <v>616</v>
      </c>
      <c r="C663" t="inlineStr">
        <is>
          <t>L-1546-154448621</t>
        </is>
      </c>
      <c r="D663" t="inlineStr">
        <is>
          <t>994061137</t>
        </is>
      </c>
      <c r="E663" t="inlineStr">
        <is>
          <t>Aal</t>
        </is>
      </c>
      <c r="F663" t="inlineStr">
        <is>
          <t>https://portal.dnb.de/opac.htm?method=simpleSearch&amp;cqlMode=true&amp;query=idn%3D994061137</t>
        </is>
      </c>
      <c r="G663" t="inlineStr">
        <is>
          <t>III 60, 72</t>
        </is>
      </c>
      <c r="H663" t="inlineStr">
        <is>
          <t>III 60, 72</t>
        </is>
      </c>
      <c r="I663" t="inlineStr">
        <is>
          <t>X</t>
        </is>
      </c>
      <c r="J663" t="inlineStr">
        <is>
          <t>Papier- oder Pappeinband</t>
        </is>
      </c>
      <c r="K663" t="inlineStr">
        <is>
          <t>bis 25 cm</t>
        </is>
      </c>
      <c r="L663" t="inlineStr">
        <is>
          <t>180°</t>
        </is>
      </c>
      <c r="M663" t="inlineStr"/>
      <c r="N663" t="inlineStr"/>
      <c r="O663" t="inlineStr"/>
      <c r="P663" t="inlineStr"/>
      <c r="Q663" t="n">
        <v>1</v>
      </c>
      <c r="R663" t="inlineStr"/>
      <c r="S663" t="inlineStr"/>
      <c r="T663" t="inlineStr"/>
      <c r="U663" t="inlineStr"/>
      <c r="V663" t="inlineStr"/>
      <c r="W663" t="inlineStr"/>
      <c r="X663" t="inlineStr"/>
      <c r="Y663" t="inlineStr"/>
      <c r="Z663" t="inlineStr">
        <is>
          <t>x</t>
        </is>
      </c>
      <c r="AA663" t="inlineStr">
        <is>
          <t>Pa</t>
        </is>
      </c>
      <c r="AB663" t="inlineStr"/>
      <c r="AC663" t="inlineStr"/>
      <c r="AD663" t="inlineStr">
        <is>
          <t>h/E</t>
        </is>
      </c>
      <c r="AE663" t="inlineStr"/>
      <c r="AF663" t="inlineStr"/>
      <c r="AG663" t="inlineStr"/>
      <c r="AH663" t="inlineStr"/>
      <c r="AI663" t="inlineStr"/>
      <c r="AJ663" t="inlineStr">
        <is>
          <t>Pa</t>
        </is>
      </c>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is>
          <t>110</t>
        </is>
      </c>
      <c r="AY663" t="inlineStr"/>
      <c r="AZ663" t="inlineStr"/>
      <c r="BA663" t="inlineStr"/>
      <c r="BB663" t="inlineStr">
        <is>
          <t>ja vor</t>
        </is>
      </c>
      <c r="BC663" t="n">
        <v>0.5</v>
      </c>
      <c r="BD663" t="inlineStr"/>
      <c r="BE663" t="inlineStr"/>
      <c r="BF663" t="inlineStr"/>
      <c r="BG663" t="inlineStr"/>
      <c r="BH663" t="inlineStr"/>
      <c r="BI663" t="inlineStr"/>
      <c r="BJ663" t="inlineStr"/>
      <c r="BK663" t="inlineStr"/>
      <c r="BL663" t="inlineStr"/>
      <c r="BM663" t="inlineStr"/>
      <c r="BN663" t="inlineStr">
        <is>
          <t>x</t>
        </is>
      </c>
      <c r="BO663" t="inlineStr"/>
      <c r="BP663" t="inlineStr">
        <is>
          <t>x</t>
        </is>
      </c>
      <c r="BQ663" t="inlineStr"/>
      <c r="BR663" t="inlineStr"/>
      <c r="BS663" t="inlineStr"/>
      <c r="BT663" t="inlineStr"/>
      <c r="BU663" t="inlineStr"/>
      <c r="BV663" t="inlineStr"/>
      <c r="BW663" t="inlineStr"/>
      <c r="BX663" t="inlineStr"/>
      <c r="BY663" t="inlineStr"/>
      <c r="BZ663" t="inlineStr"/>
      <c r="CA663" t="n">
        <v>0.5</v>
      </c>
      <c r="CB663" t="inlineStr">
        <is>
          <t>fixieren und mit JP überfangen</t>
        </is>
      </c>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row>
    <row r="664">
      <c r="A664" t="b">
        <v>1</v>
      </c>
      <c r="B664" t="n">
        <v>617</v>
      </c>
      <c r="C664" t="inlineStr">
        <is>
          <t>L-1546-315493399</t>
        </is>
      </c>
      <c r="D664" t="inlineStr">
        <is>
          <t>1066963118</t>
        </is>
      </c>
      <c r="E664" t="inlineStr">
        <is>
          <t>Aaf</t>
        </is>
      </c>
      <c r="F664" t="inlineStr">
        <is>
          <t>https://portal.dnb.de/opac.htm?method=simpleSearch&amp;cqlMode=true&amp;query=idn%3D1066963118</t>
        </is>
      </c>
      <c r="G664" t="inlineStr">
        <is>
          <t>III 60, 73</t>
        </is>
      </c>
      <c r="H664" t="inlineStr">
        <is>
          <t>III 60, 73</t>
        </is>
      </c>
      <c r="I664" t="inlineStr"/>
      <c r="J664" t="inlineStr">
        <is>
          <t>Ledereinband, Schließen, erhabene Buchbeschläge</t>
        </is>
      </c>
      <c r="K664" t="inlineStr">
        <is>
          <t>bis 25 cm</t>
        </is>
      </c>
      <c r="L664" t="inlineStr">
        <is>
          <t>180°</t>
        </is>
      </c>
      <c r="M664" t="inlineStr">
        <is>
          <t>hohler Rücken, stark brüchiges Einbandmaterial</t>
        </is>
      </c>
      <c r="N664" t="inlineStr"/>
      <c r="O664" t="inlineStr">
        <is>
          <t>Buchschuh</t>
        </is>
      </c>
      <c r="P664" t="inlineStr">
        <is>
          <t>Nein</t>
        </is>
      </c>
      <c r="Q664" t="n">
        <v>3</v>
      </c>
      <c r="R664" t="inlineStr"/>
      <c r="S664" t="inlineStr">
        <is>
          <t>enthält Blindlagen</t>
        </is>
      </c>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n">
        <v>0</v>
      </c>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row>
    <row r="665">
      <c r="A665" t="b">
        <v>1</v>
      </c>
      <c r="B665" t="n">
        <v>618</v>
      </c>
      <c r="C665" t="inlineStr">
        <is>
          <t>L-1546-343788683</t>
        </is>
      </c>
      <c r="D665" t="inlineStr">
        <is>
          <t>1079607978</t>
        </is>
      </c>
      <c r="E665" t="inlineStr">
        <is>
          <t>Aaf</t>
        </is>
      </c>
      <c r="F665" t="inlineStr">
        <is>
          <t>https://portal.dnb.de/opac.htm?method=simpleSearch&amp;cqlMode=true&amp;query=idn%3D1079607978</t>
        </is>
      </c>
      <c r="G665" t="inlineStr">
        <is>
          <t>III 60, 74</t>
        </is>
      </c>
      <c r="H665" t="inlineStr">
        <is>
          <t>III 60, 74</t>
        </is>
      </c>
      <c r="I665" t="inlineStr">
        <is>
          <t>X</t>
        </is>
      </c>
      <c r="J665" t="inlineStr">
        <is>
          <t>Ledereinband</t>
        </is>
      </c>
      <c r="K665" t="inlineStr">
        <is>
          <t>bis 35 cm</t>
        </is>
      </c>
      <c r="L665" t="inlineStr">
        <is>
          <t>180°</t>
        </is>
      </c>
      <c r="M665" t="inlineStr">
        <is>
          <t>fester Rücken mit Schmuckprägung, stark brüchiges Einbandmaterial</t>
        </is>
      </c>
      <c r="N665" t="inlineStr"/>
      <c r="O665" t="inlineStr"/>
      <c r="P665" t="inlineStr"/>
      <c r="Q665" t="n">
        <v>3</v>
      </c>
      <c r="R665" t="inlineStr"/>
      <c r="S665" t="inlineStr"/>
      <c r="T665" t="inlineStr"/>
      <c r="U665" t="inlineStr"/>
      <c r="V665" t="inlineStr"/>
      <c r="W665" t="inlineStr"/>
      <c r="X665" t="inlineStr"/>
      <c r="Y665" t="inlineStr"/>
      <c r="Z665" t="inlineStr"/>
      <c r="AA665" t="inlineStr">
        <is>
          <t>L</t>
        </is>
      </c>
      <c r="AB665" t="inlineStr"/>
      <c r="AC665" t="inlineStr"/>
      <c r="AD665" t="inlineStr">
        <is>
          <t>f/V</t>
        </is>
      </c>
      <c r="AE665" t="inlineStr"/>
      <c r="AF665" t="inlineStr">
        <is>
          <t>x</t>
        </is>
      </c>
      <c r="AG665" t="inlineStr"/>
      <c r="AH665" t="inlineStr"/>
      <c r="AI665" t="inlineStr"/>
      <c r="AJ665" t="inlineStr">
        <is>
          <t>Pa</t>
        </is>
      </c>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is>
          <t>45</t>
        </is>
      </c>
      <c r="AY665" t="inlineStr"/>
      <c r="AZ665" t="inlineStr"/>
      <c r="BA665" t="inlineStr"/>
      <c r="BB665" t="inlineStr">
        <is>
          <t>ja vor</t>
        </is>
      </c>
      <c r="BC665" t="n">
        <v>2.5</v>
      </c>
      <c r="BD665" t="inlineStr"/>
      <c r="BE665" t="inlineStr"/>
      <c r="BF665" t="inlineStr"/>
      <c r="BG665" t="inlineStr"/>
      <c r="BH665" t="inlineStr"/>
      <c r="BI665" t="inlineStr"/>
      <c r="BJ665" t="inlineStr"/>
      <c r="BK665" t="inlineStr"/>
      <c r="BL665" t="inlineStr"/>
      <c r="BM665" t="inlineStr">
        <is>
          <t>Umschlag (Leder pudert)</t>
        </is>
      </c>
      <c r="BN665" t="inlineStr">
        <is>
          <t>x</t>
        </is>
      </c>
      <c r="BO665" t="inlineStr">
        <is>
          <t>x</t>
        </is>
      </c>
      <c r="BP665" t="inlineStr">
        <is>
          <t>x</t>
        </is>
      </c>
      <c r="BQ665" t="inlineStr">
        <is>
          <t>x</t>
        </is>
      </c>
      <c r="BR665" t="inlineStr">
        <is>
          <t>v</t>
        </is>
      </c>
      <c r="BS665" t="inlineStr"/>
      <c r="BT665" t="inlineStr"/>
      <c r="BU665" t="inlineStr"/>
      <c r="BV665" t="inlineStr"/>
      <c r="BW665" t="inlineStr"/>
      <c r="BX665" t="inlineStr"/>
      <c r="BY665" t="inlineStr"/>
      <c r="BZ665" t="inlineStr"/>
      <c r="CA665" t="n">
        <v>2.5</v>
      </c>
      <c r="CB665" t="inlineStr">
        <is>
          <t>fixieren, ggf. JP unterlegen im Gelenk, mit JP überfangen, ws. Klucel einsetzen?</t>
        </is>
      </c>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row>
    <row r="666">
      <c r="A666" t="b">
        <v>0</v>
      </c>
      <c r="B666" t="n">
        <v>621</v>
      </c>
      <c r="C666" t="inlineStr">
        <is>
          <t>L-1548-164688943</t>
        </is>
      </c>
      <c r="D666" t="inlineStr">
        <is>
          <t>997743751</t>
        </is>
      </c>
      <c r="E666" t="inlineStr"/>
      <c r="F666" t="inlineStr">
        <is>
          <t>X</t>
        </is>
      </c>
      <c r="G666" t="inlineStr">
        <is>
          <t>III 60, 75</t>
        </is>
      </c>
      <c r="H666" t="inlineStr"/>
      <c r="I666" t="inlineStr">
        <is>
          <t>X</t>
        </is>
      </c>
      <c r="J666" t="inlineStr">
        <is>
          <t>Ledereinband</t>
        </is>
      </c>
      <c r="K666" t="inlineStr">
        <is>
          <t>bis 35 cm</t>
        </is>
      </c>
      <c r="L666" t="inlineStr">
        <is>
          <t>180°</t>
        </is>
      </c>
      <c r="M666" t="inlineStr">
        <is>
          <t>fester Rücken mit Schmuckprägung, stark brüchiges Einbandmaterial</t>
        </is>
      </c>
      <c r="N666" t="inlineStr"/>
      <c r="O666" t="inlineStr"/>
      <c r="P666" t="inlineStr"/>
      <c r="Q666" t="n">
        <v>3</v>
      </c>
      <c r="R666" t="inlineStr"/>
      <c r="S666" t="inlineStr"/>
      <c r="T666" t="inlineStr"/>
      <c r="U666" t="inlineStr"/>
      <c r="V666" t="inlineStr"/>
      <c r="W666" t="inlineStr"/>
      <c r="X666" t="inlineStr"/>
      <c r="Y666" t="inlineStr"/>
      <c r="Z666" t="inlineStr"/>
      <c r="AA666" t="inlineStr">
        <is>
          <t>L</t>
        </is>
      </c>
      <c r="AB666" t="inlineStr"/>
      <c r="AC666" t="inlineStr"/>
      <c r="AD666" t="inlineStr">
        <is>
          <t>f/V</t>
        </is>
      </c>
      <c r="AE666" t="inlineStr"/>
      <c r="AF666" t="inlineStr">
        <is>
          <t>x</t>
        </is>
      </c>
      <c r="AG666" t="inlineStr"/>
      <c r="AH666" t="inlineStr"/>
      <c r="AI666" t="inlineStr"/>
      <c r="AJ666" t="inlineStr">
        <is>
          <t>Pa</t>
        </is>
      </c>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is>
          <t>45</t>
        </is>
      </c>
      <c r="AY666" t="inlineStr"/>
      <c r="AZ666" t="inlineStr"/>
      <c r="BA666" t="inlineStr"/>
      <c r="BB666" t="inlineStr">
        <is>
          <t>ja vor</t>
        </is>
      </c>
      <c r="BC666" t="n">
        <v>7</v>
      </c>
      <c r="BD666" t="inlineStr"/>
      <c r="BE666" t="inlineStr"/>
      <c r="BF666" t="inlineStr"/>
      <c r="BG666" t="inlineStr"/>
      <c r="BH666" t="inlineStr"/>
      <c r="BI666" t="inlineStr"/>
      <c r="BJ666" t="inlineStr"/>
      <c r="BK666" t="inlineStr"/>
      <c r="BL666" t="inlineStr"/>
      <c r="BM666" t="inlineStr">
        <is>
          <t>Umschlag (Leder pudert)</t>
        </is>
      </c>
      <c r="BN666" t="inlineStr">
        <is>
          <t>x</t>
        </is>
      </c>
      <c r="BO666" t="inlineStr">
        <is>
          <t>x</t>
        </is>
      </c>
      <c r="BP666" t="inlineStr">
        <is>
          <t>x</t>
        </is>
      </c>
      <c r="BQ666" t="inlineStr">
        <is>
          <t>x</t>
        </is>
      </c>
      <c r="BR666" t="inlineStr">
        <is>
          <t>v</t>
        </is>
      </c>
      <c r="BS666" t="n">
        <v>2</v>
      </c>
      <c r="BT666" t="inlineStr"/>
      <c r="BU666" t="inlineStr"/>
      <c r="BV666" t="inlineStr"/>
      <c r="BW666" t="inlineStr"/>
      <c r="BX666" t="inlineStr"/>
      <c r="BY666" t="inlineStr">
        <is>
          <t>VD</t>
        </is>
      </c>
      <c r="BZ666" t="inlineStr">
        <is>
          <t>x</t>
        </is>
      </c>
      <c r="CA666" t="n">
        <v>7</v>
      </c>
      <c r="CB666" t="inlineStr">
        <is>
          <t>Kapital und Leder fixieren, Gelenk mit JP-Gewebe-Laminat unterlegen und dadurch Deckel fixieren, ggf. mit JP überfangen, ggf. innen den Falz abdecken</t>
        </is>
      </c>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row>
    <row r="667">
      <c r="A667" t="b">
        <v>1</v>
      </c>
      <c r="B667" t="inlineStr"/>
      <c r="C667" t="inlineStr">
        <is>
          <t>L-1548-815623631</t>
        </is>
      </c>
      <c r="D667" t="inlineStr">
        <is>
          <t>1267944188</t>
        </is>
      </c>
      <c r="E667" t="inlineStr">
        <is>
          <t>Qd</t>
        </is>
      </c>
      <c r="F667" t="inlineStr"/>
      <c r="G667" t="inlineStr">
        <is>
          <t>III 60, 75</t>
        </is>
      </c>
      <c r="H667" t="inlineStr">
        <is>
          <t>III 60, 75</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row>
    <row r="668">
      <c r="A668" t="b">
        <v>0</v>
      </c>
      <c r="B668" t="n">
        <v>619</v>
      </c>
      <c r="C668" t="inlineStr">
        <is>
          <t>L-1548-164691529</t>
        </is>
      </c>
      <c r="D668" t="inlineStr">
        <is>
          <t>99774653X</t>
        </is>
      </c>
      <c r="E668" t="inlineStr"/>
      <c r="F668" t="inlineStr">
        <is>
          <t>https://portal.dnb.de/opac.htm?method=simpleSearch&amp;cqlMode=true&amp;query=idn%3D99774653X</t>
        </is>
      </c>
      <c r="G668" t="inlineStr">
        <is>
          <t>III 60, 75 (angebunden?)</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n">
        <v>0</v>
      </c>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row>
    <row r="669">
      <c r="A669" t="b">
        <v>0</v>
      </c>
      <c r="B669" t="n">
        <v>620</v>
      </c>
      <c r="C669" t="inlineStr">
        <is>
          <t>L-1548-164692118</t>
        </is>
      </c>
      <c r="D669" t="inlineStr">
        <is>
          <t>997747110</t>
        </is>
      </c>
      <c r="E669" t="inlineStr"/>
      <c r="F669" t="inlineStr">
        <is>
          <t>https://portal.dnb.de/opac.htm?method=simpleSearch&amp;cqlMode=true&amp;query=idn%3D997747110</t>
        </is>
      </c>
      <c r="G669" t="inlineStr">
        <is>
          <t>III 60, 75 (angebunden?)</t>
        </is>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n">
        <v>0</v>
      </c>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row>
    <row r="670">
      <c r="A670" t="b">
        <v>0</v>
      </c>
      <c r="B670" t="n">
        <v>622</v>
      </c>
      <c r="C670" t="inlineStr">
        <is>
          <t>L-1548-164696334</t>
        </is>
      </c>
      <c r="D670" t="inlineStr">
        <is>
          <t>99775110X</t>
        </is>
      </c>
      <c r="E670" t="inlineStr"/>
      <c r="F670" t="inlineStr">
        <is>
          <t>https://portal.dnb.de/opac.htm?method=simpleSearch&amp;cqlMode=true&amp;query=idn%3D99775110X</t>
        </is>
      </c>
      <c r="G670" t="inlineStr">
        <is>
          <t>III 60, 75 (angebunden?)</t>
        </is>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n">
        <v>0</v>
      </c>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row>
    <row r="671">
      <c r="A671" t="b">
        <v>0</v>
      </c>
      <c r="B671" t="n">
        <v>623</v>
      </c>
      <c r="C671" t="inlineStr">
        <is>
          <t>L-1548-164700684</t>
        </is>
      </c>
      <c r="D671" t="inlineStr">
        <is>
          <t>997755229</t>
        </is>
      </c>
      <c r="E671" t="inlineStr"/>
      <c r="F671" t="inlineStr">
        <is>
          <t>https://portal.dnb.de/opac.htm?method=simpleSearch&amp;cqlMode=true&amp;query=idn%3D997755229</t>
        </is>
      </c>
      <c r="G671" t="inlineStr">
        <is>
          <t>III 60, 75 (angebunden?)</t>
        </is>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n">
        <v>0</v>
      </c>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row>
    <row r="672">
      <c r="A672" t="b">
        <v>0</v>
      </c>
      <c r="B672" t="n">
        <v>624</v>
      </c>
      <c r="C672" t="inlineStr">
        <is>
          <t>L-1548-164693211</t>
        </is>
      </c>
      <c r="D672" t="inlineStr">
        <is>
          <t>997748354</t>
        </is>
      </c>
      <c r="E672" t="inlineStr"/>
      <c r="F672" t="inlineStr">
        <is>
          <t>https://portal.dnb.de/opac.htm?method=simpleSearch&amp;cqlMode=true&amp;query=idn%3D997748354</t>
        </is>
      </c>
      <c r="G672" t="inlineStr">
        <is>
          <t>III 60, 75 (angebunden?)</t>
        </is>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n">
        <v>0</v>
      </c>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row>
    <row r="673">
      <c r="A673" t="b">
        <v>1</v>
      </c>
      <c r="B673" t="n">
        <v>625</v>
      </c>
      <c r="C673" t="inlineStr">
        <is>
          <t>L-1548-315323418</t>
        </is>
      </c>
      <c r="D673" t="inlineStr">
        <is>
          <t>1066865094</t>
        </is>
      </c>
      <c r="E673" t="inlineStr">
        <is>
          <t>AaB</t>
        </is>
      </c>
      <c r="F673" t="inlineStr">
        <is>
          <t>https://portal.dnb.de/opac.htm?method=simpleSearch&amp;cqlMode=true&amp;query=idn%3D1066865094</t>
        </is>
      </c>
      <c r="G673" t="inlineStr">
        <is>
          <t>III 60, 76</t>
        </is>
      </c>
      <c r="H673" t="inlineStr">
        <is>
          <t>III 60, 76</t>
        </is>
      </c>
      <c r="I673" t="inlineStr">
        <is>
          <t>X</t>
        </is>
      </c>
      <c r="J673" t="inlineStr">
        <is>
          <t>Papier- oder Pappeinband</t>
        </is>
      </c>
      <c r="K673" t="inlineStr">
        <is>
          <t>bis 35 cm</t>
        </is>
      </c>
      <c r="L673" t="inlineStr">
        <is>
          <t>180°</t>
        </is>
      </c>
      <c r="M673" t="inlineStr"/>
      <c r="N673" t="inlineStr"/>
      <c r="O673" t="inlineStr"/>
      <c r="P673" t="inlineStr"/>
      <c r="Q673" t="n">
        <v>0</v>
      </c>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n">
        <v>0</v>
      </c>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row>
    <row r="674">
      <c r="A674" t="b">
        <v>1</v>
      </c>
      <c r="B674" t="n">
        <v>626</v>
      </c>
      <c r="C674" t="inlineStr">
        <is>
          <t>L-1549-315326913</t>
        </is>
      </c>
      <c r="D674" t="inlineStr">
        <is>
          <t>1066868867</t>
        </is>
      </c>
      <c r="E674" t="inlineStr">
        <is>
          <t>AaB</t>
        </is>
      </c>
      <c r="F674" t="inlineStr">
        <is>
          <t>https://portal.dnb.de/opac.htm?method=simpleSearch&amp;cqlMode=true&amp;query=idn%3D1066868867</t>
        </is>
      </c>
      <c r="G674" t="inlineStr">
        <is>
          <t>III 60, 77</t>
        </is>
      </c>
      <c r="H674" t="inlineStr">
        <is>
          <t>III 60, 77</t>
        </is>
      </c>
      <c r="I674" t="inlineStr">
        <is>
          <t>X</t>
        </is>
      </c>
      <c r="J674" t="inlineStr">
        <is>
          <t>Papier- oder Pappeinband</t>
        </is>
      </c>
      <c r="K674" t="inlineStr">
        <is>
          <t>bis 35 cm</t>
        </is>
      </c>
      <c r="L674" t="inlineStr">
        <is>
          <t>180°</t>
        </is>
      </c>
      <c r="M674" t="inlineStr"/>
      <c r="N674" t="inlineStr"/>
      <c r="O674" t="inlineStr"/>
      <c r="P674" t="inlineStr"/>
      <c r="Q674" t="n">
        <v>0</v>
      </c>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n">
        <v>0</v>
      </c>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row>
    <row r="675">
      <c r="A675" t="b">
        <v>1</v>
      </c>
      <c r="B675" t="n">
        <v>627</v>
      </c>
      <c r="C675" t="inlineStr">
        <is>
          <t>L-1549-315324384</t>
        </is>
      </c>
      <c r="D675" t="inlineStr">
        <is>
          <t>1066866147</t>
        </is>
      </c>
      <c r="E675" t="inlineStr">
        <is>
          <t>Aaf</t>
        </is>
      </c>
      <c r="F675" t="inlineStr">
        <is>
          <t>https://portal.dnb.de/opac.htm?method=simpleSearch&amp;cqlMode=true&amp;query=idn%3D1066866147</t>
        </is>
      </c>
      <c r="G675" t="inlineStr">
        <is>
          <t>III 60, 78</t>
        </is>
      </c>
      <c r="H675" t="inlineStr">
        <is>
          <t>III 60, 78</t>
        </is>
      </c>
      <c r="I675" t="inlineStr">
        <is>
          <t>X</t>
        </is>
      </c>
      <c r="J675" t="inlineStr">
        <is>
          <t>Papier- oder Pappeinband</t>
        </is>
      </c>
      <c r="K675" t="inlineStr">
        <is>
          <t>bis 35 cm</t>
        </is>
      </c>
      <c r="L675" t="inlineStr">
        <is>
          <t>180°</t>
        </is>
      </c>
      <c r="M675" t="inlineStr"/>
      <c r="N675" t="inlineStr"/>
      <c r="O675" t="inlineStr"/>
      <c r="P675" t="inlineStr"/>
      <c r="Q675" t="n">
        <v>0</v>
      </c>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n">
        <v>0</v>
      </c>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row>
    <row r="676">
      <c r="A676" t="b">
        <v>1</v>
      </c>
      <c r="B676" t="n">
        <v>628</v>
      </c>
      <c r="C676" t="inlineStr">
        <is>
          <t>L-1549-315490187</t>
        </is>
      </c>
      <c r="D676" t="inlineStr">
        <is>
          <t>1066959668</t>
        </is>
      </c>
      <c r="E676" t="inlineStr">
        <is>
          <t>AaB</t>
        </is>
      </c>
      <c r="F676" t="inlineStr">
        <is>
          <t>https://portal.dnb.de/opac.htm?method=simpleSearch&amp;cqlMode=true&amp;query=idn%3D1066959668</t>
        </is>
      </c>
      <c r="G676" t="inlineStr">
        <is>
          <t>III 60, 79</t>
        </is>
      </c>
      <c r="H676" t="inlineStr">
        <is>
          <t>III 60, 79</t>
        </is>
      </c>
      <c r="I676" t="inlineStr">
        <is>
          <t>X</t>
        </is>
      </c>
      <c r="J676" t="inlineStr">
        <is>
          <t>Papier- oder Pappeinband</t>
        </is>
      </c>
      <c r="K676" t="inlineStr">
        <is>
          <t>bis 35 cm</t>
        </is>
      </c>
      <c r="L676" t="inlineStr">
        <is>
          <t>180°</t>
        </is>
      </c>
      <c r="M676" t="inlineStr"/>
      <c r="N676" t="inlineStr"/>
      <c r="O676" t="inlineStr"/>
      <c r="P676" t="inlineStr"/>
      <c r="Q676" t="n">
        <v>0</v>
      </c>
      <c r="R676" t="inlineStr"/>
      <c r="S676" t="inlineStr">
        <is>
          <t>Seiten glätten?</t>
        </is>
      </c>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n">
        <v>0</v>
      </c>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row>
    <row r="677">
      <c r="A677" t="b">
        <v>1</v>
      </c>
      <c r="B677" t="n">
        <v>629</v>
      </c>
      <c r="C677" t="inlineStr">
        <is>
          <t>L-1549-315326158</t>
        </is>
      </c>
      <c r="D677" t="inlineStr">
        <is>
          <t>1066867984</t>
        </is>
      </c>
      <c r="E677" t="inlineStr">
        <is>
          <t>Aaf</t>
        </is>
      </c>
      <c r="F677" t="inlineStr">
        <is>
          <t>https://portal.dnb.de/opac.htm?method=simpleSearch&amp;cqlMode=true&amp;query=idn%3D1066867984</t>
        </is>
      </c>
      <c r="G677" t="inlineStr">
        <is>
          <t>III 60, 80</t>
        </is>
      </c>
      <c r="H677" t="inlineStr">
        <is>
          <t>III 60, 80</t>
        </is>
      </c>
      <c r="I677" t="inlineStr">
        <is>
          <t>X</t>
        </is>
      </c>
      <c r="J677" t="inlineStr">
        <is>
          <t>Papier- oder Pappeinband</t>
        </is>
      </c>
      <c r="K677" t="inlineStr">
        <is>
          <t>bis 35 cm</t>
        </is>
      </c>
      <c r="L677" t="inlineStr">
        <is>
          <t>180°</t>
        </is>
      </c>
      <c r="M677" t="inlineStr">
        <is>
          <t>welliger Buchblock</t>
        </is>
      </c>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n">
        <v>0</v>
      </c>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row>
    <row r="678">
      <c r="A678" t="b">
        <v>1</v>
      </c>
      <c r="B678" t="n">
        <v>630</v>
      </c>
      <c r="C678" t="inlineStr">
        <is>
          <t>L-1549-164690077</t>
        </is>
      </c>
      <c r="D678" t="inlineStr">
        <is>
          <t>997745096</t>
        </is>
      </c>
      <c r="E678" t="inlineStr">
        <is>
          <t>Aal</t>
        </is>
      </c>
      <c r="F678" t="inlineStr">
        <is>
          <t>https://portal.dnb.de/opac.htm?method=simpleSearch&amp;cqlMode=true&amp;query=idn%3D997745096</t>
        </is>
      </c>
      <c r="G678" t="inlineStr">
        <is>
          <t>III 60, 81</t>
        </is>
      </c>
      <c r="H678" t="inlineStr">
        <is>
          <t>III 60, 81</t>
        </is>
      </c>
      <c r="I678" t="inlineStr">
        <is>
          <t>X</t>
        </is>
      </c>
      <c r="J678" t="inlineStr">
        <is>
          <t>Papier- oder Pappeinband</t>
        </is>
      </c>
      <c r="K678" t="inlineStr">
        <is>
          <t>bis 35 cm</t>
        </is>
      </c>
      <c r="L678" t="inlineStr">
        <is>
          <t>180°</t>
        </is>
      </c>
      <c r="M678" t="inlineStr"/>
      <c r="N678" t="inlineStr"/>
      <c r="O678" t="inlineStr"/>
      <c r="P678" t="inlineStr"/>
      <c r="Q678" t="n">
        <v>0</v>
      </c>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n">
        <v>0</v>
      </c>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row>
    <row r="679">
      <c r="A679" t="b">
        <v>1</v>
      </c>
      <c r="B679" t="n">
        <v>631</v>
      </c>
      <c r="C679" t="inlineStr">
        <is>
          <t>L-1549-315493755</t>
        </is>
      </c>
      <c r="D679" t="inlineStr">
        <is>
          <t>1066963517</t>
        </is>
      </c>
      <c r="E679" t="inlineStr">
        <is>
          <t>AaB</t>
        </is>
      </c>
      <c r="F679" t="inlineStr">
        <is>
          <t>https://portal.dnb.de/opac.htm?method=simpleSearch&amp;cqlMode=true&amp;query=idn%3D1066963517</t>
        </is>
      </c>
      <c r="G679" t="inlineStr">
        <is>
          <t>III 60, 82</t>
        </is>
      </c>
      <c r="H679" t="inlineStr">
        <is>
          <t>III 60, 82</t>
        </is>
      </c>
      <c r="I679" t="inlineStr">
        <is>
          <t>X</t>
        </is>
      </c>
      <c r="J679" t="inlineStr">
        <is>
          <t>Gewebeeinband</t>
        </is>
      </c>
      <c r="K679" t="inlineStr">
        <is>
          <t>bis 35 cm</t>
        </is>
      </c>
      <c r="L679" t="inlineStr">
        <is>
          <t>180°</t>
        </is>
      </c>
      <c r="M679" t="inlineStr">
        <is>
          <t>hohler Rücken</t>
        </is>
      </c>
      <c r="N679" t="inlineStr"/>
      <c r="O679" t="inlineStr"/>
      <c r="P679" t="inlineStr"/>
      <c r="Q679" t="n">
        <v>0</v>
      </c>
      <c r="R679" t="inlineStr"/>
      <c r="S679" t="inlineStr">
        <is>
          <t>mit Blindlagen</t>
        </is>
      </c>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n">
        <v>0</v>
      </c>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row>
    <row r="680">
      <c r="A680" t="b">
        <v>1</v>
      </c>
      <c r="B680" t="n">
        <v>632</v>
      </c>
      <c r="C680" t="inlineStr">
        <is>
          <t>L-1549-315326166</t>
        </is>
      </c>
      <c r="D680" t="inlineStr">
        <is>
          <t>1066867984</t>
        </is>
      </c>
      <c r="E680" t="inlineStr">
        <is>
          <t>Aaf</t>
        </is>
      </c>
      <c r="F680" t="inlineStr">
        <is>
          <t>https://portal.dnb.de/opac.htm?method=simpleSearch&amp;cqlMode=true&amp;query=idn%3D1066867984</t>
        </is>
      </c>
      <c r="G680" t="inlineStr">
        <is>
          <t>III 60, 83</t>
        </is>
      </c>
      <c r="H680" t="inlineStr">
        <is>
          <t>III 60, 83</t>
        </is>
      </c>
      <c r="I680" t="inlineStr">
        <is>
          <t>X</t>
        </is>
      </c>
      <c r="J680" t="inlineStr">
        <is>
          <t>Gewebeeinband</t>
        </is>
      </c>
      <c r="K680" t="inlineStr">
        <is>
          <t>bis 35 cm</t>
        </is>
      </c>
      <c r="L680" t="inlineStr">
        <is>
          <t>180°</t>
        </is>
      </c>
      <c r="M680" t="inlineStr">
        <is>
          <t>fester Rücken mit Schmuckprägung</t>
        </is>
      </c>
      <c r="N680" t="inlineStr"/>
      <c r="O680" t="inlineStr"/>
      <c r="P680" t="inlineStr"/>
      <c r="Q680" t="n">
        <v>0</v>
      </c>
      <c r="R680" t="inlineStr"/>
      <c r="S680" t="inlineStr">
        <is>
          <t>mit Blindlagen</t>
        </is>
      </c>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n">
        <v>0</v>
      </c>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row>
    <row r="681">
      <c r="A681" t="b">
        <v>1</v>
      </c>
      <c r="B681" t="n">
        <v>633</v>
      </c>
      <c r="C681" t="inlineStr">
        <is>
          <t>L-1549-315192097</t>
        </is>
      </c>
      <c r="D681" t="inlineStr">
        <is>
          <t>1066769680</t>
        </is>
      </c>
      <c r="E681" t="inlineStr">
        <is>
          <t>Aaf</t>
        </is>
      </c>
      <c r="F681" t="inlineStr">
        <is>
          <t>https://portal.dnb.de/opac.htm?method=simpleSearch&amp;cqlMode=true&amp;query=idn%3D1066769680</t>
        </is>
      </c>
      <c r="G681" t="inlineStr">
        <is>
          <t>III 60, 84</t>
        </is>
      </c>
      <c r="H681" t="inlineStr">
        <is>
          <t>III 60, 84</t>
        </is>
      </c>
      <c r="I681" t="inlineStr">
        <is>
          <t>X</t>
        </is>
      </c>
      <c r="J681" t="inlineStr">
        <is>
          <t>Papier- oder Pappeinband</t>
        </is>
      </c>
      <c r="K681" t="inlineStr">
        <is>
          <t>bis 35 cm</t>
        </is>
      </c>
      <c r="L681" t="inlineStr">
        <is>
          <t>180°</t>
        </is>
      </c>
      <c r="M681" t="inlineStr"/>
      <c r="N681" t="inlineStr"/>
      <c r="O681" t="inlineStr"/>
      <c r="P681" t="inlineStr"/>
      <c r="Q681" t="n">
        <v>0</v>
      </c>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n">
        <v>0</v>
      </c>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row>
    <row r="682">
      <c r="A682" t="b">
        <v>1</v>
      </c>
      <c r="B682" t="n">
        <v>634</v>
      </c>
      <c r="C682" t="inlineStr">
        <is>
          <t>L-1550-315324899</t>
        </is>
      </c>
      <c r="D682" t="inlineStr">
        <is>
          <t>1066866635</t>
        </is>
      </c>
      <c r="E682" t="inlineStr">
        <is>
          <t>AaB</t>
        </is>
      </c>
      <c r="F682" t="inlineStr">
        <is>
          <t>https://portal.dnb.de/opac.htm?method=simpleSearch&amp;cqlMode=true&amp;query=idn%3D1066866635</t>
        </is>
      </c>
      <c r="G682" t="inlineStr">
        <is>
          <t>III 60, 85</t>
        </is>
      </c>
      <c r="H682" t="inlineStr">
        <is>
          <t>III 60, 85</t>
        </is>
      </c>
      <c r="I682" t="inlineStr">
        <is>
          <t>X</t>
        </is>
      </c>
      <c r="J682" t="inlineStr">
        <is>
          <t>Halbpergamentband</t>
        </is>
      </c>
      <c r="K682" t="inlineStr">
        <is>
          <t>bis 35 cm</t>
        </is>
      </c>
      <c r="L682" t="inlineStr">
        <is>
          <t>180°</t>
        </is>
      </c>
      <c r="M682" t="inlineStr">
        <is>
          <t>hohler Rücken</t>
        </is>
      </c>
      <c r="N682" t="inlineStr"/>
      <c r="O682" t="inlineStr"/>
      <c r="P682" t="inlineStr"/>
      <c r="Q682" t="n">
        <v>0</v>
      </c>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n">
        <v>0</v>
      </c>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row>
    <row r="683">
      <c r="A683" t="b">
        <v>1</v>
      </c>
      <c r="B683" t="n">
        <v>635</v>
      </c>
      <c r="C683" t="inlineStr">
        <is>
          <t>L-1550-315329068</t>
        </is>
      </c>
      <c r="D683" t="inlineStr">
        <is>
          <t>106687123X</t>
        </is>
      </c>
      <c r="E683" t="inlineStr">
        <is>
          <t>Aaf</t>
        </is>
      </c>
      <c r="F683" t="inlineStr">
        <is>
          <t>https://portal.dnb.de/opac.htm?method=simpleSearch&amp;cqlMode=true&amp;query=idn%3D106687123X</t>
        </is>
      </c>
      <c r="G683" t="inlineStr">
        <is>
          <t>III 60, 86</t>
        </is>
      </c>
      <c r="H683" t="inlineStr">
        <is>
          <t>III 60, 86</t>
        </is>
      </c>
      <c r="I683" t="inlineStr">
        <is>
          <t>X</t>
        </is>
      </c>
      <c r="J683" t="inlineStr">
        <is>
          <t>Halbledereinband, Schließen, erhabene Buchbeschläge</t>
        </is>
      </c>
      <c r="K683" t="inlineStr">
        <is>
          <t>bis 25 cm</t>
        </is>
      </c>
      <c r="L683" t="inlineStr">
        <is>
          <t>nur sehr geringer Öffnungswinkel</t>
        </is>
      </c>
      <c r="M683" t="inlineStr">
        <is>
          <t>fester Rücken mit Schmuckprägung</t>
        </is>
      </c>
      <c r="N683" t="inlineStr"/>
      <c r="O683" t="inlineStr">
        <is>
          <t>Buchschuh</t>
        </is>
      </c>
      <c r="P683" t="inlineStr">
        <is>
          <t>Nein</t>
        </is>
      </c>
      <c r="Q683" t="n">
        <v>0</v>
      </c>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n">
        <v>0</v>
      </c>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row>
    <row r="684">
      <c r="A684" t="b">
        <v>1</v>
      </c>
      <c r="B684" t="n">
        <v>636</v>
      </c>
      <c r="C684" t="inlineStr">
        <is>
          <t>L-1551-31548764X</t>
        </is>
      </c>
      <c r="D684" t="inlineStr">
        <is>
          <t>1066957029</t>
        </is>
      </c>
      <c r="E684" t="inlineStr">
        <is>
          <t>Aaf</t>
        </is>
      </c>
      <c r="F684" t="inlineStr">
        <is>
          <t>https://portal.dnb.de/opac.htm?method=simpleSearch&amp;cqlMode=true&amp;query=idn%3D1066957029</t>
        </is>
      </c>
      <c r="G684" t="inlineStr">
        <is>
          <t>III 60, 87</t>
        </is>
      </c>
      <c r="H684" t="inlineStr">
        <is>
          <t>III 60, 87</t>
        </is>
      </c>
      <c r="I684" t="inlineStr">
        <is>
          <t>X</t>
        </is>
      </c>
      <c r="J684" t="inlineStr">
        <is>
          <t>Pergamentband</t>
        </is>
      </c>
      <c r="K684" t="inlineStr">
        <is>
          <t>bis 35 cm</t>
        </is>
      </c>
      <c r="L684" t="inlineStr">
        <is>
          <t>80° bis 110°, einseitig digitalisierbar?</t>
        </is>
      </c>
      <c r="M684" t="inlineStr"/>
      <c r="N684" t="inlineStr"/>
      <c r="O684" t="inlineStr"/>
      <c r="P684" t="inlineStr"/>
      <c r="Q684" t="n">
        <v>0</v>
      </c>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n">
        <v>0</v>
      </c>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row>
    <row r="685">
      <c r="A685" t="b">
        <v>1</v>
      </c>
      <c r="B685" t="n">
        <v>637</v>
      </c>
      <c r="C685" t="inlineStr">
        <is>
          <t>L-1551-164690565</t>
        </is>
      </c>
      <c r="D685" t="inlineStr">
        <is>
          <t>997745622</t>
        </is>
      </c>
      <c r="E685" t="inlineStr">
        <is>
          <t>Aal</t>
        </is>
      </c>
      <c r="F685" t="inlineStr">
        <is>
          <t>https://portal.dnb.de/opac.htm?method=simpleSearch&amp;cqlMode=true&amp;query=idn%3D997745622</t>
        </is>
      </c>
      <c r="G685" t="inlineStr">
        <is>
          <t>III 60, 88</t>
        </is>
      </c>
      <c r="H685" t="inlineStr">
        <is>
          <t>III 60, 88</t>
        </is>
      </c>
      <c r="I685" t="inlineStr">
        <is>
          <t>X</t>
        </is>
      </c>
      <c r="J685" t="inlineStr">
        <is>
          <t>Gewebeeinband</t>
        </is>
      </c>
      <c r="K685" t="inlineStr">
        <is>
          <t>bis 35 cm</t>
        </is>
      </c>
      <c r="L685" t="inlineStr">
        <is>
          <t>180°</t>
        </is>
      </c>
      <c r="M685" t="inlineStr">
        <is>
          <t>fester Rücken mit Schmuckprägung</t>
        </is>
      </c>
      <c r="N685" t="inlineStr"/>
      <c r="O685" t="inlineStr"/>
      <c r="P685" t="inlineStr"/>
      <c r="Q685" t="n">
        <v>1</v>
      </c>
      <c r="R685" t="inlineStr"/>
      <c r="S685" t="inlineStr">
        <is>
          <t>mit Blindlagen</t>
        </is>
      </c>
      <c r="T685" t="inlineStr"/>
      <c r="U685" t="inlineStr"/>
      <c r="V685" t="inlineStr"/>
      <c r="W685" t="inlineStr"/>
      <c r="X685" t="inlineStr"/>
      <c r="Y685" t="inlineStr"/>
      <c r="Z685" t="inlineStr"/>
      <c r="AA685" t="inlineStr">
        <is>
          <t>G</t>
        </is>
      </c>
      <c r="AB685" t="inlineStr">
        <is>
          <t>x</t>
        </is>
      </c>
      <c r="AC685" t="inlineStr"/>
      <c r="AD685" t="inlineStr">
        <is>
          <t>h/E</t>
        </is>
      </c>
      <c r="AE685" t="inlineStr"/>
      <c r="AF685" t="inlineStr"/>
      <c r="AG685" t="inlineStr"/>
      <c r="AH685" t="inlineStr"/>
      <c r="AI685" t="inlineStr"/>
      <c r="AJ685" t="inlineStr">
        <is>
          <t>Pa</t>
        </is>
      </c>
      <c r="AK685" t="inlineStr">
        <is>
          <t>x</t>
        </is>
      </c>
      <c r="AL685" t="inlineStr"/>
      <c r="AM685" t="inlineStr"/>
      <c r="AN685" t="inlineStr"/>
      <c r="AO685" t="inlineStr"/>
      <c r="AP685" t="inlineStr"/>
      <c r="AQ685" t="inlineStr"/>
      <c r="AR685" t="inlineStr"/>
      <c r="AS685" t="inlineStr"/>
      <c r="AT685" t="inlineStr"/>
      <c r="AU685" t="inlineStr"/>
      <c r="AV685" t="inlineStr"/>
      <c r="AW685" t="inlineStr"/>
      <c r="AX685" t="inlineStr">
        <is>
          <t>110</t>
        </is>
      </c>
      <c r="AY685" t="inlineStr"/>
      <c r="AZ685" t="inlineStr"/>
      <c r="BA685" t="inlineStr"/>
      <c r="BB685" t="inlineStr">
        <is>
          <t>n</t>
        </is>
      </c>
      <c r="BC685" t="n">
        <v>0</v>
      </c>
      <c r="BD685" t="inlineStr"/>
      <c r="BE685" t="inlineStr"/>
      <c r="BF685" t="inlineStr"/>
      <c r="BG685" t="inlineStr"/>
      <c r="BH685" t="inlineStr"/>
      <c r="BI685" t="inlineStr"/>
      <c r="BJ685" t="inlineStr"/>
      <c r="BK685" t="inlineStr">
        <is>
          <t>Schaden stabil</t>
        </is>
      </c>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row>
    <row r="686">
      <c r="A686" t="b">
        <v>1</v>
      </c>
      <c r="B686" t="n">
        <v>638</v>
      </c>
      <c r="C686" t="inlineStr">
        <is>
          <t>L-1551-315491086</t>
        </is>
      </c>
      <c r="D686" t="inlineStr">
        <is>
          <t>1066960593</t>
        </is>
      </c>
      <c r="E686" t="inlineStr">
        <is>
          <t>Aaf</t>
        </is>
      </c>
      <c r="F686" t="inlineStr">
        <is>
          <t>https://portal.dnb.de/opac.htm?method=simpleSearch&amp;cqlMode=true&amp;query=idn%3D1066960593</t>
        </is>
      </c>
      <c r="G686" t="inlineStr">
        <is>
          <t>III 60, 89</t>
        </is>
      </c>
      <c r="H686" t="inlineStr">
        <is>
          <t>III 60, 89</t>
        </is>
      </c>
      <c r="I686" t="inlineStr"/>
      <c r="J686" t="inlineStr"/>
      <c r="K686" t="inlineStr">
        <is>
          <t>bis 35 cm</t>
        </is>
      </c>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is>
          <t>Pa</t>
        </is>
      </c>
      <c r="AB686" t="inlineStr">
        <is>
          <t>x</t>
        </is>
      </c>
      <c r="AC686" t="inlineStr"/>
      <c r="AD686" t="inlineStr">
        <is>
          <t>h/E</t>
        </is>
      </c>
      <c r="AE686" t="inlineStr"/>
      <c r="AF686" t="inlineStr"/>
      <c r="AG686" t="inlineStr"/>
      <c r="AH686" t="inlineStr"/>
      <c r="AI686" t="inlineStr"/>
      <c r="AJ686" t="inlineStr">
        <is>
          <t>Pa</t>
        </is>
      </c>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is>
          <t>110</t>
        </is>
      </c>
      <c r="AY686" t="inlineStr"/>
      <c r="AZ686" t="inlineStr"/>
      <c r="BA686" t="inlineStr"/>
      <c r="BB686" t="inlineStr">
        <is>
          <t>n</t>
        </is>
      </c>
      <c r="BC686" t="n">
        <v>0</v>
      </c>
      <c r="BD686" t="inlineStr"/>
      <c r="BE686" t="inlineStr"/>
      <c r="BF686" t="inlineStr"/>
      <c r="BG686" t="inlineStr">
        <is>
          <t>x</t>
        </is>
      </c>
      <c r="BH686" t="inlineStr"/>
      <c r="BI686" t="inlineStr"/>
      <c r="BJ686" t="inlineStr"/>
      <c r="BK686" t="inlineStr">
        <is>
          <t>Schaden stabil</t>
        </is>
      </c>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row>
    <row r="687">
      <c r="A687" t="b">
        <v>1</v>
      </c>
      <c r="B687" t="n">
        <v>639</v>
      </c>
      <c r="C687" t="inlineStr">
        <is>
          <t>L-1552-314710604</t>
        </is>
      </c>
      <c r="D687" t="inlineStr">
        <is>
          <t>1066458820</t>
        </is>
      </c>
      <c r="E687" t="inlineStr">
        <is>
          <t>Aaf</t>
        </is>
      </c>
      <c r="F687" t="inlineStr">
        <is>
          <t>https://portal.dnb.de/opac.htm?method=simpleSearch&amp;cqlMode=true&amp;query=idn%3D1066458820</t>
        </is>
      </c>
      <c r="G687" t="inlineStr">
        <is>
          <t>III 60, 90</t>
        </is>
      </c>
      <c r="H687" t="inlineStr">
        <is>
          <t>III 60, 90</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n">
        <v>0</v>
      </c>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row>
    <row r="688">
      <c r="A688" t="b">
        <v>1</v>
      </c>
      <c r="B688" t="n">
        <v>665</v>
      </c>
      <c r="C688" t="inlineStr">
        <is>
          <t>L-1552-169129314</t>
        </is>
      </c>
      <c r="D688" t="inlineStr">
        <is>
          <t>999770985</t>
        </is>
      </c>
      <c r="E688" t="inlineStr">
        <is>
          <t>Aal</t>
        </is>
      </c>
      <c r="F688" t="inlineStr">
        <is>
          <t>https://portal.dnb.de/opac.htm?method=simpleSearch&amp;cqlMode=true&amp;query=idn%3D999770985</t>
        </is>
      </c>
      <c r="G688" t="inlineStr">
        <is>
          <t>III 60, 90 a</t>
        </is>
      </c>
      <c r="H688" t="inlineStr">
        <is>
          <t>III 60, 90a</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n">
        <v>0</v>
      </c>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row>
    <row r="689">
      <c r="A689" t="b">
        <v>1</v>
      </c>
      <c r="B689" t="n">
        <v>640</v>
      </c>
      <c r="C689" t="inlineStr">
        <is>
          <t>L-1555-315326255</t>
        </is>
      </c>
      <c r="D689" t="inlineStr">
        <is>
          <t>1066868050</t>
        </is>
      </c>
      <c r="E689" t="inlineStr">
        <is>
          <t>AaB</t>
        </is>
      </c>
      <c r="F689" t="inlineStr">
        <is>
          <t>https://portal.dnb.de/opac.htm?method=simpleSearch&amp;cqlMode=true&amp;query=idn%3D1066868050</t>
        </is>
      </c>
      <c r="G689" t="inlineStr">
        <is>
          <t>III 60, 91</t>
        </is>
      </c>
      <c r="H689" t="inlineStr">
        <is>
          <t>III 60, 91</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n">
        <v>0</v>
      </c>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row>
    <row r="690">
      <c r="A690" t="b">
        <v>1</v>
      </c>
      <c r="B690" t="n">
        <v>641</v>
      </c>
      <c r="C690" t="inlineStr">
        <is>
          <t>L-1557-315216573</t>
        </is>
      </c>
      <c r="D690" t="inlineStr">
        <is>
          <t>1066796122</t>
        </is>
      </c>
      <c r="E690" t="inlineStr">
        <is>
          <t>Aaf</t>
        </is>
      </c>
      <c r="F690" t="inlineStr">
        <is>
          <t>https://portal.dnb.de/opac.htm?method=simpleSearch&amp;cqlMode=true&amp;query=idn%3D1066796122</t>
        </is>
      </c>
      <c r="G690" t="inlineStr">
        <is>
          <t>III 60, 92</t>
        </is>
      </c>
      <c r="H690" t="inlineStr">
        <is>
          <t>III 60, 92</t>
        </is>
      </c>
      <c r="I690" t="inlineStr"/>
      <c r="J690" t="inlineStr"/>
      <c r="K690" t="inlineStr">
        <is>
          <t>bis 35 cm</t>
        </is>
      </c>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is>
          <t>HD</t>
        </is>
      </c>
      <c r="AB690" t="inlineStr">
        <is>
          <t>x</t>
        </is>
      </c>
      <c r="AC690" t="inlineStr"/>
      <c r="AD690" t="inlineStr">
        <is>
          <t>f/V</t>
        </is>
      </c>
      <c r="AE690" t="inlineStr"/>
      <c r="AF690" t="inlineStr"/>
      <c r="AG690" t="inlineStr"/>
      <c r="AH690" t="inlineStr"/>
      <c r="AI690" t="inlineStr"/>
      <c r="AJ690" t="inlineStr">
        <is>
          <t>Pa</t>
        </is>
      </c>
      <c r="AK690" t="inlineStr"/>
      <c r="AL690" t="inlineStr"/>
      <c r="AM690" t="inlineStr"/>
      <c r="AN690" t="inlineStr">
        <is>
          <t>x</t>
        </is>
      </c>
      <c r="AO690" t="inlineStr"/>
      <c r="AP690" t="inlineStr"/>
      <c r="AQ690" t="inlineStr"/>
      <c r="AR690" t="inlineStr"/>
      <c r="AS690" t="inlineStr"/>
      <c r="AT690" t="inlineStr"/>
      <c r="AU690" t="inlineStr"/>
      <c r="AV690" t="n">
        <v>0</v>
      </c>
      <c r="AW690" t="inlineStr">
        <is>
          <t>x</t>
        </is>
      </c>
      <c r="AX690" t="inlineStr">
        <is>
          <t>45</t>
        </is>
      </c>
      <c r="AY690" t="inlineStr"/>
      <c r="AZ690" t="inlineStr"/>
      <c r="BA690" t="inlineStr"/>
      <c r="BB690" t="inlineStr">
        <is>
          <t>ja vor</t>
        </is>
      </c>
      <c r="BC690" t="n">
        <v>0.5</v>
      </c>
      <c r="BD690" t="inlineStr"/>
      <c r="BE690" t="inlineStr"/>
      <c r="BF690" t="inlineStr"/>
      <c r="BG690" t="inlineStr">
        <is>
          <t>x</t>
        </is>
      </c>
      <c r="BH690" t="inlineStr"/>
      <c r="BI690" t="inlineStr"/>
      <c r="BJ690" t="inlineStr"/>
      <c r="BK690" t="inlineStr"/>
      <c r="BL690" t="inlineStr"/>
      <c r="BM690" t="inlineStr"/>
      <c r="BN690" t="inlineStr">
        <is>
          <t>x</t>
        </is>
      </c>
      <c r="BO690" t="inlineStr">
        <is>
          <t>x</t>
        </is>
      </c>
      <c r="BP690" t="inlineStr">
        <is>
          <t>x</t>
        </is>
      </c>
      <c r="BQ690" t="inlineStr"/>
      <c r="BR690" t="inlineStr"/>
      <c r="BS690" t="inlineStr"/>
      <c r="BT690" t="inlineStr"/>
      <c r="BU690" t="inlineStr"/>
      <c r="BV690" t="inlineStr"/>
      <c r="BW690" t="inlineStr"/>
      <c r="BX690" t="inlineStr"/>
      <c r="BY690" t="inlineStr"/>
      <c r="BZ690" t="inlineStr"/>
      <c r="CA690" t="n">
        <v>0.5</v>
      </c>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row>
    <row r="691">
      <c r="A691" t="b">
        <v>1</v>
      </c>
      <c r="B691" t="n">
        <v>642</v>
      </c>
      <c r="C691" t="inlineStr">
        <is>
          <t>L-1507-315494514</t>
        </is>
      </c>
      <c r="D691" t="inlineStr">
        <is>
          <t>1066964289</t>
        </is>
      </c>
      <c r="E691" t="inlineStr">
        <is>
          <t>Aal</t>
        </is>
      </c>
      <c r="F691" t="inlineStr">
        <is>
          <t>https://portal.dnb.de/opac.htm?method=simpleSearch&amp;cqlMode=true&amp;query=idn%3D1066964289</t>
        </is>
      </c>
      <c r="G691" t="inlineStr">
        <is>
          <t>III 60, 93</t>
        </is>
      </c>
      <c r="H691" t="inlineStr">
        <is>
          <t>III 60, 93</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n">
        <v>0</v>
      </c>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row>
    <row r="692">
      <c r="A692" t="b">
        <v>1</v>
      </c>
      <c r="B692" t="n">
        <v>643</v>
      </c>
      <c r="C692" t="inlineStr">
        <is>
          <t>L-1509-315493356</t>
        </is>
      </c>
      <c r="D692" t="inlineStr">
        <is>
          <t>106696307X</t>
        </is>
      </c>
      <c r="E692" t="inlineStr">
        <is>
          <t>Aaf</t>
        </is>
      </c>
      <c r="F692" t="inlineStr">
        <is>
          <t>https://portal.dnb.de/opac.htm?method=simpleSearch&amp;cqlMode=true&amp;query=idn%3D106696307X</t>
        </is>
      </c>
      <c r="G692" t="inlineStr">
        <is>
          <t>III 60, 94</t>
        </is>
      </c>
      <c r="H692" t="inlineStr">
        <is>
          <t>III 60, 94</t>
        </is>
      </c>
      <c r="I692" t="inlineStr"/>
      <c r="J692" t="inlineStr"/>
      <c r="K692" t="inlineStr">
        <is>
          <t>bis 35 cm</t>
        </is>
      </c>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is>
          <t>HD</t>
        </is>
      </c>
      <c r="AB692" t="inlineStr">
        <is>
          <t>x</t>
        </is>
      </c>
      <c r="AC692" t="inlineStr"/>
      <c r="AD692" t="inlineStr">
        <is>
          <t>f/V</t>
        </is>
      </c>
      <c r="AE692" t="inlineStr"/>
      <c r="AF692" t="inlineStr">
        <is>
          <t>x</t>
        </is>
      </c>
      <c r="AG692" t="inlineStr"/>
      <c r="AH692" t="inlineStr"/>
      <c r="AI692" t="inlineStr"/>
      <c r="AJ692" t="inlineStr">
        <is>
          <t>Pa</t>
        </is>
      </c>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is>
          <t>80</t>
        </is>
      </c>
      <c r="AY692" t="inlineStr"/>
      <c r="AZ692" t="inlineStr"/>
      <c r="BA692" t="inlineStr"/>
      <c r="BB692" t="inlineStr">
        <is>
          <t>ja vor</t>
        </is>
      </c>
      <c r="BC692" t="n">
        <v>1</v>
      </c>
      <c r="BD692" t="inlineStr"/>
      <c r="BE692" t="inlineStr"/>
      <c r="BF692" t="inlineStr"/>
      <c r="BG692" t="inlineStr">
        <is>
          <t>x</t>
        </is>
      </c>
      <c r="BH692" t="inlineStr"/>
      <c r="BI692" t="inlineStr"/>
      <c r="BJ692" t="inlineStr"/>
      <c r="BK692" t="inlineStr"/>
      <c r="BL692" t="inlineStr"/>
      <c r="BM692" t="inlineStr">
        <is>
          <t>Umschlag (Leder pudert)</t>
        </is>
      </c>
      <c r="BN692" t="inlineStr">
        <is>
          <t>x</t>
        </is>
      </c>
      <c r="BO692" t="inlineStr">
        <is>
          <t>x</t>
        </is>
      </c>
      <c r="BP692" t="inlineStr">
        <is>
          <t>x</t>
        </is>
      </c>
      <c r="BQ692" t="inlineStr"/>
      <c r="BR692" t="inlineStr"/>
      <c r="BS692" t="inlineStr"/>
      <c r="BT692" t="inlineStr"/>
      <c r="BU692" t="inlineStr"/>
      <c r="BV692" t="inlineStr"/>
      <c r="BW692" t="inlineStr"/>
      <c r="BX692" t="inlineStr"/>
      <c r="BY692" t="inlineStr"/>
      <c r="BZ692" t="inlineStr"/>
      <c r="CA692" t="n">
        <v>1</v>
      </c>
      <c r="CB692" t="inlineStr">
        <is>
          <t>Einschlag fixieren, am Rücken evtl. nur überfangen</t>
        </is>
      </c>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row>
    <row r="693">
      <c r="A693" t="b">
        <v>0</v>
      </c>
      <c r="B693" t="n">
        <v>644</v>
      </c>
      <c r="C693" t="inlineStr">
        <is>
          <t>L-1509-163089574</t>
        </is>
      </c>
      <c r="D693" t="inlineStr">
        <is>
          <t>996967060</t>
        </is>
      </c>
      <c r="E693" t="inlineStr"/>
      <c r="F693" t="inlineStr">
        <is>
          <t>https://portal.dnb.de/opac.htm?method=simpleSearch&amp;cqlMode=true&amp;query=idn%3D996967060</t>
        </is>
      </c>
      <c r="G693" t="inlineStr">
        <is>
          <t>III 60, 95</t>
        </is>
      </c>
      <c r="H693" t="inlineStr"/>
      <c r="I693" t="inlineStr"/>
      <c r="J693" t="inlineStr"/>
      <c r="K693" t="inlineStr">
        <is>
          <t>bis 25 cm</t>
        </is>
      </c>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is>
          <t>HL</t>
        </is>
      </c>
      <c r="AB693" t="inlineStr">
        <is>
          <t>x</t>
        </is>
      </c>
      <c r="AC693" t="inlineStr">
        <is>
          <t>x</t>
        </is>
      </c>
      <c r="AD693" t="inlineStr">
        <is>
          <t>h/E</t>
        </is>
      </c>
      <c r="AE693" t="inlineStr"/>
      <c r="AF693" t="inlineStr">
        <is>
          <t>x</t>
        </is>
      </c>
      <c r="AG693" t="inlineStr"/>
      <c r="AH693" t="inlineStr"/>
      <c r="AI693" t="inlineStr"/>
      <c r="AJ693" t="inlineStr">
        <is>
          <t>Pa</t>
        </is>
      </c>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is>
          <t>110</t>
        </is>
      </c>
      <c r="AY693" t="inlineStr"/>
      <c r="AZ693" t="inlineStr"/>
      <c r="BA693" t="inlineStr"/>
      <c r="BB693" t="inlineStr">
        <is>
          <t>ja vor</t>
        </is>
      </c>
      <c r="BC693" t="n">
        <v>0.5</v>
      </c>
      <c r="BD693" t="inlineStr"/>
      <c r="BE693" t="inlineStr"/>
      <c r="BF693" t="inlineStr"/>
      <c r="BG693" t="inlineStr">
        <is>
          <t>x</t>
        </is>
      </c>
      <c r="BH693" t="inlineStr"/>
      <c r="BI693" t="inlineStr"/>
      <c r="BJ693" t="inlineStr"/>
      <c r="BK693" t="inlineStr">
        <is>
          <t>Schaden ansonsten stabil</t>
        </is>
      </c>
      <c r="BL693" t="inlineStr"/>
      <c r="BM693" t="inlineStr">
        <is>
          <t>Umschlag (Leder pudert)</t>
        </is>
      </c>
      <c r="BN693" t="inlineStr">
        <is>
          <t>x</t>
        </is>
      </c>
      <c r="BO693" t="inlineStr">
        <is>
          <t>x</t>
        </is>
      </c>
      <c r="BP693" t="inlineStr">
        <is>
          <t>x</t>
        </is>
      </c>
      <c r="BQ693" t="inlineStr"/>
      <c r="BR693" t="inlineStr">
        <is>
          <t>v/h</t>
        </is>
      </c>
      <c r="BS693" t="inlineStr"/>
      <c r="BT693" t="inlineStr"/>
      <c r="BU693" t="inlineStr"/>
      <c r="BV693" t="inlineStr"/>
      <c r="BW693" t="inlineStr"/>
      <c r="BX693" t="inlineStr"/>
      <c r="BY693" t="inlineStr"/>
      <c r="BZ693" t="inlineStr"/>
      <c r="CA693" t="n">
        <v>0.5</v>
      </c>
      <c r="CB693" t="inlineStr">
        <is>
          <t>nur Leder am Rücken fixieren, Schaden ist stabil</t>
        </is>
      </c>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row>
    <row r="694">
      <c r="A694" t="b">
        <v>1</v>
      </c>
      <c r="B694" t="inlineStr"/>
      <c r="C694" t="inlineStr">
        <is>
          <t>L-1509-785173919</t>
        </is>
      </c>
      <c r="D694" t="inlineStr">
        <is>
          <t>1262787432</t>
        </is>
      </c>
      <c r="E694" t="inlineStr">
        <is>
          <t>Qd</t>
        </is>
      </c>
      <c r="F694" t="inlineStr"/>
      <c r="G694" t="inlineStr">
        <is>
          <t>III 60, 95</t>
        </is>
      </c>
      <c r="H694" t="inlineStr">
        <is>
          <t>III 60, 95</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row>
    <row r="695">
      <c r="A695" t="b">
        <v>0</v>
      </c>
      <c r="B695" t="n">
        <v>645</v>
      </c>
      <c r="C695" t="inlineStr">
        <is>
          <t>L-1880-171088549</t>
        </is>
      </c>
      <c r="D695" t="inlineStr">
        <is>
          <t>1000737918</t>
        </is>
      </c>
      <c r="E695" t="inlineStr"/>
      <c r="F695" t="inlineStr">
        <is>
          <t>https://portal.dnb.de/opac.htm?method=simpleSearch&amp;cqlMode=true&amp;query=idn%3D1000737918</t>
        </is>
      </c>
      <c r="G695" t="inlineStr">
        <is>
          <t>III 60, 95 (angebunden)</t>
        </is>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n">
        <v>0</v>
      </c>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row>
    <row r="696">
      <c r="A696" t="b">
        <v>1</v>
      </c>
      <c r="B696" t="n">
        <v>646</v>
      </c>
      <c r="C696" t="inlineStr">
        <is>
          <t>L-1509-315074647</t>
        </is>
      </c>
      <c r="D696" t="inlineStr">
        <is>
          <t>1066686521</t>
        </is>
      </c>
      <c r="E696" t="inlineStr">
        <is>
          <t>Aaf</t>
        </is>
      </c>
      <c r="F696" t="inlineStr">
        <is>
          <t>https://portal.dnb.de/opac.htm?method=simpleSearch&amp;cqlMode=true&amp;query=idn%3D1066686521</t>
        </is>
      </c>
      <c r="G696" t="inlineStr">
        <is>
          <t>III 60, 96</t>
        </is>
      </c>
      <c r="H696" t="inlineStr">
        <is>
          <t>III 60, 96</t>
        </is>
      </c>
      <c r="I696" t="inlineStr"/>
      <c r="J696" t="inlineStr"/>
      <c r="K696" t="inlineStr">
        <is>
          <t>bis 25 cm</t>
        </is>
      </c>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is>
          <t>HL</t>
        </is>
      </c>
      <c r="AB696" t="inlineStr">
        <is>
          <t>x</t>
        </is>
      </c>
      <c r="AC696" t="inlineStr"/>
      <c r="AD696" t="inlineStr">
        <is>
          <t>h/E</t>
        </is>
      </c>
      <c r="AE696" t="inlineStr"/>
      <c r="AF696" t="inlineStr"/>
      <c r="AG696" t="inlineStr"/>
      <c r="AH696" t="inlineStr"/>
      <c r="AI696" t="inlineStr"/>
      <c r="AJ696" t="inlineStr">
        <is>
          <t>Pa</t>
        </is>
      </c>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is>
          <t>110</t>
        </is>
      </c>
      <c r="AY696" t="inlineStr"/>
      <c r="AZ696" t="inlineStr"/>
      <c r="BA696" t="inlineStr"/>
      <c r="BB696" t="inlineStr">
        <is>
          <t>n</t>
        </is>
      </c>
      <c r="BC696" t="n">
        <v>0</v>
      </c>
      <c r="BD696" t="inlineStr"/>
      <c r="BE696" t="inlineStr"/>
      <c r="BF696" t="inlineStr"/>
      <c r="BG696" t="inlineStr">
        <is>
          <t>x</t>
        </is>
      </c>
      <c r="BH696" t="inlineStr"/>
      <c r="BI696" t="inlineStr"/>
      <c r="BJ696" t="inlineStr"/>
      <c r="BK696" t="inlineStr">
        <is>
          <t>Schaden stabil</t>
        </is>
      </c>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row>
    <row r="697">
      <c r="A697" t="b">
        <v>1</v>
      </c>
      <c r="B697" t="n">
        <v>647</v>
      </c>
      <c r="C697" t="inlineStr">
        <is>
          <t>L-1509-315328045</t>
        </is>
      </c>
      <c r="D697" t="inlineStr">
        <is>
          <t>1066870136</t>
        </is>
      </c>
      <c r="E697" t="inlineStr">
        <is>
          <t>Aaf</t>
        </is>
      </c>
      <c r="F697" t="inlineStr">
        <is>
          <t>https://portal.dnb.de/opac.htm?method=simpleSearch&amp;cqlMode=true&amp;query=idn%3D1066870136</t>
        </is>
      </c>
      <c r="G697" t="inlineStr">
        <is>
          <t>III 60, 97</t>
        </is>
      </c>
      <c r="H697" t="inlineStr">
        <is>
          <t>III 60, 97</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n">
        <v>0</v>
      </c>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row>
    <row r="698">
      <c r="A698" t="b">
        <v>0</v>
      </c>
      <c r="B698" t="n">
        <v>648</v>
      </c>
      <c r="C698" t="inlineStr">
        <is>
          <t>L-1529-315328231</t>
        </is>
      </c>
      <c r="D698" t="inlineStr">
        <is>
          <t>1066870330</t>
        </is>
      </c>
      <c r="E698" t="inlineStr"/>
      <c r="F698" t="inlineStr">
        <is>
          <t>https://portal.dnb.de/opac.htm?method=simpleSearch&amp;cqlMode=true&amp;query=idn%3D1066870330</t>
        </is>
      </c>
      <c r="G698" t="inlineStr">
        <is>
          <t>III 60, 98</t>
        </is>
      </c>
      <c r="H698" t="inlineStr"/>
      <c r="I698" t="inlineStr"/>
      <c r="J698" t="inlineStr"/>
      <c r="K698" t="inlineStr">
        <is>
          <t>bis 35 cm</t>
        </is>
      </c>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is>
          <t>HG</t>
        </is>
      </c>
      <c r="AB698" t="inlineStr"/>
      <c r="AC698" t="inlineStr"/>
      <c r="AD698" t="inlineStr">
        <is>
          <t>h/E</t>
        </is>
      </c>
      <c r="AE698" t="inlineStr"/>
      <c r="AF698" t="inlineStr"/>
      <c r="AG698" t="inlineStr"/>
      <c r="AH698" t="inlineStr"/>
      <c r="AI698" t="inlineStr"/>
      <c r="AJ698" t="inlineStr">
        <is>
          <t>Pa</t>
        </is>
      </c>
      <c r="AK698" t="inlineStr">
        <is>
          <t>x</t>
        </is>
      </c>
      <c r="AL698" t="inlineStr"/>
      <c r="AM698" t="inlineStr"/>
      <c r="AN698" t="inlineStr"/>
      <c r="AO698" t="inlineStr"/>
      <c r="AP698" t="inlineStr"/>
      <c r="AQ698" t="inlineStr"/>
      <c r="AR698" t="inlineStr"/>
      <c r="AS698" t="inlineStr"/>
      <c r="AT698" t="inlineStr"/>
      <c r="AU698" t="inlineStr"/>
      <c r="AV698" t="inlineStr"/>
      <c r="AW698" t="inlineStr"/>
      <c r="AX698" t="inlineStr">
        <is>
          <t>110</t>
        </is>
      </c>
      <c r="AY698" t="inlineStr"/>
      <c r="AZ698" t="inlineStr"/>
      <c r="BA698" t="inlineStr"/>
      <c r="BB698" t="inlineStr">
        <is>
          <t>n</t>
        </is>
      </c>
      <c r="BC698" t="n">
        <v>0</v>
      </c>
      <c r="BD698" t="inlineStr"/>
      <c r="BE698" t="inlineStr"/>
      <c r="BF698" t="inlineStr"/>
      <c r="BG698" t="inlineStr"/>
      <c r="BH698" t="inlineStr"/>
      <c r="BI698" t="inlineStr"/>
      <c r="BJ698" t="inlineStr"/>
      <c r="BK698" t="inlineStr">
        <is>
          <t>Schaden stabil</t>
        </is>
      </c>
      <c r="BL698" t="inlineStr">
        <is>
          <t>x 110</t>
        </is>
      </c>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row>
    <row r="699">
      <c r="A699" t="b">
        <v>1</v>
      </c>
      <c r="B699" t="inlineStr"/>
      <c r="C699" t="inlineStr">
        <is>
          <t>L-9999-414281977</t>
        </is>
      </c>
      <c r="D699" t="inlineStr">
        <is>
          <t>1137966572</t>
        </is>
      </c>
      <c r="E699" t="inlineStr">
        <is>
          <t>Qd</t>
        </is>
      </c>
      <c r="F699" t="inlineStr"/>
      <c r="G699" t="inlineStr">
        <is>
          <t>III 60, 98</t>
        </is>
      </c>
      <c r="H699" t="inlineStr">
        <is>
          <t>III 60, 98</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row>
    <row r="700">
      <c r="A700" t="b">
        <v>0</v>
      </c>
      <c r="B700" t="n">
        <v>666</v>
      </c>
      <c r="C700" t="inlineStr">
        <is>
          <t>L-1531-667715355</t>
        </is>
      </c>
      <c r="D700" t="inlineStr">
        <is>
          <t>1207351121</t>
        </is>
      </c>
      <c r="E700" t="inlineStr"/>
      <c r="F700" t="inlineStr">
        <is>
          <t>https://portal.dnb.de/opac.htm?method=simpleSearch&amp;cqlMode=true&amp;query=idn%3D1207351121</t>
        </is>
      </c>
      <c r="G700" t="inlineStr">
        <is>
          <t>III 60, 98 (1. angebundenes Werk)</t>
        </is>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n">
        <v>0</v>
      </c>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row>
    <row r="701">
      <c r="A701" t="b">
        <v>0</v>
      </c>
      <c r="B701" t="n">
        <v>667</v>
      </c>
      <c r="C701" t="inlineStr">
        <is>
          <t>L-1530-679671846</t>
        </is>
      </c>
      <c r="D701" t="inlineStr">
        <is>
          <t>1211496015</t>
        </is>
      </c>
      <c r="E701" t="inlineStr"/>
      <c r="F701" t="inlineStr">
        <is>
          <t>https://portal.dnb.de/opac.htm?method=simpleSearch&amp;cqlMode=true&amp;query=idn%3D1211496015</t>
        </is>
      </c>
      <c r="G701" t="inlineStr">
        <is>
          <t>III 60, 98 (2. angebundenes Werk)</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n">
        <v>0</v>
      </c>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row>
    <row r="702">
      <c r="A702" t="b">
        <v>1</v>
      </c>
      <c r="B702" t="n">
        <v>649</v>
      </c>
      <c r="C702" t="inlineStr">
        <is>
          <t>L-1531-315493623</t>
        </is>
      </c>
      <c r="D702" t="inlineStr">
        <is>
          <t>1066963363</t>
        </is>
      </c>
      <c r="E702" t="inlineStr">
        <is>
          <t>Aaf</t>
        </is>
      </c>
      <c r="F702" t="inlineStr">
        <is>
          <t>https://portal.dnb.de/opac.htm?method=simpleSearch&amp;cqlMode=true&amp;query=idn%3D1066963363</t>
        </is>
      </c>
      <c r="G702" t="inlineStr">
        <is>
          <t>III 60, 99</t>
        </is>
      </c>
      <c r="H702" t="inlineStr">
        <is>
          <t>III 60, 99</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n">
        <v>0</v>
      </c>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row>
    <row r="703">
      <c r="A703" t="b">
        <v>1</v>
      </c>
      <c r="B703" t="n">
        <v>650</v>
      </c>
      <c r="C703" t="inlineStr">
        <is>
          <t>L-1532-315299770</t>
        </is>
      </c>
      <c r="D703" t="inlineStr">
        <is>
          <t>1066839743</t>
        </is>
      </c>
      <c r="E703" t="inlineStr">
        <is>
          <t>Aaf</t>
        </is>
      </c>
      <c r="F703" t="inlineStr">
        <is>
          <t>https://portal.dnb.de/opac.htm?method=simpleSearch&amp;cqlMode=true&amp;query=idn%3D1066839743</t>
        </is>
      </c>
      <c r="G703" t="inlineStr">
        <is>
          <t>III 60, 100</t>
        </is>
      </c>
      <c r="H703" t="inlineStr">
        <is>
          <t>III 60, 100</t>
        </is>
      </c>
      <c r="I703" t="inlineStr"/>
      <c r="J703" t="inlineStr"/>
      <c r="K703" t="inlineStr">
        <is>
          <t>bis 25 cm</t>
        </is>
      </c>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is>
          <t>HL</t>
        </is>
      </c>
      <c r="AB703" t="inlineStr"/>
      <c r="AC703" t="inlineStr"/>
      <c r="AD703" t="inlineStr">
        <is>
          <t>f/V</t>
        </is>
      </c>
      <c r="AE703" t="inlineStr"/>
      <c r="AF703" t="inlineStr"/>
      <c r="AG703" t="inlineStr"/>
      <c r="AH703" t="inlineStr"/>
      <c r="AI703" t="inlineStr"/>
      <c r="AJ703" t="inlineStr">
        <is>
          <t>Pa</t>
        </is>
      </c>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is>
          <t>110</t>
        </is>
      </c>
      <c r="AY703" t="inlineStr"/>
      <c r="AZ703" t="inlineStr"/>
      <c r="BA703" t="inlineStr"/>
      <c r="BB703" t="inlineStr">
        <is>
          <t>ja vor</t>
        </is>
      </c>
      <c r="BC703" t="n">
        <v>1.5</v>
      </c>
      <c r="BD703" t="inlineStr"/>
      <c r="BE703" t="inlineStr">
        <is>
          <t>Wellpappe</t>
        </is>
      </c>
      <c r="BF703" t="inlineStr"/>
      <c r="BG703" t="inlineStr"/>
      <c r="BH703" t="inlineStr"/>
      <c r="BI703" t="inlineStr"/>
      <c r="BJ703" t="inlineStr"/>
      <c r="BK703" t="inlineStr"/>
      <c r="BL703" t="inlineStr"/>
      <c r="BM703" t="inlineStr"/>
      <c r="BN703" t="inlineStr">
        <is>
          <t>x</t>
        </is>
      </c>
      <c r="BO703" t="inlineStr">
        <is>
          <t>x</t>
        </is>
      </c>
      <c r="BP703" t="inlineStr">
        <is>
          <t>x</t>
        </is>
      </c>
      <c r="BQ703" t="inlineStr"/>
      <c r="BR703" t="inlineStr">
        <is>
          <t>v</t>
        </is>
      </c>
      <c r="BS703" t="inlineStr"/>
      <c r="BT703" t="inlineStr"/>
      <c r="BU703" t="inlineStr"/>
      <c r="BV703" t="inlineStr"/>
      <c r="BW703" t="inlineStr"/>
      <c r="BX703" t="inlineStr"/>
      <c r="BY703" t="inlineStr">
        <is>
          <t>VD</t>
        </is>
      </c>
      <c r="BZ703" t="inlineStr"/>
      <c r="CA703" t="n">
        <v>1.5</v>
      </c>
      <c r="CB703" t="inlineStr">
        <is>
          <t>Gelenk vorn innen mit JP-Streifen stabilisieren, Gelenk außen unterlegen und/oder überfangen mit JP</t>
        </is>
      </c>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row>
    <row r="704">
      <c r="A704" t="b">
        <v>0</v>
      </c>
      <c r="B704" t="n">
        <v>651</v>
      </c>
      <c r="C704" t="inlineStr">
        <is>
          <t>L-1532-315493607</t>
        </is>
      </c>
      <c r="D704" t="inlineStr">
        <is>
          <t>1066963347</t>
        </is>
      </c>
      <c r="E704" t="inlineStr"/>
      <c r="F704" t="inlineStr">
        <is>
          <t>https://portal.dnb.de/opac.htm?method=simpleSearch&amp;cqlMode=true&amp;query=idn%3D1066963347</t>
        </is>
      </c>
      <c r="G704" t="inlineStr">
        <is>
          <t>III 60, 101</t>
        </is>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n">
        <v>0</v>
      </c>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row>
    <row r="705">
      <c r="A705" t="b">
        <v>1</v>
      </c>
      <c r="B705" t="inlineStr"/>
      <c r="C705" t="inlineStr">
        <is>
          <t>L-9999-414837207</t>
        </is>
      </c>
      <c r="D705" t="inlineStr">
        <is>
          <t>1138320277</t>
        </is>
      </c>
      <c r="E705" t="inlineStr">
        <is>
          <t>Qd</t>
        </is>
      </c>
      <c r="F705" t="inlineStr"/>
      <c r="G705" t="inlineStr">
        <is>
          <t>III 60, 101</t>
        </is>
      </c>
      <c r="H705" t="inlineStr">
        <is>
          <t>III 60, 101</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row>
    <row r="706">
      <c r="A706" t="b">
        <v>0</v>
      </c>
      <c r="B706" t="n">
        <v>660</v>
      </c>
      <c r="C706" t="inlineStr">
        <is>
          <t>L-1586-153970766</t>
        </is>
      </c>
      <c r="D706" t="inlineStr">
        <is>
          <t>993908357</t>
        </is>
      </c>
      <c r="E706" t="inlineStr"/>
      <c r="F706" t="inlineStr">
        <is>
          <t>https://portal.dnb.de/opac.htm?method=simpleSearch&amp;cqlMode=true&amp;query=idn%3D993908357</t>
        </is>
      </c>
      <c r="G706" t="inlineStr">
        <is>
          <t>III 60, 101 (1. angebundenes Werk)</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n">
        <v>0</v>
      </c>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row>
    <row r="707">
      <c r="A707" t="b">
        <v>1</v>
      </c>
      <c r="B707" t="n">
        <v>652</v>
      </c>
      <c r="C707" t="inlineStr">
        <is>
          <t>L-1534-315191538</t>
        </is>
      </c>
      <c r="D707" t="inlineStr">
        <is>
          <t>1066769036</t>
        </is>
      </c>
      <c r="E707" t="inlineStr">
        <is>
          <t>Aaf</t>
        </is>
      </c>
      <c r="F707" t="inlineStr">
        <is>
          <t>https://portal.dnb.de/opac.htm?method=simpleSearch&amp;cqlMode=true&amp;query=idn%3D1066769036</t>
        </is>
      </c>
      <c r="G707" t="inlineStr">
        <is>
          <t>III 60, 102</t>
        </is>
      </c>
      <c r="H707" t="inlineStr">
        <is>
          <t>III 60, 102</t>
        </is>
      </c>
      <c r="I707" t="inlineStr"/>
      <c r="J707" t="inlineStr"/>
      <c r="K707" t="inlineStr">
        <is>
          <t>bis 35 cm</t>
        </is>
      </c>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is>
          <t>HD</t>
        </is>
      </c>
      <c r="AB707" t="inlineStr">
        <is>
          <t>x</t>
        </is>
      </c>
      <c r="AC707" t="inlineStr"/>
      <c r="AD707" t="inlineStr">
        <is>
          <t>f/V</t>
        </is>
      </c>
      <c r="AE707" t="inlineStr"/>
      <c r="AF707" t="inlineStr"/>
      <c r="AG707" t="inlineStr"/>
      <c r="AH707" t="inlineStr"/>
      <c r="AI707" t="inlineStr"/>
      <c r="AJ707" t="inlineStr">
        <is>
          <t>Pa</t>
        </is>
      </c>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is>
          <t>60</t>
        </is>
      </c>
      <c r="AY707" t="inlineStr"/>
      <c r="AZ707" t="inlineStr"/>
      <c r="BA707" t="inlineStr"/>
      <c r="BB707" t="inlineStr">
        <is>
          <t>ja vor</t>
        </is>
      </c>
      <c r="BC707" t="n">
        <v>1.5</v>
      </c>
      <c r="BD707" t="inlineStr"/>
      <c r="BE707" t="inlineStr"/>
      <c r="BF707" t="inlineStr"/>
      <c r="BG707" t="inlineStr"/>
      <c r="BH707" t="inlineStr"/>
      <c r="BI707" t="inlineStr"/>
      <c r="BJ707" t="inlineStr">
        <is>
          <t>x</t>
        </is>
      </c>
      <c r="BK707" t="inlineStr">
        <is>
          <t>unbedingt Box! (Schließen schließen nicht)</t>
        </is>
      </c>
      <c r="BL707" t="inlineStr">
        <is>
          <t>x 45</t>
        </is>
      </c>
      <c r="BM707" t="inlineStr">
        <is>
          <t>Box! (Schließen schließen nicht)</t>
        </is>
      </c>
      <c r="BN707" t="inlineStr">
        <is>
          <t>x</t>
        </is>
      </c>
      <c r="BO707" t="inlineStr">
        <is>
          <t>x</t>
        </is>
      </c>
      <c r="BP707" t="inlineStr">
        <is>
          <t>x</t>
        </is>
      </c>
      <c r="BQ707" t="inlineStr"/>
      <c r="BR707" t="inlineStr"/>
      <c r="BS707" t="inlineStr"/>
      <c r="BT707" t="inlineStr"/>
      <c r="BU707" t="inlineStr"/>
      <c r="BV707" t="inlineStr"/>
      <c r="BW707" t="inlineStr"/>
      <c r="BX707" t="inlineStr"/>
      <c r="BY707" t="inlineStr"/>
      <c r="BZ707" t="inlineStr"/>
      <c r="CA707" t="n">
        <v>1</v>
      </c>
      <c r="CB707" t="inlineStr"/>
      <c r="CC707" t="inlineStr"/>
      <c r="CD707" t="inlineStr"/>
      <c r="CE707" t="inlineStr"/>
      <c r="CF707" t="inlineStr"/>
      <c r="CG707" t="inlineStr"/>
      <c r="CH707" t="inlineStr"/>
      <c r="CI707" t="inlineStr"/>
      <c r="CJ707" t="inlineStr">
        <is>
          <t>x</t>
        </is>
      </c>
      <c r="CK707" t="inlineStr"/>
      <c r="CL707" t="inlineStr"/>
      <c r="CM707" t="inlineStr"/>
      <c r="CN707" t="inlineStr"/>
      <c r="CO707" t="inlineStr"/>
      <c r="CP707" t="inlineStr"/>
      <c r="CQ707" t="inlineStr"/>
      <c r="CR707" t="inlineStr"/>
      <c r="CS707" t="inlineStr"/>
      <c r="CT707" t="n">
        <v>0.5</v>
      </c>
      <c r="CU707" t="inlineStr"/>
    </row>
    <row r="708">
      <c r="A708" t="b">
        <v>1</v>
      </c>
      <c r="B708" t="n">
        <v>653</v>
      </c>
      <c r="C708" t="inlineStr">
        <is>
          <t>L-1535-315492813</t>
        </is>
      </c>
      <c r="D708" t="inlineStr">
        <is>
          <t>1066962456</t>
        </is>
      </c>
      <c r="E708" t="inlineStr">
        <is>
          <t>Aaf</t>
        </is>
      </c>
      <c r="F708" t="inlineStr">
        <is>
          <t>https://portal.dnb.de/opac.htm?method=simpleSearch&amp;cqlMode=true&amp;query=idn%3D1066962456</t>
        </is>
      </c>
      <c r="G708" t="inlineStr">
        <is>
          <t>III 60, 103</t>
        </is>
      </c>
      <c r="H708" t="inlineStr">
        <is>
          <t>III 60, 103</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n">
        <v>0</v>
      </c>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row>
    <row r="709">
      <c r="A709" t="b">
        <v>1</v>
      </c>
      <c r="B709" t="n">
        <v>654</v>
      </c>
      <c r="C709" t="inlineStr">
        <is>
          <t>L-1541-154091103</t>
        </is>
      </c>
      <c r="D709" t="inlineStr">
        <is>
          <t>993968074</t>
        </is>
      </c>
      <c r="E709" t="inlineStr">
        <is>
          <t>Aal</t>
        </is>
      </c>
      <c r="F709" t="inlineStr">
        <is>
          <t>https://portal.dnb.de/opac.htm?method=simpleSearch&amp;cqlMode=true&amp;query=idn%3D993968074</t>
        </is>
      </c>
      <c r="G709" t="inlineStr">
        <is>
          <t>III 60, 104</t>
        </is>
      </c>
      <c r="H709" t="inlineStr">
        <is>
          <t>III 60, 104</t>
        </is>
      </c>
      <c r="I709" t="inlineStr"/>
      <c r="J709" t="inlineStr"/>
      <c r="K709" t="inlineStr">
        <is>
          <t>bis 25 cm</t>
        </is>
      </c>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is>
          <t>L</t>
        </is>
      </c>
      <c r="AB709" t="inlineStr">
        <is>
          <t>x</t>
        </is>
      </c>
      <c r="AC709" t="inlineStr"/>
      <c r="AD709" t="inlineStr">
        <is>
          <t>h/E</t>
        </is>
      </c>
      <c r="AE709" t="inlineStr"/>
      <c r="AF709" t="inlineStr"/>
      <c r="AG709" t="inlineStr"/>
      <c r="AH709" t="inlineStr"/>
      <c r="AI709" t="inlineStr"/>
      <c r="AJ709" t="inlineStr">
        <is>
          <t>Pa</t>
        </is>
      </c>
      <c r="AK709" t="inlineStr">
        <is>
          <t>x</t>
        </is>
      </c>
      <c r="AL709" t="inlineStr"/>
      <c r="AM709" t="inlineStr"/>
      <c r="AN709" t="inlineStr"/>
      <c r="AO709" t="inlineStr"/>
      <c r="AP709" t="inlineStr"/>
      <c r="AQ709" t="inlineStr"/>
      <c r="AR709" t="inlineStr"/>
      <c r="AS709" t="inlineStr"/>
      <c r="AT709" t="inlineStr"/>
      <c r="AU709" t="inlineStr"/>
      <c r="AV709" t="inlineStr"/>
      <c r="AW709" t="inlineStr"/>
      <c r="AX709" t="inlineStr">
        <is>
          <t>110</t>
        </is>
      </c>
      <c r="AY709" t="inlineStr"/>
      <c r="AZ709" t="inlineStr"/>
      <c r="BA709" t="inlineStr"/>
      <c r="BB709" t="inlineStr">
        <is>
          <t>n</t>
        </is>
      </c>
      <c r="BC709" t="n">
        <v>0</v>
      </c>
      <c r="BD709" t="inlineStr"/>
      <c r="BE709" t="inlineStr"/>
      <c r="BF709" t="inlineStr"/>
      <c r="BG709" t="inlineStr">
        <is>
          <t>x</t>
        </is>
      </c>
      <c r="BH709" t="inlineStr"/>
      <c r="BI709" t="inlineStr"/>
      <c r="BJ709" t="inlineStr"/>
      <c r="BK709" t="inlineStr">
        <is>
          <t>Schaden stabil</t>
        </is>
      </c>
      <c r="BL709" t="inlineStr">
        <is>
          <t>x 110</t>
        </is>
      </c>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row>
    <row r="710">
      <c r="A710" t="b">
        <v>1</v>
      </c>
      <c r="B710" t="n">
        <v>655</v>
      </c>
      <c r="C710" t="inlineStr">
        <is>
          <t>L-1541-154091103</t>
        </is>
      </c>
      <c r="D710" t="inlineStr">
        <is>
          <t>993968074</t>
        </is>
      </c>
      <c r="E710" t="inlineStr">
        <is>
          <t>Aal</t>
        </is>
      </c>
      <c r="F710" t="inlineStr">
        <is>
          <t>https://portal.dnb.de/opac.htm?method=simpleSearch&amp;cqlMode=true&amp;query=idn%3D993968074</t>
        </is>
      </c>
      <c r="G710" t="inlineStr">
        <is>
          <t>III 60, 104</t>
        </is>
      </c>
      <c r="H710" t="inlineStr">
        <is>
          <t>III 60, 104</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n">
        <v>0</v>
      </c>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row>
    <row r="711">
      <c r="A711" t="b">
        <v>1</v>
      </c>
      <c r="B711" t="n">
        <v>656</v>
      </c>
      <c r="C711" t="inlineStr">
        <is>
          <t>L-1541-315489286</t>
        </is>
      </c>
      <c r="D711" t="inlineStr">
        <is>
          <t>106695867X</t>
        </is>
      </c>
      <c r="E711" t="inlineStr">
        <is>
          <t>Aaf</t>
        </is>
      </c>
      <c r="F711" t="inlineStr">
        <is>
          <t>https://portal.dnb.de/opac.htm?method=simpleSearch&amp;cqlMode=true&amp;query=idn%3D106695867X</t>
        </is>
      </c>
      <c r="G711" t="inlineStr">
        <is>
          <t>III 60, 105</t>
        </is>
      </c>
      <c r="H711" t="inlineStr">
        <is>
          <t>III 60, 105</t>
        </is>
      </c>
      <c r="I711" t="inlineStr"/>
      <c r="J711" t="inlineStr"/>
      <c r="K711" t="inlineStr">
        <is>
          <t>bis 25 cm</t>
        </is>
      </c>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is>
          <t>HL</t>
        </is>
      </c>
      <c r="AB711" t="inlineStr">
        <is>
          <t>x</t>
        </is>
      </c>
      <c r="AC711" t="inlineStr"/>
      <c r="AD711" t="inlineStr">
        <is>
          <t>h/E</t>
        </is>
      </c>
      <c r="AE711" t="inlineStr"/>
      <c r="AF711" t="inlineStr"/>
      <c r="AG711" t="inlineStr"/>
      <c r="AH711" t="inlineStr"/>
      <c r="AI711" t="inlineStr"/>
      <c r="AJ711" t="inlineStr">
        <is>
          <t>Pa</t>
        </is>
      </c>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is>
          <t>110</t>
        </is>
      </c>
      <c r="AY711" t="inlineStr"/>
      <c r="AZ711" t="inlineStr"/>
      <c r="BA711" t="inlineStr"/>
      <c r="BB711" t="inlineStr">
        <is>
          <t>n</t>
        </is>
      </c>
      <c r="BC711" t="n">
        <v>0</v>
      </c>
      <c r="BD711" t="inlineStr"/>
      <c r="BE711" t="inlineStr"/>
      <c r="BF711" t="inlineStr"/>
      <c r="BG711" t="inlineStr">
        <is>
          <t>x</t>
        </is>
      </c>
      <c r="BH711" t="inlineStr"/>
      <c r="BI711" t="inlineStr"/>
      <c r="BJ711" t="inlineStr"/>
      <c r="BK711" t="inlineStr">
        <is>
          <t>Schaden stabil</t>
        </is>
      </c>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row>
    <row r="712">
      <c r="A712" t="b">
        <v>1</v>
      </c>
      <c r="B712" t="n">
        <v>657</v>
      </c>
      <c r="C712" t="inlineStr">
        <is>
          <t>L-1548-315470542</t>
        </is>
      </c>
      <c r="D712" t="inlineStr">
        <is>
          <t>1066942919</t>
        </is>
      </c>
      <c r="E712" t="inlineStr">
        <is>
          <t>Aaf</t>
        </is>
      </c>
      <c r="F712" t="inlineStr">
        <is>
          <t>https://portal.dnb.de/opac.htm?method=simpleSearch&amp;cqlMode=true&amp;query=idn%3D1066942919</t>
        </is>
      </c>
      <c r="G712" t="inlineStr">
        <is>
          <t>III 60, 106</t>
        </is>
      </c>
      <c r="H712" t="inlineStr">
        <is>
          <t>III 60, 106</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n">
        <v>0</v>
      </c>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row>
    <row r="713">
      <c r="A713" t="b">
        <v>1</v>
      </c>
      <c r="B713" t="n">
        <v>658</v>
      </c>
      <c r="C713" t="inlineStr">
        <is>
          <t>L-1549-314709657</t>
        </is>
      </c>
      <c r="D713" t="inlineStr">
        <is>
          <t>1066457662</t>
        </is>
      </c>
      <c r="E713" t="inlineStr">
        <is>
          <t>Aaf</t>
        </is>
      </c>
      <c r="F713" t="inlineStr">
        <is>
          <t>https://portal.dnb.de/opac.htm?method=simpleSearch&amp;cqlMode=true&amp;query=idn%3D1066457662</t>
        </is>
      </c>
      <c r="G713" t="inlineStr">
        <is>
          <t>III 60, 107</t>
        </is>
      </c>
      <c r="H713" t="inlineStr">
        <is>
          <t>III 60, 107</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n">
        <v>0</v>
      </c>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row>
    <row r="714">
      <c r="A714" t="b">
        <v>1</v>
      </c>
      <c r="B714" t="n">
        <v>659</v>
      </c>
      <c r="C714" t="inlineStr">
        <is>
          <t>L-1550-315493372</t>
        </is>
      </c>
      <c r="D714" t="inlineStr">
        <is>
          <t>1066963096</t>
        </is>
      </c>
      <c r="E714" t="inlineStr">
        <is>
          <t>Aaf</t>
        </is>
      </c>
      <c r="F714" t="inlineStr">
        <is>
          <t>https://portal.dnb.de/opac.htm?method=simpleSearch&amp;cqlMode=true&amp;query=idn%3D1066963096</t>
        </is>
      </c>
      <c r="G714" t="inlineStr">
        <is>
          <t>III 60, 108</t>
        </is>
      </c>
      <c r="H714" t="inlineStr">
        <is>
          <t>III 60, 108</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n">
        <v>0</v>
      </c>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row>
    <row r="715">
      <c r="A715" t="b">
        <v>1</v>
      </c>
      <c r="B715" t="n">
        <v>1204</v>
      </c>
      <c r="C715" t="inlineStr">
        <is>
          <t>L-1520-31549462X</t>
        </is>
      </c>
      <c r="D715" t="inlineStr">
        <is>
          <t>1066964394</t>
        </is>
      </c>
      <c r="E715" t="inlineStr">
        <is>
          <t>Aaf</t>
        </is>
      </c>
      <c r="F715" t="inlineStr">
        <is>
          <t>https://portal.dnb.de/opac.htm?method=simpleSearch&amp;cqlMode=true&amp;query=idn%3D1066964394</t>
        </is>
      </c>
      <c r="G715" t="inlineStr">
        <is>
          <t>III 61 A, 1</t>
        </is>
      </c>
      <c r="H715" t="inlineStr">
        <is>
          <t>III 61 A, 1</t>
        </is>
      </c>
      <c r="I715" t="inlineStr"/>
      <c r="J715" t="inlineStr"/>
      <c r="K715" t="inlineStr">
        <is>
          <t>bis 25 cm</t>
        </is>
      </c>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is>
          <t>L</t>
        </is>
      </c>
      <c r="AB715" t="inlineStr"/>
      <c r="AC715" t="inlineStr">
        <is>
          <t>x</t>
        </is>
      </c>
      <c r="AD715" t="inlineStr">
        <is>
          <t>f</t>
        </is>
      </c>
      <c r="AE715" t="inlineStr"/>
      <c r="AF715" t="inlineStr"/>
      <c r="AG715" t="inlineStr"/>
      <c r="AH715" t="inlineStr"/>
      <c r="AI715" t="inlineStr"/>
      <c r="AJ715" t="inlineStr">
        <is>
          <t>Pa</t>
        </is>
      </c>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is>
          <t>110</t>
        </is>
      </c>
      <c r="AY715" t="inlineStr"/>
      <c r="AZ715" t="inlineStr"/>
      <c r="BA715" t="inlineStr"/>
      <c r="BB715" t="inlineStr">
        <is>
          <t>n</t>
        </is>
      </c>
      <c r="BC715" t="n">
        <v>0</v>
      </c>
      <c r="BD715" t="inlineStr"/>
      <c r="BE715" t="inlineStr">
        <is>
          <t>Gewebe</t>
        </is>
      </c>
      <c r="BF715" t="inlineStr"/>
      <c r="BG715" t="inlineStr"/>
      <c r="BH715" t="inlineStr"/>
      <c r="BI715" t="inlineStr"/>
      <c r="BJ715" t="inlineStr"/>
      <c r="BK715" t="inlineStr"/>
      <c r="BL715" t="inlineStr">
        <is>
          <t>x 110</t>
        </is>
      </c>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row>
    <row r="716">
      <c r="A716" t="b">
        <v>1</v>
      </c>
      <c r="B716" t="n">
        <v>668</v>
      </c>
      <c r="C716" t="inlineStr">
        <is>
          <t>L-1541-315489251</t>
        </is>
      </c>
      <c r="D716" t="inlineStr">
        <is>
          <t>1066958645</t>
        </is>
      </c>
      <c r="E716" t="inlineStr">
        <is>
          <t>AaB</t>
        </is>
      </c>
      <c r="F716" t="inlineStr">
        <is>
          <t>https://portal.dnb.de/opac.htm?method=simpleSearch&amp;cqlMode=true&amp;query=idn%3D1066958645</t>
        </is>
      </c>
      <c r="G716" t="inlineStr">
        <is>
          <t>III 61, 1</t>
        </is>
      </c>
      <c r="H716" t="inlineStr">
        <is>
          <t>III 61, 1</t>
        </is>
      </c>
      <c r="I716" t="inlineStr">
        <is>
          <t>X</t>
        </is>
      </c>
      <c r="J716" t="inlineStr">
        <is>
          <t>Papier- oder Pappeinband</t>
        </is>
      </c>
      <c r="K716" t="inlineStr">
        <is>
          <t>bis 25 cm</t>
        </is>
      </c>
      <c r="L716" t="inlineStr">
        <is>
          <t>180°</t>
        </is>
      </c>
      <c r="M716" t="inlineStr"/>
      <c r="N716" t="inlineStr"/>
      <c r="O716" t="inlineStr"/>
      <c r="P716" t="inlineStr"/>
      <c r="Q716" t="n">
        <v>0</v>
      </c>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n">
        <v>0</v>
      </c>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row>
    <row r="717">
      <c r="A717" t="b">
        <v>1</v>
      </c>
      <c r="B717" t="n">
        <v>669</v>
      </c>
      <c r="C717" t="inlineStr">
        <is>
          <t>L-1504-154630012</t>
        </is>
      </c>
      <c r="D717" t="inlineStr">
        <is>
          <t>994152264</t>
        </is>
      </c>
      <c r="E717" t="inlineStr">
        <is>
          <t>Aal</t>
        </is>
      </c>
      <c r="F717" t="inlineStr">
        <is>
          <t>https://portal.dnb.de/opac.htm?method=simpleSearch&amp;cqlMode=true&amp;query=idn%3D994152264</t>
        </is>
      </c>
      <c r="G717" t="inlineStr">
        <is>
          <t>III 62, 1</t>
        </is>
      </c>
      <c r="H717" t="inlineStr">
        <is>
          <t>III 62, 1</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n">
        <v>0</v>
      </c>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row>
    <row r="718">
      <c r="A718" t="b">
        <v>1</v>
      </c>
      <c r="B718" t="n">
        <v>670</v>
      </c>
      <c r="C718" t="inlineStr">
        <is>
          <t>L-1520-315294949</t>
        </is>
      </c>
      <c r="D718" t="inlineStr">
        <is>
          <t>1066834997</t>
        </is>
      </c>
      <c r="E718" t="inlineStr">
        <is>
          <t>Aaf</t>
        </is>
      </c>
      <c r="F718" t="inlineStr">
        <is>
          <t>https://portal.dnb.de/opac.htm?method=simpleSearch&amp;cqlMode=true&amp;query=idn%3D1066834997</t>
        </is>
      </c>
      <c r="G718" t="inlineStr">
        <is>
          <t>III 62, 2</t>
        </is>
      </c>
      <c r="H718" t="inlineStr">
        <is>
          <t>III 62, 2</t>
        </is>
      </c>
      <c r="I718" t="inlineStr"/>
      <c r="J718" t="inlineStr"/>
      <c r="K718" t="inlineStr">
        <is>
          <t>bis 35 cm</t>
        </is>
      </c>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is>
          <t>HL</t>
        </is>
      </c>
      <c r="AB718" t="inlineStr">
        <is>
          <t>x</t>
        </is>
      </c>
      <c r="AC718" t="inlineStr"/>
      <c r="AD718" t="inlineStr">
        <is>
          <t>f/V</t>
        </is>
      </c>
      <c r="AE718" t="inlineStr"/>
      <c r="AF718" t="inlineStr"/>
      <c r="AG718" t="inlineStr"/>
      <c r="AH718" t="inlineStr"/>
      <c r="AI718" t="inlineStr"/>
      <c r="AJ718" t="inlineStr">
        <is>
          <t>Pa</t>
        </is>
      </c>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is>
          <t>110</t>
        </is>
      </c>
      <c r="AY718" t="inlineStr"/>
      <c r="AZ718" t="inlineStr"/>
      <c r="BA718" t="inlineStr"/>
      <c r="BB718" t="inlineStr">
        <is>
          <t>ja vor</t>
        </is>
      </c>
      <c r="BC718" t="n">
        <v>0.5</v>
      </c>
      <c r="BD718" t="inlineStr"/>
      <c r="BE718" t="inlineStr"/>
      <c r="BF718" t="inlineStr"/>
      <c r="BG718" t="inlineStr">
        <is>
          <t>x</t>
        </is>
      </c>
      <c r="BH718" t="inlineStr"/>
      <c r="BI718" t="inlineStr"/>
      <c r="BJ718" t="inlineStr"/>
      <c r="BK718" t="inlineStr"/>
      <c r="BL718" t="inlineStr"/>
      <c r="BM718" t="inlineStr"/>
      <c r="BN718" t="inlineStr">
        <is>
          <t>x</t>
        </is>
      </c>
      <c r="BO718" t="inlineStr">
        <is>
          <t>x</t>
        </is>
      </c>
      <c r="BP718" t="inlineStr">
        <is>
          <t>x</t>
        </is>
      </c>
      <c r="BQ718" t="inlineStr"/>
      <c r="BR718" t="inlineStr"/>
      <c r="BS718" t="inlineStr"/>
      <c r="BT718" t="inlineStr"/>
      <c r="BU718" t="inlineStr"/>
      <c r="BV718" t="inlineStr"/>
      <c r="BW718" t="inlineStr"/>
      <c r="BX718" t="inlineStr"/>
      <c r="BY718" t="inlineStr"/>
      <c r="BZ718" t="inlineStr"/>
      <c r="CA718" t="n">
        <v>0.5</v>
      </c>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row>
    <row r="719">
      <c r="A719" t="b">
        <v>1</v>
      </c>
      <c r="B719" t="n">
        <v>671</v>
      </c>
      <c r="C719" t="inlineStr">
        <is>
          <t>L-1528-315491752</t>
        </is>
      </c>
      <c r="D719" t="inlineStr">
        <is>
          <t>1066961344</t>
        </is>
      </c>
      <c r="E719" t="inlineStr">
        <is>
          <t>Aaf</t>
        </is>
      </c>
      <c r="F719" t="inlineStr">
        <is>
          <t>https://portal.dnb.de/opac.htm?method=simpleSearch&amp;cqlMode=true&amp;query=idn%3D1066961344</t>
        </is>
      </c>
      <c r="G719" t="inlineStr">
        <is>
          <t>III 62, 3</t>
        </is>
      </c>
      <c r="H719" t="inlineStr">
        <is>
          <t>III 62, 3</t>
        </is>
      </c>
      <c r="I719" t="inlineStr"/>
      <c r="J719" t="inlineStr">
        <is>
          <t>Pergamentband</t>
        </is>
      </c>
      <c r="K719" t="inlineStr">
        <is>
          <t>bis 35 cm</t>
        </is>
      </c>
      <c r="L719" t="inlineStr">
        <is>
          <t>180°</t>
        </is>
      </c>
      <c r="M719" t="inlineStr">
        <is>
          <t>Einband mit Schutz- oder Stoßkanten</t>
        </is>
      </c>
      <c r="N719" t="inlineStr"/>
      <c r="O719" t="inlineStr">
        <is>
          <t>Kassette</t>
        </is>
      </c>
      <c r="P719" t="inlineStr">
        <is>
          <t>Nein</t>
        </is>
      </c>
      <c r="Q719" t="n">
        <v>0</v>
      </c>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n">
        <v>0</v>
      </c>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row>
    <row r="720">
      <c r="A720" t="b">
        <v>0</v>
      </c>
      <c r="B720" t="n">
        <v>672</v>
      </c>
      <c r="C720" t="inlineStr">
        <is>
          <t>L-1510-315492198</t>
        </is>
      </c>
      <c r="D720" t="inlineStr">
        <is>
          <t>1066961794</t>
        </is>
      </c>
      <c r="E720" t="inlineStr"/>
      <c r="F720" t="inlineStr">
        <is>
          <t>https://portal.dnb.de/opac.htm?method=simpleSearch&amp;cqlMode=true&amp;query=idn%3D1066961794</t>
        </is>
      </c>
      <c r="G720" t="inlineStr">
        <is>
          <t>III 63, 1</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n">
        <v>0</v>
      </c>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row>
    <row r="721">
      <c r="A721" t="b">
        <v>1</v>
      </c>
      <c r="B721" t="inlineStr"/>
      <c r="C721" t="inlineStr">
        <is>
          <t>L-9999-414827848</t>
        </is>
      </c>
      <c r="D721" t="inlineStr">
        <is>
          <t>1138311316</t>
        </is>
      </c>
      <c r="E721" t="inlineStr">
        <is>
          <t>Qd</t>
        </is>
      </c>
      <c r="F721" t="inlineStr"/>
      <c r="G721" t="inlineStr">
        <is>
          <t>III 63, 1</t>
        </is>
      </c>
      <c r="H721" t="inlineStr">
        <is>
          <t>III 63, 1</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row>
    <row r="722">
      <c r="A722" t="b">
        <v>0</v>
      </c>
      <c r="B722" t="n">
        <v>673</v>
      </c>
      <c r="C722" t="inlineStr">
        <is>
          <t>L-1510-670800783</t>
        </is>
      </c>
      <c r="D722" t="inlineStr">
        <is>
          <t>1208775006</t>
        </is>
      </c>
      <c r="E722" t="inlineStr"/>
      <c r="F722" t="inlineStr">
        <is>
          <t>https://portal.dnb.de/opac.htm?method=simpleSearch&amp;cqlMode=true&amp;query=idn%3D1208775006</t>
        </is>
      </c>
      <c r="G722" t="inlineStr">
        <is>
          <t>III 63, 1 (1. angebundenes Werk)</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n">
        <v>0</v>
      </c>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row>
    <row r="723">
      <c r="A723" t="b">
        <v>0</v>
      </c>
      <c r="B723" t="n">
        <v>674</v>
      </c>
      <c r="C723" t="inlineStr">
        <is>
          <t>L-1854-677261616</t>
        </is>
      </c>
      <c r="D723" t="inlineStr">
        <is>
          <t>1210519062</t>
        </is>
      </c>
      <c r="E723" t="inlineStr"/>
      <c r="F723" t="inlineStr">
        <is>
          <t>https://portal.dnb.de/opac.htm?method=simpleSearch&amp;cqlMode=true&amp;query=idn%3D1210519062</t>
        </is>
      </c>
      <c r="G723" t="inlineStr">
        <is>
          <t>III 63, 1 (2. angebundenes Werk)</t>
        </is>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n">
        <v>0</v>
      </c>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row>
    <row r="724">
      <c r="A724" t="b">
        <v>1</v>
      </c>
      <c r="B724" t="n">
        <v>675</v>
      </c>
      <c r="C724" t="inlineStr">
        <is>
          <t>L-1534-31546450X</t>
        </is>
      </c>
      <c r="D724" t="inlineStr">
        <is>
          <t>1066936676</t>
        </is>
      </c>
      <c r="E724" t="inlineStr">
        <is>
          <t>Aaf</t>
        </is>
      </c>
      <c r="F724" t="inlineStr">
        <is>
          <t>https://portal.dnb.de/opac.htm?method=simpleSearch&amp;cqlMode=true&amp;query=idn%3D1066936676</t>
        </is>
      </c>
      <c r="G724" t="inlineStr">
        <is>
          <t>III 64, 1</t>
        </is>
      </c>
      <c r="H724" t="inlineStr">
        <is>
          <t>III 64, 1</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n">
        <v>0</v>
      </c>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c r="CQ724" t="inlineStr"/>
      <c r="CR724" t="inlineStr"/>
      <c r="CS724" t="inlineStr"/>
      <c r="CT724" t="inlineStr"/>
      <c r="CU724" t="inlineStr"/>
    </row>
    <row r="725">
      <c r="A725" t="b">
        <v>1</v>
      </c>
      <c r="B725" t="n">
        <v>676</v>
      </c>
      <c r="C725" t="inlineStr">
        <is>
          <t>L-1545-315487992</t>
        </is>
      </c>
      <c r="D725" t="inlineStr">
        <is>
          <t>1066957347</t>
        </is>
      </c>
      <c r="E725" t="inlineStr">
        <is>
          <t>Aaf</t>
        </is>
      </c>
      <c r="F725" t="inlineStr">
        <is>
          <t>https://portal.dnb.de/opac.htm?method=simpleSearch&amp;cqlMode=true&amp;query=idn%3D1066957347</t>
        </is>
      </c>
      <c r="G725" t="inlineStr">
        <is>
          <t>III 65, 1</t>
        </is>
      </c>
      <c r="H725" t="inlineStr">
        <is>
          <t>III 65, 1</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n">
        <v>0</v>
      </c>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row>
    <row r="726">
      <c r="A726" t="b">
        <v>1</v>
      </c>
      <c r="B726" t="n">
        <v>677</v>
      </c>
      <c r="C726" t="inlineStr">
        <is>
          <t>L-1556-315494115</t>
        </is>
      </c>
      <c r="D726" t="inlineStr">
        <is>
          <t>1066963916</t>
        </is>
      </c>
      <c r="E726" t="inlineStr">
        <is>
          <t>Aaf</t>
        </is>
      </c>
      <c r="F726" t="inlineStr">
        <is>
          <t>https://portal.dnb.de/opac.htm?method=simpleSearch&amp;cqlMode=true&amp;query=idn%3D1066963916</t>
        </is>
      </c>
      <c r="G726" t="inlineStr">
        <is>
          <t>III 65, 2</t>
        </is>
      </c>
      <c r="H726" t="inlineStr">
        <is>
          <t>III 65, 2</t>
        </is>
      </c>
      <c r="I726" t="inlineStr"/>
      <c r="J726" t="inlineStr"/>
      <c r="K726" t="inlineStr">
        <is>
          <t>bis 25 cm</t>
        </is>
      </c>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is>
          <t>G</t>
        </is>
      </c>
      <c r="AB726" t="inlineStr"/>
      <c r="AC726" t="inlineStr"/>
      <c r="AD726" t="inlineStr">
        <is>
          <t>h/E</t>
        </is>
      </c>
      <c r="AE726" t="inlineStr"/>
      <c r="AF726" t="inlineStr"/>
      <c r="AG726" t="inlineStr"/>
      <c r="AH726" t="inlineStr"/>
      <c r="AI726" t="inlineStr"/>
      <c r="AJ726" t="inlineStr">
        <is>
          <t>Pa</t>
        </is>
      </c>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is>
          <t>110</t>
        </is>
      </c>
      <c r="AY726" t="inlineStr"/>
      <c r="AZ726" t="inlineStr"/>
      <c r="BA726" t="inlineStr"/>
      <c r="BB726" t="inlineStr">
        <is>
          <t>n</t>
        </is>
      </c>
      <c r="BC726" t="n">
        <v>0</v>
      </c>
      <c r="BD726" t="inlineStr"/>
      <c r="BE726" t="inlineStr"/>
      <c r="BF726" t="inlineStr"/>
      <c r="BG726" t="inlineStr">
        <is>
          <t>x</t>
        </is>
      </c>
      <c r="BH726" t="inlineStr"/>
      <c r="BI726" t="inlineStr"/>
      <c r="BJ726" t="inlineStr"/>
      <c r="BK726" t="inlineStr">
        <is>
          <t>Schaden stabil</t>
        </is>
      </c>
      <c r="BL726" t="inlineStr">
        <is>
          <t>x 110</t>
        </is>
      </c>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row>
    <row r="727">
      <c r="A727" t="b">
        <v>1</v>
      </c>
      <c r="B727" t="n">
        <v>678</v>
      </c>
      <c r="C727" t="inlineStr">
        <is>
          <t>L-1557-315468149</t>
        </is>
      </c>
      <c r="D727" t="inlineStr">
        <is>
          <t>1066940363</t>
        </is>
      </c>
      <c r="E727" t="inlineStr">
        <is>
          <t>Aaf</t>
        </is>
      </c>
      <c r="F727" t="inlineStr">
        <is>
          <t>https://portal.dnb.de/opac.htm?method=simpleSearch&amp;cqlMode=true&amp;query=idn%3D1066940363</t>
        </is>
      </c>
      <c r="G727" t="inlineStr">
        <is>
          <t>III 65, 3</t>
        </is>
      </c>
      <c r="H727" t="inlineStr">
        <is>
          <t>III 65, 3</t>
        </is>
      </c>
      <c r="I727" t="inlineStr">
        <is>
          <t>X</t>
        </is>
      </c>
      <c r="J727" t="inlineStr">
        <is>
          <t>Pergamentband</t>
        </is>
      </c>
      <c r="K727" t="inlineStr">
        <is>
          <t>bis 35 cm</t>
        </is>
      </c>
      <c r="L727" t="inlineStr">
        <is>
          <t>180°</t>
        </is>
      </c>
      <c r="M727" t="inlineStr">
        <is>
          <t>hohler Rücken</t>
        </is>
      </c>
      <c r="N727" t="inlineStr"/>
      <c r="O727" t="inlineStr">
        <is>
          <t>Kassette</t>
        </is>
      </c>
      <c r="P727" t="inlineStr">
        <is>
          <t>Nein</t>
        </is>
      </c>
      <c r="Q727" t="n">
        <v>0</v>
      </c>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n">
        <v>0</v>
      </c>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row>
    <row r="728">
      <c r="A728" t="b">
        <v>1</v>
      </c>
      <c r="B728" t="n">
        <v>679</v>
      </c>
      <c r="C728" t="inlineStr">
        <is>
          <t>L-1535-315211164</t>
        </is>
      </c>
      <c r="D728" t="inlineStr">
        <is>
          <t>1066790078</t>
        </is>
      </c>
      <c r="E728" t="inlineStr">
        <is>
          <t>Aaf</t>
        </is>
      </c>
      <c r="F728" t="inlineStr">
        <is>
          <t>https://portal.dnb.de/opac.htm?method=simpleSearch&amp;cqlMode=true&amp;query=idn%3D1066790078</t>
        </is>
      </c>
      <c r="G728" t="inlineStr">
        <is>
          <t>III 66, 1</t>
        </is>
      </c>
      <c r="H728" t="inlineStr">
        <is>
          <t>III 66, 1</t>
        </is>
      </c>
      <c r="I728" t="inlineStr"/>
      <c r="J728" t="inlineStr"/>
      <c r="K728" t="inlineStr">
        <is>
          <t>bis 42 cm</t>
        </is>
      </c>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is>
          <t>HD</t>
        </is>
      </c>
      <c r="AB728" t="inlineStr"/>
      <c r="AC728" t="inlineStr">
        <is>
          <t>x</t>
        </is>
      </c>
      <c r="AD728" t="inlineStr">
        <is>
          <t>f</t>
        </is>
      </c>
      <c r="AE728" t="inlineStr"/>
      <c r="AF728" t="inlineStr"/>
      <c r="AG728" t="inlineStr"/>
      <c r="AH728" t="inlineStr"/>
      <c r="AI728" t="inlineStr"/>
      <c r="AJ728" t="inlineStr">
        <is>
          <t>Pa</t>
        </is>
      </c>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is>
          <t>110</t>
        </is>
      </c>
      <c r="AY728" t="inlineStr"/>
      <c r="AZ728" t="inlineStr"/>
      <c r="BA728" t="inlineStr"/>
      <c r="BB728" t="inlineStr">
        <is>
          <t>n</t>
        </is>
      </c>
      <c r="BC728" t="n">
        <v>0</v>
      </c>
      <c r="BD728" t="inlineStr"/>
      <c r="BE728" t="inlineStr">
        <is>
          <t>Gewebe</t>
        </is>
      </c>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c r="CQ728" t="inlineStr"/>
      <c r="CR728" t="inlineStr"/>
      <c r="CS728" t="inlineStr"/>
      <c r="CT728" t="inlineStr"/>
      <c r="CU728" t="inlineStr"/>
    </row>
    <row r="729">
      <c r="A729" t="b">
        <v>1</v>
      </c>
      <c r="B729" t="n">
        <v>680</v>
      </c>
      <c r="C729" t="inlineStr">
        <is>
          <t>L-1552-315492902</t>
        </is>
      </c>
      <c r="D729" t="inlineStr">
        <is>
          <t>1066962553</t>
        </is>
      </c>
      <c r="E729" t="inlineStr">
        <is>
          <t>Aaf</t>
        </is>
      </c>
      <c r="F729" t="inlineStr">
        <is>
          <t>https://portal.dnb.de/opac.htm?method=simpleSearch&amp;cqlMode=true&amp;query=idn%3D1066962553</t>
        </is>
      </c>
      <c r="G729" t="inlineStr">
        <is>
          <t>III 67, 1</t>
        </is>
      </c>
      <c r="H729" t="inlineStr">
        <is>
          <t>III 67, 1</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n">
        <v>0</v>
      </c>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row>
    <row r="730">
      <c r="A730" t="b">
        <v>1</v>
      </c>
      <c r="B730" t="n">
        <v>681</v>
      </c>
      <c r="C730" t="inlineStr">
        <is>
          <t>L-1508-315338229</t>
        </is>
      </c>
      <c r="D730" t="inlineStr">
        <is>
          <t>1066880700</t>
        </is>
      </c>
      <c r="E730" t="inlineStr">
        <is>
          <t>Aaf</t>
        </is>
      </c>
      <c r="F730" t="inlineStr">
        <is>
          <t>https://portal.dnb.de/opac.htm?method=simpleSearch&amp;cqlMode=true&amp;query=idn%3D1066880700</t>
        </is>
      </c>
      <c r="G730" t="inlineStr">
        <is>
          <t>III 68, 1</t>
        </is>
      </c>
      <c r="H730" t="inlineStr">
        <is>
          <t>III 68, 1</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n">
        <v>0</v>
      </c>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row>
    <row r="731">
      <c r="A731" t="b">
        <v>1</v>
      </c>
      <c r="B731" t="n">
        <v>682</v>
      </c>
      <c r="C731" t="inlineStr">
        <is>
          <t>L-1502-315493445</t>
        </is>
      </c>
      <c r="D731" t="inlineStr">
        <is>
          <t>1066963169</t>
        </is>
      </c>
      <c r="E731" t="inlineStr">
        <is>
          <t>Aaf</t>
        </is>
      </c>
      <c r="F731" t="inlineStr">
        <is>
          <t>https://portal.dnb.de/opac.htm?method=simpleSearch&amp;cqlMode=true&amp;query=idn%3D1066963169</t>
        </is>
      </c>
      <c r="G731" t="inlineStr">
        <is>
          <t>III 69, 1</t>
        </is>
      </c>
      <c r="H731" t="inlineStr">
        <is>
          <t>III 69, 1</t>
        </is>
      </c>
      <c r="I731" t="inlineStr">
        <is>
          <t>X</t>
        </is>
      </c>
      <c r="J731" t="inlineStr">
        <is>
          <t>Halbledereinband</t>
        </is>
      </c>
      <c r="K731" t="inlineStr">
        <is>
          <t>bis 25 cm</t>
        </is>
      </c>
      <c r="L731" t="inlineStr">
        <is>
          <t>80° bis 110°, einseitig digitalisierbar?</t>
        </is>
      </c>
      <c r="M731" t="inlineStr">
        <is>
          <t>hohler Rücken</t>
        </is>
      </c>
      <c r="N731" t="inlineStr"/>
      <c r="O731" t="inlineStr"/>
      <c r="P731" t="inlineStr">
        <is>
          <t>Signaturfahne austauschen</t>
        </is>
      </c>
      <c r="Q731" t="n">
        <v>1</v>
      </c>
      <c r="R731" t="inlineStr"/>
      <c r="S731" t="inlineStr"/>
      <c r="T731" t="inlineStr"/>
      <c r="U731" t="inlineStr"/>
      <c r="V731" t="inlineStr"/>
      <c r="W731" t="inlineStr"/>
      <c r="X731" t="inlineStr"/>
      <c r="Y731" t="inlineStr"/>
      <c r="Z731" t="inlineStr"/>
      <c r="AA731" t="inlineStr">
        <is>
          <t>HL</t>
        </is>
      </c>
      <c r="AB731" t="inlineStr"/>
      <c r="AC731" t="inlineStr"/>
      <c r="AD731" t="inlineStr">
        <is>
          <t>f/V</t>
        </is>
      </c>
      <c r="AE731" t="inlineStr"/>
      <c r="AF731" t="inlineStr"/>
      <c r="AG731" t="inlineStr"/>
      <c r="AH731" t="inlineStr"/>
      <c r="AI731" t="inlineStr"/>
      <c r="AJ731" t="inlineStr">
        <is>
          <t>Pa</t>
        </is>
      </c>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is>
          <t>80</t>
        </is>
      </c>
      <c r="AY731" t="inlineStr"/>
      <c r="AZ731" t="inlineStr"/>
      <c r="BA731" t="inlineStr"/>
      <c r="BB731" t="inlineStr">
        <is>
          <t>ja vor</t>
        </is>
      </c>
      <c r="BC731" t="n">
        <v>1</v>
      </c>
      <c r="BD731" t="inlineStr"/>
      <c r="BE731" t="inlineStr"/>
      <c r="BF731" t="inlineStr"/>
      <c r="BG731" t="inlineStr"/>
      <c r="BH731" t="inlineStr"/>
      <c r="BI731" t="inlineStr"/>
      <c r="BJ731" t="inlineStr"/>
      <c r="BK731" t="inlineStr"/>
      <c r="BL731" t="inlineStr"/>
      <c r="BM731" t="inlineStr"/>
      <c r="BN731" t="inlineStr">
        <is>
          <t>x</t>
        </is>
      </c>
      <c r="BO731" t="inlineStr"/>
      <c r="BP731" t="inlineStr">
        <is>
          <t>x</t>
        </is>
      </c>
      <c r="BQ731" t="inlineStr"/>
      <c r="BR731" t="inlineStr">
        <is>
          <t>v</t>
        </is>
      </c>
      <c r="BS731" t="inlineStr"/>
      <c r="BT731" t="inlineStr"/>
      <c r="BU731" t="inlineStr"/>
      <c r="BV731" t="inlineStr"/>
      <c r="BW731" t="inlineStr"/>
      <c r="BX731" t="inlineStr"/>
      <c r="BY731" t="inlineStr"/>
      <c r="BZ731" t="inlineStr"/>
      <c r="CA731" t="n">
        <v>1</v>
      </c>
      <c r="CB731" t="inlineStr">
        <is>
          <t>evtl. sehr schmale Hülse</t>
        </is>
      </c>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row>
    <row r="732">
      <c r="A732" t="b">
        <v>1</v>
      </c>
      <c r="B732" t="n">
        <v>683</v>
      </c>
      <c r="C732" t="inlineStr">
        <is>
          <t>L-1502-315486910</t>
        </is>
      </c>
      <c r="D732" t="inlineStr">
        <is>
          <t>1066956189</t>
        </is>
      </c>
      <c r="E732" t="inlineStr">
        <is>
          <t>Aaf</t>
        </is>
      </c>
      <c r="F732" t="inlineStr">
        <is>
          <t>https://portal.dnb.de/opac.htm?method=simpleSearch&amp;cqlMode=true&amp;query=idn%3D1066956189</t>
        </is>
      </c>
      <c r="G732" t="inlineStr">
        <is>
          <t>III 69, 2</t>
        </is>
      </c>
      <c r="H732" t="inlineStr">
        <is>
          <t>III 69, 2</t>
        </is>
      </c>
      <c r="I732" t="inlineStr"/>
      <c r="J732" t="inlineStr"/>
      <c r="K732" t="inlineStr">
        <is>
          <t>bis 25 cm</t>
        </is>
      </c>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is>
          <t>G</t>
        </is>
      </c>
      <c r="AB732" t="inlineStr"/>
      <c r="AC732" t="inlineStr"/>
      <c r="AD732" t="inlineStr">
        <is>
          <t>h/E</t>
        </is>
      </c>
      <c r="AE732" t="inlineStr"/>
      <c r="AF732" t="inlineStr"/>
      <c r="AG732" t="inlineStr"/>
      <c r="AH732" t="inlineStr"/>
      <c r="AI732" t="inlineStr"/>
      <c r="AJ732" t="inlineStr">
        <is>
          <t>Pa</t>
        </is>
      </c>
      <c r="AK732" t="inlineStr">
        <is>
          <t>x</t>
        </is>
      </c>
      <c r="AL732" t="inlineStr"/>
      <c r="AM732" t="inlineStr"/>
      <c r="AN732" t="inlineStr"/>
      <c r="AO732" t="inlineStr"/>
      <c r="AP732" t="inlineStr"/>
      <c r="AQ732" t="inlineStr"/>
      <c r="AR732" t="inlineStr"/>
      <c r="AS732" t="inlineStr"/>
      <c r="AT732" t="inlineStr"/>
      <c r="AU732" t="inlineStr"/>
      <c r="AV732" t="inlineStr"/>
      <c r="AW732" t="inlineStr"/>
      <c r="AX732" t="inlineStr">
        <is>
          <t>110</t>
        </is>
      </c>
      <c r="AY732" t="inlineStr"/>
      <c r="AZ732" t="inlineStr"/>
      <c r="BA732" t="inlineStr"/>
      <c r="BB732" t="inlineStr">
        <is>
          <t>ja vor</t>
        </is>
      </c>
      <c r="BC732" t="n">
        <v>0.5</v>
      </c>
      <c r="BD732" t="inlineStr"/>
      <c r="BE732" t="inlineStr"/>
      <c r="BF732" t="inlineStr"/>
      <c r="BG732" t="inlineStr">
        <is>
          <t>x</t>
        </is>
      </c>
      <c r="BH732" t="inlineStr"/>
      <c r="BI732" t="inlineStr"/>
      <c r="BJ732" t="inlineStr"/>
      <c r="BK732" t="inlineStr"/>
      <c r="BL732" t="inlineStr"/>
      <c r="BM732" t="inlineStr"/>
      <c r="BN732" t="inlineStr">
        <is>
          <t>x</t>
        </is>
      </c>
      <c r="BO732" t="inlineStr"/>
      <c r="BP732" t="inlineStr">
        <is>
          <t>x</t>
        </is>
      </c>
      <c r="BQ732" t="inlineStr"/>
      <c r="BR732" t="inlineStr"/>
      <c r="BS732" t="inlineStr"/>
      <c r="BT732" t="inlineStr"/>
      <c r="BU732" t="inlineStr"/>
      <c r="BV732" t="inlineStr"/>
      <c r="BW732" t="inlineStr"/>
      <c r="BX732" t="inlineStr"/>
      <c r="BY732" t="inlineStr"/>
      <c r="BZ732" t="inlineStr"/>
      <c r="CA732" t="n">
        <v>0.5</v>
      </c>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row>
    <row r="733">
      <c r="A733" t="b">
        <v>1</v>
      </c>
      <c r="B733" t="n">
        <v>684</v>
      </c>
      <c r="C733" t="inlineStr">
        <is>
          <t>L-1512-315486945</t>
        </is>
      </c>
      <c r="D733" t="inlineStr">
        <is>
          <t>1066956227</t>
        </is>
      </c>
      <c r="E733" t="inlineStr">
        <is>
          <t>Aaf</t>
        </is>
      </c>
      <c r="F733" t="inlineStr">
        <is>
          <t>https://portal.dnb.de/opac.htm?method=simpleSearch&amp;cqlMode=true&amp;query=idn%3D1066956227</t>
        </is>
      </c>
      <c r="G733" t="inlineStr">
        <is>
          <t>III 69, 3</t>
        </is>
      </c>
      <c r="H733" t="inlineStr">
        <is>
          <t>III 69, 3</t>
        </is>
      </c>
      <c r="I733" t="inlineStr"/>
      <c r="J733" t="inlineStr"/>
      <c r="K733" t="inlineStr">
        <is>
          <t>bis 25 cm</t>
        </is>
      </c>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is>
          <t>HL</t>
        </is>
      </c>
      <c r="AB733" t="inlineStr">
        <is>
          <t>x</t>
        </is>
      </c>
      <c r="AC733" t="inlineStr"/>
      <c r="AD733" t="inlineStr">
        <is>
          <t>h/E</t>
        </is>
      </c>
      <c r="AE733" t="inlineStr"/>
      <c r="AF733" t="inlineStr">
        <is>
          <t>x</t>
        </is>
      </c>
      <c r="AG733" t="inlineStr"/>
      <c r="AH733" t="inlineStr"/>
      <c r="AI733" t="inlineStr"/>
      <c r="AJ733" t="inlineStr">
        <is>
          <t>Pa</t>
        </is>
      </c>
      <c r="AK733" t="inlineStr">
        <is>
          <t>x</t>
        </is>
      </c>
      <c r="AL733" t="inlineStr"/>
      <c r="AM733" t="inlineStr"/>
      <c r="AN733" t="inlineStr"/>
      <c r="AO733" t="inlineStr"/>
      <c r="AP733" t="inlineStr"/>
      <c r="AQ733" t="inlineStr"/>
      <c r="AR733" t="inlineStr"/>
      <c r="AS733" t="inlineStr"/>
      <c r="AT733" t="inlineStr"/>
      <c r="AU733" t="inlineStr"/>
      <c r="AV733" t="inlineStr"/>
      <c r="AW733" t="inlineStr"/>
      <c r="AX733" t="inlineStr">
        <is>
          <t>80</t>
        </is>
      </c>
      <c r="AY733" t="inlineStr"/>
      <c r="AZ733" t="inlineStr"/>
      <c r="BA733" t="inlineStr"/>
      <c r="BB733" t="inlineStr">
        <is>
          <t>n</t>
        </is>
      </c>
      <c r="BC733" t="n">
        <v>0</v>
      </c>
      <c r="BD733" t="inlineStr"/>
      <c r="BE733" t="inlineStr"/>
      <c r="BF733" t="inlineStr"/>
      <c r="BG733" t="inlineStr"/>
      <c r="BH733" t="inlineStr"/>
      <c r="BI733" t="inlineStr"/>
      <c r="BJ733" t="inlineStr"/>
      <c r="BK733" t="inlineStr">
        <is>
          <t>Schaden stabil</t>
        </is>
      </c>
      <c r="BL733" t="inlineStr"/>
      <c r="BM733" t="inlineStr">
        <is>
          <t>Umschlag (Leder pudert)</t>
        </is>
      </c>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row>
    <row r="734">
      <c r="A734" t="b">
        <v>1</v>
      </c>
      <c r="B734" t="n">
        <v>685</v>
      </c>
      <c r="C734" t="inlineStr">
        <is>
          <t>L-1503-315493534</t>
        </is>
      </c>
      <c r="D734" t="inlineStr">
        <is>
          <t>1066963266</t>
        </is>
      </c>
      <c r="E734" t="inlineStr">
        <is>
          <t>Aaf</t>
        </is>
      </c>
      <c r="F734" t="inlineStr">
        <is>
          <t>https://portal.dnb.de/opac.htm?method=simpleSearch&amp;cqlMode=true&amp;query=idn%3D1066963266</t>
        </is>
      </c>
      <c r="G734" t="inlineStr">
        <is>
          <t>III 69, 4</t>
        </is>
      </c>
      <c r="H734" t="inlineStr">
        <is>
          <t>III 69, 4</t>
        </is>
      </c>
      <c r="I734" t="inlineStr">
        <is>
          <t>X</t>
        </is>
      </c>
      <c r="J734" t="inlineStr">
        <is>
          <t>Pergamentband</t>
        </is>
      </c>
      <c r="K734" t="inlineStr">
        <is>
          <t>bis 25 cm</t>
        </is>
      </c>
      <c r="L734" t="inlineStr">
        <is>
          <t>180°</t>
        </is>
      </c>
      <c r="M734" t="inlineStr">
        <is>
          <t>hohler Rücken</t>
        </is>
      </c>
      <c r="N734" t="inlineStr"/>
      <c r="O734" t="inlineStr">
        <is>
          <t>Kassette</t>
        </is>
      </c>
      <c r="P734" t="inlineStr">
        <is>
          <t>Nein</t>
        </is>
      </c>
      <c r="Q734" t="n">
        <v>0</v>
      </c>
      <c r="R734" t="inlineStr"/>
      <c r="S734" t="inlineStr"/>
      <c r="T734" t="inlineStr"/>
      <c r="U734" t="inlineStr"/>
      <c r="V734" t="inlineStr"/>
      <c r="W734" t="inlineStr"/>
      <c r="X734" t="inlineStr"/>
      <c r="Y734" t="inlineStr"/>
      <c r="Z734" t="inlineStr"/>
      <c r="AA734" t="inlineStr">
        <is>
          <t>Pg</t>
        </is>
      </c>
      <c r="AB734" t="inlineStr"/>
      <c r="AC734" t="inlineStr">
        <is>
          <t>x</t>
        </is>
      </c>
      <c r="AD734" t="inlineStr">
        <is>
          <t>h/E</t>
        </is>
      </c>
      <c r="AE734" t="inlineStr"/>
      <c r="AF734" t="inlineStr"/>
      <c r="AG734" t="inlineStr"/>
      <c r="AH734" t="inlineStr"/>
      <c r="AI734" t="inlineStr"/>
      <c r="AJ734" t="inlineStr">
        <is>
          <t>Pa</t>
        </is>
      </c>
      <c r="AK734" t="inlineStr"/>
      <c r="AL734" t="inlineStr"/>
      <c r="AM734" t="inlineStr"/>
      <c r="AN734" t="inlineStr"/>
      <c r="AO734" t="inlineStr"/>
      <c r="AP734" t="inlineStr"/>
      <c r="AQ734" t="inlineStr"/>
      <c r="AR734" t="inlineStr"/>
      <c r="AS734" t="inlineStr"/>
      <c r="AT734" t="inlineStr">
        <is>
          <t>R</t>
        </is>
      </c>
      <c r="AU734" t="inlineStr">
        <is>
          <t>x</t>
        </is>
      </c>
      <c r="AV734" t="inlineStr"/>
      <c r="AW734" t="inlineStr"/>
      <c r="AX734" t="inlineStr">
        <is>
          <t>110</t>
        </is>
      </c>
      <c r="AY734" t="inlineStr"/>
      <c r="AZ734" t="inlineStr"/>
      <c r="BA734" t="inlineStr"/>
      <c r="BB734" t="inlineStr">
        <is>
          <t>n</t>
        </is>
      </c>
      <c r="BC734" t="n">
        <v>0</v>
      </c>
      <c r="BD734" t="inlineStr"/>
      <c r="BE734" t="inlineStr">
        <is>
          <t>Gewebe</t>
        </is>
      </c>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row>
    <row r="735">
      <c r="A735" t="b">
        <v>0</v>
      </c>
      <c r="B735" t="n">
        <v>686</v>
      </c>
      <c r="C735" t="inlineStr">
        <is>
          <t>L-1506-15404587X</t>
        </is>
      </c>
      <c r="D735" t="inlineStr">
        <is>
          <t>993936261</t>
        </is>
      </c>
      <c r="E735" t="inlineStr"/>
      <c r="F735" t="inlineStr">
        <is>
          <t>https://portal.dnb.de/opac.htm?method=simpleSearch&amp;cqlMode=true&amp;query=idn%3D993936261</t>
        </is>
      </c>
      <c r="G735" t="inlineStr">
        <is>
          <t>III 69, 5</t>
        </is>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n">
        <v>0</v>
      </c>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row>
    <row r="736">
      <c r="A736" t="b">
        <v>1</v>
      </c>
      <c r="B736" t="inlineStr"/>
      <c r="C736" t="inlineStr">
        <is>
          <t>L-1506-785156844</t>
        </is>
      </c>
      <c r="D736" t="inlineStr">
        <is>
          <t>1263033296</t>
        </is>
      </c>
      <c r="E736" t="inlineStr">
        <is>
          <t>Qd</t>
        </is>
      </c>
      <c r="F736" t="inlineStr"/>
      <c r="G736" t="inlineStr">
        <is>
          <t>III 69, 5</t>
        </is>
      </c>
      <c r="H736" t="inlineStr">
        <is>
          <t>III 69, 5</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c r="CU736" t="inlineStr"/>
    </row>
    <row r="737">
      <c r="A737" t="b">
        <v>0</v>
      </c>
      <c r="B737" t="n">
        <v>728</v>
      </c>
      <c r="C737" t="inlineStr">
        <is>
          <t>L-1880-433408642</t>
        </is>
      </c>
      <c r="D737" t="inlineStr">
        <is>
          <t>01831189X</t>
        </is>
      </c>
      <c r="E737" t="inlineStr"/>
      <c r="F737" t="inlineStr">
        <is>
          <t>https://portal.dnb.de/opac.htm?method=simpleSearch&amp;cqlMode=true&amp;query=idn%3D01831189X</t>
        </is>
      </c>
      <c r="G737" t="inlineStr">
        <is>
          <t>III 69, 5 (angebunden)</t>
        </is>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n">
        <v>0</v>
      </c>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row>
    <row r="738">
      <c r="A738" t="b">
        <v>1</v>
      </c>
      <c r="B738" t="n">
        <v>687</v>
      </c>
      <c r="C738" t="inlineStr">
        <is>
          <t>L-1517-315490667</t>
        </is>
      </c>
      <c r="D738" t="inlineStr">
        <is>
          <t>1066960143</t>
        </is>
      </c>
      <c r="E738" t="inlineStr">
        <is>
          <t>Aaf</t>
        </is>
      </c>
      <c r="F738" t="inlineStr">
        <is>
          <t>https://portal.dnb.de/opac.htm?method=simpleSearch&amp;cqlMode=true&amp;query=idn%3D1066960143</t>
        </is>
      </c>
      <c r="G738" t="inlineStr">
        <is>
          <t>III 69, 6</t>
        </is>
      </c>
      <c r="H738" t="inlineStr">
        <is>
          <t>III 69, 6</t>
        </is>
      </c>
      <c r="I738" t="inlineStr"/>
      <c r="J738" t="inlineStr"/>
      <c r="K738" t="inlineStr">
        <is>
          <t>bis 42 cm</t>
        </is>
      </c>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is>
          <t>HD</t>
        </is>
      </c>
      <c r="AB738" t="inlineStr">
        <is>
          <t>x</t>
        </is>
      </c>
      <c r="AC738" t="inlineStr">
        <is>
          <t>x</t>
        </is>
      </c>
      <c r="AD738" t="inlineStr">
        <is>
          <t>h/E</t>
        </is>
      </c>
      <c r="AE738" t="inlineStr"/>
      <c r="AF738" t="inlineStr"/>
      <c r="AG738" t="inlineStr"/>
      <c r="AH738" t="inlineStr"/>
      <c r="AI738" t="inlineStr"/>
      <c r="AJ738" t="inlineStr">
        <is>
          <t>Pa/Pg</t>
        </is>
      </c>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is>
          <t>110</t>
        </is>
      </c>
      <c r="AY738" t="inlineStr"/>
      <c r="AZ738" t="inlineStr"/>
      <c r="BA738" t="inlineStr"/>
      <c r="BB738" t="inlineStr">
        <is>
          <t>n</t>
        </is>
      </c>
      <c r="BC738" t="n">
        <v>0</v>
      </c>
      <c r="BD738" t="inlineStr"/>
      <c r="BE738" t="inlineStr"/>
      <c r="BF738" t="inlineStr"/>
      <c r="BG738" t="inlineStr"/>
      <c r="BH738" t="inlineStr"/>
      <c r="BI738" t="inlineStr"/>
      <c r="BJ738" t="inlineStr"/>
      <c r="BK738" t="inlineStr"/>
      <c r="BL738" t="inlineStr">
        <is>
          <t>x 110</t>
        </is>
      </c>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row>
    <row r="739">
      <c r="A739" t="b">
        <v>1</v>
      </c>
      <c r="B739" t="n">
        <v>688</v>
      </c>
      <c r="C739" t="inlineStr">
        <is>
          <t>L-1503-315494107</t>
        </is>
      </c>
      <c r="D739" t="inlineStr">
        <is>
          <t>1066963908</t>
        </is>
      </c>
      <c r="E739" t="inlineStr">
        <is>
          <t>Aaf</t>
        </is>
      </c>
      <c r="F739" t="inlineStr">
        <is>
          <t>https://portal.dnb.de/opac.htm?method=simpleSearch&amp;cqlMode=true&amp;query=idn%3D1066963908</t>
        </is>
      </c>
      <c r="G739" t="inlineStr">
        <is>
          <t>III 69, 7</t>
        </is>
      </c>
      <c r="H739" t="inlineStr">
        <is>
          <t>III 69, 7</t>
        </is>
      </c>
      <c r="I739" t="inlineStr"/>
      <c r="J739" t="inlineStr"/>
      <c r="K739" t="inlineStr">
        <is>
          <t>bis 35 cm</t>
        </is>
      </c>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is>
          <t>HD</t>
        </is>
      </c>
      <c r="AB739" t="inlineStr">
        <is>
          <t>x</t>
        </is>
      </c>
      <c r="AC739" t="inlineStr">
        <is>
          <t>x</t>
        </is>
      </c>
      <c r="AD739" t="inlineStr">
        <is>
          <t>h/E</t>
        </is>
      </c>
      <c r="AE739" t="inlineStr"/>
      <c r="AF739" t="inlineStr"/>
      <c r="AG739" t="inlineStr"/>
      <c r="AH739" t="inlineStr"/>
      <c r="AI739" t="inlineStr"/>
      <c r="AJ739" t="inlineStr">
        <is>
          <t>Pa/Pg</t>
        </is>
      </c>
      <c r="AK739" t="inlineStr"/>
      <c r="AL739" t="inlineStr"/>
      <c r="AM739" t="inlineStr"/>
      <c r="AN739" t="inlineStr"/>
      <c r="AO739" t="inlineStr"/>
      <c r="AP739" t="inlineStr"/>
      <c r="AQ739" t="inlineStr"/>
      <c r="AR739" t="inlineStr"/>
      <c r="AS739" t="inlineStr"/>
      <c r="AT739" t="inlineStr">
        <is>
          <t>B/I/R</t>
        </is>
      </c>
      <c r="AU739" t="inlineStr">
        <is>
          <t>x</t>
        </is>
      </c>
      <c r="AV739" t="inlineStr"/>
      <c r="AW739" t="inlineStr"/>
      <c r="AX739" t="inlineStr">
        <is>
          <t>110</t>
        </is>
      </c>
      <c r="AY739" t="inlineStr">
        <is>
          <t>x</t>
        </is>
      </c>
      <c r="AZ739" t="inlineStr"/>
      <c r="BA739" t="inlineStr"/>
      <c r="BB739" t="inlineStr">
        <is>
          <t>ja vor</t>
        </is>
      </c>
      <c r="BC739" t="n">
        <v>1</v>
      </c>
      <c r="BD739" t="inlineStr"/>
      <c r="BE739" t="inlineStr"/>
      <c r="BF739" t="inlineStr"/>
      <c r="BG739" t="inlineStr"/>
      <c r="BH739" t="inlineStr"/>
      <c r="BI739" t="inlineStr"/>
      <c r="BJ739" t="inlineStr"/>
      <c r="BK739" t="inlineStr">
        <is>
          <t>Gelenke trotzt Schaden stabil, ggf. nach Digit. Restaurieren</t>
        </is>
      </c>
      <c r="BL739" t="inlineStr"/>
      <c r="BM739" t="inlineStr">
        <is>
          <t>Box</t>
        </is>
      </c>
      <c r="BN739" t="inlineStr"/>
      <c r="BO739" t="inlineStr">
        <is>
          <t>x</t>
        </is>
      </c>
      <c r="BP739" t="inlineStr">
        <is>
          <t>x</t>
        </is>
      </c>
      <c r="BQ739" t="inlineStr">
        <is>
          <t>x</t>
        </is>
      </c>
      <c r="BR739" t="inlineStr">
        <is>
          <t>v/h</t>
        </is>
      </c>
      <c r="BS739" t="inlineStr"/>
      <c r="BT739" t="inlineStr"/>
      <c r="BU739" t="inlineStr"/>
      <c r="BV739" t="inlineStr"/>
      <c r="BW739" t="inlineStr"/>
      <c r="BX739" t="inlineStr"/>
      <c r="BY739" t="inlineStr"/>
      <c r="BZ739" t="inlineStr"/>
      <c r="CA739" t="n">
        <v>1</v>
      </c>
      <c r="CB739" t="inlineStr">
        <is>
          <t>nur loses Leder fixieren, Gelenke belassen (ist stabil genug), ggf. nach Digit. restaurieren)</t>
        </is>
      </c>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row>
    <row r="740">
      <c r="A740" t="b">
        <v>1</v>
      </c>
      <c r="B740" t="n">
        <v>689</v>
      </c>
      <c r="C740" t="inlineStr">
        <is>
          <t>L-1508-315469676</t>
        </is>
      </c>
      <c r="D740" t="inlineStr">
        <is>
          <t>106694203X</t>
        </is>
      </c>
      <c r="E740" t="inlineStr">
        <is>
          <t>AaB</t>
        </is>
      </c>
      <c r="F740" t="inlineStr">
        <is>
          <t>https://portal.dnb.de/opac.htm?method=simpleSearch&amp;cqlMode=true&amp;query=idn%3D106694203X</t>
        </is>
      </c>
      <c r="G740" t="inlineStr">
        <is>
          <t>III 69, 8</t>
        </is>
      </c>
      <c r="H740" t="inlineStr">
        <is>
          <t>III 69, 8</t>
        </is>
      </c>
      <c r="I740" t="inlineStr">
        <is>
          <t>X</t>
        </is>
      </c>
      <c r="J740" t="inlineStr">
        <is>
          <t>Pergamentband</t>
        </is>
      </c>
      <c r="K740" t="inlineStr">
        <is>
          <t>bis 35 cm</t>
        </is>
      </c>
      <c r="L740" t="inlineStr">
        <is>
          <t>80° bis 110°, einseitig digitalisierbar?</t>
        </is>
      </c>
      <c r="M740" t="inlineStr"/>
      <c r="N740" t="inlineStr"/>
      <c r="O740" t="inlineStr">
        <is>
          <t>Kassette</t>
        </is>
      </c>
      <c r="P740" t="inlineStr">
        <is>
          <t>Nein</t>
        </is>
      </c>
      <c r="Q740" t="n">
        <v>0</v>
      </c>
      <c r="R740" t="inlineStr"/>
      <c r="S740" t="inlineStr">
        <is>
          <t>Originaleinband liegt bei</t>
        </is>
      </c>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n">
        <v>0</v>
      </c>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row>
    <row r="741">
      <c r="A741" t="b">
        <v>1</v>
      </c>
      <c r="B741" t="n">
        <v>690</v>
      </c>
      <c r="C741" t="inlineStr">
        <is>
          <t>L-1515-315492139</t>
        </is>
      </c>
      <c r="D741" t="inlineStr">
        <is>
          <t>1066961735</t>
        </is>
      </c>
      <c r="E741" t="inlineStr">
        <is>
          <t>Aaf</t>
        </is>
      </c>
      <c r="F741" t="inlineStr">
        <is>
          <t>https://portal.dnb.de/opac.htm?method=simpleSearch&amp;cqlMode=true&amp;query=idn%3D1066961735</t>
        </is>
      </c>
      <c r="G741" t="inlineStr">
        <is>
          <t>III 69, 9</t>
        </is>
      </c>
      <c r="H741" t="inlineStr">
        <is>
          <t>III 69, 9</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n">
        <v>0</v>
      </c>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c r="CU741" t="inlineStr"/>
    </row>
    <row r="742">
      <c r="A742" t="b">
        <v>1</v>
      </c>
      <c r="B742" t="n">
        <v>691</v>
      </c>
      <c r="C742" t="inlineStr">
        <is>
          <t>L-1514-315490675</t>
        </is>
      </c>
      <c r="D742" t="inlineStr">
        <is>
          <t>1066960151</t>
        </is>
      </c>
      <c r="E742" t="inlineStr">
        <is>
          <t>Aaf</t>
        </is>
      </c>
      <c r="F742" t="inlineStr">
        <is>
          <t>https://portal.dnb.de/opac.htm?method=simpleSearch&amp;cqlMode=true&amp;query=idn%3D1066960151</t>
        </is>
      </c>
      <c r="G742" t="inlineStr">
        <is>
          <t>III 69, 10</t>
        </is>
      </c>
      <c r="H742" t="inlineStr">
        <is>
          <t>III 69, 10</t>
        </is>
      </c>
      <c r="I742" t="inlineStr">
        <is>
          <t>X</t>
        </is>
      </c>
      <c r="J742" t="inlineStr">
        <is>
          <t>Ledereinband</t>
        </is>
      </c>
      <c r="K742" t="inlineStr">
        <is>
          <t>bis 25 cm</t>
        </is>
      </c>
      <c r="L742" t="inlineStr">
        <is>
          <t>180°</t>
        </is>
      </c>
      <c r="M742" t="inlineStr">
        <is>
          <t>hohler Rücken, stark brüchiges Einbandmaterial</t>
        </is>
      </c>
      <c r="N742" t="inlineStr"/>
      <c r="O742" t="inlineStr"/>
      <c r="P742" t="inlineStr"/>
      <c r="Q742" t="n">
        <v>3</v>
      </c>
      <c r="R742" t="inlineStr"/>
      <c r="S742" t="inlineStr"/>
      <c r="T742" t="inlineStr"/>
      <c r="U742" t="inlineStr"/>
      <c r="V742" t="inlineStr"/>
      <c r="W742" t="inlineStr"/>
      <c r="X742" t="inlineStr"/>
      <c r="Y742" t="inlineStr"/>
      <c r="Z742" t="inlineStr"/>
      <c r="AA742" t="inlineStr">
        <is>
          <t>HL</t>
        </is>
      </c>
      <c r="AB742" t="inlineStr"/>
      <c r="AC742" t="inlineStr">
        <is>
          <t>x</t>
        </is>
      </c>
      <c r="AD742" t="inlineStr">
        <is>
          <t>h</t>
        </is>
      </c>
      <c r="AE742" t="inlineStr"/>
      <c r="AF742" t="inlineStr"/>
      <c r="AG742" t="inlineStr"/>
      <c r="AH742" t="inlineStr"/>
      <c r="AI742" t="inlineStr"/>
      <c r="AJ742" t="inlineStr">
        <is>
          <t>Pa</t>
        </is>
      </c>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is>
          <t>45</t>
        </is>
      </c>
      <c r="AY742" t="inlineStr"/>
      <c r="AZ742" t="inlineStr"/>
      <c r="BA742" t="inlineStr"/>
      <c r="BB742" t="inlineStr">
        <is>
          <t>n</t>
        </is>
      </c>
      <c r="BC742" t="n">
        <v>0</v>
      </c>
      <c r="BD742" t="inlineStr"/>
      <c r="BE742" t="inlineStr"/>
      <c r="BF742" t="inlineStr"/>
      <c r="BG742" t="inlineStr"/>
      <c r="BH742" t="inlineStr"/>
      <c r="BI742" t="inlineStr"/>
      <c r="BJ742" t="inlineStr"/>
      <c r="BK742" t="inlineStr"/>
      <c r="BL742" t="inlineStr">
        <is>
          <t>x 45</t>
        </is>
      </c>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row>
    <row r="743">
      <c r="A743" t="b">
        <v>1</v>
      </c>
      <c r="B743" t="n">
        <v>692</v>
      </c>
      <c r="C743" t="inlineStr">
        <is>
          <t>L-1507-315491000</t>
        </is>
      </c>
      <c r="D743" t="inlineStr">
        <is>
          <t>1066960518</t>
        </is>
      </c>
      <c r="E743" t="inlineStr">
        <is>
          <t>Aaf</t>
        </is>
      </c>
      <c r="F743" t="inlineStr">
        <is>
          <t>https://portal.dnb.de/opac.htm?method=simpleSearch&amp;cqlMode=true&amp;query=idn%3D1066960518</t>
        </is>
      </c>
      <c r="G743" t="inlineStr">
        <is>
          <t>III 69, 11</t>
        </is>
      </c>
      <c r="H743" t="inlineStr">
        <is>
          <t>III 69, 11</t>
        </is>
      </c>
      <c r="I743" t="inlineStr"/>
      <c r="J743" t="inlineStr"/>
      <c r="K743" t="inlineStr">
        <is>
          <t>bis 35 cm</t>
        </is>
      </c>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is>
          <t>Pa</t>
        </is>
      </c>
      <c r="AB743" t="inlineStr"/>
      <c r="AC743" t="inlineStr"/>
      <c r="AD743" t="inlineStr">
        <is>
          <t>h/E</t>
        </is>
      </c>
      <c r="AE743" t="inlineStr"/>
      <c r="AF743" t="inlineStr"/>
      <c r="AG743" t="inlineStr"/>
      <c r="AH743" t="inlineStr"/>
      <c r="AI743" t="inlineStr"/>
      <c r="AJ743" t="inlineStr">
        <is>
          <t>Pa</t>
        </is>
      </c>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is>
          <t>nur 110</t>
        </is>
      </c>
      <c r="AY743" t="inlineStr"/>
      <c r="AZ743" t="inlineStr"/>
      <c r="BA743" t="inlineStr"/>
      <c r="BB743" t="inlineStr">
        <is>
          <t>n</t>
        </is>
      </c>
      <c r="BC743" t="n">
        <v>0</v>
      </c>
      <c r="BD743" t="inlineStr"/>
      <c r="BE743" t="inlineStr">
        <is>
          <t>Gewebe</t>
        </is>
      </c>
      <c r="BF743" t="inlineStr"/>
      <c r="BG743" t="inlineStr"/>
      <c r="BH743" t="inlineStr"/>
      <c r="BI743" t="inlineStr"/>
      <c r="BJ743" t="inlineStr"/>
      <c r="BK743" t="inlineStr">
        <is>
          <t>Schaden stabil</t>
        </is>
      </c>
      <c r="BL743" t="inlineStr">
        <is>
          <t>x 110</t>
        </is>
      </c>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row>
    <row r="744">
      <c r="A744" t="b">
        <v>1</v>
      </c>
      <c r="B744" t="n">
        <v>693</v>
      </c>
      <c r="C744" t="inlineStr">
        <is>
          <t>L-1509-315465298</t>
        </is>
      </c>
      <c r="D744" t="inlineStr">
        <is>
          <t>1066937443</t>
        </is>
      </c>
      <c r="E744" t="inlineStr">
        <is>
          <t>Aaf</t>
        </is>
      </c>
      <c r="F744" t="inlineStr">
        <is>
          <t>https://portal.dnb.de/opac.htm?method=simpleSearch&amp;cqlMode=true&amp;query=idn%3D1066937443</t>
        </is>
      </c>
      <c r="G744" t="inlineStr">
        <is>
          <t>III 69, 12</t>
        </is>
      </c>
      <c r="H744" t="inlineStr">
        <is>
          <t>III 69, 12</t>
        </is>
      </c>
      <c r="I744" t="inlineStr">
        <is>
          <t>X</t>
        </is>
      </c>
      <c r="J744" t="inlineStr">
        <is>
          <t>Ledereinband, Schließen, erhabene Buchbeschläge</t>
        </is>
      </c>
      <c r="K744" t="inlineStr">
        <is>
          <t>bis 35 cm</t>
        </is>
      </c>
      <c r="L744" t="inlineStr">
        <is>
          <t>180°</t>
        </is>
      </c>
      <c r="M744" t="inlineStr">
        <is>
          <t>fester Rücken mit Schmuckprägung</t>
        </is>
      </c>
      <c r="N744" t="inlineStr"/>
      <c r="O744" t="inlineStr">
        <is>
          <t>Buchschuh</t>
        </is>
      </c>
      <c r="P744" t="inlineStr">
        <is>
          <t>Nein</t>
        </is>
      </c>
      <c r="Q744" t="n">
        <v>0</v>
      </c>
      <c r="R744" t="inlineStr"/>
      <c r="S744" t="inlineStr"/>
      <c r="T744" t="inlineStr"/>
      <c r="U744" t="inlineStr"/>
      <c r="V744" t="inlineStr"/>
      <c r="W744" t="inlineStr"/>
      <c r="X744" t="inlineStr"/>
      <c r="Y744" t="inlineStr"/>
      <c r="Z744" t="inlineStr"/>
      <c r="AA744" t="inlineStr">
        <is>
          <t>HD</t>
        </is>
      </c>
      <c r="AB744" t="inlineStr">
        <is>
          <t>x</t>
        </is>
      </c>
      <c r="AC744" t="inlineStr"/>
      <c r="AD744" t="inlineStr">
        <is>
          <t>f/V</t>
        </is>
      </c>
      <c r="AE744" t="inlineStr"/>
      <c r="AF744" t="inlineStr"/>
      <c r="AG744" t="inlineStr"/>
      <c r="AH744" t="inlineStr"/>
      <c r="AI744" t="inlineStr"/>
      <c r="AJ744" t="inlineStr">
        <is>
          <t>Pa</t>
        </is>
      </c>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is>
          <t>60</t>
        </is>
      </c>
      <c r="AY744" t="inlineStr"/>
      <c r="AZ744" t="inlineStr"/>
      <c r="BA744" t="inlineStr"/>
      <c r="BB744" t="inlineStr">
        <is>
          <t>n</t>
        </is>
      </c>
      <c r="BC744" t="n">
        <v>0</v>
      </c>
      <c r="BD744" t="inlineStr"/>
      <c r="BE744" t="inlineStr"/>
      <c r="BF744" t="inlineStr"/>
      <c r="BG744" t="inlineStr">
        <is>
          <t>x</t>
        </is>
      </c>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c r="CU744" t="inlineStr"/>
    </row>
    <row r="745">
      <c r="A745" t="b">
        <v>0</v>
      </c>
      <c r="B745" t="n">
        <v>694</v>
      </c>
      <c r="C745" t="inlineStr">
        <is>
          <t>L-1510-315328789</t>
        </is>
      </c>
      <c r="D745" t="inlineStr">
        <is>
          <t>106687090X</t>
        </is>
      </c>
      <c r="E745" t="inlineStr"/>
      <c r="F745" t="inlineStr">
        <is>
          <t>https://portal.dnb.de/opac.htm?method=simpleSearch&amp;cqlMode=true&amp;query=idn%3D106687090X</t>
        </is>
      </c>
      <c r="G745" t="inlineStr">
        <is>
          <t>III 69, 13</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n">
        <v>0</v>
      </c>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row>
    <row r="746">
      <c r="A746" t="b">
        <v>1</v>
      </c>
      <c r="B746" t="inlineStr"/>
      <c r="C746" t="inlineStr">
        <is>
          <t>L-9999-414283465</t>
        </is>
      </c>
      <c r="D746" t="inlineStr">
        <is>
          <t>1137968877</t>
        </is>
      </c>
      <c r="E746" t="inlineStr">
        <is>
          <t>Qd</t>
        </is>
      </c>
      <c r="F746" t="inlineStr"/>
      <c r="G746" t="inlineStr">
        <is>
          <t>III 69, 13</t>
        </is>
      </c>
      <c r="H746" t="inlineStr">
        <is>
          <t>III 69, 13</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row>
    <row r="747">
      <c r="A747" t="b">
        <v>0</v>
      </c>
      <c r="B747" t="n">
        <v>712</v>
      </c>
      <c r="C747" t="inlineStr">
        <is>
          <t>L-1880-678829454</t>
        </is>
      </c>
      <c r="D747" t="inlineStr">
        <is>
          <t>998301590</t>
        </is>
      </c>
      <c r="E747" t="inlineStr"/>
      <c r="F747" t="inlineStr">
        <is>
          <t>https://portal.dnb.de/opac.htm?method=simpleSearch&amp;cqlMode=true&amp;query=idn%3D998301590</t>
        </is>
      </c>
      <c r="G747" t="inlineStr">
        <is>
          <t>III 69, 13 (Angebundenes Werk)</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n">
        <v>0</v>
      </c>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row>
    <row r="748">
      <c r="A748" t="b">
        <v>1</v>
      </c>
      <c r="B748" t="n">
        <v>713</v>
      </c>
      <c r="C748" t="inlineStr">
        <is>
          <t>L-1517-167583956</t>
        </is>
      </c>
      <c r="D748" t="inlineStr">
        <is>
          <t>999124102</t>
        </is>
      </c>
      <c r="E748" t="inlineStr">
        <is>
          <t>Aa</t>
        </is>
      </c>
      <c r="F748" t="inlineStr">
        <is>
          <t>https://portal.dnb.de/opac.htm?method=simpleSearch&amp;cqlMode=true&amp;query=idn%3D999124102</t>
        </is>
      </c>
      <c r="G748" t="inlineStr">
        <is>
          <t>III 69, 14 a</t>
        </is>
      </c>
      <c r="H748" t="inlineStr">
        <is>
          <t>III 69, 14 a</t>
        </is>
      </c>
      <c r="I748" t="inlineStr"/>
      <c r="J748" t="inlineStr"/>
      <c r="K748" t="inlineStr">
        <is>
          <t>bis 42 cm</t>
        </is>
      </c>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is>
          <t>Pg</t>
        </is>
      </c>
      <c r="AB748" t="inlineStr"/>
      <c r="AC748" t="inlineStr">
        <is>
          <t>x</t>
        </is>
      </c>
      <c r="AD748" t="inlineStr">
        <is>
          <t>h</t>
        </is>
      </c>
      <c r="AE748" t="inlineStr"/>
      <c r="AF748" t="inlineStr"/>
      <c r="AG748" t="inlineStr"/>
      <c r="AH748" t="inlineStr"/>
      <c r="AI748" t="inlineStr"/>
      <c r="AJ748" t="inlineStr">
        <is>
          <t>Pa</t>
        </is>
      </c>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is>
          <t>110</t>
        </is>
      </c>
      <c r="AY748" t="inlineStr"/>
      <c r="AZ748" t="inlineStr"/>
      <c r="BA748" t="inlineStr"/>
      <c r="BB748" t="inlineStr">
        <is>
          <t>n</t>
        </is>
      </c>
      <c r="BC748" t="n">
        <v>0</v>
      </c>
      <c r="BD748" t="inlineStr"/>
      <c r="BE748" t="inlineStr">
        <is>
          <t>Gewebe</t>
        </is>
      </c>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row>
    <row r="749">
      <c r="A749" t="b">
        <v>0</v>
      </c>
      <c r="B749" t="n">
        <v>695</v>
      </c>
      <c r="C749" t="inlineStr">
        <is>
          <t>L-1524-315469986</t>
        </is>
      </c>
      <c r="D749" t="inlineStr">
        <is>
          <t>1066942358</t>
        </is>
      </c>
      <c r="E749" t="inlineStr"/>
      <c r="F749" t="inlineStr">
        <is>
          <t>https://portal.dnb.de/opac.htm?method=simpleSearch&amp;cqlMode=true&amp;query=idn%3D1066942358</t>
        </is>
      </c>
      <c r="G749" t="inlineStr">
        <is>
          <t>III 69, 15</t>
        </is>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is>
          <t>DA</t>
        </is>
      </c>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n">
        <v>0</v>
      </c>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row>
    <row r="750">
      <c r="A750" t="b">
        <v>1</v>
      </c>
      <c r="B750" t="n">
        <v>714</v>
      </c>
      <c r="C750" t="inlineStr">
        <is>
          <t>L-1524-315328851</t>
        </is>
      </c>
      <c r="D750" t="inlineStr">
        <is>
          <t>1066870993</t>
        </is>
      </c>
      <c r="E750" t="inlineStr">
        <is>
          <t>Aaf</t>
        </is>
      </c>
      <c r="F750" t="inlineStr">
        <is>
          <t>https://portal.dnb.de/opac.htm?method=simpleSearch&amp;cqlMode=true&amp;query=idn%3D1066870993</t>
        </is>
      </c>
      <c r="G750" t="inlineStr">
        <is>
          <t>III 69, 15 a</t>
        </is>
      </c>
      <c r="H750" t="inlineStr">
        <is>
          <t>III 69, 15 a</t>
        </is>
      </c>
      <c r="I750" t="inlineStr">
        <is>
          <t>X</t>
        </is>
      </c>
      <c r="J750" t="inlineStr">
        <is>
          <t>Papier- oder Pappeinband</t>
        </is>
      </c>
      <c r="K750" t="inlineStr">
        <is>
          <t>bis 25 cm</t>
        </is>
      </c>
      <c r="L750" t="inlineStr">
        <is>
          <t>180°</t>
        </is>
      </c>
      <c r="M750" t="inlineStr"/>
      <c r="N750" t="inlineStr"/>
      <c r="O750" t="inlineStr"/>
      <c r="P750" t="inlineStr"/>
      <c r="Q750" t="n">
        <v>0</v>
      </c>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n">
        <v>0</v>
      </c>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row>
    <row r="751">
      <c r="A751" t="b">
        <v>1</v>
      </c>
      <c r="B751" t="n">
        <v>715</v>
      </c>
      <c r="C751" t="inlineStr">
        <is>
          <t>L-1518-31549235X</t>
        </is>
      </c>
      <c r="D751" t="inlineStr">
        <is>
          <t>1066961956</t>
        </is>
      </c>
      <c r="E751" t="inlineStr">
        <is>
          <t>Aaf</t>
        </is>
      </c>
      <c r="F751" t="inlineStr">
        <is>
          <t>https://portal.dnb.de/opac.htm?method=simpleSearch&amp;cqlMode=true&amp;query=idn%3D1066961956</t>
        </is>
      </c>
      <c r="G751" t="inlineStr">
        <is>
          <t>III 69, 15 b</t>
        </is>
      </c>
      <c r="H751" t="inlineStr">
        <is>
          <t>III 69, 15 b</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n">
        <v>0</v>
      </c>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row>
    <row r="752">
      <c r="A752" t="b">
        <v>1</v>
      </c>
      <c r="B752" t="n">
        <v>716</v>
      </c>
      <c r="C752" t="inlineStr">
        <is>
          <t>L-1523-178750948</t>
        </is>
      </c>
      <c r="D752" t="inlineStr">
        <is>
          <t>1003104428</t>
        </is>
      </c>
      <c r="E752" t="inlineStr">
        <is>
          <t>Aal</t>
        </is>
      </c>
      <c r="F752" t="inlineStr">
        <is>
          <t>https://portal.dnb.de/opac.htm?method=simpleSearch&amp;cqlMode=true&amp;query=idn%3D1003104428</t>
        </is>
      </c>
      <c r="G752" t="inlineStr">
        <is>
          <t>III 69, 15 c</t>
        </is>
      </c>
      <c r="H752" t="inlineStr">
        <is>
          <t>III 69, 15c</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n">
        <v>0</v>
      </c>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c r="CU752" t="inlineStr"/>
    </row>
    <row r="753">
      <c r="A753" t="b">
        <v>0</v>
      </c>
      <c r="B753" t="n">
        <v>717</v>
      </c>
      <c r="C753" t="inlineStr">
        <is>
          <t>L-1531-166921947</t>
        </is>
      </c>
      <c r="D753" t="inlineStr">
        <is>
          <t>998778656</t>
        </is>
      </c>
      <c r="E753" t="inlineStr"/>
      <c r="F753" t="inlineStr">
        <is>
          <t>https://portal.dnb.de/opac.htm?method=simpleSearch&amp;cqlMode=true&amp;query=idn%3D998778656</t>
        </is>
      </c>
      <c r="G753" t="inlineStr">
        <is>
          <t>III 69, 15 d</t>
        </is>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n">
        <v>0</v>
      </c>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row>
    <row r="754">
      <c r="A754" t="b">
        <v>0</v>
      </c>
      <c r="B754" t="n">
        <v>718</v>
      </c>
      <c r="C754" t="inlineStr">
        <is>
          <t>L-1530-16960019X</t>
        </is>
      </c>
      <c r="D754" t="inlineStr">
        <is>
          <t>999868853</t>
        </is>
      </c>
      <c r="E754" t="inlineStr"/>
      <c r="F754" t="inlineStr">
        <is>
          <t>https://portal.dnb.de/opac.htm?method=simpleSearch&amp;cqlMode=true&amp;query=idn%3D999868853</t>
        </is>
      </c>
      <c r="G754" t="inlineStr">
        <is>
          <t>III 69, 15 d</t>
        </is>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n">
        <v>0</v>
      </c>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row>
    <row r="755">
      <c r="A755" t="b">
        <v>1</v>
      </c>
      <c r="B755" t="n">
        <v>719</v>
      </c>
      <c r="C755" t="inlineStr">
        <is>
          <t>L-2009-324232</t>
        </is>
      </c>
      <c r="D755" t="inlineStr">
        <is>
          <t>997592117</t>
        </is>
      </c>
      <c r="E755" t="inlineStr">
        <is>
          <t>Aa</t>
        </is>
      </c>
      <c r="F755" t="inlineStr">
        <is>
          <t>https://portal.dnb.de/opac.htm?method=simpleSearch&amp;cqlMode=true&amp;query=idn%3D997592117</t>
        </is>
      </c>
      <c r="G755" t="inlineStr">
        <is>
          <t>III 69, 15 e</t>
        </is>
      </c>
      <c r="H755" t="inlineStr">
        <is>
          <t>III 69, 15 e</t>
        </is>
      </c>
      <c r="I755" t="inlineStr"/>
      <c r="J755" t="inlineStr">
        <is>
          <t>Broschur</t>
        </is>
      </c>
      <c r="K755" t="inlineStr">
        <is>
          <t>bis 25 cm</t>
        </is>
      </c>
      <c r="L755" t="inlineStr">
        <is>
          <t>180°</t>
        </is>
      </c>
      <c r="M755" t="inlineStr"/>
      <c r="N755" t="inlineStr"/>
      <c r="O755" t="inlineStr">
        <is>
          <t>Archivkarton</t>
        </is>
      </c>
      <c r="P755" t="inlineStr">
        <is>
          <t>Nein</t>
        </is>
      </c>
      <c r="Q755" t="n">
        <v>0</v>
      </c>
      <c r="R755" t="inlineStr"/>
      <c r="S755" t="inlineStr"/>
      <c r="T755" t="inlineStr"/>
      <c r="U755" t="inlineStr"/>
      <c r="V755" t="inlineStr"/>
      <c r="W755" t="inlineStr"/>
      <c r="X755" t="inlineStr"/>
      <c r="Y755" t="inlineStr"/>
      <c r="Z755" t="inlineStr"/>
      <c r="AA755" t="inlineStr">
        <is>
          <t>oE</t>
        </is>
      </c>
      <c r="AB755" t="inlineStr"/>
      <c r="AC755" t="inlineStr"/>
      <c r="AD755" t="inlineStr"/>
      <c r="AE755" t="inlineStr"/>
      <c r="AF755" t="inlineStr"/>
      <c r="AG755" t="inlineStr"/>
      <c r="AH755" t="inlineStr"/>
      <c r="AI755" t="inlineStr"/>
      <c r="AJ755" t="inlineStr">
        <is>
          <t>Pa</t>
        </is>
      </c>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is>
          <t>180</t>
        </is>
      </c>
      <c r="AY755" t="inlineStr"/>
      <c r="AZ755" t="inlineStr"/>
      <c r="BA755" t="inlineStr"/>
      <c r="BB755" t="inlineStr">
        <is>
          <t>n</t>
        </is>
      </c>
      <c r="BC755" t="n">
        <v>0</v>
      </c>
      <c r="BD755" t="inlineStr"/>
      <c r="BE755" t="inlineStr"/>
      <c r="BF755" t="inlineStr"/>
      <c r="BG755" t="inlineStr"/>
      <c r="BH755" t="inlineStr">
        <is>
          <t>x</t>
        </is>
      </c>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row>
    <row r="756">
      <c r="A756" t="b">
        <v>1</v>
      </c>
      <c r="B756" t="inlineStr"/>
      <c r="C756" t="inlineStr">
        <is>
          <t>L-9999-812451201</t>
        </is>
      </c>
      <c r="D756" t="inlineStr">
        <is>
          <t>126787385X</t>
        </is>
      </c>
      <c r="E756" t="inlineStr">
        <is>
          <t>Qd</t>
        </is>
      </c>
      <c r="F756" t="inlineStr"/>
      <c r="G756" t="inlineStr">
        <is>
          <t>III 69, 15d</t>
        </is>
      </c>
      <c r="H756" t="inlineStr">
        <is>
          <t>III 69, 15d</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row>
    <row r="757">
      <c r="A757" t="b">
        <v>1</v>
      </c>
      <c r="B757" t="n">
        <v>696</v>
      </c>
      <c r="C757" t="inlineStr">
        <is>
          <t>L-1527-153951540</t>
        </is>
      </c>
      <c r="D757" t="inlineStr">
        <is>
          <t>993888127</t>
        </is>
      </c>
      <c r="E757" t="inlineStr">
        <is>
          <t>Aal</t>
        </is>
      </c>
      <c r="F757" t="inlineStr">
        <is>
          <t>https://portal.dnb.de/opac.htm?method=simpleSearch&amp;cqlMode=true&amp;query=idn%3D993888127</t>
        </is>
      </c>
      <c r="G757" t="inlineStr">
        <is>
          <t>III 69, 16</t>
        </is>
      </c>
      <c r="H757" t="inlineStr">
        <is>
          <t>III 69, 16</t>
        </is>
      </c>
      <c r="I757" t="inlineStr"/>
      <c r="J757" t="inlineStr"/>
      <c r="K757" t="inlineStr">
        <is>
          <t>bis 25 cm</t>
        </is>
      </c>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is>
          <t>x</t>
        </is>
      </c>
      <c r="AA757" t="inlineStr">
        <is>
          <t>G</t>
        </is>
      </c>
      <c r="AB757" t="inlineStr">
        <is>
          <t>x</t>
        </is>
      </c>
      <c r="AC757" t="inlineStr"/>
      <c r="AD757" t="inlineStr">
        <is>
          <t>h/E</t>
        </is>
      </c>
      <c r="AE757" t="inlineStr"/>
      <c r="AF757" t="inlineStr"/>
      <c r="AG757" t="inlineStr"/>
      <c r="AH757" t="inlineStr"/>
      <c r="AI757" t="inlineStr"/>
      <c r="AJ757" t="inlineStr">
        <is>
          <t>Pa</t>
        </is>
      </c>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is>
          <t>110</t>
        </is>
      </c>
      <c r="AY757" t="inlineStr"/>
      <c r="AZ757" t="inlineStr"/>
      <c r="BA757" t="inlineStr"/>
      <c r="BB757" t="inlineStr">
        <is>
          <t>ja vor</t>
        </is>
      </c>
      <c r="BC757" t="n">
        <v>0.5</v>
      </c>
      <c r="BD757" t="inlineStr"/>
      <c r="BE757" t="inlineStr"/>
      <c r="BF757" t="inlineStr"/>
      <c r="BG757" t="inlineStr">
        <is>
          <t>x</t>
        </is>
      </c>
      <c r="BH757" t="inlineStr"/>
      <c r="BI757" t="inlineStr"/>
      <c r="BJ757" t="inlineStr"/>
      <c r="BK757" t="inlineStr"/>
      <c r="BL757" t="inlineStr">
        <is>
          <t>x 110</t>
        </is>
      </c>
      <c r="BM757" t="inlineStr"/>
      <c r="BN757" t="inlineStr">
        <is>
          <t>x</t>
        </is>
      </c>
      <c r="BO757" t="inlineStr"/>
      <c r="BP757" t="inlineStr">
        <is>
          <t>x</t>
        </is>
      </c>
      <c r="BQ757" t="inlineStr"/>
      <c r="BR757" t="inlineStr"/>
      <c r="BS757" t="inlineStr"/>
      <c r="BT757" t="inlineStr"/>
      <c r="BU757" t="inlineStr"/>
      <c r="BV757" t="inlineStr"/>
      <c r="BW757" t="inlineStr"/>
      <c r="BX757" t="inlineStr"/>
      <c r="BY757" t="inlineStr"/>
      <c r="BZ757" t="inlineStr"/>
      <c r="CA757" t="n">
        <v>0.5</v>
      </c>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row>
    <row r="758">
      <c r="A758" t="b">
        <v>1</v>
      </c>
      <c r="B758" t="n">
        <v>721</v>
      </c>
      <c r="C758" t="inlineStr">
        <is>
          <t>L-1528-153951982</t>
        </is>
      </c>
      <c r="D758" t="inlineStr">
        <is>
          <t>993888585</t>
        </is>
      </c>
      <c r="E758" t="inlineStr">
        <is>
          <t>Afl</t>
        </is>
      </c>
      <c r="F758" t="inlineStr">
        <is>
          <t>https://portal.dnb.de/opac.htm?method=simpleSearch&amp;cqlMode=true&amp;query=idn%3D993888585</t>
        </is>
      </c>
      <c r="G758" t="inlineStr">
        <is>
          <t>III 69, 16 a</t>
        </is>
      </c>
      <c r="H758" t="inlineStr">
        <is>
          <t>III 69, 16a</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n">
        <v>0</v>
      </c>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row>
    <row r="759">
      <c r="A759" t="b">
        <v>1</v>
      </c>
      <c r="B759" t="n">
        <v>720</v>
      </c>
      <c r="C759" t="inlineStr">
        <is>
          <t>L-1528-163068933</t>
        </is>
      </c>
      <c r="D759" t="inlineStr">
        <is>
          <t>996946691</t>
        </is>
      </c>
      <c r="E759" t="inlineStr">
        <is>
          <t>Afl</t>
        </is>
      </c>
      <c r="F759" t="inlineStr">
        <is>
          <t>https://portal.dnb.de/opac.htm?method=simpleSearch&amp;cqlMode=true&amp;query=idn%3D996946691</t>
        </is>
      </c>
      <c r="G759" t="inlineStr">
        <is>
          <t>III 69, 16 a - 2</t>
        </is>
      </c>
      <c r="H759" t="inlineStr">
        <is>
          <t>III 69, 16a</t>
        </is>
      </c>
      <c r="I759" t="inlineStr"/>
      <c r="J759" t="inlineStr">
        <is>
          <t>Halbpergamentband</t>
        </is>
      </c>
      <c r="K759" t="inlineStr">
        <is>
          <t>bis 25 cm</t>
        </is>
      </c>
      <c r="L759" t="inlineStr">
        <is>
          <t>80° bis 110°, einseitig digitalisierbar?</t>
        </is>
      </c>
      <c r="M759" t="inlineStr">
        <is>
          <t>hohler Rücken</t>
        </is>
      </c>
      <c r="N759" t="inlineStr"/>
      <c r="O759" t="inlineStr"/>
      <c r="P759" t="inlineStr"/>
      <c r="Q759" t="n">
        <v>0</v>
      </c>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n">
        <v>0</v>
      </c>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inlineStr"/>
      <c r="CR759" t="inlineStr"/>
      <c r="CS759" t="inlineStr"/>
      <c r="CT759" t="inlineStr"/>
      <c r="CU759" t="inlineStr"/>
    </row>
    <row r="760">
      <c r="A760" t="b">
        <v>1</v>
      </c>
      <c r="B760" t="n">
        <v>697</v>
      </c>
      <c r="C760" t="inlineStr">
        <is>
          <t>L-1525-315492678</t>
        </is>
      </c>
      <c r="D760" t="inlineStr">
        <is>
          <t>1066962278</t>
        </is>
      </c>
      <c r="E760" t="inlineStr">
        <is>
          <t>Aaf</t>
        </is>
      </c>
      <c r="F760" t="inlineStr">
        <is>
          <t>https://portal.dnb.de/opac.htm?method=simpleSearch&amp;cqlMode=true&amp;query=idn%3D1066962278</t>
        </is>
      </c>
      <c r="G760" t="inlineStr">
        <is>
          <t>III 69, 17</t>
        </is>
      </c>
      <c r="H760" t="inlineStr">
        <is>
          <t>III 69, 17</t>
        </is>
      </c>
      <c r="I760" t="inlineStr"/>
      <c r="J760" t="inlineStr"/>
      <c r="K760" t="inlineStr">
        <is>
          <t>bis 25 cm</t>
        </is>
      </c>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is>
          <t>Pa</t>
        </is>
      </c>
      <c r="AB760" t="inlineStr">
        <is>
          <t>x</t>
        </is>
      </c>
      <c r="AC760" t="inlineStr"/>
      <c r="AD760" t="inlineStr">
        <is>
          <t>h/E</t>
        </is>
      </c>
      <c r="AE760" t="inlineStr"/>
      <c r="AF760" t="inlineStr"/>
      <c r="AG760" t="inlineStr"/>
      <c r="AH760" t="inlineStr"/>
      <c r="AI760" t="inlineStr"/>
      <c r="AJ760" t="inlineStr">
        <is>
          <t>Pa</t>
        </is>
      </c>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is>
          <t>110</t>
        </is>
      </c>
      <c r="AY760" t="inlineStr"/>
      <c r="AZ760" t="inlineStr"/>
      <c r="BA760" t="inlineStr"/>
      <c r="BB760" t="inlineStr">
        <is>
          <t>n</t>
        </is>
      </c>
      <c r="BC760" t="n">
        <v>0</v>
      </c>
      <c r="BD760" t="inlineStr"/>
      <c r="BE760" t="inlineStr"/>
      <c r="BF760" t="inlineStr"/>
      <c r="BG760" t="inlineStr">
        <is>
          <t>x</t>
        </is>
      </c>
      <c r="BH760" t="inlineStr"/>
      <c r="BI760" t="inlineStr"/>
      <c r="BJ760" t="inlineStr"/>
      <c r="BK760" t="inlineStr">
        <is>
          <t>Schaden stabil</t>
        </is>
      </c>
      <c r="BL760" t="inlineStr">
        <is>
          <t>x 110</t>
        </is>
      </c>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row>
    <row r="761">
      <c r="A761" t="b">
        <v>1</v>
      </c>
      <c r="B761" t="n">
        <v>698</v>
      </c>
      <c r="C761" t="inlineStr">
        <is>
          <t>L-1525-315492708</t>
        </is>
      </c>
      <c r="D761" t="inlineStr">
        <is>
          <t>1066962308</t>
        </is>
      </c>
      <c r="E761" t="inlineStr">
        <is>
          <t>Aaf</t>
        </is>
      </c>
      <c r="F761" t="inlineStr">
        <is>
          <t>https://portal.dnb.de/opac.htm?method=simpleSearch&amp;cqlMode=true&amp;query=idn%3D1066962308</t>
        </is>
      </c>
      <c r="G761" t="inlineStr">
        <is>
          <t>III 69, 18</t>
        </is>
      </c>
      <c r="H761" t="inlineStr">
        <is>
          <t>III 69, 18</t>
        </is>
      </c>
      <c r="I761" t="inlineStr">
        <is>
          <t>X</t>
        </is>
      </c>
      <c r="J761" t="inlineStr">
        <is>
          <t>Ledereinband, Schließen, erhabene Buchbeschläge</t>
        </is>
      </c>
      <c r="K761" t="inlineStr">
        <is>
          <t>bis 25 cm</t>
        </is>
      </c>
      <c r="L761" t="inlineStr">
        <is>
          <t>80° bis 110°, einseitig digitalisierbar?</t>
        </is>
      </c>
      <c r="M761" t="inlineStr">
        <is>
          <t>welliger Buchblock, fester Rücken mit Schmuckprägung</t>
        </is>
      </c>
      <c r="N761" t="inlineStr"/>
      <c r="O761" t="inlineStr">
        <is>
          <t>Buchschuh</t>
        </is>
      </c>
      <c r="P761" t="inlineStr">
        <is>
          <t>Nein</t>
        </is>
      </c>
      <c r="Q761" t="n">
        <v>0</v>
      </c>
      <c r="R761" t="inlineStr"/>
      <c r="S761" t="inlineStr"/>
      <c r="T761" t="inlineStr"/>
      <c r="U761" t="inlineStr"/>
      <c r="V761" t="inlineStr"/>
      <c r="W761" t="inlineStr"/>
      <c r="X761" t="inlineStr"/>
      <c r="Y761" t="inlineStr"/>
      <c r="Z761" t="inlineStr"/>
      <c r="AA761" t="inlineStr">
        <is>
          <t>HD</t>
        </is>
      </c>
      <c r="AB761" t="inlineStr">
        <is>
          <t>x</t>
        </is>
      </c>
      <c r="AC761" t="inlineStr"/>
      <c r="AD761" t="inlineStr">
        <is>
          <t>f/V</t>
        </is>
      </c>
      <c r="AE761" t="inlineStr"/>
      <c r="AF761" t="inlineStr"/>
      <c r="AG761" t="inlineStr"/>
      <c r="AH761" t="inlineStr"/>
      <c r="AI761" t="inlineStr"/>
      <c r="AJ761" t="inlineStr">
        <is>
          <t>Pa</t>
        </is>
      </c>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is>
          <t>45</t>
        </is>
      </c>
      <c r="AY761" t="inlineStr"/>
      <c r="AZ761" t="inlineStr"/>
      <c r="BA761" t="inlineStr"/>
      <c r="BB761" t="inlineStr">
        <is>
          <t>n</t>
        </is>
      </c>
      <c r="BC761" t="n">
        <v>0</v>
      </c>
      <c r="BD761" t="inlineStr"/>
      <c r="BE761" t="inlineStr"/>
      <c r="BF761" t="inlineStr"/>
      <c r="BG761" t="inlineStr">
        <is>
          <t>x</t>
        </is>
      </c>
      <c r="BH761" t="inlineStr"/>
      <c r="BI761" t="inlineStr"/>
      <c r="BJ761" t="inlineStr"/>
      <c r="BK761" t="inlineStr"/>
      <c r="BL761" t="inlineStr">
        <is>
          <t>x 45</t>
        </is>
      </c>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row>
    <row r="762">
      <c r="A762" t="b">
        <v>1</v>
      </c>
      <c r="B762" t="n">
        <v>722</v>
      </c>
      <c r="C762" t="inlineStr">
        <is>
          <t>L-1525-176005064</t>
        </is>
      </c>
      <c r="D762" t="inlineStr">
        <is>
          <t>1002012155</t>
        </is>
      </c>
      <c r="E762" t="inlineStr">
        <is>
          <t>Aal</t>
        </is>
      </c>
      <c r="F762" t="inlineStr">
        <is>
          <t>https://portal.dnb.de/opac.htm?method=simpleSearch&amp;cqlMode=true&amp;query=idn%3D1002012155</t>
        </is>
      </c>
      <c r="G762" t="inlineStr">
        <is>
          <t>III 69, 18 a</t>
        </is>
      </c>
      <c r="H762" t="inlineStr">
        <is>
          <t>III 69, 18 a</t>
        </is>
      </c>
      <c r="I762" t="inlineStr">
        <is>
          <t>X</t>
        </is>
      </c>
      <c r="J762" t="inlineStr">
        <is>
          <t>Papier- oder Pappeinband</t>
        </is>
      </c>
      <c r="K762" t="inlineStr">
        <is>
          <t>bis 25 cm</t>
        </is>
      </c>
      <c r="L762" t="inlineStr">
        <is>
          <t>180°</t>
        </is>
      </c>
      <c r="M762" t="inlineStr"/>
      <c r="N762" t="inlineStr"/>
      <c r="O762" t="inlineStr"/>
      <c r="P762" t="inlineStr">
        <is>
          <t>Signaturfahne austauschen</t>
        </is>
      </c>
      <c r="Q762" t="n">
        <v>0</v>
      </c>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n">
        <v>0</v>
      </c>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row>
    <row r="763">
      <c r="A763" t="b">
        <v>1</v>
      </c>
      <c r="B763" t="n">
        <v>723</v>
      </c>
      <c r="C763" t="inlineStr">
        <is>
          <t>L-1524-315490179</t>
        </is>
      </c>
      <c r="D763" t="inlineStr">
        <is>
          <t>106695965X</t>
        </is>
      </c>
      <c r="E763" t="inlineStr">
        <is>
          <t>Aaf</t>
        </is>
      </c>
      <c r="F763" t="inlineStr">
        <is>
          <t>https://portal.dnb.de/opac.htm?method=simpleSearch&amp;cqlMode=true&amp;query=idn%3D106695965X</t>
        </is>
      </c>
      <c r="G763" t="inlineStr">
        <is>
          <t>III 69, 18 b</t>
        </is>
      </c>
      <c r="H763" t="inlineStr">
        <is>
          <t>III 69, 18 b</t>
        </is>
      </c>
      <c r="I763" t="inlineStr">
        <is>
          <t>X</t>
        </is>
      </c>
      <c r="J763" t="inlineStr">
        <is>
          <t>Papier- oder Pappeinband</t>
        </is>
      </c>
      <c r="K763" t="inlineStr">
        <is>
          <t>bis 25 cm</t>
        </is>
      </c>
      <c r="L763" t="inlineStr">
        <is>
          <t>180°</t>
        </is>
      </c>
      <c r="M763" t="inlineStr"/>
      <c r="N763" t="inlineStr"/>
      <c r="O763" t="inlineStr"/>
      <c r="P763" t="inlineStr"/>
      <c r="Q763" t="n">
        <v>0</v>
      </c>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n">
        <v>0</v>
      </c>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row>
    <row r="764">
      <c r="A764" t="b">
        <v>1</v>
      </c>
      <c r="B764" t="n">
        <v>699</v>
      </c>
      <c r="C764" t="inlineStr">
        <is>
          <t>L-1531-315488166</t>
        </is>
      </c>
      <c r="D764" t="inlineStr">
        <is>
          <t>1066957533</t>
        </is>
      </c>
      <c r="E764" t="inlineStr">
        <is>
          <t>Aaf</t>
        </is>
      </c>
      <c r="F764" t="inlineStr">
        <is>
          <t>https://portal.dnb.de/opac.htm?method=simpleSearch&amp;cqlMode=true&amp;query=idn%3D1066957533</t>
        </is>
      </c>
      <c r="G764" t="inlineStr">
        <is>
          <t>III 69, 19</t>
        </is>
      </c>
      <c r="H764" t="inlineStr">
        <is>
          <t>III 69, 19</t>
        </is>
      </c>
      <c r="I764" t="inlineStr">
        <is>
          <t>X</t>
        </is>
      </c>
      <c r="J764" t="inlineStr">
        <is>
          <t>Halbledereinband</t>
        </is>
      </c>
      <c r="K764" t="inlineStr">
        <is>
          <t>bis 25 cm</t>
        </is>
      </c>
      <c r="L764" t="inlineStr">
        <is>
          <t>80° bis 110°, einseitig digitalisierbar?</t>
        </is>
      </c>
      <c r="M764" t="inlineStr">
        <is>
          <t>fester Rücken mit Schmuckprägung, stark brüchiges Einbandmaterial</t>
        </is>
      </c>
      <c r="N764" t="inlineStr"/>
      <c r="O764" t="inlineStr"/>
      <c r="P764" t="inlineStr"/>
      <c r="Q764" t="n">
        <v>3</v>
      </c>
      <c r="R764" t="inlineStr"/>
      <c r="S764" t="inlineStr">
        <is>
          <t>mit Blindmaterial</t>
        </is>
      </c>
      <c r="T764" t="inlineStr"/>
      <c r="U764" t="inlineStr"/>
      <c r="V764" t="inlineStr"/>
      <c r="W764" t="inlineStr"/>
      <c r="X764" t="inlineStr"/>
      <c r="Y764" t="inlineStr"/>
      <c r="Z764" t="inlineStr"/>
      <c r="AA764" t="inlineStr">
        <is>
          <t>HL</t>
        </is>
      </c>
      <c r="AB764" t="inlineStr">
        <is>
          <t>x</t>
        </is>
      </c>
      <c r="AC764" t="inlineStr"/>
      <c r="AD764" t="inlineStr">
        <is>
          <t>h/E</t>
        </is>
      </c>
      <c r="AE764" t="inlineStr"/>
      <c r="AF764" t="inlineStr">
        <is>
          <t>x</t>
        </is>
      </c>
      <c r="AG764" t="inlineStr"/>
      <c r="AH764" t="inlineStr"/>
      <c r="AI764" t="inlineStr"/>
      <c r="AJ764" t="inlineStr">
        <is>
          <t>Pa</t>
        </is>
      </c>
      <c r="AK764" t="inlineStr">
        <is>
          <t>x</t>
        </is>
      </c>
      <c r="AL764" t="inlineStr"/>
      <c r="AM764" t="inlineStr"/>
      <c r="AN764" t="inlineStr"/>
      <c r="AO764" t="inlineStr"/>
      <c r="AP764" t="inlineStr"/>
      <c r="AQ764" t="inlineStr"/>
      <c r="AR764" t="inlineStr"/>
      <c r="AS764" t="inlineStr"/>
      <c r="AT764" t="inlineStr"/>
      <c r="AU764" t="inlineStr"/>
      <c r="AV764" t="inlineStr"/>
      <c r="AW764" t="inlineStr"/>
      <c r="AX764" t="inlineStr">
        <is>
          <t>80</t>
        </is>
      </c>
      <c r="AY764" t="inlineStr"/>
      <c r="AZ764" t="inlineStr"/>
      <c r="BA764" t="inlineStr"/>
      <c r="BB764" t="inlineStr">
        <is>
          <t>ja vor</t>
        </is>
      </c>
      <c r="BC764" t="n">
        <v>0.5</v>
      </c>
      <c r="BD764" t="inlineStr"/>
      <c r="BE764" t="inlineStr"/>
      <c r="BF764" t="inlineStr"/>
      <c r="BG764" t="inlineStr"/>
      <c r="BH764" t="inlineStr"/>
      <c r="BI764" t="inlineStr"/>
      <c r="BJ764" t="inlineStr"/>
      <c r="BK764" t="inlineStr">
        <is>
          <t>Schaden ansonsten stabil</t>
        </is>
      </c>
      <c r="BL764" t="inlineStr"/>
      <c r="BM764" t="inlineStr">
        <is>
          <t>Umschlag (Leder pudert, Rücken ist beschädigt)</t>
        </is>
      </c>
      <c r="BN764" t="inlineStr">
        <is>
          <t>x</t>
        </is>
      </c>
      <c r="BO764" t="inlineStr">
        <is>
          <t>x</t>
        </is>
      </c>
      <c r="BP764" t="inlineStr">
        <is>
          <t>x</t>
        </is>
      </c>
      <c r="BQ764" t="inlineStr"/>
      <c r="BR764" t="inlineStr">
        <is>
          <t>v/h</t>
        </is>
      </c>
      <c r="BS764" t="inlineStr"/>
      <c r="BT764" t="inlineStr"/>
      <c r="BU764" t="inlineStr"/>
      <c r="BV764" t="inlineStr"/>
      <c r="BW764" t="inlineStr"/>
      <c r="BX764" t="inlineStr"/>
      <c r="BY764" t="inlineStr"/>
      <c r="BZ764" t="inlineStr"/>
      <c r="CA764" t="n">
        <v>0.5</v>
      </c>
      <c r="CB764" t="inlineStr">
        <is>
          <t>nur unechte Bünde und Leder sichern, Gelenke belassen (ist stabil und bekommt Umschlag)</t>
        </is>
      </c>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inlineStr"/>
      <c r="CR764" t="inlineStr"/>
      <c r="CS764" t="inlineStr"/>
      <c r="CT764" t="inlineStr"/>
      <c r="CU764" t="inlineStr"/>
    </row>
    <row r="765">
      <c r="A765" t="b">
        <v>1</v>
      </c>
      <c r="B765" t="n">
        <v>700</v>
      </c>
      <c r="C765" t="inlineStr">
        <is>
          <t>L-1538-315493704</t>
        </is>
      </c>
      <c r="D765" t="inlineStr">
        <is>
          <t>1066963452</t>
        </is>
      </c>
      <c r="E765" t="inlineStr">
        <is>
          <t>Aaf</t>
        </is>
      </c>
      <c r="F765" t="inlineStr">
        <is>
          <t>https://portal.dnb.de/opac.htm?method=simpleSearch&amp;cqlMode=true&amp;query=idn%3D1066963452</t>
        </is>
      </c>
      <c r="G765" t="inlineStr">
        <is>
          <t>III 69, 20</t>
        </is>
      </c>
      <c r="H765" t="inlineStr">
        <is>
          <t>III 69, 20</t>
        </is>
      </c>
      <c r="I765" t="inlineStr">
        <is>
          <t>X</t>
        </is>
      </c>
      <c r="J765" t="inlineStr">
        <is>
          <t>Halbledereinband</t>
        </is>
      </c>
      <c r="K765" t="inlineStr">
        <is>
          <t>bis 25 cm</t>
        </is>
      </c>
      <c r="L765" t="inlineStr">
        <is>
          <t>180°</t>
        </is>
      </c>
      <c r="M765" t="inlineStr">
        <is>
          <t>hohler Rücken</t>
        </is>
      </c>
      <c r="N765" t="inlineStr"/>
      <c r="O765" t="inlineStr"/>
      <c r="P765" t="inlineStr"/>
      <c r="Q765" t="n">
        <v>1</v>
      </c>
      <c r="R765" t="inlineStr"/>
      <c r="S765" t="inlineStr"/>
      <c r="T765" t="inlineStr"/>
      <c r="U765" t="inlineStr"/>
      <c r="V765" t="inlineStr"/>
      <c r="W765" t="inlineStr"/>
      <c r="X765" t="inlineStr"/>
      <c r="Y765" t="inlineStr"/>
      <c r="Z765" t="inlineStr"/>
      <c r="AA765" t="inlineStr">
        <is>
          <t>HL</t>
        </is>
      </c>
      <c r="AB765" t="inlineStr"/>
      <c r="AC765" t="inlineStr"/>
      <c r="AD765" t="inlineStr">
        <is>
          <t>h/E</t>
        </is>
      </c>
      <c r="AE765" t="inlineStr"/>
      <c r="AF765" t="inlineStr"/>
      <c r="AG765" t="inlineStr"/>
      <c r="AH765" t="inlineStr"/>
      <c r="AI765" t="inlineStr"/>
      <c r="AJ765" t="inlineStr">
        <is>
          <t>Pa</t>
        </is>
      </c>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is>
          <t>80</t>
        </is>
      </c>
      <c r="AY765" t="inlineStr"/>
      <c r="AZ765" t="inlineStr"/>
      <c r="BA765" t="inlineStr"/>
      <c r="BB765" t="inlineStr">
        <is>
          <t>n</t>
        </is>
      </c>
      <c r="BC765" t="n">
        <v>0</v>
      </c>
      <c r="BD765" t="inlineStr"/>
      <c r="BE765" t="inlineStr"/>
      <c r="BF765" t="inlineStr"/>
      <c r="BG765" t="inlineStr"/>
      <c r="BH765" t="inlineStr"/>
      <c r="BI765" t="inlineStr"/>
      <c r="BJ765" t="inlineStr"/>
      <c r="BK765" t="inlineStr">
        <is>
          <t>Schaden stabil</t>
        </is>
      </c>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row>
    <row r="766">
      <c r="A766" t="b">
        <v>1</v>
      </c>
      <c r="B766" t="n">
        <v>701</v>
      </c>
      <c r="C766" t="inlineStr">
        <is>
          <t>L-1531-315488115</t>
        </is>
      </c>
      <c r="D766" t="inlineStr">
        <is>
          <t>1066957479</t>
        </is>
      </c>
      <c r="E766" t="inlineStr">
        <is>
          <t>Aaf</t>
        </is>
      </c>
      <c r="F766" t="inlineStr">
        <is>
          <t>https://portal.dnb.de/opac.htm?method=simpleSearch&amp;cqlMode=true&amp;query=idn%3D1066957479</t>
        </is>
      </c>
      <c r="G766" t="inlineStr">
        <is>
          <t>III 69, 21</t>
        </is>
      </c>
      <c r="H766" t="inlineStr">
        <is>
          <t>III 69, 21</t>
        </is>
      </c>
      <c r="I766" t="inlineStr"/>
      <c r="J766" t="inlineStr">
        <is>
          <t>Pergamentband, Schließen, erhabene Buchbeschläge</t>
        </is>
      </c>
      <c r="K766" t="inlineStr">
        <is>
          <t>bis 25 cm</t>
        </is>
      </c>
      <c r="L766" t="inlineStr">
        <is>
          <t>80° bis 110°, einseitig digitalisierbar?</t>
        </is>
      </c>
      <c r="M766" t="inlineStr"/>
      <c r="N766" t="inlineStr"/>
      <c r="O766" t="inlineStr">
        <is>
          <t>Kassette</t>
        </is>
      </c>
      <c r="P766" t="inlineStr">
        <is>
          <t>Nein</t>
        </is>
      </c>
      <c r="Q766" t="inlineStr"/>
      <c r="R766" t="inlineStr"/>
      <c r="S766" t="inlineStr">
        <is>
          <t>Originaleinband liegt bei</t>
        </is>
      </c>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n">
        <v>0</v>
      </c>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row>
    <row r="767">
      <c r="A767" t="b">
        <v>1</v>
      </c>
      <c r="B767" t="n">
        <v>702</v>
      </c>
      <c r="C767" t="inlineStr">
        <is>
          <t>L-1531-315330821</t>
        </is>
      </c>
      <c r="D767" t="inlineStr">
        <is>
          <t>1066873062</t>
        </is>
      </c>
      <c r="E767" t="inlineStr">
        <is>
          <t>Aaf</t>
        </is>
      </c>
      <c r="F767" t="inlineStr">
        <is>
          <t>https://portal.dnb.de/opac.htm?method=simpleSearch&amp;cqlMode=true&amp;query=idn%3D1066873062</t>
        </is>
      </c>
      <c r="G767" t="inlineStr">
        <is>
          <t>III 69, 22</t>
        </is>
      </c>
      <c r="H767" t="inlineStr">
        <is>
          <t>III 69, 22</t>
        </is>
      </c>
      <c r="I767" t="inlineStr">
        <is>
          <t>X</t>
        </is>
      </c>
      <c r="J767" t="inlineStr">
        <is>
          <t>Papier- oder Pappeinband</t>
        </is>
      </c>
      <c r="K767" t="inlineStr">
        <is>
          <t>bis 25 cm</t>
        </is>
      </c>
      <c r="L767" t="inlineStr">
        <is>
          <t>180°</t>
        </is>
      </c>
      <c r="M767" t="inlineStr"/>
      <c r="N767" t="inlineStr"/>
      <c r="O767" t="inlineStr"/>
      <c r="P767" t="inlineStr"/>
      <c r="Q767" t="n">
        <v>1</v>
      </c>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n">
        <v>0</v>
      </c>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row>
    <row r="768">
      <c r="A768" t="b">
        <v>1</v>
      </c>
      <c r="B768" t="n">
        <v>703</v>
      </c>
      <c r="C768" t="inlineStr">
        <is>
          <t>L-1548-315493267</t>
        </is>
      </c>
      <c r="D768" t="inlineStr">
        <is>
          <t>1066962995</t>
        </is>
      </c>
      <c r="E768" t="inlineStr">
        <is>
          <t>Aaf</t>
        </is>
      </c>
      <c r="F768" t="inlineStr">
        <is>
          <t>https://portal.dnb.de/opac.htm?method=simpleSearch&amp;cqlMode=true&amp;query=idn%3D1066962995</t>
        </is>
      </c>
      <c r="G768" t="inlineStr">
        <is>
          <t>III 69, 23</t>
        </is>
      </c>
      <c r="H768" t="inlineStr">
        <is>
          <t>III 69, 23</t>
        </is>
      </c>
      <c r="I768" t="inlineStr">
        <is>
          <t>X</t>
        </is>
      </c>
      <c r="J768" t="inlineStr">
        <is>
          <t>Halbledereinband</t>
        </is>
      </c>
      <c r="K768" t="inlineStr">
        <is>
          <t>bis 35 cm</t>
        </is>
      </c>
      <c r="L768" t="inlineStr">
        <is>
          <t>80° bis 110°, einseitig digitalisierbar?</t>
        </is>
      </c>
      <c r="M768" t="inlineStr">
        <is>
          <t>hohler Rücken</t>
        </is>
      </c>
      <c r="N768" t="inlineStr"/>
      <c r="O768" t="inlineStr"/>
      <c r="P768" t="inlineStr">
        <is>
          <t>Signaturfahne austauschen</t>
        </is>
      </c>
      <c r="Q768" t="n">
        <v>0</v>
      </c>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n">
        <v>0</v>
      </c>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row>
    <row r="769">
      <c r="A769" t="b">
        <v>1</v>
      </c>
      <c r="B769" t="n">
        <v>724</v>
      </c>
      <c r="C769" t="inlineStr">
        <is>
          <t>L-1525-166163945</t>
        </is>
      </c>
      <c r="D769" t="inlineStr">
        <is>
          <t>998402117</t>
        </is>
      </c>
      <c r="E769" t="inlineStr">
        <is>
          <t>Aal</t>
        </is>
      </c>
      <c r="F769" t="inlineStr">
        <is>
          <t>https://portal.dnb.de/opac.htm?method=simpleSearch&amp;cqlMode=true&amp;query=idn%3D998402117</t>
        </is>
      </c>
      <c r="G769" t="inlineStr">
        <is>
          <t>III 69, 23 a</t>
        </is>
      </c>
      <c r="H769" t="inlineStr">
        <is>
          <t>III 69, 23a</t>
        </is>
      </c>
      <c r="I769" t="inlineStr"/>
      <c r="J769" t="inlineStr">
        <is>
          <t>Papier- oder Pappeinband</t>
        </is>
      </c>
      <c r="K769" t="inlineStr">
        <is>
          <t>bis 25 cm</t>
        </is>
      </c>
      <c r="L769" t="inlineStr">
        <is>
          <t>180°</t>
        </is>
      </c>
      <c r="M769" t="inlineStr">
        <is>
          <t>hohler Rücken</t>
        </is>
      </c>
      <c r="N769" t="inlineStr"/>
      <c r="O769" t="inlineStr"/>
      <c r="P769" t="inlineStr"/>
      <c r="Q769" t="n">
        <v>0</v>
      </c>
      <c r="R769" t="inlineStr"/>
      <c r="S769" t="inlineStr"/>
      <c r="T769" t="inlineStr"/>
      <c r="U769" t="inlineStr"/>
      <c r="V769" t="inlineStr"/>
      <c r="W769" t="inlineStr"/>
      <c r="X769" t="inlineStr"/>
      <c r="Y769" t="inlineStr"/>
      <c r="Z769" t="inlineStr">
        <is>
          <t>x</t>
        </is>
      </c>
      <c r="AA769" t="inlineStr">
        <is>
          <t>Pa</t>
        </is>
      </c>
      <c r="AB769" t="inlineStr"/>
      <c r="AC769" t="inlineStr"/>
      <c r="AD769" t="inlineStr">
        <is>
          <t>h/E</t>
        </is>
      </c>
      <c r="AE769" t="inlineStr"/>
      <c r="AF769" t="inlineStr"/>
      <c r="AG769" t="inlineStr"/>
      <c r="AH769" t="inlineStr"/>
      <c r="AI769" t="inlineStr"/>
      <c r="AJ769" t="inlineStr">
        <is>
          <t>Pa</t>
        </is>
      </c>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is>
          <t>110</t>
        </is>
      </c>
      <c r="AY769" t="inlineStr"/>
      <c r="AZ769" t="inlineStr"/>
      <c r="BA769" t="inlineStr"/>
      <c r="BB769" t="inlineStr">
        <is>
          <t>n</t>
        </is>
      </c>
      <c r="BC769" t="n">
        <v>0</v>
      </c>
      <c r="BD769" t="inlineStr"/>
      <c r="BE769" t="inlineStr"/>
      <c r="BF769" t="inlineStr"/>
      <c r="BG769" t="inlineStr"/>
      <c r="BH769" t="inlineStr"/>
      <c r="BI769" t="inlineStr"/>
      <c r="BJ769" t="inlineStr"/>
      <c r="BK769" t="inlineStr">
        <is>
          <t>Schaden stabil</t>
        </is>
      </c>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row>
    <row r="770">
      <c r="A770" t="b">
        <v>0</v>
      </c>
      <c r="B770" t="n">
        <v>727</v>
      </c>
      <c r="C770" t="inlineStr">
        <is>
          <t>L-1525-168342626</t>
        </is>
      </c>
      <c r="D770" t="inlineStr">
        <is>
          <t>999418424</t>
        </is>
      </c>
      <c r="E770" t="inlineStr"/>
      <c r="F770" t="inlineStr">
        <is>
          <t>https://portal.dnb.de/opac.htm?method=simpleSearch&amp;cqlMode=true&amp;query=idn%3D999418424</t>
        </is>
      </c>
      <c r="G770" t="inlineStr">
        <is>
          <t>III 69, 23 b</t>
        </is>
      </c>
      <c r="H770" t="inlineStr"/>
      <c r="I770" t="inlineStr"/>
      <c r="J770" t="inlineStr">
        <is>
          <t>Pergamentband, Schließen, erhabene Buchbeschläge</t>
        </is>
      </c>
      <c r="K770" t="inlineStr">
        <is>
          <t>bis 25 cm</t>
        </is>
      </c>
      <c r="L770" t="inlineStr">
        <is>
          <t>80° bis 110°, einseitig digitalisierbar?</t>
        </is>
      </c>
      <c r="M770" t="inlineStr"/>
      <c r="N770" t="inlineStr"/>
      <c r="O770" t="inlineStr">
        <is>
          <t xml:space="preserve">Papierumschlag </t>
        </is>
      </c>
      <c r="P770" t="inlineStr">
        <is>
          <t>Ja</t>
        </is>
      </c>
      <c r="Q770" t="n">
        <v>1</v>
      </c>
      <c r="R770" t="inlineStr"/>
      <c r="S770" t="inlineStr"/>
      <c r="T770" t="inlineStr"/>
      <c r="U770" t="inlineStr"/>
      <c r="V770" t="inlineStr"/>
      <c r="W770" t="inlineStr"/>
      <c r="X770" t="inlineStr"/>
      <c r="Y770" t="inlineStr"/>
      <c r="Z770" t="inlineStr"/>
      <c r="AA770" t="inlineStr">
        <is>
          <t>HD</t>
        </is>
      </c>
      <c r="AB770" t="inlineStr"/>
      <c r="AC770" t="inlineStr"/>
      <c r="AD770" t="inlineStr">
        <is>
          <t>f</t>
        </is>
      </c>
      <c r="AE770" t="inlineStr"/>
      <c r="AF770" t="inlineStr"/>
      <c r="AG770" t="inlineStr"/>
      <c r="AH770" t="inlineStr"/>
      <c r="AI770" t="inlineStr"/>
      <c r="AJ770" t="inlineStr">
        <is>
          <t>Pa</t>
        </is>
      </c>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is>
          <t>60</t>
        </is>
      </c>
      <c r="AY770" t="inlineStr"/>
      <c r="AZ770" t="inlineStr"/>
      <c r="BA770" t="inlineStr"/>
      <c r="BB770" t="inlineStr">
        <is>
          <t>ja vor</t>
        </is>
      </c>
      <c r="BC770" t="n">
        <v>2.5</v>
      </c>
      <c r="BD770" t="inlineStr"/>
      <c r="BE770" t="inlineStr"/>
      <c r="BF770" t="inlineStr"/>
      <c r="BG770" t="inlineStr"/>
      <c r="BH770" t="inlineStr"/>
      <c r="BI770" t="inlineStr">
        <is>
          <t>x sauer</t>
        </is>
      </c>
      <c r="BJ770" t="inlineStr">
        <is>
          <t>x</t>
        </is>
      </c>
      <c r="BK770" t="inlineStr"/>
      <c r="BL770" t="inlineStr"/>
      <c r="BM770" t="inlineStr">
        <is>
          <t>Box (wegen Einband)</t>
        </is>
      </c>
      <c r="BN770" t="inlineStr">
        <is>
          <t>x</t>
        </is>
      </c>
      <c r="BO770" t="inlineStr"/>
      <c r="BP770" t="inlineStr">
        <is>
          <t>x</t>
        </is>
      </c>
      <c r="BQ770" t="inlineStr"/>
      <c r="BR770" t="inlineStr"/>
      <c r="BS770" t="inlineStr"/>
      <c r="BT770" t="inlineStr"/>
      <c r="BU770" t="inlineStr"/>
      <c r="BV770" t="inlineStr"/>
      <c r="BW770" t="inlineStr"/>
      <c r="BX770" t="inlineStr"/>
      <c r="BY770" t="inlineStr"/>
      <c r="BZ770" t="inlineStr"/>
      <c r="CA770" t="n">
        <v>1</v>
      </c>
      <c r="CB770" t="inlineStr">
        <is>
          <t>Leder niederkleben, Fehlstellen belassen (ist alles stabil)</t>
        </is>
      </c>
      <c r="CC770" t="inlineStr">
        <is>
          <t>x</t>
        </is>
      </c>
      <c r="CD770" t="inlineStr"/>
      <c r="CE770" t="inlineStr"/>
      <c r="CF770" t="inlineStr"/>
      <c r="CG770" t="inlineStr"/>
      <c r="CH770" t="inlineStr"/>
      <c r="CI770" t="inlineStr"/>
      <c r="CJ770" t="inlineStr"/>
      <c r="CK770" t="inlineStr"/>
      <c r="CL770" t="inlineStr">
        <is>
          <t>x (eher Ecken wattiert)</t>
        </is>
      </c>
      <c r="CM770" t="inlineStr"/>
      <c r="CN770" t="inlineStr"/>
      <c r="CO770" t="inlineStr"/>
      <c r="CP770" t="inlineStr"/>
      <c r="CQ770" t="inlineStr"/>
      <c r="CR770" t="inlineStr"/>
      <c r="CS770" t="inlineStr"/>
      <c r="CT770" t="n">
        <v>1.5</v>
      </c>
      <c r="CU770" t="inlineStr">
        <is>
          <t>wattierte Ecken vorn und hinten nachleimen und ggf. mit JP stabilisieren</t>
        </is>
      </c>
    </row>
    <row r="771">
      <c r="A771" t="b">
        <v>0</v>
      </c>
      <c r="B771" t="n">
        <v>725</v>
      </c>
      <c r="C771" t="inlineStr">
        <is>
          <t>L-1546-157202518</t>
        </is>
      </c>
      <c r="D771" t="inlineStr">
        <is>
          <t>994662076</t>
        </is>
      </c>
      <c r="E771" t="inlineStr"/>
      <c r="F771" t="inlineStr">
        <is>
          <t>https://portal.dnb.de/opac.htm?method=simpleSearch&amp;cqlMode=true&amp;query=idn%3D994662076</t>
        </is>
      </c>
      <c r="G771" t="inlineStr">
        <is>
          <t>III 69, 23 b (angebunden)</t>
        </is>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n">
        <v>0</v>
      </c>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row>
    <row r="772">
      <c r="A772" t="b">
        <v>0</v>
      </c>
      <c r="B772" t="n">
        <v>726</v>
      </c>
      <c r="C772" t="inlineStr">
        <is>
          <t>L-1546-167639609</t>
        </is>
      </c>
      <c r="D772" t="inlineStr">
        <is>
          <t>999166352</t>
        </is>
      </c>
      <c r="E772" t="inlineStr"/>
      <c r="F772" t="inlineStr">
        <is>
          <t>https://portal.dnb.de/opac.htm?method=simpleSearch&amp;cqlMode=true&amp;query=idn%3D999166352</t>
        </is>
      </c>
      <c r="G772" t="inlineStr">
        <is>
          <t>III 69, 23 b (angebunden)</t>
        </is>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n">
        <v>0</v>
      </c>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row>
    <row r="773">
      <c r="A773" t="b">
        <v>1</v>
      </c>
      <c r="B773" t="inlineStr"/>
      <c r="C773" t="inlineStr">
        <is>
          <t>L-1525-794432697</t>
        </is>
      </c>
      <c r="D773" t="inlineStr">
        <is>
          <t>1267532122</t>
        </is>
      </c>
      <c r="E773" t="inlineStr">
        <is>
          <t>Qd</t>
        </is>
      </c>
      <c r="F773" t="inlineStr"/>
      <c r="G773" t="inlineStr">
        <is>
          <t>III 69, 23b</t>
        </is>
      </c>
      <c r="H773" t="inlineStr">
        <is>
          <t>III 69, 23b</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row>
    <row r="774">
      <c r="A774" t="b">
        <v>1</v>
      </c>
      <c r="B774" t="n">
        <v>704</v>
      </c>
      <c r="C774" t="inlineStr">
        <is>
          <t>L-1551-315488050</t>
        </is>
      </c>
      <c r="D774" t="inlineStr">
        <is>
          <t>106695741X</t>
        </is>
      </c>
      <c r="E774" t="inlineStr">
        <is>
          <t>Aaf</t>
        </is>
      </c>
      <c r="F774" t="inlineStr">
        <is>
          <t>https://portal.dnb.de/opac.htm?method=simpleSearch&amp;cqlMode=true&amp;query=idn%3D106695741X</t>
        </is>
      </c>
      <c r="G774" t="inlineStr">
        <is>
          <t>III 69, 24</t>
        </is>
      </c>
      <c r="H774" t="inlineStr">
        <is>
          <t>III 69, 24</t>
        </is>
      </c>
      <c r="I774" t="inlineStr">
        <is>
          <t>X</t>
        </is>
      </c>
      <c r="J774" t="inlineStr">
        <is>
          <t>Ledereinband, Schließen, erhabene Buchbeschläge</t>
        </is>
      </c>
      <c r="K774" t="inlineStr">
        <is>
          <t>bis 35 cm</t>
        </is>
      </c>
      <c r="L774" t="inlineStr">
        <is>
          <t>80° bis 110°, einseitig digitalisierbar?</t>
        </is>
      </c>
      <c r="M774" t="inlineStr">
        <is>
          <t>fester Rücken mit Schmuckprägung, welliger Buchblock, stark brüchiges Einbandmaterial</t>
        </is>
      </c>
      <c r="N774" t="inlineStr"/>
      <c r="O774" t="inlineStr"/>
      <c r="P774" t="inlineStr"/>
      <c r="Q774" t="n">
        <v>3</v>
      </c>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n">
        <v>0</v>
      </c>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row>
    <row r="775">
      <c r="A775" t="b">
        <v>1</v>
      </c>
      <c r="B775" t="n">
        <v>705</v>
      </c>
      <c r="C775" t="inlineStr">
        <is>
          <t>L-1552-315493666</t>
        </is>
      </c>
      <c r="D775" t="inlineStr">
        <is>
          <t>106696341X</t>
        </is>
      </c>
      <c r="E775" t="inlineStr">
        <is>
          <t>Aaf</t>
        </is>
      </c>
      <c r="F775" t="inlineStr">
        <is>
          <t>https://portal.dnb.de/opac.htm?method=simpleSearch&amp;cqlMode=true&amp;query=idn%3D106696341X</t>
        </is>
      </c>
      <c r="G775" t="inlineStr">
        <is>
          <t>III 69, 25</t>
        </is>
      </c>
      <c r="H775" t="inlineStr">
        <is>
          <t>III 69, 25</t>
        </is>
      </c>
      <c r="I775" t="inlineStr">
        <is>
          <t>X</t>
        </is>
      </c>
      <c r="J775" t="inlineStr">
        <is>
          <t>Gewebeeinband, Schließen, erhabene Buchbeschläge</t>
        </is>
      </c>
      <c r="K775" t="inlineStr">
        <is>
          <t>bis 35 cm</t>
        </is>
      </c>
      <c r="L775" t="inlineStr">
        <is>
          <t>80° bis 110°, einseitig digitalisierbar?</t>
        </is>
      </c>
      <c r="M775" t="inlineStr">
        <is>
          <t>hohler Rücken</t>
        </is>
      </c>
      <c r="N775" t="inlineStr"/>
      <c r="O775" t="inlineStr">
        <is>
          <t>Buchschuh</t>
        </is>
      </c>
      <c r="P775" t="inlineStr">
        <is>
          <t>Nein</t>
        </is>
      </c>
      <c r="Q775" t="n">
        <v>0</v>
      </c>
      <c r="R775" t="inlineStr"/>
      <c r="S775" t="inlineStr"/>
      <c r="T775" t="inlineStr"/>
      <c r="U775" t="inlineStr"/>
      <c r="V775" t="inlineStr"/>
      <c r="W775" t="inlineStr"/>
      <c r="X775" t="inlineStr"/>
      <c r="Y775" t="inlineStr"/>
      <c r="Z775" t="inlineStr"/>
      <c r="AA775" t="inlineStr">
        <is>
          <t>G</t>
        </is>
      </c>
      <c r="AB775" t="inlineStr">
        <is>
          <t>x</t>
        </is>
      </c>
      <c r="AC775" t="inlineStr">
        <is>
          <t>x</t>
        </is>
      </c>
      <c r="AD775" t="inlineStr">
        <is>
          <t>h/E</t>
        </is>
      </c>
      <c r="AE775" t="inlineStr"/>
      <c r="AF775" t="inlineStr"/>
      <c r="AG775" t="inlineStr"/>
      <c r="AH775" t="inlineStr"/>
      <c r="AI775" t="inlineStr"/>
      <c r="AJ775" t="inlineStr">
        <is>
          <t>Pa</t>
        </is>
      </c>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is>
          <t>110</t>
        </is>
      </c>
      <c r="AY775" t="inlineStr"/>
      <c r="AZ775" t="inlineStr"/>
      <c r="BA775" t="inlineStr"/>
      <c r="BB775" t="inlineStr">
        <is>
          <t>n</t>
        </is>
      </c>
      <c r="BC775" t="n">
        <v>0</v>
      </c>
      <c r="BD775" t="inlineStr"/>
      <c r="BE775" t="inlineStr"/>
      <c r="BF775" t="inlineStr"/>
      <c r="BG775" t="inlineStr">
        <is>
          <t>x</t>
        </is>
      </c>
      <c r="BH775" t="inlineStr"/>
      <c r="BI775" t="inlineStr"/>
      <c r="BJ775" t="inlineStr"/>
      <c r="BK775" t="inlineStr">
        <is>
          <t>Schaden stabil</t>
        </is>
      </c>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row>
    <row r="776">
      <c r="A776" t="b">
        <v>1</v>
      </c>
      <c r="B776" t="n">
        <v>706</v>
      </c>
      <c r="C776" t="inlineStr">
        <is>
          <t>L-1553-315491868</t>
        </is>
      </c>
      <c r="D776" t="inlineStr">
        <is>
          <t>1066961476</t>
        </is>
      </c>
      <c r="E776" t="inlineStr">
        <is>
          <t>Aaf</t>
        </is>
      </c>
      <c r="F776" t="inlineStr">
        <is>
          <t>https://portal.dnb.de/opac.htm?method=simpleSearch&amp;cqlMode=true&amp;query=idn%3D1066961476</t>
        </is>
      </c>
      <c r="G776" t="inlineStr">
        <is>
          <t>III 69, 26</t>
        </is>
      </c>
      <c r="H776" t="inlineStr">
        <is>
          <t>III 69, 26</t>
        </is>
      </c>
      <c r="I776" t="inlineStr">
        <is>
          <t>X</t>
        </is>
      </c>
      <c r="J776" t="inlineStr">
        <is>
          <t>Papier- oder Pappeinband</t>
        </is>
      </c>
      <c r="K776" t="inlineStr">
        <is>
          <t>bis 25 cm</t>
        </is>
      </c>
      <c r="L776" t="inlineStr">
        <is>
          <t>80° bis 110°, einseitig digitalisierbar?</t>
        </is>
      </c>
      <c r="M776" t="inlineStr">
        <is>
          <t>hohler Rücken</t>
        </is>
      </c>
      <c r="N776" t="inlineStr"/>
      <c r="O776" t="inlineStr"/>
      <c r="P776" t="inlineStr">
        <is>
          <t>Signaturfahne austauschen</t>
        </is>
      </c>
      <c r="Q776" t="n">
        <v>0</v>
      </c>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n">
        <v>0</v>
      </c>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row>
    <row r="777">
      <c r="A777" t="b">
        <v>0</v>
      </c>
      <c r="B777" t="n">
        <v>707</v>
      </c>
      <c r="C777" t="inlineStr">
        <is>
          <t>L-1553-315181508</t>
        </is>
      </c>
      <c r="D777" t="inlineStr">
        <is>
          <t>1066758840</t>
        </is>
      </c>
      <c r="E777" t="inlineStr"/>
      <c r="F777" t="inlineStr">
        <is>
          <t>https://portal.dnb.de/opac.htm?method=simpleSearch&amp;cqlMode=true&amp;query=idn%3D1066758840</t>
        </is>
      </c>
      <c r="G777" t="inlineStr">
        <is>
          <t>III 69, 27</t>
        </is>
      </c>
      <c r="H777" t="inlineStr"/>
      <c r="I777" t="inlineStr"/>
      <c r="J777" t="inlineStr">
        <is>
          <t>Ledereinband</t>
        </is>
      </c>
      <c r="K777" t="inlineStr">
        <is>
          <t>bis 35 cm</t>
        </is>
      </c>
      <c r="L777" t="inlineStr">
        <is>
          <t>180°</t>
        </is>
      </c>
      <c r="M777" t="inlineStr"/>
      <c r="N777" t="inlineStr"/>
      <c r="O777" t="inlineStr">
        <is>
          <t>Archivkarton</t>
        </is>
      </c>
      <c r="P777" t="inlineStr">
        <is>
          <t>Nein</t>
        </is>
      </c>
      <c r="Q777" t="n">
        <v>2</v>
      </c>
      <c r="R777" t="inlineStr"/>
      <c r="S777" t="inlineStr">
        <is>
          <t>Band in Ausstellung</t>
        </is>
      </c>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n">
        <v>0</v>
      </c>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row>
    <row r="778">
      <c r="A778" t="b">
        <v>1</v>
      </c>
      <c r="B778" t="n">
        <v>708</v>
      </c>
      <c r="C778" t="inlineStr">
        <is>
          <t>L-1554-315199806</t>
        </is>
      </c>
      <c r="D778" t="inlineStr">
        <is>
          <t>1066777829</t>
        </is>
      </c>
      <c r="E778" t="inlineStr">
        <is>
          <t>Aaf</t>
        </is>
      </c>
      <c r="F778" t="inlineStr">
        <is>
          <t>https://portal.dnb.de/opac.htm?method=simpleSearch&amp;cqlMode=true&amp;query=idn%3D1066777829</t>
        </is>
      </c>
      <c r="G778" t="inlineStr">
        <is>
          <t>III 69, 28</t>
        </is>
      </c>
      <c r="H778" t="inlineStr">
        <is>
          <t>III 69, 28</t>
        </is>
      </c>
      <c r="I778" t="inlineStr">
        <is>
          <t>X</t>
        </is>
      </c>
      <c r="J778" t="inlineStr">
        <is>
          <t>Pergamentband</t>
        </is>
      </c>
      <c r="K778" t="inlineStr">
        <is>
          <t>bis 25 cm</t>
        </is>
      </c>
      <c r="L778" t="inlineStr">
        <is>
          <t>180°</t>
        </is>
      </c>
      <c r="M778" t="inlineStr">
        <is>
          <t>hohler Rücken</t>
        </is>
      </c>
      <c r="N778" t="inlineStr"/>
      <c r="O778" t="inlineStr"/>
      <c r="P778" t="inlineStr">
        <is>
          <t>Signaturfahne austauschen</t>
        </is>
      </c>
      <c r="Q778" t="n">
        <v>0</v>
      </c>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n">
        <v>0</v>
      </c>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row>
    <row r="779">
      <c r="A779" t="b">
        <v>1</v>
      </c>
      <c r="B779" t="n">
        <v>709</v>
      </c>
      <c r="C779" t="inlineStr">
        <is>
          <t>L-1523-315488344</t>
        </is>
      </c>
      <c r="D779" t="inlineStr">
        <is>
          <t>106695772X</t>
        </is>
      </c>
      <c r="E779" t="inlineStr">
        <is>
          <t>Aaf</t>
        </is>
      </c>
      <c r="F779" t="inlineStr">
        <is>
          <t>https://portal.dnb.de/opac.htm?method=simpleSearch&amp;cqlMode=true&amp;query=idn%3D106695772X</t>
        </is>
      </c>
      <c r="G779" t="inlineStr">
        <is>
          <t>III 69, 29</t>
        </is>
      </c>
      <c r="H779" t="inlineStr">
        <is>
          <t>III 69, 29</t>
        </is>
      </c>
      <c r="I779" t="inlineStr">
        <is>
          <t>X</t>
        </is>
      </c>
      <c r="J779" t="inlineStr">
        <is>
          <t>Halbledereinband</t>
        </is>
      </c>
      <c r="K779" t="inlineStr">
        <is>
          <t>bis 25 cm</t>
        </is>
      </c>
      <c r="L779" t="inlineStr">
        <is>
          <t>180°</t>
        </is>
      </c>
      <c r="M779" t="inlineStr"/>
      <c r="N779" t="inlineStr"/>
      <c r="O779" t="inlineStr"/>
      <c r="P779" t="inlineStr">
        <is>
          <t>Signaturfahne austauschen</t>
        </is>
      </c>
      <c r="Q779" t="n">
        <v>0</v>
      </c>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n">
        <v>0</v>
      </c>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row>
    <row r="780">
      <c r="A780" t="b">
        <v>0</v>
      </c>
      <c r="B780" t="inlineStr"/>
      <c r="C780" t="inlineStr"/>
      <c r="D780" t="inlineStr"/>
      <c r="E780" t="inlineStr"/>
      <c r="F780" t="inlineStr"/>
      <c r="G780" t="inlineStr">
        <is>
          <t>III 69, 29 a</t>
        </is>
      </c>
      <c r="H780" t="inlineStr"/>
      <c r="I780" t="inlineStr">
        <is>
          <t>X</t>
        </is>
      </c>
      <c r="J780" t="inlineStr">
        <is>
          <t>Halbledereinband</t>
        </is>
      </c>
      <c r="K780" t="inlineStr">
        <is>
          <t>bis 25 cm</t>
        </is>
      </c>
      <c r="L780" t="inlineStr">
        <is>
          <t>80° bis 110°, einseitig digitalisierbar?</t>
        </is>
      </c>
      <c r="M780" t="inlineStr">
        <is>
          <t>fester Rücken mit Schmuckprägung</t>
        </is>
      </c>
      <c r="N780" t="inlineStr"/>
      <c r="O780" t="inlineStr"/>
      <c r="P780" t="inlineStr">
        <is>
          <t>Signaturfahne austauschen</t>
        </is>
      </c>
      <c r="Q780" t="n">
        <v>0</v>
      </c>
      <c r="R780" t="inlineStr"/>
      <c r="S780" t="inlineStr">
        <is>
          <t>mit  Blindmaterial</t>
        </is>
      </c>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n">
        <v>0</v>
      </c>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row>
    <row r="781">
      <c r="A781" t="b">
        <v>0</v>
      </c>
      <c r="B781" t="inlineStr"/>
      <c r="C781" t="inlineStr"/>
      <c r="D781" t="inlineStr"/>
      <c r="E781" t="inlineStr"/>
      <c r="F781" t="inlineStr"/>
      <c r="G781" t="inlineStr">
        <is>
          <t>III 69, 29 b</t>
        </is>
      </c>
      <c r="H781" t="inlineStr"/>
      <c r="I781" t="inlineStr">
        <is>
          <t>X</t>
        </is>
      </c>
      <c r="J781" t="inlineStr">
        <is>
          <t>Broschur</t>
        </is>
      </c>
      <c r="K781" t="inlineStr">
        <is>
          <t>bis 25 cm</t>
        </is>
      </c>
      <c r="L781" t="inlineStr">
        <is>
          <t>180°</t>
        </is>
      </c>
      <c r="M781" t="inlineStr"/>
      <c r="N781" t="inlineStr"/>
      <c r="O781" t="inlineStr">
        <is>
          <t>Archivkarton</t>
        </is>
      </c>
      <c r="P781" t="inlineStr"/>
      <c r="Q781" t="n">
        <v>0</v>
      </c>
      <c r="R781" t="inlineStr"/>
      <c r="S781" t="inlineStr"/>
      <c r="T781" t="inlineStr"/>
      <c r="U781" t="inlineStr"/>
      <c r="V781" t="inlineStr"/>
      <c r="W781" t="inlineStr"/>
      <c r="X781" t="inlineStr"/>
      <c r="Y781" t="inlineStr"/>
      <c r="Z781" t="inlineStr"/>
      <c r="AA781" t="inlineStr">
        <is>
          <t>Br</t>
        </is>
      </c>
      <c r="AB781" t="inlineStr"/>
      <c r="AC781" t="inlineStr"/>
      <c r="AD781" t="inlineStr"/>
      <c r="AE781" t="inlineStr"/>
      <c r="AF781" t="inlineStr"/>
      <c r="AG781" t="inlineStr"/>
      <c r="AH781" t="inlineStr"/>
      <c r="AI781" t="inlineStr"/>
      <c r="AJ781" t="inlineStr">
        <is>
          <t>Pa</t>
        </is>
      </c>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is>
          <t>180</t>
        </is>
      </c>
      <c r="AY781" t="inlineStr"/>
      <c r="AZ781" t="inlineStr"/>
      <c r="BA781" t="inlineStr"/>
      <c r="BB781" t="inlineStr">
        <is>
          <t>n</t>
        </is>
      </c>
      <c r="BC781" t="n">
        <v>0</v>
      </c>
      <c r="BD781" t="inlineStr"/>
      <c r="BE781" t="inlineStr"/>
      <c r="BF781" t="inlineStr"/>
      <c r="BG781" t="inlineStr"/>
      <c r="BH781" t="inlineStr">
        <is>
          <t>x</t>
        </is>
      </c>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row>
    <row r="782">
      <c r="A782" t="b">
        <v>1</v>
      </c>
      <c r="B782" t="n">
        <v>710</v>
      </c>
      <c r="C782" t="inlineStr">
        <is>
          <t>L-1519-315489049</t>
        </is>
      </c>
      <c r="D782" t="inlineStr">
        <is>
          <t>1066958424</t>
        </is>
      </c>
      <c r="E782" t="inlineStr">
        <is>
          <t>AaB</t>
        </is>
      </c>
      <c r="F782" t="inlineStr">
        <is>
          <t>https://portal.dnb.de/opac.htm?method=simpleSearch&amp;cqlMode=true&amp;query=idn%3D1066958424</t>
        </is>
      </c>
      <c r="G782" t="inlineStr">
        <is>
          <t>III 69, 30</t>
        </is>
      </c>
      <c r="H782" t="inlineStr">
        <is>
          <t>III 69, 30</t>
        </is>
      </c>
      <c r="I782" t="inlineStr">
        <is>
          <t>X</t>
        </is>
      </c>
      <c r="J782" t="inlineStr">
        <is>
          <t>Halbledereinband</t>
        </is>
      </c>
      <c r="K782" t="inlineStr">
        <is>
          <t>bis 25 cm</t>
        </is>
      </c>
      <c r="L782" t="inlineStr">
        <is>
          <t>180°</t>
        </is>
      </c>
      <c r="M782" t="inlineStr">
        <is>
          <t>fester Rücken mit Schmuckprägung</t>
        </is>
      </c>
      <c r="N782" t="inlineStr"/>
      <c r="O782" t="inlineStr"/>
      <c r="P782" t="inlineStr"/>
      <c r="Q782" t="n">
        <v>0</v>
      </c>
      <c r="R782" t="inlineStr"/>
      <c r="S782" t="inlineStr">
        <is>
          <t>mit Blindmaterial</t>
        </is>
      </c>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n">
        <v>0</v>
      </c>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row>
    <row r="783">
      <c r="A783" t="b">
        <v>0</v>
      </c>
      <c r="B783" t="inlineStr"/>
      <c r="C783" t="inlineStr"/>
      <c r="D783" t="inlineStr"/>
      <c r="E783" t="inlineStr"/>
      <c r="F783" t="inlineStr"/>
      <c r="G783" t="inlineStr">
        <is>
          <t>III 69, 31</t>
        </is>
      </c>
      <c r="H783" t="inlineStr"/>
      <c r="I783" t="inlineStr">
        <is>
          <t>X</t>
        </is>
      </c>
      <c r="J783" t="inlineStr">
        <is>
          <t>Gewebeeinband</t>
        </is>
      </c>
      <c r="K783" t="inlineStr">
        <is>
          <t>bis 25 cm</t>
        </is>
      </c>
      <c r="L783" t="inlineStr">
        <is>
          <t>80° bis 110°, einseitig digitalisierbar?</t>
        </is>
      </c>
      <c r="M783" t="inlineStr">
        <is>
          <t>hohler Rücken</t>
        </is>
      </c>
      <c r="N783" t="inlineStr"/>
      <c r="O783" t="inlineStr"/>
      <c r="P783" t="inlineStr">
        <is>
          <t>Signaturfahne austauschen</t>
        </is>
      </c>
      <c r="Q783" t="n">
        <v>0</v>
      </c>
      <c r="R783" t="inlineStr"/>
      <c r="S783" t="inlineStr">
        <is>
          <t>mit Blindmaterial</t>
        </is>
      </c>
      <c r="T783" t="inlineStr"/>
      <c r="U783" t="inlineStr"/>
      <c r="V783" t="inlineStr"/>
      <c r="W783" t="inlineStr"/>
      <c r="X783" t="inlineStr"/>
      <c r="Y783" t="inlineStr"/>
      <c r="Z783" t="inlineStr"/>
      <c r="AA783" t="inlineStr">
        <is>
          <t>G</t>
        </is>
      </c>
      <c r="AB783" t="inlineStr">
        <is>
          <t>x</t>
        </is>
      </c>
      <c r="AC783" t="inlineStr"/>
      <c r="AD783" t="inlineStr">
        <is>
          <t>h/E</t>
        </is>
      </c>
      <c r="AE783" t="inlineStr"/>
      <c r="AF783" t="inlineStr"/>
      <c r="AG783" t="inlineStr"/>
      <c r="AH783" t="inlineStr"/>
      <c r="AI783" t="inlineStr"/>
      <c r="AJ783" t="inlineStr">
        <is>
          <t>Pa</t>
        </is>
      </c>
      <c r="AK783" t="inlineStr">
        <is>
          <t>x</t>
        </is>
      </c>
      <c r="AL783" t="inlineStr"/>
      <c r="AM783" t="inlineStr"/>
      <c r="AN783" t="inlineStr"/>
      <c r="AO783" t="inlineStr"/>
      <c r="AP783" t="inlineStr"/>
      <c r="AQ783" t="inlineStr"/>
      <c r="AR783" t="inlineStr"/>
      <c r="AS783" t="inlineStr"/>
      <c r="AT783" t="inlineStr"/>
      <c r="AU783" t="inlineStr"/>
      <c r="AV783" t="inlineStr"/>
      <c r="AW783" t="inlineStr"/>
      <c r="AX783" t="inlineStr">
        <is>
          <t>110</t>
        </is>
      </c>
      <c r="AY783" t="inlineStr"/>
      <c r="AZ783" t="inlineStr"/>
      <c r="BA783" t="inlineStr"/>
      <c r="BB783" t="inlineStr">
        <is>
          <t>n</t>
        </is>
      </c>
      <c r="BC783" t="n">
        <v>0</v>
      </c>
      <c r="BD783" t="inlineStr"/>
      <c r="BE783" t="inlineStr"/>
      <c r="BF783" t="inlineStr"/>
      <c r="BG783" t="inlineStr"/>
      <c r="BH783" t="inlineStr"/>
      <c r="BI783" t="inlineStr"/>
      <c r="BJ783" t="inlineStr"/>
      <c r="BK783" t="inlineStr">
        <is>
          <t>Schaden stabil</t>
        </is>
      </c>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c r="CQ783" t="inlineStr"/>
      <c r="CR783" t="inlineStr"/>
      <c r="CS783" t="inlineStr"/>
      <c r="CT783" t="inlineStr"/>
      <c r="CU783" t="inlineStr"/>
    </row>
    <row r="784">
      <c r="A784" t="b">
        <v>1</v>
      </c>
      <c r="B784" t="inlineStr"/>
      <c r="C784" t="inlineStr">
        <is>
          <t>L-1524-833770225</t>
        </is>
      </c>
      <c r="D784" t="inlineStr">
        <is>
          <t>1268674788</t>
        </is>
      </c>
      <c r="E784" t="inlineStr">
        <is>
          <t>Aa</t>
        </is>
      </c>
      <c r="F784" t="inlineStr"/>
      <c r="G784" t="inlineStr">
        <is>
          <t>III 69, 31</t>
        </is>
      </c>
      <c r="H784" t="inlineStr">
        <is>
          <t>III 69, 31</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row>
    <row r="785">
      <c r="A785" t="b">
        <v>0</v>
      </c>
      <c r="B785" t="inlineStr"/>
      <c r="C785" t="inlineStr"/>
      <c r="D785" t="inlineStr"/>
      <c r="E785" t="inlineStr"/>
      <c r="F785" t="inlineStr"/>
      <c r="G785" t="inlineStr">
        <is>
          <t>III 69, 32</t>
        </is>
      </c>
      <c r="H785" t="inlineStr"/>
      <c r="I785" t="inlineStr"/>
      <c r="J785" t="inlineStr"/>
      <c r="K785" t="inlineStr"/>
      <c r="L785" t="inlineStr"/>
      <c r="M785" t="inlineStr"/>
      <c r="N785" t="inlineStr"/>
      <c r="O785" t="inlineStr">
        <is>
          <t>Archivkarton</t>
        </is>
      </c>
      <c r="P785" t="inlineStr">
        <is>
          <t>Nein</t>
        </is>
      </c>
      <c r="Q785" t="n">
        <v>0</v>
      </c>
      <c r="R785" t="inlineStr"/>
      <c r="S785" t="inlineStr">
        <is>
          <t>Band in Ausstellung</t>
        </is>
      </c>
      <c r="T785" t="inlineStr"/>
      <c r="U785" t="inlineStr"/>
      <c r="V785" t="inlineStr">
        <is>
          <t>DA</t>
        </is>
      </c>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n">
        <v>0</v>
      </c>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row>
    <row r="786">
      <c r="A786" t="b">
        <v>1</v>
      </c>
      <c r="B786" t="n">
        <v>711</v>
      </c>
      <c r="C786" t="inlineStr">
        <is>
          <t>L-1557-16331375X</t>
        </is>
      </c>
      <c r="D786" t="inlineStr">
        <is>
          <t>997077026</t>
        </is>
      </c>
      <c r="E786" t="inlineStr">
        <is>
          <t>Aal</t>
        </is>
      </c>
      <c r="F786" t="inlineStr">
        <is>
          <t>https://portal.dnb.de/opac.htm?method=simpleSearch&amp;cqlMode=true&amp;query=idn%3D997077026</t>
        </is>
      </c>
      <c r="G786" t="inlineStr">
        <is>
          <t>III 69, 33</t>
        </is>
      </c>
      <c r="H786" t="inlineStr">
        <is>
          <t>III 69, 33</t>
        </is>
      </c>
      <c r="I786" t="inlineStr">
        <is>
          <t>X</t>
        </is>
      </c>
      <c r="J786" t="inlineStr">
        <is>
          <t>Halbpergamentband</t>
        </is>
      </c>
      <c r="K786" t="inlineStr">
        <is>
          <t>bis 25 cm</t>
        </is>
      </c>
      <c r="L786" t="inlineStr">
        <is>
          <t>180°</t>
        </is>
      </c>
      <c r="M786" t="inlineStr">
        <is>
          <t>hohler Rücken</t>
        </is>
      </c>
      <c r="N786" t="inlineStr"/>
      <c r="O786" t="inlineStr"/>
      <c r="P786" t="inlineStr"/>
      <c r="Q786" t="n">
        <v>0</v>
      </c>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n">
        <v>0</v>
      </c>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row>
    <row r="787">
      <c r="A787" t="b">
        <v>0</v>
      </c>
      <c r="B787" t="inlineStr"/>
      <c r="C787" t="inlineStr"/>
      <c r="D787" t="inlineStr"/>
      <c r="E787" t="inlineStr"/>
      <c r="F787" t="inlineStr"/>
      <c r="G787" t="inlineStr">
        <is>
          <t>III 70, 1</t>
        </is>
      </c>
      <c r="H787" t="inlineStr"/>
      <c r="I787" t="inlineStr"/>
      <c r="J787" t="inlineStr"/>
      <c r="K787" t="inlineStr">
        <is>
          <t>bis 35 cm</t>
        </is>
      </c>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is>
          <t>HD</t>
        </is>
      </c>
      <c r="AB787" t="inlineStr">
        <is>
          <t>x</t>
        </is>
      </c>
      <c r="AC787" t="inlineStr"/>
      <c r="AD787" t="inlineStr">
        <is>
          <t>f/V</t>
        </is>
      </c>
      <c r="AE787" t="inlineStr"/>
      <c r="AF787" t="inlineStr"/>
      <c r="AG787" t="inlineStr"/>
      <c r="AH787" t="inlineStr"/>
      <c r="AI787" t="inlineStr"/>
      <c r="AJ787" t="inlineStr">
        <is>
          <t>Pa</t>
        </is>
      </c>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is>
          <t>45</t>
        </is>
      </c>
      <c r="AY787" t="inlineStr"/>
      <c r="AZ787" t="inlineStr"/>
      <c r="BA787" t="inlineStr"/>
      <c r="BB787" t="inlineStr">
        <is>
          <t>ja vor</t>
        </is>
      </c>
      <c r="BC787" t="n">
        <v>6</v>
      </c>
      <c r="BD787" t="inlineStr"/>
      <c r="BE787" t="inlineStr"/>
      <c r="BF787" t="inlineStr"/>
      <c r="BG787" t="inlineStr">
        <is>
          <t>x</t>
        </is>
      </c>
      <c r="BH787" t="inlineStr"/>
      <c r="BI787" t="inlineStr"/>
      <c r="BJ787" t="inlineStr"/>
      <c r="BK787" t="inlineStr"/>
      <c r="BL787" t="inlineStr"/>
      <c r="BM787" t="inlineStr"/>
      <c r="BN787" t="inlineStr">
        <is>
          <t>x</t>
        </is>
      </c>
      <c r="BO787" t="inlineStr">
        <is>
          <t>x</t>
        </is>
      </c>
      <c r="BP787" t="inlineStr">
        <is>
          <t>x</t>
        </is>
      </c>
      <c r="BQ787" t="inlineStr"/>
      <c r="BR787" t="inlineStr">
        <is>
          <t>v/h</t>
        </is>
      </c>
      <c r="BS787" t="n">
        <v>3</v>
      </c>
      <c r="BT787" t="inlineStr"/>
      <c r="BU787" t="inlineStr"/>
      <c r="BV787" t="inlineStr"/>
      <c r="BW787" t="inlineStr"/>
      <c r="BX787" t="inlineStr"/>
      <c r="BY787" t="inlineStr"/>
      <c r="BZ787" t="inlineStr"/>
      <c r="CA787" t="n">
        <v>6</v>
      </c>
      <c r="CB787" t="inlineStr">
        <is>
          <t>am ehesten Gelenke mit JP+Gewebe unterlegen (Bünde selbst nicht stabilisieren), ob Leder sich gut anheben lässt?, am Rücken die Kapitale sichern durch überkleben mit JP</t>
        </is>
      </c>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row>
    <row r="788">
      <c r="A788" t="b">
        <v>1</v>
      </c>
      <c r="B788" t="inlineStr"/>
      <c r="C788" t="inlineStr">
        <is>
          <t>L-1502-822833050</t>
        </is>
      </c>
      <c r="D788" t="inlineStr">
        <is>
          <t>1268135534</t>
        </is>
      </c>
      <c r="E788" t="inlineStr">
        <is>
          <t>Aa</t>
        </is>
      </c>
      <c r="F788" t="inlineStr"/>
      <c r="G788" t="inlineStr">
        <is>
          <t>III 70, 1</t>
        </is>
      </c>
      <c r="H788" t="inlineStr">
        <is>
          <t>III 70, 1</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row>
    <row r="789">
      <c r="A789" t="b">
        <v>1</v>
      </c>
      <c r="B789" t="n">
        <v>729</v>
      </c>
      <c r="C789" t="inlineStr">
        <is>
          <t>L-1518-315492805</t>
        </is>
      </c>
      <c r="D789" t="inlineStr">
        <is>
          <t>1066962448</t>
        </is>
      </c>
      <c r="E789" t="inlineStr">
        <is>
          <t>Aaf</t>
        </is>
      </c>
      <c r="F789" t="inlineStr">
        <is>
          <t>https://portal.dnb.de/opac.htm?method=simpleSearch&amp;cqlMode=true&amp;query=idn%3D1066962448</t>
        </is>
      </c>
      <c r="G789" t="inlineStr">
        <is>
          <t>III 71, 1</t>
        </is>
      </c>
      <c r="H789" t="inlineStr">
        <is>
          <t>III 71, 1</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n">
        <v>0</v>
      </c>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c r="CQ789" t="inlineStr"/>
      <c r="CR789" t="inlineStr"/>
      <c r="CS789" t="inlineStr"/>
      <c r="CT789" t="inlineStr"/>
      <c r="CU789" t="inlineStr"/>
    </row>
    <row r="790">
      <c r="A790" t="b">
        <v>1</v>
      </c>
      <c r="B790" t="n">
        <v>730</v>
      </c>
      <c r="C790" t="inlineStr">
        <is>
          <t>L-1518-315191333</t>
        </is>
      </c>
      <c r="D790" t="inlineStr">
        <is>
          <t>106676882X</t>
        </is>
      </c>
      <c r="E790" t="inlineStr">
        <is>
          <t>Aaf</t>
        </is>
      </c>
      <c r="F790" t="inlineStr">
        <is>
          <t>https://portal.dnb.de/opac.htm?method=simpleSearch&amp;cqlMode=true&amp;query=idn%3D106676882X</t>
        </is>
      </c>
      <c r="G790" t="inlineStr">
        <is>
          <t>III 72, 1</t>
        </is>
      </c>
      <c r="H790" t="inlineStr">
        <is>
          <t>III 72, 1</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n">
        <v>0</v>
      </c>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c r="CQ790" t="inlineStr"/>
      <c r="CR790" t="inlineStr"/>
      <c r="CS790" t="inlineStr"/>
      <c r="CT790" t="inlineStr"/>
      <c r="CU790" t="inlineStr"/>
    </row>
    <row r="791">
      <c r="A791" t="b">
        <v>1</v>
      </c>
      <c r="B791" t="n">
        <v>1205</v>
      </c>
      <c r="C791" t="inlineStr">
        <is>
          <t>L-1516-162612133</t>
        </is>
      </c>
      <c r="D791" t="inlineStr">
        <is>
          <t>996697721</t>
        </is>
      </c>
      <c r="E791" t="inlineStr">
        <is>
          <t>Aal</t>
        </is>
      </c>
      <c r="F791" t="inlineStr">
        <is>
          <t>https://portal.dnb.de/opac.htm?method=simpleSearch&amp;cqlMode=true&amp;query=idn%3D996697721</t>
        </is>
      </c>
      <c r="G791" t="inlineStr">
        <is>
          <t>III 73 A, 1</t>
        </is>
      </c>
      <c r="H791" t="inlineStr">
        <is>
          <t>III 73A, 1</t>
        </is>
      </c>
      <c r="I791" t="inlineStr">
        <is>
          <t>X</t>
        </is>
      </c>
      <c r="J791" t="inlineStr">
        <is>
          <t>Halbpergamentband</t>
        </is>
      </c>
      <c r="K791" t="inlineStr">
        <is>
          <t>bis 25 cm</t>
        </is>
      </c>
      <c r="L791" t="inlineStr">
        <is>
          <t>180°</t>
        </is>
      </c>
      <c r="M791" t="inlineStr">
        <is>
          <t>hohler Rücken, gefaltete Blätter</t>
        </is>
      </c>
      <c r="N791" t="inlineStr"/>
      <c r="O791" t="inlineStr"/>
      <c r="P791" t="inlineStr"/>
      <c r="Q791" t="n">
        <v>0</v>
      </c>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n">
        <v>0</v>
      </c>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row>
    <row r="792">
      <c r="A792" t="b">
        <v>1</v>
      </c>
      <c r="B792" t="n">
        <v>731</v>
      </c>
      <c r="C792" t="inlineStr">
        <is>
          <t>L-1502-315186100</t>
        </is>
      </c>
      <c r="D792" t="inlineStr">
        <is>
          <t>1066763372</t>
        </is>
      </c>
      <c r="E792" t="inlineStr">
        <is>
          <t>Aaf</t>
        </is>
      </c>
      <c r="F792" t="inlineStr">
        <is>
          <t>https://portal.dnb.de/opac.htm?method=simpleSearch&amp;cqlMode=true&amp;query=idn%3D1066763372</t>
        </is>
      </c>
      <c r="G792" t="inlineStr">
        <is>
          <t>III 73, 1</t>
        </is>
      </c>
      <c r="H792" t="inlineStr">
        <is>
          <t>III 73, 1</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n">
        <v>0</v>
      </c>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row>
    <row r="793">
      <c r="A793" t="b">
        <v>1</v>
      </c>
      <c r="B793" t="n">
        <v>732</v>
      </c>
      <c r="C793" t="inlineStr">
        <is>
          <t>L-1514-315294973</t>
        </is>
      </c>
      <c r="D793" t="inlineStr">
        <is>
          <t>1066835012</t>
        </is>
      </c>
      <c r="E793" t="inlineStr">
        <is>
          <t>Aaf</t>
        </is>
      </c>
      <c r="F793" t="inlineStr">
        <is>
          <t>https://portal.dnb.de/opac.htm?method=simpleSearch&amp;cqlMode=true&amp;query=idn%3D1066835012</t>
        </is>
      </c>
      <c r="G793" t="inlineStr">
        <is>
          <t>III 73, 2</t>
        </is>
      </c>
      <c r="H793" t="inlineStr">
        <is>
          <t>III 73, 2</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n">
        <v>0</v>
      </c>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row>
    <row r="794">
      <c r="A794" t="b">
        <v>1</v>
      </c>
      <c r="B794" t="n">
        <v>799</v>
      </c>
      <c r="C794" t="inlineStr">
        <is>
          <t>L-1521-315082267</t>
        </is>
      </c>
      <c r="D794" t="inlineStr">
        <is>
          <t>1066694702</t>
        </is>
      </c>
      <c r="E794" t="inlineStr">
        <is>
          <t>Aaf</t>
        </is>
      </c>
      <c r="F794" t="inlineStr">
        <is>
          <t>https://portal.dnb.de/opac.htm?method=simpleSearch&amp;cqlMode=true&amp;query=idn%3D1066694702</t>
        </is>
      </c>
      <c r="G794" t="inlineStr">
        <is>
          <t>III 73, 2 a</t>
        </is>
      </c>
      <c r="H794" t="inlineStr">
        <is>
          <t>III 73, 2 a</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n">
        <v>0</v>
      </c>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row>
    <row r="795">
      <c r="A795" t="b">
        <v>1</v>
      </c>
      <c r="B795" t="n">
        <v>800</v>
      </c>
      <c r="C795" t="inlineStr">
        <is>
          <t>L-1514-167032437</t>
        </is>
      </c>
      <c r="D795" t="inlineStr">
        <is>
          <t>99882707X</t>
        </is>
      </c>
      <c r="E795" t="inlineStr">
        <is>
          <t>Aal</t>
        </is>
      </c>
      <c r="F795" t="inlineStr">
        <is>
          <t>https://portal.dnb.de/opac.htm?method=simpleSearch&amp;cqlMode=true&amp;query=idn%3D99882707X</t>
        </is>
      </c>
      <c r="G795" t="inlineStr">
        <is>
          <t>III 73, 2 b</t>
        </is>
      </c>
      <c r="H795" t="inlineStr">
        <is>
          <t>III 73, 2 b</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n">
        <v>0</v>
      </c>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row>
    <row r="796">
      <c r="A796" t="b">
        <v>1</v>
      </c>
      <c r="B796" t="n">
        <v>801</v>
      </c>
      <c r="C796" t="inlineStr">
        <is>
          <t>L-1518-16992209X</t>
        </is>
      </c>
      <c r="D796" t="inlineStr">
        <is>
          <t>1000047687</t>
        </is>
      </c>
      <c r="E796" t="inlineStr">
        <is>
          <t>Aal</t>
        </is>
      </c>
      <c r="F796" t="inlineStr">
        <is>
          <t>https://portal.dnb.de/opac.htm?method=simpleSearch&amp;cqlMode=true&amp;query=idn%3D1000047687</t>
        </is>
      </c>
      <c r="G796" t="inlineStr">
        <is>
          <t>III 73, 2 c</t>
        </is>
      </c>
      <c r="H796" t="inlineStr">
        <is>
          <t>III 73, 2 c</t>
        </is>
      </c>
      <c r="I796" t="inlineStr"/>
      <c r="J796" t="inlineStr"/>
      <c r="K796" t="inlineStr">
        <is>
          <t>bis 42 cm</t>
        </is>
      </c>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is>
          <t>HD</t>
        </is>
      </c>
      <c r="AB796" t="inlineStr"/>
      <c r="AC796" t="inlineStr"/>
      <c r="AD796" t="inlineStr">
        <is>
          <t>f</t>
        </is>
      </c>
      <c r="AE796" t="inlineStr"/>
      <c r="AF796" t="inlineStr"/>
      <c r="AG796" t="inlineStr"/>
      <c r="AH796" t="inlineStr"/>
      <c r="AI796" t="inlineStr">
        <is>
          <t>x</t>
        </is>
      </c>
      <c r="AJ796" t="inlineStr">
        <is>
          <t>Pa</t>
        </is>
      </c>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is>
          <t>80</t>
        </is>
      </c>
      <c r="AY796" t="inlineStr"/>
      <c r="AZ796" t="inlineStr"/>
      <c r="BA796" t="inlineStr"/>
      <c r="BB796" t="inlineStr">
        <is>
          <t>n</t>
        </is>
      </c>
      <c r="BC796" t="n">
        <v>0</v>
      </c>
      <c r="BD796" t="inlineStr"/>
      <c r="BE796" t="inlineStr"/>
      <c r="BF796" t="inlineStr"/>
      <c r="BG796" t="inlineStr"/>
      <c r="BH796" t="inlineStr"/>
      <c r="BI796" t="inlineStr">
        <is>
          <t>x sauer</t>
        </is>
      </c>
      <c r="BJ796" t="inlineStr">
        <is>
          <t>x</t>
        </is>
      </c>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row>
    <row r="797">
      <c r="A797" t="b">
        <v>1</v>
      </c>
      <c r="B797" t="n">
        <v>733</v>
      </c>
      <c r="C797" t="inlineStr">
        <is>
          <t>L-1510-315220503</t>
        </is>
      </c>
      <c r="D797" t="inlineStr">
        <is>
          <t>1066800642</t>
        </is>
      </c>
      <c r="E797" t="inlineStr">
        <is>
          <t>Aaf</t>
        </is>
      </c>
      <c r="F797" t="inlineStr">
        <is>
          <t>https://portal.dnb.de/opac.htm?method=simpleSearch&amp;cqlMode=true&amp;query=idn%3D1066800642</t>
        </is>
      </c>
      <c r="G797" t="inlineStr">
        <is>
          <t>III 73, 3</t>
        </is>
      </c>
      <c r="H797" t="inlineStr">
        <is>
          <t>III 73, 3</t>
        </is>
      </c>
      <c r="I797" t="inlineStr"/>
      <c r="J797" t="inlineStr"/>
      <c r="K797" t="inlineStr">
        <is>
          <t>bis 35 cm</t>
        </is>
      </c>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is>
          <t>HL</t>
        </is>
      </c>
      <c r="AB797" t="inlineStr">
        <is>
          <t>x</t>
        </is>
      </c>
      <c r="AC797" t="inlineStr"/>
      <c r="AD797" t="inlineStr">
        <is>
          <t>f/V</t>
        </is>
      </c>
      <c r="AE797" t="inlineStr"/>
      <c r="AF797" t="inlineStr"/>
      <c r="AG797" t="inlineStr"/>
      <c r="AH797" t="inlineStr"/>
      <c r="AI797" t="inlineStr"/>
      <c r="AJ797" t="inlineStr">
        <is>
          <t>Pa</t>
        </is>
      </c>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is>
          <t>60</t>
        </is>
      </c>
      <c r="AY797" t="inlineStr"/>
      <c r="AZ797" t="inlineStr"/>
      <c r="BA797" t="inlineStr"/>
      <c r="BB797" t="inlineStr">
        <is>
          <t>ja vor</t>
        </is>
      </c>
      <c r="BC797" t="n">
        <v>2</v>
      </c>
      <c r="BD797" t="inlineStr"/>
      <c r="BE797" t="inlineStr"/>
      <c r="BF797" t="inlineStr"/>
      <c r="BG797" t="inlineStr">
        <is>
          <t>x</t>
        </is>
      </c>
      <c r="BH797" t="inlineStr"/>
      <c r="BI797" t="inlineStr"/>
      <c r="BJ797" t="inlineStr"/>
      <c r="BK797" t="inlineStr"/>
      <c r="BL797" t="inlineStr"/>
      <c r="BM797" t="inlineStr"/>
      <c r="BN797" t="inlineStr">
        <is>
          <t>x</t>
        </is>
      </c>
      <c r="BO797" t="inlineStr">
        <is>
          <t>x</t>
        </is>
      </c>
      <c r="BP797" t="inlineStr">
        <is>
          <t>x</t>
        </is>
      </c>
      <c r="BQ797" t="inlineStr"/>
      <c r="BR797" t="inlineStr">
        <is>
          <t>v/h</t>
        </is>
      </c>
      <c r="BS797" t="inlineStr"/>
      <c r="BT797" t="inlineStr"/>
      <c r="BU797" t="inlineStr"/>
      <c r="BV797" t="inlineStr"/>
      <c r="BW797" t="inlineStr"/>
      <c r="BX797" t="inlineStr"/>
      <c r="BY797" t="inlineStr"/>
      <c r="BZ797" t="inlineStr"/>
      <c r="CA797" t="n">
        <v>2</v>
      </c>
      <c r="CB797" t="inlineStr">
        <is>
          <t>loses Leder fixieren, Gelenke ggf. mit JP überfangen</t>
        </is>
      </c>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row>
    <row r="798">
      <c r="A798" t="b">
        <v>1</v>
      </c>
      <c r="B798" t="n">
        <v>734</v>
      </c>
      <c r="C798" t="inlineStr">
        <is>
          <t>L-1512-40695920X</t>
        </is>
      </c>
      <c r="D798" t="inlineStr">
        <is>
          <t>1132641950</t>
        </is>
      </c>
      <c r="E798" t="inlineStr">
        <is>
          <t>Af</t>
        </is>
      </c>
      <c r="F798" t="inlineStr">
        <is>
          <t>https://portal.dnb.de/opac.htm?method=simpleSearch&amp;cqlMode=true&amp;query=idn%3D1132641950</t>
        </is>
      </c>
      <c r="G798" t="inlineStr">
        <is>
          <t>III 73, 4</t>
        </is>
      </c>
      <c r="H798" t="inlineStr">
        <is>
          <t>III 73, 4</t>
        </is>
      </c>
      <c r="I798" t="inlineStr"/>
      <c r="J798" t="inlineStr"/>
      <c r="K798" t="inlineStr">
        <is>
          <t>bis 35 cm</t>
        </is>
      </c>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is>
          <t>HD</t>
        </is>
      </c>
      <c r="AB798" t="inlineStr">
        <is>
          <t>x</t>
        </is>
      </c>
      <c r="AC798" t="inlineStr"/>
      <c r="AD798" t="inlineStr">
        <is>
          <t>f</t>
        </is>
      </c>
      <c r="AE798" t="inlineStr"/>
      <c r="AF798" t="inlineStr"/>
      <c r="AG798" t="inlineStr"/>
      <c r="AH798" t="inlineStr"/>
      <c r="AI798" t="inlineStr"/>
      <c r="AJ798" t="inlineStr">
        <is>
          <t>Pa</t>
        </is>
      </c>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is>
          <t>45</t>
        </is>
      </c>
      <c r="AY798" t="inlineStr"/>
      <c r="AZ798" t="inlineStr"/>
      <c r="BA798" t="inlineStr"/>
      <c r="BB798" t="inlineStr">
        <is>
          <t>n</t>
        </is>
      </c>
      <c r="BC798" t="n">
        <v>0</v>
      </c>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row>
    <row r="799">
      <c r="A799" t="b">
        <v>1</v>
      </c>
      <c r="B799" t="n">
        <v>735</v>
      </c>
      <c r="C799" t="inlineStr">
        <is>
          <t>L-1512-406959226</t>
        </is>
      </c>
      <c r="D799" t="inlineStr">
        <is>
          <t>1132641969</t>
        </is>
      </c>
      <c r="E799" t="inlineStr">
        <is>
          <t>Af</t>
        </is>
      </c>
      <c r="F799" t="inlineStr">
        <is>
          <t>https://portal.dnb.de/opac.htm?method=simpleSearch&amp;cqlMode=true&amp;query=idn%3D1132641969</t>
        </is>
      </c>
      <c r="G799" t="inlineStr">
        <is>
          <t>III 73, 4 (angebunden)</t>
        </is>
      </c>
      <c r="H799" t="inlineStr">
        <is>
          <t>III 73, 4</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n">
        <v>0</v>
      </c>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row>
    <row r="800">
      <c r="A800" t="b">
        <v>1</v>
      </c>
      <c r="B800" t="n">
        <v>736</v>
      </c>
      <c r="C800" t="inlineStr">
        <is>
          <t>L-1507-315465352</t>
        </is>
      </c>
      <c r="D800" t="inlineStr">
        <is>
          <t>1066937516</t>
        </is>
      </c>
      <c r="E800" t="inlineStr">
        <is>
          <t>Aaf</t>
        </is>
      </c>
      <c r="F800" t="inlineStr">
        <is>
          <t>https://portal.dnb.de/opac.htm?method=simpleSearch&amp;cqlMode=true&amp;query=idn%3D1066937516</t>
        </is>
      </c>
      <c r="G800" t="inlineStr">
        <is>
          <t>III 73, 5</t>
        </is>
      </c>
      <c r="H800" t="inlineStr">
        <is>
          <t>III 73, 5</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n">
        <v>0</v>
      </c>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row>
    <row r="801">
      <c r="A801" t="b">
        <v>1</v>
      </c>
      <c r="B801" t="n">
        <v>737</v>
      </c>
      <c r="C801" t="inlineStr">
        <is>
          <t>L-1548-315200790</t>
        </is>
      </c>
      <c r="D801" t="inlineStr">
        <is>
          <t>1066778833</t>
        </is>
      </c>
      <c r="E801" t="inlineStr">
        <is>
          <t>Aaf</t>
        </is>
      </c>
      <c r="F801" t="inlineStr">
        <is>
          <t>https://portal.dnb.de/opac.htm?method=simpleSearch&amp;cqlMode=true&amp;query=idn%3D1066778833</t>
        </is>
      </c>
      <c r="G801" t="inlineStr">
        <is>
          <t>III 73, 6</t>
        </is>
      </c>
      <c r="H801" t="inlineStr">
        <is>
          <t>III 73, 6</t>
        </is>
      </c>
      <c r="I801" t="inlineStr"/>
      <c r="J801" t="inlineStr"/>
      <c r="K801" t="inlineStr">
        <is>
          <t>bis 35 cm</t>
        </is>
      </c>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is>
          <t>HD</t>
        </is>
      </c>
      <c r="AB801" t="inlineStr"/>
      <c r="AC801" t="inlineStr">
        <is>
          <t>x</t>
        </is>
      </c>
      <c r="AD801" t="inlineStr">
        <is>
          <t>f</t>
        </is>
      </c>
      <c r="AE801" t="inlineStr"/>
      <c r="AF801" t="inlineStr"/>
      <c r="AG801" t="inlineStr"/>
      <c r="AH801" t="inlineStr"/>
      <c r="AI801" t="inlineStr"/>
      <c r="AJ801" t="inlineStr">
        <is>
          <t>Pa</t>
        </is>
      </c>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is>
          <t>110</t>
        </is>
      </c>
      <c r="AY801" t="inlineStr"/>
      <c r="AZ801" t="inlineStr"/>
      <c r="BA801" t="inlineStr"/>
      <c r="BB801" t="inlineStr">
        <is>
          <t>n</t>
        </is>
      </c>
      <c r="BC801" t="n">
        <v>0</v>
      </c>
      <c r="BD801" t="inlineStr"/>
      <c r="BE801" t="inlineStr">
        <is>
          <t>Gewebe</t>
        </is>
      </c>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row>
    <row r="802">
      <c r="A802" t="b">
        <v>1</v>
      </c>
      <c r="B802" t="n">
        <v>820</v>
      </c>
      <c r="C802" t="inlineStr">
        <is>
          <t>L-1545-154505285</t>
        </is>
      </c>
      <c r="D802" t="inlineStr">
        <is>
          <t>994098219</t>
        </is>
      </c>
      <c r="E802" t="inlineStr">
        <is>
          <t>Afl</t>
        </is>
      </c>
      <c r="F802" t="inlineStr">
        <is>
          <t>https://portal.dnb.de/opac.htm?method=simpleSearch&amp;cqlMode=true&amp;query=idn%3D994098219</t>
        </is>
      </c>
      <c r="G802" t="inlineStr">
        <is>
          <t>III 73, 6 a</t>
        </is>
      </c>
      <c r="H802" t="inlineStr">
        <is>
          <t>III 73, 6 a</t>
        </is>
      </c>
      <c r="I802" t="inlineStr"/>
      <c r="J802" t="inlineStr"/>
      <c r="K802" t="inlineStr">
        <is>
          <t>bis 35 cm</t>
        </is>
      </c>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is>
          <t>HD</t>
        </is>
      </c>
      <c r="AB802" t="inlineStr"/>
      <c r="AC802" t="inlineStr">
        <is>
          <t>x</t>
        </is>
      </c>
      <c r="AD802" t="inlineStr">
        <is>
          <t>f</t>
        </is>
      </c>
      <c r="AE802" t="inlineStr"/>
      <c r="AF802" t="inlineStr"/>
      <c r="AG802" t="inlineStr"/>
      <c r="AH802" t="inlineStr"/>
      <c r="AI802" t="inlineStr"/>
      <c r="AJ802" t="inlineStr">
        <is>
          <t>Pa</t>
        </is>
      </c>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is>
          <t>80</t>
        </is>
      </c>
      <c r="AY802" t="inlineStr"/>
      <c r="AZ802" t="inlineStr"/>
      <c r="BA802" t="inlineStr"/>
      <c r="BB802" t="inlineStr">
        <is>
          <t>n</t>
        </is>
      </c>
      <c r="BC802" t="n">
        <v>0</v>
      </c>
      <c r="BD802" t="inlineStr"/>
      <c r="BE802" t="inlineStr">
        <is>
          <t>Gewebe</t>
        </is>
      </c>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row>
    <row r="803">
      <c r="A803" t="b">
        <v>1</v>
      </c>
      <c r="B803" t="n">
        <v>819</v>
      </c>
      <c r="C803" t="inlineStr">
        <is>
          <t>L-1544-154505633</t>
        </is>
      </c>
      <c r="D803" t="inlineStr">
        <is>
          <t>99409843X</t>
        </is>
      </c>
      <c r="E803" t="inlineStr">
        <is>
          <t>Afl</t>
        </is>
      </c>
      <c r="F803" t="inlineStr">
        <is>
          <t>https://portal.dnb.de/opac.htm?method=simpleSearch&amp;cqlMode=true&amp;query=idn%3D99409843X</t>
        </is>
      </c>
      <c r="G803" t="inlineStr">
        <is>
          <t>III 73, 6 a (angebunden)</t>
        </is>
      </c>
      <c r="H803" t="inlineStr">
        <is>
          <t>III 73, 6 a</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n">
        <v>0</v>
      </c>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c r="CQ803" t="inlineStr"/>
      <c r="CR803" t="inlineStr"/>
      <c r="CS803" t="inlineStr"/>
      <c r="CT803" t="inlineStr"/>
      <c r="CU803" t="inlineStr"/>
    </row>
    <row r="804">
      <c r="A804" t="b">
        <v>1</v>
      </c>
      <c r="B804" t="n">
        <v>738</v>
      </c>
      <c r="C804" t="inlineStr">
        <is>
          <t>L-1502-154136255</t>
        </is>
      </c>
      <c r="D804" t="inlineStr">
        <is>
          <t>993994350</t>
        </is>
      </c>
      <c r="E804" t="inlineStr">
        <is>
          <t>Afl</t>
        </is>
      </c>
      <c r="F804" t="inlineStr">
        <is>
          <t>https://portal.dnb.de/opac.htm?method=simpleSearch&amp;cqlMode=true&amp;query=idn%3D993994350</t>
        </is>
      </c>
      <c r="G804" t="inlineStr">
        <is>
          <t>III 73, 7</t>
        </is>
      </c>
      <c r="H804" t="inlineStr">
        <is>
          <t>III 73, 7</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n">
        <v>0</v>
      </c>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c r="CU804" t="inlineStr"/>
    </row>
    <row r="805">
      <c r="A805" t="b">
        <v>1</v>
      </c>
      <c r="B805" t="n">
        <v>739</v>
      </c>
      <c r="C805" t="inlineStr">
        <is>
          <t>L-1502-154136115</t>
        </is>
      </c>
      <c r="D805" t="inlineStr">
        <is>
          <t>993994253</t>
        </is>
      </c>
      <c r="E805" t="inlineStr">
        <is>
          <t>Afl</t>
        </is>
      </c>
      <c r="F805" t="inlineStr">
        <is>
          <t>https://portal.dnb.de/opac.htm?method=simpleSearch&amp;cqlMode=true&amp;query=idn%3D993994253</t>
        </is>
      </c>
      <c r="G805" t="inlineStr">
        <is>
          <t>III 73, 7</t>
        </is>
      </c>
      <c r="H805" t="inlineStr">
        <is>
          <t>III 73, 7</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n">
        <v>0</v>
      </c>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row>
    <row r="806">
      <c r="A806" t="b">
        <v>0</v>
      </c>
      <c r="B806" t="n">
        <v>740</v>
      </c>
      <c r="C806" t="inlineStr">
        <is>
          <t>L-1502-332794555</t>
        </is>
      </c>
      <c r="D806" t="inlineStr">
        <is>
          <t>1075286875</t>
        </is>
      </c>
      <c r="E806" t="inlineStr"/>
      <c r="F806" t="inlineStr">
        <is>
          <t>https://portal.dnb.de/opac.htm?method=simpleSearch&amp;cqlMode=true&amp;query=idn%3D1075286875</t>
        </is>
      </c>
      <c r="G806" t="inlineStr">
        <is>
          <t>III 73, 8</t>
        </is>
      </c>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n">
        <v>0</v>
      </c>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row>
    <row r="807">
      <c r="A807" t="b">
        <v>0</v>
      </c>
      <c r="B807" t="n">
        <v>741</v>
      </c>
      <c r="C807" t="inlineStr">
        <is>
          <t>L-1503-31508166X</t>
        </is>
      </c>
      <c r="D807" t="inlineStr">
        <is>
          <t>1066694087</t>
        </is>
      </c>
      <c r="E807" t="inlineStr"/>
      <c r="F807" t="inlineStr">
        <is>
          <t>https://portal.dnb.de/opac.htm?method=simpleSearch&amp;cqlMode=true&amp;query=idn%3D1066694087</t>
        </is>
      </c>
      <c r="G807" t="inlineStr">
        <is>
          <t>III 73, 9</t>
        </is>
      </c>
      <c r="H807" t="inlineStr"/>
      <c r="I807" t="inlineStr"/>
      <c r="J807" t="inlineStr">
        <is>
          <t>Ledereinband, Schließen, erhabene Buchbeschläge</t>
        </is>
      </c>
      <c r="K807" t="inlineStr">
        <is>
          <t>bis 35 cm</t>
        </is>
      </c>
      <c r="L807" t="inlineStr">
        <is>
          <t>80° bis 110°, einseitig digitalisierbar?</t>
        </is>
      </c>
      <c r="M807" t="inlineStr">
        <is>
          <t>fester Rücken mit Schmuckprägung, stark brüchiges Einbandmaterial</t>
        </is>
      </c>
      <c r="N807" t="inlineStr"/>
      <c r="O807" t="inlineStr">
        <is>
          <t>Buchschuh</t>
        </is>
      </c>
      <c r="P807" t="inlineStr">
        <is>
          <t>Nein, Signaturfahne austauschen</t>
        </is>
      </c>
      <c r="Q807" t="n">
        <v>3</v>
      </c>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n">
        <v>0</v>
      </c>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c r="CQ807" t="inlineStr"/>
      <c r="CR807" t="inlineStr"/>
      <c r="CS807" t="inlineStr"/>
      <c r="CT807" t="inlineStr"/>
      <c r="CU807" t="inlineStr"/>
    </row>
    <row r="808">
      <c r="A808" t="b">
        <v>1</v>
      </c>
      <c r="B808" t="inlineStr"/>
      <c r="C808" t="inlineStr">
        <is>
          <t>L-9999-414171306</t>
        </is>
      </c>
      <c r="D808" t="inlineStr">
        <is>
          <t>1137888938</t>
        </is>
      </c>
      <c r="E808" t="inlineStr">
        <is>
          <t>Qd</t>
        </is>
      </c>
      <c r="F808" t="inlineStr"/>
      <c r="G808" t="inlineStr">
        <is>
          <t>III 73, 9</t>
        </is>
      </c>
      <c r="H808" t="inlineStr">
        <is>
          <t>III 73, 9</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row>
    <row r="809">
      <c r="A809" t="b">
        <v>0</v>
      </c>
      <c r="B809" t="n">
        <v>821</v>
      </c>
      <c r="C809" t="inlineStr">
        <is>
          <t>L-1503-670825824</t>
        </is>
      </c>
      <c r="D809" t="inlineStr">
        <is>
          <t>1208806262</t>
        </is>
      </c>
      <c r="E809" t="inlineStr"/>
      <c r="F809" t="inlineStr">
        <is>
          <t>https://portal.dnb.de/opac.htm?method=simpleSearch&amp;cqlMode=true&amp;query=idn%3D1208806262</t>
        </is>
      </c>
      <c r="G809" t="inlineStr">
        <is>
          <t>III 73, 9 (1. angebundenes Werk)</t>
        </is>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n">
        <v>0</v>
      </c>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c r="CQ809" t="inlineStr"/>
      <c r="CR809" t="inlineStr"/>
      <c r="CS809" t="inlineStr"/>
      <c r="CT809" t="inlineStr"/>
      <c r="CU809" t="inlineStr"/>
    </row>
    <row r="810">
      <c r="A810" t="b">
        <v>0</v>
      </c>
      <c r="B810" t="n">
        <v>822</v>
      </c>
      <c r="C810" t="inlineStr">
        <is>
          <t>L-1503-670825719</t>
        </is>
      </c>
      <c r="D810" t="inlineStr">
        <is>
          <t>1208806092</t>
        </is>
      </c>
      <c r="E810" t="inlineStr"/>
      <c r="F810" t="inlineStr">
        <is>
          <t>https://portal.dnb.de/opac.htm?method=simpleSearch&amp;cqlMode=true&amp;query=idn%3D1208806092</t>
        </is>
      </c>
      <c r="G810" t="inlineStr">
        <is>
          <t>III 73, 9 (2. angebundenes Werk)</t>
        </is>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n">
        <v>0</v>
      </c>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row>
    <row r="811">
      <c r="A811" t="b">
        <v>0</v>
      </c>
      <c r="B811" t="inlineStr"/>
      <c r="C811" t="inlineStr"/>
      <c r="D811" t="inlineStr"/>
      <c r="E811" t="inlineStr"/>
      <c r="F811" t="inlineStr"/>
      <c r="G811" t="inlineStr">
        <is>
          <t>III 73, 11</t>
        </is>
      </c>
      <c r="H811" t="inlineStr"/>
      <c r="I811" t="inlineStr"/>
      <c r="J811" t="inlineStr">
        <is>
          <t>Ledereinband, Schließen, erhabene Buchbeschläge</t>
        </is>
      </c>
      <c r="K811" t="inlineStr"/>
      <c r="L811" t="inlineStr"/>
      <c r="M811" t="inlineStr"/>
      <c r="N811" t="inlineStr"/>
      <c r="O811" t="inlineStr">
        <is>
          <t>Kassette</t>
        </is>
      </c>
      <c r="P811" t="inlineStr">
        <is>
          <t>Nein</t>
        </is>
      </c>
      <c r="Q811" t="inlineStr"/>
      <c r="R811" t="inlineStr"/>
      <c r="S811" t="inlineStr">
        <is>
          <t>Band steht in Austellung</t>
        </is>
      </c>
      <c r="T811" t="inlineStr"/>
      <c r="U811" t="inlineStr"/>
      <c r="V811" t="inlineStr">
        <is>
          <t>DA</t>
        </is>
      </c>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n">
        <v>0</v>
      </c>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row>
    <row r="812">
      <c r="A812" t="b">
        <v>0</v>
      </c>
      <c r="B812" t="n">
        <v>791</v>
      </c>
      <c r="C812" t="inlineStr">
        <is>
          <t>L-1509-31518079X</t>
        </is>
      </c>
      <c r="D812" t="inlineStr">
        <is>
          <t>1066758131</t>
        </is>
      </c>
      <c r="E812" t="inlineStr"/>
      <c r="F812" t="inlineStr">
        <is>
          <t>https://portal.dnb.de/opac.htm?method=simpleSearch&amp;cqlMode=true&amp;query=idn%3D1066758131</t>
        </is>
      </c>
      <c r="G812" t="inlineStr">
        <is>
          <t>III 73, 11 @</t>
        </is>
      </c>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n">
        <v>0</v>
      </c>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c r="CQ812" t="inlineStr"/>
      <c r="CR812" t="inlineStr"/>
      <c r="CS812" t="inlineStr"/>
      <c r="CT812" t="inlineStr"/>
      <c r="CU812" t="inlineStr"/>
    </row>
    <row r="813">
      <c r="A813" t="b">
        <v>0</v>
      </c>
      <c r="B813" t="n">
        <v>742</v>
      </c>
      <c r="C813" t="inlineStr">
        <is>
          <t>L-1509-315337001</t>
        </is>
      </c>
      <c r="D813" t="inlineStr">
        <is>
          <t>1066879400</t>
        </is>
      </c>
      <c r="E813" t="inlineStr"/>
      <c r="F813" t="inlineStr">
        <is>
          <t>https://portal.dnb.de/opac.htm?method=simpleSearch&amp;cqlMode=true&amp;query=idn%3D1066879400</t>
        </is>
      </c>
      <c r="G813" t="inlineStr">
        <is>
          <t>III 73, 12</t>
        </is>
      </c>
      <c r="H813" t="inlineStr"/>
      <c r="I813" t="inlineStr"/>
      <c r="J813" t="inlineStr">
        <is>
          <t>Halbledereinband</t>
        </is>
      </c>
      <c r="K813" t="inlineStr">
        <is>
          <t>bis 25 cm</t>
        </is>
      </c>
      <c r="L813" t="inlineStr">
        <is>
          <t>80° bis 110°, einseitig digitalisierbar?</t>
        </is>
      </c>
      <c r="M813" t="inlineStr">
        <is>
          <t>hohler Rücken, Schrift bis in den Falz</t>
        </is>
      </c>
      <c r="N813" t="inlineStr"/>
      <c r="O813" t="inlineStr"/>
      <c r="P813" t="inlineStr">
        <is>
          <t>Signaturfahne austauschen</t>
        </is>
      </c>
      <c r="Q813" t="n">
        <v>0</v>
      </c>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n">
        <v>0</v>
      </c>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c r="CQ813" t="inlineStr"/>
      <c r="CR813" t="inlineStr"/>
      <c r="CS813" t="inlineStr"/>
      <c r="CT813" t="inlineStr"/>
      <c r="CU813" t="inlineStr"/>
    </row>
    <row r="814">
      <c r="A814" t="b">
        <v>1</v>
      </c>
      <c r="B814" t="inlineStr"/>
      <c r="C814" t="inlineStr">
        <is>
          <t>L-9999-413881482</t>
        </is>
      </c>
      <c r="D814" t="inlineStr">
        <is>
          <t>113772692X</t>
        </is>
      </c>
      <c r="E814" t="inlineStr">
        <is>
          <t>Qd</t>
        </is>
      </c>
      <c r="F814" t="inlineStr"/>
      <c r="G814" t="inlineStr">
        <is>
          <t>III 73, 12</t>
        </is>
      </c>
      <c r="H814" t="inlineStr">
        <is>
          <t>III 73, 12</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c r="CQ814" t="inlineStr"/>
      <c r="CR814" t="inlineStr"/>
      <c r="CS814" t="inlineStr"/>
      <c r="CT814" t="inlineStr"/>
      <c r="CU814" t="inlineStr"/>
    </row>
    <row r="815">
      <c r="A815" t="b">
        <v>0</v>
      </c>
      <c r="B815" t="n">
        <v>792</v>
      </c>
      <c r="C815" t="inlineStr">
        <is>
          <t>L-1509-670032476</t>
        </is>
      </c>
      <c r="D815" t="inlineStr">
        <is>
          <t>1208353780</t>
        </is>
      </c>
      <c r="E815" t="inlineStr"/>
      <c r="F815" t="inlineStr">
        <is>
          <t>https://portal.dnb.de/opac.htm?method=simpleSearch&amp;cqlMode=true&amp;query=idn%3D1208353780</t>
        </is>
      </c>
      <c r="G815" t="inlineStr">
        <is>
          <t>III 73, 12 (1. angebundenes Werk)</t>
        </is>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n">
        <v>0</v>
      </c>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c r="CU815" t="inlineStr"/>
    </row>
    <row r="816">
      <c r="A816" t="b">
        <v>0</v>
      </c>
      <c r="B816" t="n">
        <v>793</v>
      </c>
      <c r="C816" t="inlineStr">
        <is>
          <t>L-1510-670032921</t>
        </is>
      </c>
      <c r="D816" t="inlineStr">
        <is>
          <t>1208354345</t>
        </is>
      </c>
      <c r="E816" t="inlineStr"/>
      <c r="F816" t="inlineStr">
        <is>
          <t>https://portal.dnb.de/opac.htm?method=simpleSearch&amp;cqlMode=true&amp;query=idn%3D1208354345</t>
        </is>
      </c>
      <c r="G816" t="inlineStr">
        <is>
          <t>III 73, 12 (2. angebundenes Werk)</t>
        </is>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n">
        <v>0</v>
      </c>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row>
    <row r="817">
      <c r="A817" t="b">
        <v>0</v>
      </c>
      <c r="B817" t="n">
        <v>794</v>
      </c>
      <c r="C817" t="inlineStr">
        <is>
          <t>L-1509-670032875</t>
        </is>
      </c>
      <c r="D817" t="inlineStr">
        <is>
          <t>1208354302</t>
        </is>
      </c>
      <c r="E817" t="inlineStr"/>
      <c r="F817" t="inlineStr">
        <is>
          <t>https://portal.dnb.de/opac.htm?method=simpleSearch&amp;cqlMode=true&amp;query=idn%3D1208354302</t>
        </is>
      </c>
      <c r="G817" t="inlineStr">
        <is>
          <t>III 73, 12 (3. angebundenes Werk)</t>
        </is>
      </c>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n">
        <v>0</v>
      </c>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c r="CQ817" t="inlineStr"/>
      <c r="CR817" t="inlineStr"/>
      <c r="CS817" t="inlineStr"/>
      <c r="CT817" t="inlineStr"/>
      <c r="CU817" t="inlineStr"/>
    </row>
    <row r="818">
      <c r="A818" t="b">
        <v>1</v>
      </c>
      <c r="B818" t="n">
        <v>795</v>
      </c>
      <c r="C818" t="inlineStr">
        <is>
          <t>L-1531-163758182</t>
        </is>
      </c>
      <c r="D818" t="inlineStr">
        <is>
          <t>997386355</t>
        </is>
      </c>
      <c r="E818" t="inlineStr">
        <is>
          <t>Aal</t>
        </is>
      </c>
      <c r="F818" t="inlineStr">
        <is>
          <t>https://portal.dnb.de/opac.htm?method=simpleSearch&amp;cqlMode=true&amp;query=idn%3D997386355</t>
        </is>
      </c>
      <c r="G818" t="inlineStr">
        <is>
          <t>III 73, 12 b</t>
        </is>
      </c>
      <c r="H818" t="inlineStr">
        <is>
          <t>III 73, 12 b</t>
        </is>
      </c>
      <c r="I818" t="inlineStr"/>
      <c r="J818" t="inlineStr">
        <is>
          <t>Ledereinband</t>
        </is>
      </c>
      <c r="K818" t="inlineStr">
        <is>
          <t>bis 25 cm</t>
        </is>
      </c>
      <c r="L818" t="inlineStr">
        <is>
          <t>80° bis 110°, einseitig digitalisierbar?</t>
        </is>
      </c>
      <c r="M818" t="inlineStr">
        <is>
          <t>Schrift bis in den Falz, hohler Rücken</t>
        </is>
      </c>
      <c r="N818" t="inlineStr"/>
      <c r="O818" t="inlineStr">
        <is>
          <t>Schuber</t>
        </is>
      </c>
      <c r="P818" t="inlineStr">
        <is>
          <t>Nein</t>
        </is>
      </c>
      <c r="Q818" t="n">
        <v>0</v>
      </c>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n">
        <v>0</v>
      </c>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row>
    <row r="819">
      <c r="A819" t="b">
        <v>0</v>
      </c>
      <c r="B819" t="n">
        <v>743</v>
      </c>
      <c r="C819" t="inlineStr">
        <is>
          <t>L-1504-154135763</t>
        </is>
      </c>
      <c r="D819" t="inlineStr">
        <is>
          <t>993993958</t>
        </is>
      </c>
      <c r="E819" t="inlineStr"/>
      <c r="F819" t="inlineStr">
        <is>
          <t>https://portal.dnb.de/opac.htm?method=simpleSearch&amp;cqlMode=true&amp;query=idn%3D993993958</t>
        </is>
      </c>
      <c r="G819" t="inlineStr">
        <is>
          <t>III 73, 13</t>
        </is>
      </c>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n">
        <v>0</v>
      </c>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row>
    <row r="820">
      <c r="A820" t="b">
        <v>1</v>
      </c>
      <c r="B820" t="n">
        <v>744</v>
      </c>
      <c r="C820" t="inlineStr">
        <is>
          <t>L-1505-315174781</t>
        </is>
      </c>
      <c r="D820" t="inlineStr">
        <is>
          <t>1066752419</t>
        </is>
      </c>
      <c r="E820" t="inlineStr">
        <is>
          <t>Aaf</t>
        </is>
      </c>
      <c r="F820" t="inlineStr">
        <is>
          <t>https://portal.dnb.de/opac.htm?method=simpleSearch&amp;cqlMode=true&amp;query=idn%3D1066752419</t>
        </is>
      </c>
      <c r="G820" t="inlineStr">
        <is>
          <t>III 73, 14</t>
        </is>
      </c>
      <c r="H820" t="inlineStr">
        <is>
          <t>III 73, 14</t>
        </is>
      </c>
      <c r="I820" t="inlineStr">
        <is>
          <t>X</t>
        </is>
      </c>
      <c r="J820" t="inlineStr">
        <is>
          <t>Gewebeeinband, Schließen, erhabene Buchbeschläge</t>
        </is>
      </c>
      <c r="K820" t="inlineStr">
        <is>
          <t>bis 25 cm</t>
        </is>
      </c>
      <c r="L820" t="inlineStr">
        <is>
          <t>180°</t>
        </is>
      </c>
      <c r="M820" t="inlineStr">
        <is>
          <t>hohler Rücken</t>
        </is>
      </c>
      <c r="N820" t="inlineStr"/>
      <c r="O820" t="inlineStr">
        <is>
          <t>Buchschuh</t>
        </is>
      </c>
      <c r="P820" t="inlineStr">
        <is>
          <t>Nein, Signaturfahne austauschen</t>
        </is>
      </c>
      <c r="Q820" t="n">
        <v>0</v>
      </c>
      <c r="R820" t="inlineStr"/>
      <c r="S820" t="inlineStr">
        <is>
          <t>mit Blindmaterial</t>
        </is>
      </c>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n">
        <v>0</v>
      </c>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c r="CU820" t="inlineStr"/>
    </row>
    <row r="821">
      <c r="A821" t="b">
        <v>1</v>
      </c>
      <c r="B821" t="n">
        <v>745</v>
      </c>
      <c r="C821" t="inlineStr">
        <is>
          <t>L-1506-315208791</t>
        </is>
      </c>
      <c r="D821" t="inlineStr">
        <is>
          <t>1066787409</t>
        </is>
      </c>
      <c r="E821" t="inlineStr">
        <is>
          <t>Aaf</t>
        </is>
      </c>
      <c r="F821" t="inlineStr">
        <is>
          <t>https://portal.dnb.de/opac.htm?method=simpleSearch&amp;cqlMode=true&amp;query=idn%3D1066787409</t>
        </is>
      </c>
      <c r="G821" t="inlineStr">
        <is>
          <t>III 73, 15</t>
        </is>
      </c>
      <c r="H821" t="inlineStr">
        <is>
          <t>III 73, 15</t>
        </is>
      </c>
      <c r="I821" t="inlineStr">
        <is>
          <t>X</t>
        </is>
      </c>
      <c r="J821" t="inlineStr">
        <is>
          <t>Pergamentband</t>
        </is>
      </c>
      <c r="K821" t="inlineStr">
        <is>
          <t>bis 25 cm</t>
        </is>
      </c>
      <c r="L821" t="inlineStr">
        <is>
          <t>80° bis 110°, einseitig digitalisierbar?</t>
        </is>
      </c>
      <c r="M821" t="inlineStr">
        <is>
          <t>hohler Rücken</t>
        </is>
      </c>
      <c r="N821" t="inlineStr"/>
      <c r="O821" t="inlineStr">
        <is>
          <t>Kassette</t>
        </is>
      </c>
      <c r="P821" t="inlineStr">
        <is>
          <t>Nein</t>
        </is>
      </c>
      <c r="Q821" t="n">
        <v>0</v>
      </c>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n">
        <v>0</v>
      </c>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c r="CU821" t="inlineStr"/>
    </row>
    <row r="822">
      <c r="A822" t="b">
        <v>1</v>
      </c>
      <c r="B822" t="n">
        <v>746</v>
      </c>
      <c r="C822" t="inlineStr">
        <is>
          <t>L-1507-315208481</t>
        </is>
      </c>
      <c r="D822" t="inlineStr">
        <is>
          <t>1066787018</t>
        </is>
      </c>
      <c r="E822" t="inlineStr">
        <is>
          <t>Aaf</t>
        </is>
      </c>
      <c r="F822" t="inlineStr">
        <is>
          <t>https://portal.dnb.de/opac.htm?method=simpleSearch&amp;cqlMode=true&amp;query=idn%3D1066787018</t>
        </is>
      </c>
      <c r="G822" t="inlineStr">
        <is>
          <t>III 73, 16</t>
        </is>
      </c>
      <c r="H822" t="inlineStr">
        <is>
          <t>III 73, 16</t>
        </is>
      </c>
      <c r="I822" t="inlineStr">
        <is>
          <t>X</t>
        </is>
      </c>
      <c r="J822" t="inlineStr">
        <is>
          <t>Ledereinband, Schließen, erhabene Buchbeschläge</t>
        </is>
      </c>
      <c r="K822" t="inlineStr">
        <is>
          <t>bis 25 cm</t>
        </is>
      </c>
      <c r="L822" t="inlineStr">
        <is>
          <t>80° bis 110°, einseitig digitalisierbar?</t>
        </is>
      </c>
      <c r="M822" t="inlineStr">
        <is>
          <t>hohler Rücken</t>
        </is>
      </c>
      <c r="N822" t="inlineStr"/>
      <c r="O822" t="inlineStr">
        <is>
          <t>Buchschuh</t>
        </is>
      </c>
      <c r="P822" t="inlineStr">
        <is>
          <t>Nein, Signaturfahne austauschen</t>
        </is>
      </c>
      <c r="Q822" t="n">
        <v>1</v>
      </c>
      <c r="R822" t="inlineStr"/>
      <c r="S822" t="inlineStr">
        <is>
          <t>mit Blindmaterial</t>
        </is>
      </c>
      <c r="T822" t="inlineStr"/>
      <c r="U822" t="inlineStr"/>
      <c r="V822" t="inlineStr"/>
      <c r="W822" t="inlineStr"/>
      <c r="X822" t="inlineStr"/>
      <c r="Y822" t="inlineStr"/>
      <c r="Z822" t="inlineStr"/>
      <c r="AA822" t="inlineStr">
        <is>
          <t>L</t>
        </is>
      </c>
      <c r="AB822" t="inlineStr">
        <is>
          <t>x</t>
        </is>
      </c>
      <c r="AC822" t="inlineStr"/>
      <c r="AD822" t="inlineStr">
        <is>
          <t>h/E</t>
        </is>
      </c>
      <c r="AE822" t="inlineStr"/>
      <c r="AF822" t="inlineStr"/>
      <c r="AG822" t="inlineStr"/>
      <c r="AH822" t="inlineStr"/>
      <c r="AI822" t="inlineStr"/>
      <c r="AJ822" t="inlineStr">
        <is>
          <t>Pa</t>
        </is>
      </c>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is>
          <t>80</t>
        </is>
      </c>
      <c r="AY822" t="inlineStr"/>
      <c r="AZ822" t="inlineStr"/>
      <c r="BA822" t="inlineStr"/>
      <c r="BB822" t="inlineStr">
        <is>
          <t>n</t>
        </is>
      </c>
      <c r="BC822" t="n">
        <v>0</v>
      </c>
      <c r="BD822" t="inlineStr"/>
      <c r="BE822" t="inlineStr"/>
      <c r="BF822" t="inlineStr"/>
      <c r="BG822" t="inlineStr">
        <is>
          <t>x</t>
        </is>
      </c>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c r="CU822" t="inlineStr"/>
    </row>
    <row r="823">
      <c r="A823" t="b">
        <v>1</v>
      </c>
      <c r="B823" t="n">
        <v>747</v>
      </c>
      <c r="C823" t="inlineStr">
        <is>
          <t>L-1514-315308478</t>
        </is>
      </c>
      <c r="D823" t="inlineStr">
        <is>
          <t>1066849463</t>
        </is>
      </c>
      <c r="E823" t="inlineStr">
        <is>
          <t>Aaf</t>
        </is>
      </c>
      <c r="F823" t="inlineStr">
        <is>
          <t>https://portal.dnb.de/opac.htm?method=simpleSearch&amp;cqlMode=true&amp;query=idn%3D1066849463</t>
        </is>
      </c>
      <c r="G823" t="inlineStr">
        <is>
          <t>III 73, 17</t>
        </is>
      </c>
      <c r="H823" t="inlineStr">
        <is>
          <t>III 73, 17</t>
        </is>
      </c>
      <c r="I823" t="inlineStr">
        <is>
          <t>X</t>
        </is>
      </c>
      <c r="J823" t="inlineStr">
        <is>
          <t>Gewebeeinband, Schließen, erhabene Buchbeschläge</t>
        </is>
      </c>
      <c r="K823" t="inlineStr">
        <is>
          <t>bis 25 cm</t>
        </is>
      </c>
      <c r="L823" t="inlineStr">
        <is>
          <t>80° bis 110°, einseitig digitalisierbar?</t>
        </is>
      </c>
      <c r="M823" t="inlineStr">
        <is>
          <t>hohler Rücken</t>
        </is>
      </c>
      <c r="N823" t="inlineStr"/>
      <c r="O823" t="inlineStr">
        <is>
          <t>Buchschuh</t>
        </is>
      </c>
      <c r="P823" t="inlineStr">
        <is>
          <t>Nein, Signaturfahne austauschen</t>
        </is>
      </c>
      <c r="Q823" t="n">
        <v>1</v>
      </c>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n">
        <v>0</v>
      </c>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row>
    <row r="824">
      <c r="A824" t="b">
        <v>1</v>
      </c>
      <c r="B824" t="n">
        <v>748</v>
      </c>
      <c r="C824" t="inlineStr">
        <is>
          <t>L-1513-315294841</t>
        </is>
      </c>
      <c r="D824" t="inlineStr">
        <is>
          <t>1066834903</t>
        </is>
      </c>
      <c r="E824" t="inlineStr">
        <is>
          <t>Aaf</t>
        </is>
      </c>
      <c r="F824" t="inlineStr">
        <is>
          <t>https://portal.dnb.de/opac.htm?method=simpleSearch&amp;cqlMode=true&amp;query=idn%3D1066834903</t>
        </is>
      </c>
      <c r="G824" t="inlineStr">
        <is>
          <t>III 73, 18</t>
        </is>
      </c>
      <c r="H824" t="inlineStr">
        <is>
          <t>III 73, 18</t>
        </is>
      </c>
      <c r="I824" t="inlineStr"/>
      <c r="J824" t="inlineStr"/>
      <c r="K824" t="inlineStr">
        <is>
          <t>bis 35 cm</t>
        </is>
      </c>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is>
          <t>Pg</t>
        </is>
      </c>
      <c r="AB824" t="inlineStr"/>
      <c r="AC824" t="inlineStr">
        <is>
          <t>x</t>
        </is>
      </c>
      <c r="AD824" t="inlineStr">
        <is>
          <t>h/E</t>
        </is>
      </c>
      <c r="AE824" t="inlineStr"/>
      <c r="AF824" t="inlineStr"/>
      <c r="AG824" t="inlineStr"/>
      <c r="AH824" t="inlineStr"/>
      <c r="AI824" t="inlineStr"/>
      <c r="AJ824" t="inlineStr">
        <is>
          <t>Pa</t>
        </is>
      </c>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is>
          <t>max 110</t>
        </is>
      </c>
      <c r="AY824" t="inlineStr"/>
      <c r="AZ824" t="inlineStr"/>
      <c r="BA824" t="inlineStr"/>
      <c r="BB824" t="inlineStr">
        <is>
          <t>n</t>
        </is>
      </c>
      <c r="BC824" t="n">
        <v>0</v>
      </c>
      <c r="BD824" t="inlineStr"/>
      <c r="BE824" t="inlineStr">
        <is>
          <t>Gewebe</t>
        </is>
      </c>
      <c r="BF824" t="inlineStr"/>
      <c r="BG824" t="inlineStr"/>
      <c r="BH824" t="inlineStr"/>
      <c r="BI824" t="inlineStr"/>
      <c r="BJ824" t="inlineStr"/>
      <c r="BK824" t="inlineStr">
        <is>
          <t>Originaleinband liegt der Kassette bei</t>
        </is>
      </c>
      <c r="BL824" t="inlineStr">
        <is>
          <t>x max 110</t>
        </is>
      </c>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row>
    <row r="825">
      <c r="A825" t="b">
        <v>1</v>
      </c>
      <c r="B825" t="n">
        <v>749</v>
      </c>
      <c r="C825" t="inlineStr">
        <is>
          <t>L-1529-315318066</t>
        </is>
      </c>
      <c r="D825" t="inlineStr">
        <is>
          <t>1066859361</t>
        </is>
      </c>
      <c r="E825" t="inlineStr">
        <is>
          <t>Aaf</t>
        </is>
      </c>
      <c r="F825" t="inlineStr">
        <is>
          <t>https://portal.dnb.de/opac.htm?method=simpleSearch&amp;cqlMode=true&amp;query=idn%3D1066859361</t>
        </is>
      </c>
      <c r="G825" t="inlineStr">
        <is>
          <t>III 73, 19</t>
        </is>
      </c>
      <c r="H825" t="inlineStr">
        <is>
          <t>III 73, 19</t>
        </is>
      </c>
      <c r="I825" t="inlineStr">
        <is>
          <t>X</t>
        </is>
      </c>
      <c r="J825" t="inlineStr">
        <is>
          <t>Ledereinband</t>
        </is>
      </c>
      <c r="K825" t="inlineStr">
        <is>
          <t>bis 25 cm</t>
        </is>
      </c>
      <c r="L825" t="inlineStr">
        <is>
          <t>80° bis 110°, einseitig digitalisierbar?</t>
        </is>
      </c>
      <c r="M825" t="inlineStr">
        <is>
          <t>fester Rücken mit Schmuckprägung, Schrift bis in den Falz</t>
        </is>
      </c>
      <c r="N825" t="inlineStr"/>
      <c r="O825" t="inlineStr">
        <is>
          <t>Kassette</t>
        </is>
      </c>
      <c r="P825" t="inlineStr">
        <is>
          <t>Nein</t>
        </is>
      </c>
      <c r="Q825" t="n">
        <v>0</v>
      </c>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n">
        <v>0</v>
      </c>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c r="CM825" t="inlineStr"/>
      <c r="CN825" t="inlineStr"/>
      <c r="CO825" t="inlineStr"/>
      <c r="CP825" t="inlineStr"/>
      <c r="CQ825" t="inlineStr"/>
      <c r="CR825" t="inlineStr"/>
      <c r="CS825" t="inlineStr"/>
      <c r="CT825" t="inlineStr"/>
      <c r="CU825" t="inlineStr"/>
    </row>
    <row r="826">
      <c r="A826" t="b">
        <v>0</v>
      </c>
      <c r="B826" t="n">
        <v>797</v>
      </c>
      <c r="C826" t="inlineStr">
        <is>
          <t>L-1544-159528925</t>
        </is>
      </c>
      <c r="D826" t="inlineStr">
        <is>
          <t>995440786</t>
        </is>
      </c>
      <c r="E826" t="inlineStr"/>
      <c r="F826" t="inlineStr">
        <is>
          <t>https://portal.dnb.de/opac.htm?method=simpleSearch&amp;cqlMode=true&amp;query=idn%3D995440786</t>
        </is>
      </c>
      <c r="G826" t="inlineStr">
        <is>
          <t>III 73, 19 a</t>
        </is>
      </c>
      <c r="H826" t="inlineStr"/>
      <c r="I826" t="inlineStr"/>
      <c r="J826" t="inlineStr"/>
      <c r="K826" t="inlineStr">
        <is>
          <t>bis 35 cm</t>
        </is>
      </c>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is>
          <t>L</t>
        </is>
      </c>
      <c r="AB826" t="inlineStr"/>
      <c r="AC826" t="inlineStr">
        <is>
          <t>x</t>
        </is>
      </c>
      <c r="AD826" t="inlineStr">
        <is>
          <t>f</t>
        </is>
      </c>
      <c r="AE826" t="inlineStr"/>
      <c r="AF826" t="inlineStr"/>
      <c r="AG826" t="inlineStr"/>
      <c r="AH826" t="inlineStr"/>
      <c r="AI826" t="inlineStr"/>
      <c r="AJ826" t="inlineStr">
        <is>
          <t>Pa</t>
        </is>
      </c>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is>
          <t>60</t>
        </is>
      </c>
      <c r="AY826" t="inlineStr"/>
      <c r="AZ826" t="inlineStr"/>
      <c r="BA826" t="inlineStr"/>
      <c r="BB826" t="inlineStr">
        <is>
          <t>n</t>
        </is>
      </c>
      <c r="BC826" t="n">
        <v>0</v>
      </c>
      <c r="BD826" t="inlineStr"/>
      <c r="BE826" t="inlineStr">
        <is>
          <t>Gewebe</t>
        </is>
      </c>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c r="CU826" t="inlineStr"/>
    </row>
    <row r="827">
      <c r="A827" t="b">
        <v>1</v>
      </c>
      <c r="B827" t="inlineStr"/>
      <c r="C827" t="inlineStr">
        <is>
          <t>L-1544-834172275</t>
        </is>
      </c>
      <c r="D827" t="inlineStr">
        <is>
          <t>1268890332</t>
        </is>
      </c>
      <c r="E827" t="inlineStr">
        <is>
          <t>Qd</t>
        </is>
      </c>
      <c r="F827" t="inlineStr"/>
      <c r="G827" t="inlineStr">
        <is>
          <t>III 73, 19 a</t>
        </is>
      </c>
      <c r="H827" t="inlineStr">
        <is>
          <t>III 73, 19 a</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c r="CQ827" t="inlineStr"/>
      <c r="CR827" t="inlineStr"/>
      <c r="CS827" t="inlineStr"/>
      <c r="CT827" t="inlineStr"/>
      <c r="CU827" t="inlineStr"/>
    </row>
    <row r="828">
      <c r="A828" t="b">
        <v>0</v>
      </c>
      <c r="B828" t="n">
        <v>796</v>
      </c>
      <c r="C828" t="inlineStr">
        <is>
          <t>L-1545-15952797X</t>
        </is>
      </c>
      <c r="D828" t="inlineStr">
        <is>
          <t>995439907</t>
        </is>
      </c>
      <c r="E828" t="inlineStr"/>
      <c r="F828" t="inlineStr">
        <is>
          <t>https://portal.dnb.de/opac.htm?method=simpleSearch&amp;cqlMode=true&amp;query=idn%3D995439907</t>
        </is>
      </c>
      <c r="G828" t="inlineStr">
        <is>
          <t>III 73, 19 a (angebunden)</t>
        </is>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n">
        <v>0</v>
      </c>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c r="CU828" t="inlineStr"/>
    </row>
    <row r="829">
      <c r="A829" t="b">
        <v>1</v>
      </c>
      <c r="B829" t="n">
        <v>798</v>
      </c>
      <c r="C829" t="inlineStr">
        <is>
          <t>L-1546-176987142</t>
        </is>
      </c>
      <c r="D829" t="inlineStr">
        <is>
          <t>1002285739</t>
        </is>
      </c>
      <c r="E829" t="inlineStr">
        <is>
          <t>Afl</t>
        </is>
      </c>
      <c r="F829" t="inlineStr">
        <is>
          <t>https://portal.dnb.de/opac.htm?method=simpleSearch&amp;cqlMode=true&amp;query=idn%3D1002285739</t>
        </is>
      </c>
      <c r="G829" t="inlineStr">
        <is>
          <t>III 73, 19 b</t>
        </is>
      </c>
      <c r="H829" t="inlineStr">
        <is>
          <t>III 73, 19b</t>
        </is>
      </c>
      <c r="I829" t="inlineStr">
        <is>
          <t>X</t>
        </is>
      </c>
      <c r="J829" t="inlineStr">
        <is>
          <t>Ledereinband</t>
        </is>
      </c>
      <c r="K829" t="inlineStr">
        <is>
          <t>bis 25 cm</t>
        </is>
      </c>
      <c r="L829" t="inlineStr">
        <is>
          <t>80° bis 110°, einseitig digitalisierbar?</t>
        </is>
      </c>
      <c r="M829" t="inlineStr">
        <is>
          <t>fester Rücken mit Schmuckprägung</t>
        </is>
      </c>
      <c r="N829" t="inlineStr"/>
      <c r="O829" t="inlineStr">
        <is>
          <t xml:space="preserve">Papierumschlag </t>
        </is>
      </c>
      <c r="P829" t="inlineStr">
        <is>
          <t>Ja</t>
        </is>
      </c>
      <c r="Q829" t="n">
        <v>0</v>
      </c>
      <c r="R829" t="inlineStr"/>
      <c r="S829" t="inlineStr"/>
      <c r="T829" t="inlineStr"/>
      <c r="U829" t="inlineStr"/>
      <c r="V829" t="inlineStr"/>
      <c r="W829" t="inlineStr"/>
      <c r="X829" t="inlineStr"/>
      <c r="Y829" t="inlineStr"/>
      <c r="Z829" t="inlineStr">
        <is>
          <t>x</t>
        </is>
      </c>
      <c r="AA829" t="inlineStr">
        <is>
          <t>L</t>
        </is>
      </c>
      <c r="AB829" t="inlineStr"/>
      <c r="AC829" t="inlineStr"/>
      <c r="AD829" t="inlineStr">
        <is>
          <t>f/V</t>
        </is>
      </c>
      <c r="AE829" t="inlineStr"/>
      <c r="AF829" t="inlineStr"/>
      <c r="AG829" t="inlineStr"/>
      <c r="AH829" t="inlineStr"/>
      <c r="AI829" t="inlineStr"/>
      <c r="AJ829" t="inlineStr">
        <is>
          <t>Pa</t>
        </is>
      </c>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is>
          <t>60</t>
        </is>
      </c>
      <c r="AY829" t="inlineStr"/>
      <c r="AZ829" t="inlineStr"/>
      <c r="BA829" t="inlineStr"/>
      <c r="BB829" t="inlineStr">
        <is>
          <t>ja vor</t>
        </is>
      </c>
      <c r="BC829" t="n">
        <v>0.5</v>
      </c>
      <c r="BD829" t="inlineStr"/>
      <c r="BE829" t="inlineStr"/>
      <c r="BF829" t="inlineStr"/>
      <c r="BG829" t="inlineStr"/>
      <c r="BH829" t="inlineStr"/>
      <c r="BI829" t="inlineStr">
        <is>
          <t>x sauer</t>
        </is>
      </c>
      <c r="BJ829" t="inlineStr">
        <is>
          <t>x</t>
        </is>
      </c>
      <c r="BK829" t="inlineStr"/>
      <c r="BL829" t="inlineStr"/>
      <c r="BM829" t="inlineStr">
        <is>
          <t>Umschlag (bes. Einband)</t>
        </is>
      </c>
      <c r="BN829" t="inlineStr">
        <is>
          <t>x</t>
        </is>
      </c>
      <c r="BO829" t="inlineStr"/>
      <c r="BP829" t="inlineStr">
        <is>
          <t>x</t>
        </is>
      </c>
      <c r="BQ829" t="inlineStr"/>
      <c r="BR829" t="inlineStr"/>
      <c r="BS829" t="inlineStr"/>
      <c r="BT829" t="inlineStr"/>
      <c r="BU829" t="inlineStr"/>
      <c r="BV829" t="inlineStr"/>
      <c r="BW829" t="inlineStr"/>
      <c r="BX829" t="inlineStr"/>
      <c r="BY829" t="inlineStr"/>
      <c r="BZ829" t="inlineStr">
        <is>
          <t>x</t>
        </is>
      </c>
      <c r="CA829" t="n">
        <v>0.5</v>
      </c>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row>
    <row r="830">
      <c r="A830" t="b">
        <v>1</v>
      </c>
      <c r="B830" t="n">
        <v>750</v>
      </c>
      <c r="C830" t="inlineStr">
        <is>
          <t>L-1556-315309423</t>
        </is>
      </c>
      <c r="D830" t="inlineStr">
        <is>
          <t>1066850437</t>
        </is>
      </c>
      <c r="E830" t="inlineStr">
        <is>
          <t>Aaf</t>
        </is>
      </c>
      <c r="F830" t="inlineStr">
        <is>
          <t>https://portal.dnb.de/opac.htm?method=simpleSearch&amp;cqlMode=true&amp;query=idn%3D1066850437</t>
        </is>
      </c>
      <c r="G830" t="inlineStr">
        <is>
          <t>III 73, 20</t>
        </is>
      </c>
      <c r="H830" t="inlineStr">
        <is>
          <t>III 73, 20</t>
        </is>
      </c>
      <c r="I830" t="inlineStr"/>
      <c r="J830" t="inlineStr"/>
      <c r="K830" t="inlineStr">
        <is>
          <t>bis 42 cm</t>
        </is>
      </c>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is>
          <t>Pg</t>
        </is>
      </c>
      <c r="AB830" t="inlineStr">
        <is>
          <t>x</t>
        </is>
      </c>
      <c r="AC830" t="inlineStr"/>
      <c r="AD830" t="inlineStr">
        <is>
          <t>h</t>
        </is>
      </c>
      <c r="AE830" t="inlineStr"/>
      <c r="AF830" t="inlineStr"/>
      <c r="AG830" t="inlineStr"/>
      <c r="AH830" t="inlineStr"/>
      <c r="AI830" t="inlineStr"/>
      <c r="AJ830" t="inlineStr">
        <is>
          <t>Pa</t>
        </is>
      </c>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is>
          <t>110</t>
        </is>
      </c>
      <c r="AY830" t="inlineStr"/>
      <c r="AZ830" t="inlineStr"/>
      <c r="BA830" t="inlineStr"/>
      <c r="BB830" t="inlineStr">
        <is>
          <t>n</t>
        </is>
      </c>
      <c r="BC830" t="n">
        <v>0</v>
      </c>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c r="CQ830" t="inlineStr"/>
      <c r="CR830" t="inlineStr"/>
      <c r="CS830" t="inlineStr"/>
      <c r="CT830" t="inlineStr"/>
      <c r="CU830" t="inlineStr"/>
    </row>
    <row r="831">
      <c r="A831" t="b">
        <v>1</v>
      </c>
      <c r="B831" t="n">
        <v>751</v>
      </c>
      <c r="C831" t="inlineStr">
        <is>
          <t>L-1507-315176296</t>
        </is>
      </c>
      <c r="D831" t="inlineStr">
        <is>
          <t>1066753873</t>
        </is>
      </c>
      <c r="E831" t="inlineStr">
        <is>
          <t>Aaf</t>
        </is>
      </c>
      <c r="F831" t="inlineStr">
        <is>
          <t>https://portal.dnb.de/opac.htm?method=simpleSearch&amp;cqlMode=true&amp;query=idn%3D1066753873</t>
        </is>
      </c>
      <c r="G831" t="inlineStr">
        <is>
          <t>III 73, 21</t>
        </is>
      </c>
      <c r="H831" t="inlineStr">
        <is>
          <t>III 73, 21</t>
        </is>
      </c>
      <c r="I831" t="inlineStr">
        <is>
          <t>X</t>
        </is>
      </c>
      <c r="J831" t="inlineStr">
        <is>
          <t>Gewebeeinband, Schließen, erhabene Buchbeschläge</t>
        </is>
      </c>
      <c r="K831" t="inlineStr">
        <is>
          <t>bis 25 cm</t>
        </is>
      </c>
      <c r="L831" t="inlineStr">
        <is>
          <t>80° bis 110°, einseitig digitalisierbar?</t>
        </is>
      </c>
      <c r="M831" t="inlineStr">
        <is>
          <t>hohler Rücken</t>
        </is>
      </c>
      <c r="N831" t="inlineStr"/>
      <c r="O831" t="inlineStr">
        <is>
          <t>Buchschuh</t>
        </is>
      </c>
      <c r="P831" t="inlineStr">
        <is>
          <t>Nein, Signaturfahne austauschen</t>
        </is>
      </c>
      <c r="Q831" t="n">
        <v>0</v>
      </c>
      <c r="R831" t="inlineStr"/>
      <c r="S831" t="inlineStr">
        <is>
          <t>mit Blindmaterial</t>
        </is>
      </c>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n">
        <v>0</v>
      </c>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c r="CM831" t="inlineStr"/>
      <c r="CN831" t="inlineStr"/>
      <c r="CO831" t="inlineStr"/>
      <c r="CP831" t="inlineStr"/>
      <c r="CQ831" t="inlineStr"/>
      <c r="CR831" t="inlineStr"/>
      <c r="CS831" t="inlineStr"/>
      <c r="CT831" t="inlineStr"/>
      <c r="CU831" t="inlineStr"/>
    </row>
    <row r="832">
      <c r="A832" t="b">
        <v>1</v>
      </c>
      <c r="B832" t="n">
        <v>802</v>
      </c>
      <c r="C832" t="inlineStr">
        <is>
          <t>L-1536-156637766</t>
        </is>
      </c>
      <c r="D832" t="inlineStr">
        <is>
          <t>994566468</t>
        </is>
      </c>
      <c r="E832" t="inlineStr">
        <is>
          <t>Aal</t>
        </is>
      </c>
      <c r="F832" t="inlineStr">
        <is>
          <t>https://portal.dnb.de/opac.htm?method=simpleSearch&amp;cqlMode=true&amp;query=idn%3D994566468</t>
        </is>
      </c>
      <c r="G832" t="inlineStr">
        <is>
          <t>III 73, 21 a</t>
        </is>
      </c>
      <c r="H832" t="inlineStr">
        <is>
          <t>III 73, 21a</t>
        </is>
      </c>
      <c r="I832" t="inlineStr">
        <is>
          <t>X</t>
        </is>
      </c>
      <c r="J832" t="inlineStr">
        <is>
          <t>Ledereinband</t>
        </is>
      </c>
      <c r="K832" t="inlineStr">
        <is>
          <t>bis 25 cm</t>
        </is>
      </c>
      <c r="L832" t="inlineStr">
        <is>
          <t>80° bis 110°, einseitig digitalisierbar?</t>
        </is>
      </c>
      <c r="M832" t="inlineStr">
        <is>
          <t>Schrift bis in den Falz</t>
        </is>
      </c>
      <c r="N832" t="inlineStr"/>
      <c r="O832" t="inlineStr">
        <is>
          <t>Kassette</t>
        </is>
      </c>
      <c r="P832" t="inlineStr">
        <is>
          <t>Nein, Signaturfahne austauschen</t>
        </is>
      </c>
      <c r="Q832" t="n">
        <v>0</v>
      </c>
      <c r="R832" t="inlineStr"/>
      <c r="S832" t="inlineStr">
        <is>
          <t>Fragmente beiliegend</t>
        </is>
      </c>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n">
        <v>0</v>
      </c>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row>
    <row r="833">
      <c r="A833" t="b">
        <v>1</v>
      </c>
      <c r="B833" t="n">
        <v>752</v>
      </c>
      <c r="C833" t="inlineStr">
        <is>
          <t>L-1509-315199296</t>
        </is>
      </c>
      <c r="D833" t="inlineStr">
        <is>
          <t>1066777330</t>
        </is>
      </c>
      <c r="E833" t="inlineStr">
        <is>
          <t>Aaf</t>
        </is>
      </c>
      <c r="F833" t="inlineStr">
        <is>
          <t>https://portal.dnb.de/opac.htm?method=simpleSearch&amp;cqlMode=true&amp;query=idn%3D1066777330</t>
        </is>
      </c>
      <c r="G833" t="inlineStr">
        <is>
          <t>III 73, 22</t>
        </is>
      </c>
      <c r="H833" t="inlineStr">
        <is>
          <t>III 73, 22</t>
        </is>
      </c>
      <c r="I833" t="inlineStr">
        <is>
          <t>X</t>
        </is>
      </c>
      <c r="J833" t="inlineStr">
        <is>
          <t>Halbgewebeband</t>
        </is>
      </c>
      <c r="K833" t="inlineStr">
        <is>
          <t>bis 25 cm</t>
        </is>
      </c>
      <c r="L833" t="inlineStr">
        <is>
          <t>80° bis 110°, einseitig digitalisierbar?</t>
        </is>
      </c>
      <c r="M833" t="inlineStr">
        <is>
          <t>hohler Rücken</t>
        </is>
      </c>
      <c r="N833" t="inlineStr"/>
      <c r="O833" t="inlineStr"/>
      <c r="P833" t="inlineStr">
        <is>
          <t>Signaturfahne austauschen</t>
        </is>
      </c>
      <c r="Q833" t="n">
        <v>0</v>
      </c>
      <c r="R833" t="inlineStr"/>
      <c r="S833" t="inlineStr">
        <is>
          <t>mit Blindmaterial</t>
        </is>
      </c>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n">
        <v>0</v>
      </c>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row>
    <row r="834">
      <c r="A834" t="b">
        <v>0</v>
      </c>
      <c r="B834" t="n">
        <v>753</v>
      </c>
      <c r="C834" t="inlineStr">
        <is>
          <t>L-1512-315468505</t>
        </is>
      </c>
      <c r="D834" t="inlineStr">
        <is>
          <t>1066940746</t>
        </is>
      </c>
      <c r="E834" t="inlineStr"/>
      <c r="F834" t="inlineStr">
        <is>
          <t>https://portal.dnb.de/opac.htm?method=simpleSearch&amp;cqlMode=true&amp;query=idn%3D1066940746</t>
        </is>
      </c>
      <c r="G834" t="inlineStr">
        <is>
          <t>III 73, 23</t>
        </is>
      </c>
      <c r="H834" t="inlineStr"/>
      <c r="I834" t="inlineStr">
        <is>
          <t>X</t>
        </is>
      </c>
      <c r="J834" t="inlineStr">
        <is>
          <t>Gewebeeinband, Schließen, erhabene Buchbeschläge</t>
        </is>
      </c>
      <c r="K834" t="inlineStr">
        <is>
          <t>bis 25 cm</t>
        </is>
      </c>
      <c r="L834" t="inlineStr">
        <is>
          <t>80° bis 110°, einseitig digitalisierbar?</t>
        </is>
      </c>
      <c r="M834" t="inlineStr">
        <is>
          <t>hohler Rücken</t>
        </is>
      </c>
      <c r="N834" t="inlineStr"/>
      <c r="O834" t="inlineStr">
        <is>
          <t>Buchschuh</t>
        </is>
      </c>
      <c r="P834" t="inlineStr">
        <is>
          <t>Nein, Signaturfahne austauschen</t>
        </is>
      </c>
      <c r="Q834" t="n">
        <v>0</v>
      </c>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n">
        <v>0</v>
      </c>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row>
    <row r="835">
      <c r="A835" t="b">
        <v>1</v>
      </c>
      <c r="B835" t="inlineStr"/>
      <c r="C835" t="inlineStr">
        <is>
          <t>L-9999-413885623</t>
        </is>
      </c>
      <c r="D835" t="inlineStr">
        <is>
          <t>1137732741</t>
        </is>
      </c>
      <c r="E835" t="inlineStr">
        <is>
          <t>Qd</t>
        </is>
      </c>
      <c r="F835" t="inlineStr"/>
      <c r="G835" t="inlineStr">
        <is>
          <t>III 73, 23</t>
        </is>
      </c>
      <c r="H835" t="inlineStr">
        <is>
          <t>III 73, 23</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row>
    <row r="836">
      <c r="A836" t="b">
        <v>0</v>
      </c>
      <c r="B836" t="n">
        <v>803</v>
      </c>
      <c r="C836" t="inlineStr">
        <is>
          <t>L-1512-66771572X</t>
        </is>
      </c>
      <c r="D836" t="inlineStr">
        <is>
          <t>1207351512</t>
        </is>
      </c>
      <c r="E836" t="inlineStr"/>
      <c r="F836" t="inlineStr">
        <is>
          <t>https://portal.dnb.de/opac.htm?method=simpleSearch&amp;cqlMode=true&amp;query=idn%3D1207351512</t>
        </is>
      </c>
      <c r="G836" t="inlineStr">
        <is>
          <t>III 73, 23 (angebunden)</t>
        </is>
      </c>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n">
        <v>0</v>
      </c>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c r="CM836" t="inlineStr"/>
      <c r="CN836" t="inlineStr"/>
      <c r="CO836" t="inlineStr"/>
      <c r="CP836" t="inlineStr"/>
      <c r="CQ836" t="inlineStr"/>
      <c r="CR836" t="inlineStr"/>
      <c r="CS836" t="inlineStr"/>
      <c r="CT836" t="inlineStr"/>
      <c r="CU836" t="inlineStr"/>
    </row>
    <row r="837">
      <c r="A837" t="b">
        <v>1</v>
      </c>
      <c r="B837" t="n">
        <v>804</v>
      </c>
      <c r="C837" t="inlineStr">
        <is>
          <t>L-1813-162058691</t>
        </is>
      </c>
      <c r="D837" t="inlineStr">
        <is>
          <t>99637356X</t>
        </is>
      </c>
      <c r="E837" t="inlineStr">
        <is>
          <t>Aal</t>
        </is>
      </c>
      <c r="F837" t="inlineStr">
        <is>
          <t>https://portal.dnb.de/opac.htm?method=simpleSearch&amp;cqlMode=true&amp;query=idn%3D99637356X</t>
        </is>
      </c>
      <c r="G837" t="inlineStr">
        <is>
          <t>III 73, 23 a</t>
        </is>
      </c>
      <c r="H837" t="inlineStr">
        <is>
          <t>III 73, 23 a</t>
        </is>
      </c>
      <c r="I837" t="inlineStr"/>
      <c r="J837" t="inlineStr"/>
      <c r="K837" t="inlineStr">
        <is>
          <t>bis 42 cm</t>
        </is>
      </c>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is>
          <t>HD</t>
        </is>
      </c>
      <c r="AB837" t="inlineStr"/>
      <c r="AC837" t="inlineStr">
        <is>
          <t>x</t>
        </is>
      </c>
      <c r="AD837" t="inlineStr">
        <is>
          <t>f</t>
        </is>
      </c>
      <c r="AE837" t="inlineStr"/>
      <c r="AF837" t="inlineStr"/>
      <c r="AG837" t="inlineStr"/>
      <c r="AH837" t="inlineStr"/>
      <c r="AI837" t="inlineStr"/>
      <c r="AJ837" t="inlineStr">
        <is>
          <t>Pa</t>
        </is>
      </c>
      <c r="AK837" t="inlineStr"/>
      <c r="AL837" t="inlineStr"/>
      <c r="AM837" t="inlineStr"/>
      <c r="AN837" t="inlineStr"/>
      <c r="AO837" t="inlineStr">
        <is>
          <t>x</t>
        </is>
      </c>
      <c r="AP837" t="inlineStr"/>
      <c r="AQ837" t="inlineStr"/>
      <c r="AR837" t="inlineStr"/>
      <c r="AS837" t="inlineStr"/>
      <c r="AT837" t="inlineStr"/>
      <c r="AU837" t="inlineStr"/>
      <c r="AV837" t="n">
        <v>0</v>
      </c>
      <c r="AW837" t="inlineStr">
        <is>
          <t>x</t>
        </is>
      </c>
      <c r="AX837" t="inlineStr">
        <is>
          <t>max 110</t>
        </is>
      </c>
      <c r="AY837" t="inlineStr"/>
      <c r="AZ837" t="inlineStr"/>
      <c r="BA837" t="inlineStr"/>
      <c r="BB837" t="inlineStr">
        <is>
          <t>n</t>
        </is>
      </c>
      <c r="BC837" t="n">
        <v>0</v>
      </c>
      <c r="BD837" t="inlineStr"/>
      <c r="BE837" t="inlineStr">
        <is>
          <t>Gewebe</t>
        </is>
      </c>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c r="CU837" t="inlineStr"/>
    </row>
    <row r="838">
      <c r="A838" t="b">
        <v>1</v>
      </c>
      <c r="B838" t="n">
        <v>805</v>
      </c>
      <c r="C838" t="inlineStr">
        <is>
          <t>L-1513-154629308</t>
        </is>
      </c>
      <c r="D838" t="inlineStr">
        <is>
          <t>994151691</t>
        </is>
      </c>
      <c r="E838" t="inlineStr">
        <is>
          <t>Aal</t>
        </is>
      </c>
      <c r="F838" t="inlineStr">
        <is>
          <t>https://portal.dnb.de/opac.htm?method=simpleSearch&amp;cqlMode=true&amp;query=idn%3D994151691</t>
        </is>
      </c>
      <c r="G838" t="inlineStr">
        <is>
          <t>III 73, 23 a</t>
        </is>
      </c>
      <c r="H838" t="inlineStr">
        <is>
          <t>III 73, 23a</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n">
        <v>0</v>
      </c>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row>
    <row r="839">
      <c r="A839" t="b">
        <v>1</v>
      </c>
      <c r="B839" t="n">
        <v>754</v>
      </c>
      <c r="C839" t="inlineStr">
        <is>
          <t>L-1510-315461829</t>
        </is>
      </c>
      <c r="D839" t="inlineStr">
        <is>
          <t>1066933766</t>
        </is>
      </c>
      <c r="E839" t="inlineStr">
        <is>
          <t>Aaf</t>
        </is>
      </c>
      <c r="F839" t="inlineStr">
        <is>
          <t>https://portal.dnb.de/opac.htm?method=simpleSearch&amp;cqlMode=true&amp;query=idn%3D1066933766</t>
        </is>
      </c>
      <c r="G839" t="inlineStr">
        <is>
          <t>III 73, 24</t>
        </is>
      </c>
      <c r="H839" t="inlineStr">
        <is>
          <t>III 73, 24</t>
        </is>
      </c>
      <c r="I839" t="inlineStr">
        <is>
          <t>X</t>
        </is>
      </c>
      <c r="J839" t="inlineStr">
        <is>
          <t>Halbledereinband, Schließen, erhabene Buchbeschläge</t>
        </is>
      </c>
      <c r="K839" t="inlineStr">
        <is>
          <t>bis 35 cm</t>
        </is>
      </c>
      <c r="L839" t="inlineStr">
        <is>
          <t>180°</t>
        </is>
      </c>
      <c r="M839" t="inlineStr">
        <is>
          <t>hohler Rücken</t>
        </is>
      </c>
      <c r="N839" t="inlineStr"/>
      <c r="O839" t="inlineStr">
        <is>
          <t>Buchschuh</t>
        </is>
      </c>
      <c r="P839" t="inlineStr">
        <is>
          <t>Nein</t>
        </is>
      </c>
      <c r="Q839" t="inlineStr"/>
      <c r="R839" t="inlineStr"/>
      <c r="S839" t="inlineStr"/>
      <c r="T839" t="inlineStr"/>
      <c r="U839" t="inlineStr"/>
      <c r="V839" t="inlineStr"/>
      <c r="W839" t="inlineStr"/>
      <c r="X839" t="inlineStr"/>
      <c r="Y839" t="inlineStr"/>
      <c r="Z839" t="inlineStr"/>
      <c r="AA839" t="inlineStr">
        <is>
          <t>HL</t>
        </is>
      </c>
      <c r="AB839" t="inlineStr">
        <is>
          <t>x</t>
        </is>
      </c>
      <c r="AC839" t="inlineStr"/>
      <c r="AD839" t="inlineStr">
        <is>
          <t>h/E</t>
        </is>
      </c>
      <c r="AE839" t="inlineStr"/>
      <c r="AF839" t="inlineStr"/>
      <c r="AG839" t="inlineStr"/>
      <c r="AH839" t="inlineStr"/>
      <c r="AI839" t="inlineStr"/>
      <c r="AJ839" t="inlineStr">
        <is>
          <t>Pa</t>
        </is>
      </c>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is>
          <t>60</t>
        </is>
      </c>
      <c r="AY839" t="inlineStr"/>
      <c r="AZ839" t="inlineStr"/>
      <c r="BA839" t="inlineStr"/>
      <c r="BB839" t="inlineStr">
        <is>
          <t>n</t>
        </is>
      </c>
      <c r="BC839" t="n">
        <v>0</v>
      </c>
      <c r="BD839" t="inlineStr"/>
      <c r="BE839" t="inlineStr"/>
      <c r="BF839" t="inlineStr"/>
      <c r="BG839" t="inlineStr">
        <is>
          <t>x</t>
        </is>
      </c>
      <c r="BH839" t="inlineStr"/>
      <c r="BI839" t="inlineStr"/>
      <c r="BJ839" t="inlineStr"/>
      <c r="BK839" t="inlineStr">
        <is>
          <t>Schaden stabil</t>
        </is>
      </c>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c r="CQ839" t="inlineStr"/>
      <c r="CR839" t="inlineStr"/>
      <c r="CS839" t="inlineStr"/>
      <c r="CT839" t="inlineStr"/>
      <c r="CU839" t="inlineStr"/>
    </row>
    <row r="840">
      <c r="A840" t="b">
        <v>1</v>
      </c>
      <c r="B840" t="n">
        <v>755</v>
      </c>
      <c r="C840" t="inlineStr">
        <is>
          <t>L-1514-315333987</t>
        </is>
      </c>
      <c r="D840" t="inlineStr">
        <is>
          <t>1066876231</t>
        </is>
      </c>
      <c r="E840" t="inlineStr">
        <is>
          <t>Aaf</t>
        </is>
      </c>
      <c r="F840" t="inlineStr">
        <is>
          <t>https://portal.dnb.de/opac.htm?method=simpleSearch&amp;cqlMode=true&amp;query=idn%3D1066876231</t>
        </is>
      </c>
      <c r="G840" t="inlineStr">
        <is>
          <t>III 73, 25</t>
        </is>
      </c>
      <c r="H840" t="inlineStr">
        <is>
          <t>III 73, 25</t>
        </is>
      </c>
      <c r="I840" t="inlineStr"/>
      <c r="J840" t="inlineStr">
        <is>
          <t>Ledereinband, Schließen, erhabene Buchbeschläge</t>
        </is>
      </c>
      <c r="K840" t="inlineStr">
        <is>
          <t>bis 35 cm</t>
        </is>
      </c>
      <c r="L840" t="inlineStr">
        <is>
          <t>180°</t>
        </is>
      </c>
      <c r="M840" t="inlineStr">
        <is>
          <t>fester Rücken mit Schmuckprägung</t>
        </is>
      </c>
      <c r="N840" t="inlineStr"/>
      <c r="O840" t="inlineStr"/>
      <c r="P840" t="inlineStr"/>
      <c r="Q840" t="n">
        <v>2</v>
      </c>
      <c r="R840" t="inlineStr"/>
      <c r="S840" t="inlineStr"/>
      <c r="T840" t="inlineStr"/>
      <c r="U840" t="inlineStr"/>
      <c r="V840" t="inlineStr"/>
      <c r="W840" t="inlineStr"/>
      <c r="X840" t="inlineStr"/>
      <c r="Y840" t="inlineStr"/>
      <c r="Z840" t="inlineStr"/>
      <c r="AA840" t="inlineStr">
        <is>
          <t>L</t>
        </is>
      </c>
      <c r="AB840" t="inlineStr">
        <is>
          <t>x</t>
        </is>
      </c>
      <c r="AC840" t="inlineStr"/>
      <c r="AD840" t="inlineStr">
        <is>
          <t>f/V</t>
        </is>
      </c>
      <c r="AE840" t="inlineStr"/>
      <c r="AF840" t="inlineStr"/>
      <c r="AG840" t="inlineStr"/>
      <c r="AH840" t="inlineStr"/>
      <c r="AI840" t="inlineStr"/>
      <c r="AJ840" t="inlineStr">
        <is>
          <t>Pa</t>
        </is>
      </c>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is>
          <t>0</t>
        </is>
      </c>
      <c r="AY840" t="inlineStr"/>
      <c r="AZ840" t="inlineStr"/>
      <c r="BA840" t="inlineStr"/>
      <c r="BB840" t="inlineStr">
        <is>
          <t>n</t>
        </is>
      </c>
      <c r="BC840" t="n">
        <v>0</v>
      </c>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row>
    <row r="841">
      <c r="A841" t="b">
        <v>1</v>
      </c>
      <c r="B841" t="n">
        <v>756</v>
      </c>
      <c r="C841" t="inlineStr">
        <is>
          <t>L-1514-314736093</t>
        </is>
      </c>
      <c r="D841" t="inlineStr">
        <is>
          <t>1066488770</t>
        </is>
      </c>
      <c r="E841" t="inlineStr">
        <is>
          <t>Aaf</t>
        </is>
      </c>
      <c r="F841" t="inlineStr">
        <is>
          <t>https://portal.dnb.de/opac.htm?method=simpleSearch&amp;cqlMode=true&amp;query=idn%3D1066488770</t>
        </is>
      </c>
      <c r="G841" t="inlineStr">
        <is>
          <t>III 73, 26</t>
        </is>
      </c>
      <c r="H841" t="inlineStr">
        <is>
          <t>III 73, 26</t>
        </is>
      </c>
      <c r="I841" t="inlineStr">
        <is>
          <t>X</t>
        </is>
      </c>
      <c r="J841" t="inlineStr">
        <is>
          <t>Ledereinband</t>
        </is>
      </c>
      <c r="K841" t="inlineStr">
        <is>
          <t>bis 25 cm</t>
        </is>
      </c>
      <c r="L841" t="inlineStr">
        <is>
          <t>80° bis 110°, einseitig digitalisierbar?</t>
        </is>
      </c>
      <c r="M841" t="inlineStr">
        <is>
          <t>fester Rücken mit Schmuckprägung, Schrift bis in den Falz</t>
        </is>
      </c>
      <c r="N841" t="inlineStr"/>
      <c r="O841" t="inlineStr"/>
      <c r="P841" t="inlineStr">
        <is>
          <t>Signaturfahne austauschen</t>
        </is>
      </c>
      <c r="Q841" t="n">
        <v>0</v>
      </c>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n">
        <v>0</v>
      </c>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row>
    <row r="842">
      <c r="A842" t="b">
        <v>1</v>
      </c>
      <c r="B842" t="n">
        <v>757</v>
      </c>
      <c r="C842" t="inlineStr">
        <is>
          <t>L-1510-315465328</t>
        </is>
      </c>
      <c r="D842" t="inlineStr">
        <is>
          <t>1066937478</t>
        </is>
      </c>
      <c r="E842" t="inlineStr">
        <is>
          <t>Aaf</t>
        </is>
      </c>
      <c r="F842" t="inlineStr">
        <is>
          <t>https://portal.dnb.de/opac.htm?method=simpleSearch&amp;cqlMode=true&amp;query=idn%3D1066937478</t>
        </is>
      </c>
      <c r="G842" t="inlineStr">
        <is>
          <t>III 73, 27</t>
        </is>
      </c>
      <c r="H842" t="inlineStr">
        <is>
          <t>III 73, 27</t>
        </is>
      </c>
      <c r="I842" t="inlineStr">
        <is>
          <t>X</t>
        </is>
      </c>
      <c r="J842" t="inlineStr">
        <is>
          <t>Pergamentband</t>
        </is>
      </c>
      <c r="K842" t="inlineStr">
        <is>
          <t>bis 25 cm</t>
        </is>
      </c>
      <c r="L842" t="inlineStr">
        <is>
          <t>80° bis 110°, einseitig digitalisierbar?</t>
        </is>
      </c>
      <c r="M842" t="inlineStr">
        <is>
          <t>hohler Rücken</t>
        </is>
      </c>
      <c r="N842" t="inlineStr"/>
      <c r="O842" t="inlineStr"/>
      <c r="P842" t="inlineStr"/>
      <c r="Q842" t="n">
        <v>0</v>
      </c>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n">
        <v>0</v>
      </c>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row>
    <row r="843">
      <c r="A843" t="b">
        <v>1</v>
      </c>
      <c r="B843" t="n">
        <v>758</v>
      </c>
      <c r="C843" t="inlineStr">
        <is>
          <t>L-1512-314736255</t>
        </is>
      </c>
      <c r="D843" t="inlineStr">
        <is>
          <t>1066488940</t>
        </is>
      </c>
      <c r="E843" t="inlineStr">
        <is>
          <t>Aaf</t>
        </is>
      </c>
      <c r="F843" t="inlineStr">
        <is>
          <t>https://portal.dnb.de/opac.htm?method=simpleSearch&amp;cqlMode=true&amp;query=idn%3D1066488940</t>
        </is>
      </c>
      <c r="G843" t="inlineStr">
        <is>
          <t>III 73, 28</t>
        </is>
      </c>
      <c r="H843" t="inlineStr">
        <is>
          <t>III 73, 28</t>
        </is>
      </c>
      <c r="I843" t="inlineStr">
        <is>
          <t>X</t>
        </is>
      </c>
      <c r="J843" t="inlineStr">
        <is>
          <t>Ledereinband, Schließen, erhabene Buchbeschläge</t>
        </is>
      </c>
      <c r="K843" t="inlineStr">
        <is>
          <t>bis 25 cm</t>
        </is>
      </c>
      <c r="L843" t="inlineStr">
        <is>
          <t>nur sehr geringer Öffnungswinkel</t>
        </is>
      </c>
      <c r="M843" t="inlineStr">
        <is>
          <t>fester Rücken mit Schmuckprägung, Schrift bis in den Falz</t>
        </is>
      </c>
      <c r="N843" t="inlineStr"/>
      <c r="O843" t="inlineStr">
        <is>
          <t>Kassette</t>
        </is>
      </c>
      <c r="P843" t="inlineStr">
        <is>
          <t>Nein</t>
        </is>
      </c>
      <c r="Q843" t="n">
        <v>0</v>
      </c>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n">
        <v>0</v>
      </c>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row>
    <row r="844">
      <c r="A844" t="b">
        <v>1</v>
      </c>
      <c r="B844" t="n">
        <v>759</v>
      </c>
      <c r="C844" t="inlineStr">
        <is>
          <t>L-1514-31546304X</t>
        </is>
      </c>
      <c r="D844" t="inlineStr">
        <is>
          <t>106693505X</t>
        </is>
      </c>
      <c r="E844" t="inlineStr">
        <is>
          <t>Aaf</t>
        </is>
      </c>
      <c r="F844" t="inlineStr">
        <is>
          <t>https://portal.dnb.de/opac.htm?method=simpleSearch&amp;cqlMode=true&amp;query=idn%3D106693505X</t>
        </is>
      </c>
      <c r="G844" t="inlineStr">
        <is>
          <t>III 73, 29</t>
        </is>
      </c>
      <c r="H844" t="inlineStr">
        <is>
          <t>III 73, 29</t>
        </is>
      </c>
      <c r="I844" t="inlineStr">
        <is>
          <t>X</t>
        </is>
      </c>
      <c r="J844" t="inlineStr">
        <is>
          <t>Ledereinband</t>
        </is>
      </c>
      <c r="K844" t="inlineStr">
        <is>
          <t>bis 25 cm</t>
        </is>
      </c>
      <c r="L844" t="inlineStr">
        <is>
          <t>nur sehr geringer Öffnungswinkel</t>
        </is>
      </c>
      <c r="M844" t="inlineStr">
        <is>
          <t>hohler Rücken, Schrift bis in den Falz</t>
        </is>
      </c>
      <c r="N844" t="inlineStr"/>
      <c r="O844" t="inlineStr"/>
      <c r="P844" t="inlineStr">
        <is>
          <t>Signaturfahne austauschen</t>
        </is>
      </c>
      <c r="Q844" t="n">
        <v>0</v>
      </c>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n">
        <v>0</v>
      </c>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row>
    <row r="845">
      <c r="A845" t="b">
        <v>1</v>
      </c>
      <c r="B845" t="n">
        <v>760</v>
      </c>
      <c r="C845" t="inlineStr">
        <is>
          <t>L-1523-315469390</t>
        </is>
      </c>
      <c r="D845" t="inlineStr">
        <is>
          <t>1066941742</t>
        </is>
      </c>
      <c r="E845" t="inlineStr">
        <is>
          <t>AaB</t>
        </is>
      </c>
      <c r="F845" t="inlineStr">
        <is>
          <t>https://portal.dnb.de/opac.htm?method=simpleSearch&amp;cqlMode=true&amp;query=idn%3D1066941742</t>
        </is>
      </c>
      <c r="G845" t="inlineStr">
        <is>
          <t>III 73, 30</t>
        </is>
      </c>
      <c r="H845" t="inlineStr">
        <is>
          <t>III 73, 30</t>
        </is>
      </c>
      <c r="I845" t="inlineStr">
        <is>
          <t>X</t>
        </is>
      </c>
      <c r="J845" t="inlineStr">
        <is>
          <t>Ledereinband, Schließen, erhabene Buchbeschläge</t>
        </is>
      </c>
      <c r="K845" t="inlineStr">
        <is>
          <t>bis 35 cm</t>
        </is>
      </c>
      <c r="L845" t="inlineStr">
        <is>
          <t>80° bis 110°, einseitig digitalisierbar?</t>
        </is>
      </c>
      <c r="M845" t="inlineStr">
        <is>
          <t>fester Rücken mit Schmuckprägung</t>
        </is>
      </c>
      <c r="N845" t="inlineStr"/>
      <c r="O845" t="inlineStr">
        <is>
          <t>Buchschuh</t>
        </is>
      </c>
      <c r="P845" t="inlineStr">
        <is>
          <t>Nein</t>
        </is>
      </c>
      <c r="Q845" t="n">
        <v>2</v>
      </c>
      <c r="R845" t="inlineStr">
        <is>
          <t>lose Seiten befestigen</t>
        </is>
      </c>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n">
        <v>0</v>
      </c>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c r="CU845" t="inlineStr"/>
    </row>
    <row r="846">
      <c r="A846" t="b">
        <v>1</v>
      </c>
      <c r="B846" t="n">
        <v>761</v>
      </c>
      <c r="C846" t="inlineStr">
        <is>
          <t>L-1514-315328649</t>
        </is>
      </c>
      <c r="D846" t="inlineStr">
        <is>
          <t>1066870756</t>
        </is>
      </c>
      <c r="E846" t="inlineStr">
        <is>
          <t>Aaf</t>
        </is>
      </c>
      <c r="F846" t="inlineStr">
        <is>
          <t>https://portal.dnb.de/opac.htm?method=simpleSearch&amp;cqlMode=true&amp;query=idn%3D1066870756</t>
        </is>
      </c>
      <c r="G846" t="inlineStr">
        <is>
          <t>III 73, 31</t>
        </is>
      </c>
      <c r="H846" t="inlineStr">
        <is>
          <t>III 73, 31</t>
        </is>
      </c>
      <c r="I846" t="inlineStr">
        <is>
          <t>X</t>
        </is>
      </c>
      <c r="J846" t="inlineStr">
        <is>
          <t>Gewebeeinband</t>
        </is>
      </c>
      <c r="K846" t="inlineStr">
        <is>
          <t>bis 25 cm</t>
        </is>
      </c>
      <c r="L846" t="inlineStr">
        <is>
          <t>80° bis 110°, einseitig digitalisierbar?</t>
        </is>
      </c>
      <c r="M846" t="inlineStr">
        <is>
          <t>hohler Rücken</t>
        </is>
      </c>
      <c r="N846" t="inlineStr"/>
      <c r="O846" t="inlineStr"/>
      <c r="P846" t="inlineStr">
        <is>
          <t>Signaturfahne austauschen</t>
        </is>
      </c>
      <c r="Q846" t="n">
        <v>0</v>
      </c>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n">
        <v>0</v>
      </c>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row>
    <row r="847">
      <c r="A847" t="b">
        <v>1</v>
      </c>
      <c r="B847" t="n">
        <v>806</v>
      </c>
      <c r="C847" t="inlineStr">
        <is>
          <t>L-1514-315470828</t>
        </is>
      </c>
      <c r="D847" t="inlineStr">
        <is>
          <t>1066943184</t>
        </is>
      </c>
      <c r="E847" t="inlineStr">
        <is>
          <t>Aaf</t>
        </is>
      </c>
      <c r="F847" t="inlineStr">
        <is>
          <t>https://portal.dnb.de/opac.htm?method=simpleSearch&amp;cqlMode=true&amp;query=idn%3D1066943184</t>
        </is>
      </c>
      <c r="G847" t="inlineStr">
        <is>
          <t>III 73, 31/a</t>
        </is>
      </c>
      <c r="H847" t="inlineStr">
        <is>
          <t>III 73, 31/a</t>
        </is>
      </c>
      <c r="I847" t="inlineStr">
        <is>
          <t>X</t>
        </is>
      </c>
      <c r="J847" t="inlineStr">
        <is>
          <t>Papier- oder Pappeinband</t>
        </is>
      </c>
      <c r="K847" t="inlineStr">
        <is>
          <t>bis 25 cm</t>
        </is>
      </c>
      <c r="L847" t="inlineStr">
        <is>
          <t>180°</t>
        </is>
      </c>
      <c r="M847" t="inlineStr">
        <is>
          <t>hohler Rücken</t>
        </is>
      </c>
      <c r="N847" t="inlineStr"/>
      <c r="O847" t="inlineStr"/>
      <c r="P847" t="inlineStr">
        <is>
          <t>Signaturfahne austauschen</t>
        </is>
      </c>
      <c r="Q847" t="n">
        <v>0</v>
      </c>
      <c r="R847" t="inlineStr"/>
      <c r="S847" t="inlineStr"/>
      <c r="T847" t="inlineStr"/>
      <c r="U847" t="inlineStr"/>
      <c r="V847" t="inlineStr"/>
      <c r="W847" t="inlineStr"/>
      <c r="X847" t="inlineStr"/>
      <c r="Y847" t="inlineStr"/>
      <c r="Z847" t="inlineStr"/>
      <c r="AA847" t="inlineStr">
        <is>
          <t>Pa</t>
        </is>
      </c>
      <c r="AB847" t="inlineStr"/>
      <c r="AC847" t="inlineStr"/>
      <c r="AD847" t="inlineStr">
        <is>
          <t>h/E</t>
        </is>
      </c>
      <c r="AE847" t="inlineStr"/>
      <c r="AF847" t="inlineStr"/>
      <c r="AG847" t="inlineStr"/>
      <c r="AH847" t="inlineStr"/>
      <c r="AI847" t="inlineStr"/>
      <c r="AJ847" t="inlineStr">
        <is>
          <t>Pa</t>
        </is>
      </c>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is>
          <t>110</t>
        </is>
      </c>
      <c r="AY847" t="inlineStr"/>
      <c r="AZ847" t="inlineStr"/>
      <c r="BA847" t="inlineStr"/>
      <c r="BB847" t="inlineStr">
        <is>
          <t>n</t>
        </is>
      </c>
      <c r="BC847" t="n">
        <v>0</v>
      </c>
      <c r="BD847" t="inlineStr"/>
      <c r="BE847" t="inlineStr"/>
      <c r="BF847" t="inlineStr"/>
      <c r="BG847" t="inlineStr"/>
      <c r="BH847" t="inlineStr"/>
      <c r="BI847" t="inlineStr"/>
      <c r="BJ847" t="inlineStr"/>
      <c r="BK847" t="inlineStr">
        <is>
          <t>Schaden stabil</t>
        </is>
      </c>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row>
    <row r="848">
      <c r="A848" t="b">
        <v>1</v>
      </c>
      <c r="B848" t="n">
        <v>762</v>
      </c>
      <c r="C848" t="inlineStr">
        <is>
          <t>L-1514-31506286X</t>
        </is>
      </c>
      <c r="D848" t="inlineStr">
        <is>
          <t>1066674361</t>
        </is>
      </c>
      <c r="E848" t="inlineStr">
        <is>
          <t>Aaf</t>
        </is>
      </c>
      <c r="F848" t="inlineStr">
        <is>
          <t>https://portal.dnb.de/opac.htm?method=simpleSearch&amp;cqlMode=true&amp;query=idn%3D1066674361</t>
        </is>
      </c>
      <c r="G848" t="inlineStr">
        <is>
          <t>III 73, 32</t>
        </is>
      </c>
      <c r="H848" t="inlineStr">
        <is>
          <t>III 73, 32</t>
        </is>
      </c>
      <c r="I848" t="inlineStr"/>
      <c r="J848" t="inlineStr">
        <is>
          <t>Pergamentband</t>
        </is>
      </c>
      <c r="K848" t="inlineStr">
        <is>
          <t>bis 35 cm</t>
        </is>
      </c>
      <c r="L848" t="inlineStr">
        <is>
          <t>180°</t>
        </is>
      </c>
      <c r="M848" t="inlineStr">
        <is>
          <t>hohler Rücken</t>
        </is>
      </c>
      <c r="N848" t="inlineStr"/>
      <c r="O848" t="inlineStr">
        <is>
          <t>Kassette</t>
        </is>
      </c>
      <c r="P848" t="inlineStr">
        <is>
          <t>Nein</t>
        </is>
      </c>
      <c r="Q848" t="n">
        <v>0</v>
      </c>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n">
        <v>0</v>
      </c>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row>
    <row r="849">
      <c r="A849" t="b">
        <v>1</v>
      </c>
      <c r="B849" t="inlineStr"/>
      <c r="C849" t="inlineStr">
        <is>
          <t>L-1520-833772759</t>
        </is>
      </c>
      <c r="D849" t="inlineStr">
        <is>
          <t>1268677469</t>
        </is>
      </c>
      <c r="E849" t="inlineStr">
        <is>
          <t>Aa</t>
        </is>
      </c>
      <c r="F849" t="inlineStr"/>
      <c r="G849" t="inlineStr">
        <is>
          <t>III 73, 32</t>
        </is>
      </c>
      <c r="H849" t="inlineStr">
        <is>
          <t>III 73, 36</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c r="CQ849" t="inlineStr"/>
      <c r="CR849" t="inlineStr"/>
      <c r="CS849" t="inlineStr"/>
      <c r="CT849" t="inlineStr"/>
      <c r="CU849" t="inlineStr"/>
    </row>
    <row r="850">
      <c r="A850" t="b">
        <v>0</v>
      </c>
      <c r="B850" t="n">
        <v>809</v>
      </c>
      <c r="C850" t="inlineStr">
        <is>
          <t>L-1509-156069016</t>
        </is>
      </c>
      <c r="D850" t="inlineStr">
        <is>
          <t>99451011X</t>
        </is>
      </c>
      <c r="E850" t="inlineStr"/>
      <c r="F850" t="inlineStr">
        <is>
          <t>https://portal.dnb.de/opac.htm?method=simpleSearch&amp;cqlMode=true&amp;query=idn%3D99451011X</t>
        </is>
      </c>
      <c r="G850" t="inlineStr">
        <is>
          <t>III 73, 32 a</t>
        </is>
      </c>
      <c r="H850" t="inlineStr"/>
      <c r="I850" t="inlineStr">
        <is>
          <t>X</t>
        </is>
      </c>
      <c r="J850" t="inlineStr">
        <is>
          <t>Halbledereinband, Schließen, erhabene Buchbeschläge</t>
        </is>
      </c>
      <c r="K850" t="inlineStr">
        <is>
          <t>bis 35 cm</t>
        </is>
      </c>
      <c r="L850" t="inlineStr">
        <is>
          <t>80° bis 110°, einseitig digitalisierbar?</t>
        </is>
      </c>
      <c r="M850" t="inlineStr">
        <is>
          <t>fester Rücken mit Schmuckprägung, Schrift bis in den Falz</t>
        </is>
      </c>
      <c r="N850" t="inlineStr"/>
      <c r="O850" t="inlineStr">
        <is>
          <t>Buchschuh</t>
        </is>
      </c>
      <c r="P850" t="inlineStr">
        <is>
          <t>Nein</t>
        </is>
      </c>
      <c r="Q850" t="n">
        <v>1</v>
      </c>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n">
        <v>0</v>
      </c>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row>
    <row r="851">
      <c r="A851" t="b">
        <v>0</v>
      </c>
      <c r="B851" t="n">
        <v>808</v>
      </c>
      <c r="C851" t="inlineStr">
        <is>
          <t>L-1509-17930125X</t>
        </is>
      </c>
      <c r="D851" t="inlineStr">
        <is>
          <t>1003230245</t>
        </is>
      </c>
      <c r="E851" t="inlineStr"/>
      <c r="F851" t="inlineStr">
        <is>
          <t>https://portal.dnb.de/opac.htm?method=simpleSearch&amp;cqlMode=true&amp;query=idn%3D1003230245</t>
        </is>
      </c>
      <c r="G851" t="inlineStr">
        <is>
          <t>III 73, 32 a  (1. Angebundenes Werk)</t>
        </is>
      </c>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n">
        <v>0</v>
      </c>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row>
    <row r="852">
      <c r="A852" t="b">
        <v>0</v>
      </c>
      <c r="B852" t="n">
        <v>807</v>
      </c>
      <c r="C852" t="inlineStr">
        <is>
          <t>L-1511-17930142X</t>
        </is>
      </c>
      <c r="D852" t="inlineStr">
        <is>
          <t>1003230415</t>
        </is>
      </c>
      <c r="E852" t="inlineStr"/>
      <c r="F852" t="inlineStr">
        <is>
          <t>https://portal.dnb.de/opac.htm?method=simpleSearch&amp;cqlMode=true&amp;query=idn%3D1003230415</t>
        </is>
      </c>
      <c r="G852" t="inlineStr">
        <is>
          <t>III 73, 32 a  (2. Angebundenes Werk)</t>
        </is>
      </c>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n">
        <v>0</v>
      </c>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row>
    <row r="853">
      <c r="A853" t="b">
        <v>1</v>
      </c>
      <c r="B853" t="inlineStr"/>
      <c r="C853" t="inlineStr">
        <is>
          <t>L-1509-765660482</t>
        </is>
      </c>
      <c r="D853" t="inlineStr">
        <is>
          <t>1253118221</t>
        </is>
      </c>
      <c r="E853" t="inlineStr">
        <is>
          <t>Qd</t>
        </is>
      </c>
      <c r="F853" t="inlineStr"/>
      <c r="G853" t="inlineStr">
        <is>
          <t>III 73, 32a</t>
        </is>
      </c>
      <c r="H853" t="inlineStr">
        <is>
          <t>III 73, 32a</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row>
    <row r="854">
      <c r="A854" t="b">
        <v>1</v>
      </c>
      <c r="B854" t="n">
        <v>763</v>
      </c>
      <c r="C854" t="inlineStr">
        <is>
          <t>L-1517-315331739</t>
        </is>
      </c>
      <c r="D854" t="inlineStr">
        <is>
          <t>1066873933</t>
        </is>
      </c>
      <c r="E854" t="inlineStr">
        <is>
          <t>Aaf</t>
        </is>
      </c>
      <c r="F854" t="inlineStr">
        <is>
          <t>https://portal.dnb.de/opac.htm?method=simpleSearch&amp;cqlMode=true&amp;query=idn%3D1066873933</t>
        </is>
      </c>
      <c r="G854" t="inlineStr">
        <is>
          <t>III 73, 33</t>
        </is>
      </c>
      <c r="H854" t="inlineStr">
        <is>
          <t>III 73, 33</t>
        </is>
      </c>
      <c r="I854" t="inlineStr">
        <is>
          <t>X</t>
        </is>
      </c>
      <c r="J854" t="inlineStr">
        <is>
          <t>Papier- oder Pappeinband</t>
        </is>
      </c>
      <c r="K854" t="inlineStr">
        <is>
          <t>bis 25 cm</t>
        </is>
      </c>
      <c r="L854" t="inlineStr">
        <is>
          <t>80° bis 110°, einseitig digitalisierbar?</t>
        </is>
      </c>
      <c r="M854" t="inlineStr">
        <is>
          <t>hohler Rücken, welliger Buchblock</t>
        </is>
      </c>
      <c r="N854" t="inlineStr"/>
      <c r="O854" t="inlineStr"/>
      <c r="P854" t="inlineStr">
        <is>
          <t>Signaturfahne austauschen</t>
        </is>
      </c>
      <c r="Q854" t="n">
        <v>0</v>
      </c>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n">
        <v>0</v>
      </c>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row>
    <row r="855">
      <c r="A855" t="b">
        <v>1</v>
      </c>
      <c r="B855" t="n">
        <v>810</v>
      </c>
      <c r="C855" t="inlineStr">
        <is>
          <t>L-1555-171141768</t>
        </is>
      </c>
      <c r="D855" t="inlineStr">
        <is>
          <t>1000777227</t>
        </is>
      </c>
      <c r="E855" t="inlineStr">
        <is>
          <t>Afl</t>
        </is>
      </c>
      <c r="F855" t="inlineStr">
        <is>
          <t>https://portal.dnb.de/opac.htm?method=simpleSearch&amp;cqlMode=true&amp;query=idn%3D1000777227</t>
        </is>
      </c>
      <c r="G855" t="inlineStr">
        <is>
          <t>III 73, 33 a</t>
        </is>
      </c>
      <c r="H855" t="inlineStr">
        <is>
          <t>III 73, 33a</t>
        </is>
      </c>
      <c r="I855" t="inlineStr">
        <is>
          <t>X</t>
        </is>
      </c>
      <c r="J855" t="inlineStr">
        <is>
          <t>Ledereinband</t>
        </is>
      </c>
      <c r="K855" t="inlineStr">
        <is>
          <t>bis 25 cm</t>
        </is>
      </c>
      <c r="L855" t="inlineStr">
        <is>
          <t>80° bis 110°, einseitig digitalisierbar?</t>
        </is>
      </c>
      <c r="M855" t="inlineStr">
        <is>
          <t>fester Rücken mit Schmuckprägung, Schrift bis in den Falz</t>
        </is>
      </c>
      <c r="N855" t="inlineStr"/>
      <c r="O855" t="inlineStr">
        <is>
          <t>Kassette</t>
        </is>
      </c>
      <c r="P855" t="inlineStr">
        <is>
          <t>Nein</t>
        </is>
      </c>
      <c r="Q855" t="n">
        <v>0</v>
      </c>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n">
        <v>0</v>
      </c>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row>
    <row r="856">
      <c r="A856" t="b">
        <v>1</v>
      </c>
      <c r="B856" t="n">
        <v>811</v>
      </c>
      <c r="C856" t="inlineStr">
        <is>
          <t>L-1557-171141873</t>
        </is>
      </c>
      <c r="D856" t="inlineStr">
        <is>
          <t>1000777332</t>
        </is>
      </c>
      <c r="E856" t="inlineStr">
        <is>
          <t>Afl</t>
        </is>
      </c>
      <c r="F856" t="inlineStr">
        <is>
          <t>https://portal.dnb.de/opac.htm?method=simpleSearch&amp;cqlMode=true&amp;query=idn%3D1000777332</t>
        </is>
      </c>
      <c r="G856" t="inlineStr">
        <is>
          <t>III 73, 33 a ( angebundenes Werk)</t>
        </is>
      </c>
      <c r="H856" t="inlineStr">
        <is>
          <t>III 73, 33a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n">
        <v>0</v>
      </c>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c r="CU856" t="inlineStr"/>
    </row>
    <row r="857">
      <c r="A857" t="b">
        <v>1</v>
      </c>
      <c r="B857" t="n">
        <v>764</v>
      </c>
      <c r="C857" t="inlineStr">
        <is>
          <t>L-1517-315310413</t>
        </is>
      </c>
      <c r="D857" t="inlineStr">
        <is>
          <t>1066851433</t>
        </is>
      </c>
      <c r="E857" t="inlineStr">
        <is>
          <t>Aaf</t>
        </is>
      </c>
      <c r="F857" t="inlineStr">
        <is>
          <t>https://portal.dnb.de/opac.htm?method=simpleSearch&amp;cqlMode=true&amp;query=idn%3D1066851433</t>
        </is>
      </c>
      <c r="G857" t="inlineStr">
        <is>
          <t>III 73, 34</t>
        </is>
      </c>
      <c r="H857" t="inlineStr">
        <is>
          <t>III 73, 34</t>
        </is>
      </c>
      <c r="I857" t="inlineStr">
        <is>
          <t>X</t>
        </is>
      </c>
      <c r="J857" t="inlineStr">
        <is>
          <t>Halbledereinband, Schließen, erhabene Buchbeschläge</t>
        </is>
      </c>
      <c r="K857" t="inlineStr">
        <is>
          <t>bis 35 cm</t>
        </is>
      </c>
      <c r="L857" t="inlineStr">
        <is>
          <t>180°</t>
        </is>
      </c>
      <c r="M857" t="inlineStr">
        <is>
          <t>hohler Rücken</t>
        </is>
      </c>
      <c r="N857" t="inlineStr"/>
      <c r="O857" t="inlineStr">
        <is>
          <t>Buchschuh</t>
        </is>
      </c>
      <c r="P857" t="inlineStr">
        <is>
          <t>Nein</t>
        </is>
      </c>
      <c r="Q857" t="n">
        <v>2</v>
      </c>
      <c r="R857" t="inlineStr"/>
      <c r="S857" t="inlineStr"/>
      <c r="T857" t="inlineStr"/>
      <c r="U857" t="inlineStr"/>
      <c r="V857" t="inlineStr"/>
      <c r="W857" t="inlineStr"/>
      <c r="X857" t="inlineStr"/>
      <c r="Y857" t="inlineStr"/>
      <c r="Z857" t="inlineStr"/>
      <c r="AA857" t="inlineStr">
        <is>
          <t>HL</t>
        </is>
      </c>
      <c r="AB857" t="inlineStr">
        <is>
          <t>x</t>
        </is>
      </c>
      <c r="AC857" t="inlineStr"/>
      <c r="AD857" t="inlineStr">
        <is>
          <t>h/E</t>
        </is>
      </c>
      <c r="AE857" t="inlineStr"/>
      <c r="AF857" t="inlineStr"/>
      <c r="AG857" t="inlineStr"/>
      <c r="AH857" t="inlineStr"/>
      <c r="AI857" t="inlineStr"/>
      <c r="AJ857" t="inlineStr">
        <is>
          <t>Pa</t>
        </is>
      </c>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is>
          <t>110</t>
        </is>
      </c>
      <c r="AY857" t="inlineStr"/>
      <c r="AZ857" t="inlineStr"/>
      <c r="BA857" t="inlineStr"/>
      <c r="BB857" t="inlineStr">
        <is>
          <t>n</t>
        </is>
      </c>
      <c r="BC857" t="n">
        <v>0</v>
      </c>
      <c r="BD857" t="inlineStr"/>
      <c r="BE857" t="inlineStr"/>
      <c r="BF857" t="inlineStr"/>
      <c r="BG857" t="inlineStr">
        <is>
          <t>x</t>
        </is>
      </c>
      <c r="BH857" t="inlineStr"/>
      <c r="BI857" t="inlineStr"/>
      <c r="BJ857" t="inlineStr"/>
      <c r="BK857" t="inlineStr">
        <is>
          <t>Schaden stabil</t>
        </is>
      </c>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c r="CU857" t="inlineStr"/>
    </row>
    <row r="858">
      <c r="A858" t="b">
        <v>1</v>
      </c>
      <c r="B858" t="n">
        <v>765</v>
      </c>
      <c r="C858" t="inlineStr">
        <is>
          <t>L-1520-315457872</t>
        </is>
      </c>
      <c r="D858" t="inlineStr">
        <is>
          <t>1066929327</t>
        </is>
      </c>
      <c r="E858" t="inlineStr">
        <is>
          <t>Aaf</t>
        </is>
      </c>
      <c r="F858" t="inlineStr">
        <is>
          <t>https://portal.dnb.de/opac.htm?method=simpleSearch&amp;cqlMode=true&amp;query=idn%3D1066929327</t>
        </is>
      </c>
      <c r="G858" t="inlineStr">
        <is>
          <t>III 73, 35</t>
        </is>
      </c>
      <c r="H858" t="inlineStr">
        <is>
          <t>III 73, 35</t>
        </is>
      </c>
      <c r="I858" t="inlineStr">
        <is>
          <t>X</t>
        </is>
      </c>
      <c r="J858" t="inlineStr">
        <is>
          <t>Gewebeeinband</t>
        </is>
      </c>
      <c r="K858" t="inlineStr">
        <is>
          <t>bis 25 cm</t>
        </is>
      </c>
      <c r="L858" t="inlineStr"/>
      <c r="M858" t="inlineStr">
        <is>
          <t>hohler Rücken, welliger Buchblock</t>
        </is>
      </c>
      <c r="N858" t="inlineStr"/>
      <c r="O858" t="inlineStr"/>
      <c r="P858" t="inlineStr"/>
      <c r="Q858" t="n">
        <v>0</v>
      </c>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n">
        <v>0</v>
      </c>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row>
    <row r="859">
      <c r="A859" t="b">
        <v>0</v>
      </c>
      <c r="B859" t="inlineStr"/>
      <c r="C859" t="inlineStr"/>
      <c r="D859" t="inlineStr"/>
      <c r="E859" t="inlineStr"/>
      <c r="F859" t="inlineStr"/>
      <c r="G859" t="inlineStr">
        <is>
          <t>III 73, 36</t>
        </is>
      </c>
      <c r="H859" t="inlineStr"/>
      <c r="I859" t="inlineStr">
        <is>
          <t>X</t>
        </is>
      </c>
      <c r="J859" t="inlineStr">
        <is>
          <t>Ledereinband</t>
        </is>
      </c>
      <c r="K859" t="inlineStr">
        <is>
          <t>bis 25 cm</t>
        </is>
      </c>
      <c r="L859" t="inlineStr">
        <is>
          <t>80° bis 110°, einseitig digitalisierbar?</t>
        </is>
      </c>
      <c r="M859" t="inlineStr">
        <is>
          <t>hohler Rücken, Schrift bis in den Falz</t>
        </is>
      </c>
      <c r="N859" t="inlineStr"/>
      <c r="O859" t="inlineStr"/>
      <c r="P859" t="inlineStr">
        <is>
          <t>Signaturfahne austauschen</t>
        </is>
      </c>
      <c r="Q859" t="n">
        <v>0</v>
      </c>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n">
        <v>0</v>
      </c>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c r="CQ859" t="inlineStr"/>
      <c r="CR859" t="inlineStr"/>
      <c r="CS859" t="inlineStr"/>
      <c r="CT859" t="inlineStr"/>
      <c r="CU859" t="inlineStr"/>
    </row>
    <row r="860">
      <c r="A860" t="b">
        <v>1</v>
      </c>
      <c r="B860" t="n">
        <v>766</v>
      </c>
      <c r="C860" t="inlineStr">
        <is>
          <t>L-1520-315335866</t>
        </is>
      </c>
      <c r="D860" t="inlineStr">
        <is>
          <t>1066878196</t>
        </is>
      </c>
      <c r="E860" t="inlineStr">
        <is>
          <t>Aaf</t>
        </is>
      </c>
      <c r="F860" t="inlineStr">
        <is>
          <t>https://portal.dnb.de/opac.htm?method=simpleSearch&amp;cqlMode=true&amp;query=idn%3D1066878196</t>
        </is>
      </c>
      <c r="G860" t="inlineStr">
        <is>
          <t>III 73, 37</t>
        </is>
      </c>
      <c r="H860" t="inlineStr">
        <is>
          <t>III 73, 37</t>
        </is>
      </c>
      <c r="I860" t="inlineStr">
        <is>
          <t>X</t>
        </is>
      </c>
      <c r="J860" t="inlineStr">
        <is>
          <t>Halbledereinband, Schließen, erhabene Buchbeschläge</t>
        </is>
      </c>
      <c r="K860" t="inlineStr">
        <is>
          <t>bis 25 cm</t>
        </is>
      </c>
      <c r="L860" t="inlineStr">
        <is>
          <t>80° bis 110°, einseitig digitalisierbar?</t>
        </is>
      </c>
      <c r="M860" t="inlineStr">
        <is>
          <t>hohler Rücken</t>
        </is>
      </c>
      <c r="N860" t="inlineStr"/>
      <c r="O860" t="inlineStr">
        <is>
          <t>Buchschuh</t>
        </is>
      </c>
      <c r="P860" t="inlineStr">
        <is>
          <t>Nein, Signaturfahne austauschen</t>
        </is>
      </c>
      <c r="Q860" t="n">
        <v>0</v>
      </c>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n">
        <v>0</v>
      </c>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row>
    <row r="861">
      <c r="A861" t="b">
        <v>1</v>
      </c>
      <c r="B861" t="n">
        <v>767</v>
      </c>
      <c r="C861" t="inlineStr">
        <is>
          <t>L-1520-315464259</t>
        </is>
      </c>
      <c r="D861" t="inlineStr">
        <is>
          <t>1066936382</t>
        </is>
      </c>
      <c r="E861" t="inlineStr">
        <is>
          <t>Aaf</t>
        </is>
      </c>
      <c r="F861" t="inlineStr">
        <is>
          <t>https://portal.dnb.de/opac.htm?method=simpleSearch&amp;cqlMode=true&amp;query=idn%3D1066936382</t>
        </is>
      </c>
      <c r="G861" t="inlineStr">
        <is>
          <t>III 73, 38</t>
        </is>
      </c>
      <c r="H861" t="inlineStr">
        <is>
          <t>III 73, 38</t>
        </is>
      </c>
      <c r="I861" t="inlineStr">
        <is>
          <t>X</t>
        </is>
      </c>
      <c r="J861" t="inlineStr">
        <is>
          <t>Ledereinband</t>
        </is>
      </c>
      <c r="K861" t="inlineStr">
        <is>
          <t>bis 25 cm</t>
        </is>
      </c>
      <c r="L861" t="inlineStr">
        <is>
          <t>80° bis 110°, einseitig digitalisierbar?</t>
        </is>
      </c>
      <c r="M861" t="inlineStr">
        <is>
          <t>hohler Rücken, erhabene Illuminationen</t>
        </is>
      </c>
      <c r="N861" t="inlineStr">
        <is>
          <t>nicht auflegen</t>
        </is>
      </c>
      <c r="O861" t="inlineStr">
        <is>
          <t>Kassette</t>
        </is>
      </c>
      <c r="P861" t="inlineStr">
        <is>
          <t>Nein</t>
        </is>
      </c>
      <c r="Q861" t="n">
        <v>0</v>
      </c>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n">
        <v>0</v>
      </c>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row>
    <row r="862">
      <c r="A862" t="b">
        <v>1</v>
      </c>
      <c r="B862" t="n">
        <v>768</v>
      </c>
      <c r="C862" t="inlineStr">
        <is>
          <t>L-1521-315300833</t>
        </is>
      </c>
      <c r="D862" t="inlineStr">
        <is>
          <t>106684092X</t>
        </is>
      </c>
      <c r="E862" t="inlineStr">
        <is>
          <t>Aaf</t>
        </is>
      </c>
      <c r="F862" t="inlineStr">
        <is>
          <t>https://portal.dnb.de/opac.htm?method=simpleSearch&amp;cqlMode=true&amp;query=idn%3D106684092X</t>
        </is>
      </c>
      <c r="G862" t="inlineStr">
        <is>
          <t>III 73, 39</t>
        </is>
      </c>
      <c r="H862" t="inlineStr">
        <is>
          <t>III 73, 39</t>
        </is>
      </c>
      <c r="I862" t="inlineStr">
        <is>
          <t>X</t>
        </is>
      </c>
      <c r="J862" t="inlineStr">
        <is>
          <t>Pergamentband</t>
        </is>
      </c>
      <c r="K862" t="inlineStr">
        <is>
          <t>bis 35 cm</t>
        </is>
      </c>
      <c r="L862" t="inlineStr">
        <is>
          <t>180°</t>
        </is>
      </c>
      <c r="M862" t="inlineStr">
        <is>
          <t>hohler Rücken, Einband mit Schutz- oder Stoßkanten</t>
        </is>
      </c>
      <c r="N862" t="inlineStr"/>
      <c r="O862" t="inlineStr"/>
      <c r="P862" t="inlineStr"/>
      <c r="Q862" t="n">
        <v>0</v>
      </c>
      <c r="R862" t="inlineStr"/>
      <c r="S862" t="inlineStr"/>
      <c r="T862" t="inlineStr"/>
      <c r="U862" t="inlineStr"/>
      <c r="V862" t="inlineStr"/>
      <c r="W862" t="inlineStr"/>
      <c r="X862" t="inlineStr"/>
      <c r="Y862" t="inlineStr"/>
      <c r="Z862" t="inlineStr"/>
      <c r="AA862" t="inlineStr">
        <is>
          <t>Pg</t>
        </is>
      </c>
      <c r="AB862" t="inlineStr"/>
      <c r="AC862" t="inlineStr">
        <is>
          <t>x</t>
        </is>
      </c>
      <c r="AD862" t="inlineStr">
        <is>
          <t>h/E</t>
        </is>
      </c>
      <c r="AE862" t="inlineStr">
        <is>
          <t>x</t>
        </is>
      </c>
      <c r="AF862" t="inlineStr"/>
      <c r="AG862" t="inlineStr"/>
      <c r="AH862" t="inlineStr"/>
      <c r="AI862" t="inlineStr"/>
      <c r="AJ862" t="inlineStr">
        <is>
          <t>Pa</t>
        </is>
      </c>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is>
          <t>180</t>
        </is>
      </c>
      <c r="AY862" t="inlineStr"/>
      <c r="AZ862" t="inlineStr"/>
      <c r="BA862" t="inlineStr"/>
      <c r="BB862" t="inlineStr">
        <is>
          <t>n</t>
        </is>
      </c>
      <c r="BC862" t="n">
        <v>0</v>
      </c>
      <c r="BD862" t="inlineStr"/>
      <c r="BE862" t="inlineStr"/>
      <c r="BF862" t="inlineStr"/>
      <c r="BG862" t="inlineStr"/>
      <c r="BH862" t="inlineStr"/>
      <c r="BI862" t="inlineStr"/>
      <c r="BJ862" t="inlineStr"/>
      <c r="BK862" t="inlineStr">
        <is>
          <t>Rest des Klemmeinbandes steht bei GF (in Mappe) hätte aber bei NF von Höhe her Platz (Regalboden ist allerdings mehr als voll)</t>
        </is>
      </c>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c r="CU862" t="inlineStr"/>
    </row>
    <row r="863">
      <c r="A863" t="b">
        <v>1</v>
      </c>
      <c r="B863" t="n">
        <v>769</v>
      </c>
      <c r="C863" t="inlineStr">
        <is>
          <t>L-1531-315469765</t>
        </is>
      </c>
      <c r="D863" t="inlineStr">
        <is>
          <t>1066942129</t>
        </is>
      </c>
      <c r="E863" t="inlineStr">
        <is>
          <t>Aaf</t>
        </is>
      </c>
      <c r="F863" t="inlineStr">
        <is>
          <t>https://portal.dnb.de/opac.htm?method=simpleSearch&amp;cqlMode=true&amp;query=idn%3D1066942129</t>
        </is>
      </c>
      <c r="G863" t="inlineStr">
        <is>
          <t>III 73, 40</t>
        </is>
      </c>
      <c r="H863" t="inlineStr">
        <is>
          <t>III 73, 40</t>
        </is>
      </c>
      <c r="I863" t="inlineStr">
        <is>
          <t>X</t>
        </is>
      </c>
      <c r="J863" t="inlineStr">
        <is>
          <t>Pergamentband, Schließen, erhabene Buchbeschläge</t>
        </is>
      </c>
      <c r="K863" t="inlineStr">
        <is>
          <t>bis 25 cm</t>
        </is>
      </c>
      <c r="L863" t="inlineStr">
        <is>
          <t>80° bis 110°, einseitig digitalisierbar?</t>
        </is>
      </c>
      <c r="M863" t="inlineStr">
        <is>
          <t>hohler Rücken, Einband mit Schutz- oder Stoßkanten</t>
        </is>
      </c>
      <c r="N863" t="inlineStr"/>
      <c r="O863" t="inlineStr">
        <is>
          <t>Kassette im Schuber</t>
        </is>
      </c>
      <c r="P863" t="inlineStr">
        <is>
          <t>Nein</t>
        </is>
      </c>
      <c r="Q863" t="n">
        <v>0</v>
      </c>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n">
        <v>0</v>
      </c>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c r="CU863" t="inlineStr"/>
    </row>
    <row r="864">
      <c r="A864" t="b">
        <v>1</v>
      </c>
      <c r="B864" t="n">
        <v>812</v>
      </c>
      <c r="C864" t="inlineStr">
        <is>
          <t>L-1543-156070618</t>
        </is>
      </c>
      <c r="D864" t="inlineStr">
        <is>
          <t>994511248</t>
        </is>
      </c>
      <c r="E864" t="inlineStr">
        <is>
          <t>Aal</t>
        </is>
      </c>
      <c r="F864" t="inlineStr">
        <is>
          <t>https://portal.dnb.de/opac.htm?method=simpleSearch&amp;cqlMode=true&amp;query=idn%3D994511248</t>
        </is>
      </c>
      <c r="G864" t="inlineStr">
        <is>
          <t>III 73, 40 a</t>
        </is>
      </c>
      <c r="H864" t="inlineStr">
        <is>
          <t>III 73, 40 a</t>
        </is>
      </c>
      <c r="I864" t="inlineStr">
        <is>
          <t>X</t>
        </is>
      </c>
      <c r="J864" t="inlineStr">
        <is>
          <t>Ledereinband</t>
        </is>
      </c>
      <c r="K864" t="inlineStr">
        <is>
          <t>bis 25 cm</t>
        </is>
      </c>
      <c r="L864" t="inlineStr">
        <is>
          <t>80° bis 110°, einseitig digitalisierbar?</t>
        </is>
      </c>
      <c r="M864" t="inlineStr">
        <is>
          <t>fester Rücken mit Schmuckprägung, welliger Buchblock</t>
        </is>
      </c>
      <c r="N864" t="inlineStr"/>
      <c r="O864" t="inlineStr">
        <is>
          <t xml:space="preserve">Papierumschlag </t>
        </is>
      </c>
      <c r="P864" t="inlineStr">
        <is>
          <t>Ja</t>
        </is>
      </c>
      <c r="Q864" t="n">
        <v>0</v>
      </c>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n">
        <v>0</v>
      </c>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c r="CU864" t="inlineStr"/>
    </row>
    <row r="865">
      <c r="A865" t="b">
        <v>0</v>
      </c>
      <c r="B865" t="n">
        <v>814</v>
      </c>
      <c r="C865" t="inlineStr">
        <is>
          <t>L-1529-177064625</t>
        </is>
      </c>
      <c r="D865" t="inlineStr">
        <is>
          <t>1002339278</t>
        </is>
      </c>
      <c r="E865" t="inlineStr"/>
      <c r="F865" t="inlineStr">
        <is>
          <t>https://portal.dnb.de/opac.htm?method=simpleSearch&amp;cqlMode=true&amp;query=idn%3D1002339278</t>
        </is>
      </c>
      <c r="G865" t="inlineStr">
        <is>
          <t>III 73, 40 b</t>
        </is>
      </c>
      <c r="H865" t="inlineStr"/>
      <c r="I865" t="inlineStr"/>
      <c r="J865" t="inlineStr">
        <is>
          <t>Ledereinband, Schließen, erhabene Buchbeschläge</t>
        </is>
      </c>
      <c r="K865" t="inlineStr">
        <is>
          <t>bis 25 cm</t>
        </is>
      </c>
      <c r="L865" t="inlineStr">
        <is>
          <t>nur sehr geringer Öffnungswinkel</t>
        </is>
      </c>
      <c r="M865" t="inlineStr">
        <is>
          <t>fester Rücken mit Schmuckprägung, welliger Buchblock</t>
        </is>
      </c>
      <c r="N865" t="inlineStr"/>
      <c r="O865" t="inlineStr">
        <is>
          <t>Kassette</t>
        </is>
      </c>
      <c r="P865" t="inlineStr">
        <is>
          <t>Nein</t>
        </is>
      </c>
      <c r="Q865" t="n">
        <v>0</v>
      </c>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n">
        <v>0</v>
      </c>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row>
    <row r="866">
      <c r="A866" t="b">
        <v>1</v>
      </c>
      <c r="B866" t="inlineStr"/>
      <c r="C866" t="inlineStr">
        <is>
          <t>L-1524-786237503</t>
        </is>
      </c>
      <c r="D866" t="inlineStr">
        <is>
          <t>1263572855</t>
        </is>
      </c>
      <c r="E866" t="inlineStr">
        <is>
          <t>Qd</t>
        </is>
      </c>
      <c r="F866" t="inlineStr"/>
      <c r="G866" t="inlineStr">
        <is>
          <t>III 73, 40 b</t>
        </is>
      </c>
      <c r="H866" t="inlineStr">
        <is>
          <t>III 73, 40 b</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row>
    <row r="867">
      <c r="A867" t="b">
        <v>0</v>
      </c>
      <c r="B867" t="n">
        <v>813</v>
      </c>
      <c r="C867" t="inlineStr">
        <is>
          <t>L-1524-154740756</t>
        </is>
      </c>
      <c r="D867" t="inlineStr">
        <is>
          <t>994215738</t>
        </is>
      </c>
      <c r="E867" t="inlineStr"/>
      <c r="F867" t="inlineStr">
        <is>
          <t>https://portal.dnb.de/opac.htm?method=simpleSearch&amp;cqlMode=true&amp;query=idn%3D994215738</t>
        </is>
      </c>
      <c r="G867" t="inlineStr">
        <is>
          <t>III 73, 40 b (angebundenes Werk)</t>
        </is>
      </c>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n">
        <v>0</v>
      </c>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row>
    <row r="868">
      <c r="A868" t="b">
        <v>1</v>
      </c>
      <c r="B868" t="n">
        <v>770</v>
      </c>
      <c r="C868" t="inlineStr">
        <is>
          <t>L-1531-315463600</t>
        </is>
      </c>
      <c r="D868" t="inlineStr">
        <is>
          <t>1066935661</t>
        </is>
      </c>
      <c r="E868" t="inlineStr">
        <is>
          <t>Aaf</t>
        </is>
      </c>
      <c r="F868" t="inlineStr">
        <is>
          <t>https://portal.dnb.de/opac.htm?method=simpleSearch&amp;cqlMode=true&amp;query=idn%3D1066935661</t>
        </is>
      </c>
      <c r="G868" t="inlineStr">
        <is>
          <t>III 73, 41</t>
        </is>
      </c>
      <c r="H868" t="inlineStr">
        <is>
          <t>III 73, 41</t>
        </is>
      </c>
      <c r="I868" t="inlineStr">
        <is>
          <t>X</t>
        </is>
      </c>
      <c r="J868" t="inlineStr">
        <is>
          <t>Ledereinband</t>
        </is>
      </c>
      <c r="K868" t="inlineStr">
        <is>
          <t>bis 25 cm</t>
        </is>
      </c>
      <c r="L868" t="inlineStr">
        <is>
          <t>180°</t>
        </is>
      </c>
      <c r="M868" t="inlineStr">
        <is>
          <t>hohler Rücken</t>
        </is>
      </c>
      <c r="N868" t="inlineStr"/>
      <c r="O868" t="inlineStr"/>
      <c r="P868" t="inlineStr">
        <is>
          <t>Signaturfahne austauschen</t>
        </is>
      </c>
      <c r="Q868" t="n">
        <v>0</v>
      </c>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n">
        <v>0</v>
      </c>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row>
    <row r="869">
      <c r="A869" t="b">
        <v>1</v>
      </c>
      <c r="B869" t="n">
        <v>771</v>
      </c>
      <c r="C869" t="inlineStr">
        <is>
          <t>L-1536-315464526</t>
        </is>
      </c>
      <c r="D869" t="inlineStr">
        <is>
          <t>1066936692</t>
        </is>
      </c>
      <c r="E869" t="inlineStr">
        <is>
          <t>Aaf</t>
        </is>
      </c>
      <c r="F869" t="inlineStr">
        <is>
          <t>https://portal.dnb.de/opac.htm?method=simpleSearch&amp;cqlMode=true&amp;query=idn%3D1066936692</t>
        </is>
      </c>
      <c r="G869" t="inlineStr">
        <is>
          <t>III 73, 42</t>
        </is>
      </c>
      <c r="H869" t="inlineStr">
        <is>
          <t>III 73, 42</t>
        </is>
      </c>
      <c r="I869" t="inlineStr">
        <is>
          <t>X</t>
        </is>
      </c>
      <c r="J869" t="inlineStr">
        <is>
          <t>Ledereinband</t>
        </is>
      </c>
      <c r="K869" t="inlineStr">
        <is>
          <t>bis 35 cm</t>
        </is>
      </c>
      <c r="L869" t="inlineStr">
        <is>
          <t>180°</t>
        </is>
      </c>
      <c r="M869" t="inlineStr">
        <is>
          <t>fester Rücken mit Schmuckprägung</t>
        </is>
      </c>
      <c r="N869" t="inlineStr"/>
      <c r="O869" t="inlineStr">
        <is>
          <t xml:space="preserve">Papierumschlag </t>
        </is>
      </c>
      <c r="P869" t="inlineStr">
        <is>
          <t>Ja</t>
        </is>
      </c>
      <c r="Q869" t="n">
        <v>0</v>
      </c>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n">
        <v>0</v>
      </c>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c r="CU869" t="inlineStr"/>
    </row>
    <row r="870">
      <c r="A870" t="b">
        <v>1</v>
      </c>
      <c r="B870" t="n">
        <v>815</v>
      </c>
      <c r="C870" t="inlineStr">
        <is>
          <t>L-1535-158504658</t>
        </is>
      </c>
      <c r="D870" t="inlineStr">
        <is>
          <t>995009910</t>
        </is>
      </c>
      <c r="E870" t="inlineStr">
        <is>
          <t>Aal</t>
        </is>
      </c>
      <c r="F870" t="inlineStr">
        <is>
          <t>https://portal.dnb.de/opac.htm?method=simpleSearch&amp;cqlMode=true&amp;query=idn%3D995009910</t>
        </is>
      </c>
      <c r="G870" t="inlineStr">
        <is>
          <t>III 73, 42 a</t>
        </is>
      </c>
      <c r="H870" t="inlineStr">
        <is>
          <t>III 73, 42 a</t>
        </is>
      </c>
      <c r="I870" t="inlineStr">
        <is>
          <t>X</t>
        </is>
      </c>
      <c r="J870" t="inlineStr">
        <is>
          <t>Ledereinband</t>
        </is>
      </c>
      <c r="K870" t="inlineStr">
        <is>
          <t>bis 35 cm</t>
        </is>
      </c>
      <c r="L870" t="inlineStr">
        <is>
          <t>180°</t>
        </is>
      </c>
      <c r="M870" t="inlineStr">
        <is>
          <t>fester Rücken mit Schmuckprägung, gefaltete Blätter, welliger Buchblock</t>
        </is>
      </c>
      <c r="N870" t="inlineStr"/>
      <c r="O870" t="inlineStr">
        <is>
          <t xml:space="preserve">Papierumschlag </t>
        </is>
      </c>
      <c r="P870" t="inlineStr">
        <is>
          <t>Ja</t>
        </is>
      </c>
      <c r="Q870" t="n">
        <v>1</v>
      </c>
      <c r="R870" t="inlineStr"/>
      <c r="S870" t="inlineStr"/>
      <c r="T870" t="inlineStr"/>
      <c r="U870" t="inlineStr"/>
      <c r="V870" t="inlineStr"/>
      <c r="W870" t="inlineStr"/>
      <c r="X870" t="inlineStr"/>
      <c r="Y870" t="inlineStr"/>
      <c r="Z870" t="inlineStr"/>
      <c r="AA870" t="inlineStr">
        <is>
          <t>L</t>
        </is>
      </c>
      <c r="AB870" t="inlineStr"/>
      <c r="AC870" t="inlineStr"/>
      <c r="AD870" t="inlineStr">
        <is>
          <t>f/V</t>
        </is>
      </c>
      <c r="AE870" t="inlineStr"/>
      <c r="AF870" t="inlineStr"/>
      <c r="AG870" t="inlineStr"/>
      <c r="AH870" t="inlineStr"/>
      <c r="AI870" t="inlineStr"/>
      <c r="AJ870" t="inlineStr">
        <is>
          <t>Pa</t>
        </is>
      </c>
      <c r="AK870" t="inlineStr"/>
      <c r="AL870" t="inlineStr"/>
      <c r="AM870" t="inlineStr"/>
      <c r="AN870" t="inlineStr"/>
      <c r="AO870" t="inlineStr"/>
      <c r="AP870" t="inlineStr"/>
      <c r="AQ870" t="inlineStr">
        <is>
          <t>x</t>
        </is>
      </c>
      <c r="AR870" t="inlineStr">
        <is>
          <t>B: 22x33
F: 34x33</t>
        </is>
      </c>
      <c r="AS870" t="inlineStr"/>
      <c r="AT870" t="inlineStr"/>
      <c r="AU870" t="inlineStr"/>
      <c r="AV870" t="inlineStr"/>
      <c r="AW870" t="inlineStr"/>
      <c r="AX870" t="inlineStr">
        <is>
          <t>110</t>
        </is>
      </c>
      <c r="AY870" t="inlineStr"/>
      <c r="AZ870" t="inlineStr"/>
      <c r="BA870" t="inlineStr">
        <is>
          <t>x</t>
        </is>
      </c>
      <c r="BB870" t="inlineStr">
        <is>
          <t>n</t>
        </is>
      </c>
      <c r="BC870" t="n">
        <v>0</v>
      </c>
      <c r="BD870" t="inlineStr"/>
      <c r="BE870" t="inlineStr"/>
      <c r="BF870" t="inlineStr"/>
      <c r="BG870" t="inlineStr"/>
      <c r="BH870" t="inlineStr"/>
      <c r="BI870" t="inlineStr">
        <is>
          <t>x sauer</t>
        </is>
      </c>
      <c r="BJ870" t="inlineStr">
        <is>
          <t>x</t>
        </is>
      </c>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row>
    <row r="871">
      <c r="A871" t="b">
        <v>1</v>
      </c>
      <c r="B871" t="n">
        <v>816</v>
      </c>
      <c r="C871" t="inlineStr">
        <is>
          <t>L-1549-15411684X</t>
        </is>
      </c>
      <c r="D871" t="inlineStr">
        <is>
          <t>993976174</t>
        </is>
      </c>
      <c r="E871" t="inlineStr">
        <is>
          <t>Aal</t>
        </is>
      </c>
      <c r="F871" t="inlineStr">
        <is>
          <t>https://portal.dnb.de/opac.htm?method=simpleSearch&amp;cqlMode=true&amp;query=idn%3D993976174</t>
        </is>
      </c>
      <c r="G871" t="inlineStr">
        <is>
          <t>III 73, 42/b</t>
        </is>
      </c>
      <c r="H871" t="inlineStr">
        <is>
          <t>III 73, 42/b</t>
        </is>
      </c>
      <c r="I871" t="inlineStr">
        <is>
          <t>X</t>
        </is>
      </c>
      <c r="J871" t="inlineStr">
        <is>
          <t>Gewebeeinband</t>
        </is>
      </c>
      <c r="K871" t="inlineStr">
        <is>
          <t>bis 25 cm</t>
        </is>
      </c>
      <c r="L871" t="inlineStr">
        <is>
          <t>180°</t>
        </is>
      </c>
      <c r="M871" t="inlineStr">
        <is>
          <t>hohler Rücken, welliger Buchblock</t>
        </is>
      </c>
      <c r="N871" t="inlineStr"/>
      <c r="O871" t="inlineStr"/>
      <c r="P871" t="inlineStr"/>
      <c r="Q871" t="n">
        <v>2</v>
      </c>
      <c r="R871" t="inlineStr"/>
      <c r="S871" t="inlineStr"/>
      <c r="T871" t="inlineStr"/>
      <c r="U871" t="inlineStr"/>
      <c r="V871" t="inlineStr"/>
      <c r="W871" t="inlineStr"/>
      <c r="X871" t="inlineStr"/>
      <c r="Y871" t="inlineStr"/>
      <c r="Z871" t="inlineStr"/>
      <c r="AA871" t="inlineStr">
        <is>
          <t>G</t>
        </is>
      </c>
      <c r="AB871" t="inlineStr">
        <is>
          <t>x</t>
        </is>
      </c>
      <c r="AC871" t="inlineStr"/>
      <c r="AD871" t="inlineStr">
        <is>
          <t>h/E</t>
        </is>
      </c>
      <c r="AE871" t="inlineStr"/>
      <c r="AF871" t="inlineStr"/>
      <c r="AG871" t="inlineStr"/>
      <c r="AH871" t="inlineStr"/>
      <c r="AI871" t="inlineStr"/>
      <c r="AJ871" t="inlineStr">
        <is>
          <t>Pa</t>
        </is>
      </c>
      <c r="AK871" t="inlineStr">
        <is>
          <t>x</t>
        </is>
      </c>
      <c r="AL871" t="inlineStr"/>
      <c r="AM871" t="inlineStr"/>
      <c r="AN871" t="inlineStr"/>
      <c r="AO871" t="inlineStr"/>
      <c r="AP871" t="inlineStr"/>
      <c r="AQ871" t="inlineStr"/>
      <c r="AR871" t="inlineStr"/>
      <c r="AS871" t="inlineStr"/>
      <c r="AT871" t="inlineStr"/>
      <c r="AU871" t="inlineStr"/>
      <c r="AV871" t="inlineStr"/>
      <c r="AW871" t="inlineStr"/>
      <c r="AX871" t="inlineStr">
        <is>
          <t>110</t>
        </is>
      </c>
      <c r="AY871" t="inlineStr"/>
      <c r="AZ871" t="inlineStr"/>
      <c r="BA871" t="inlineStr"/>
      <c r="BB871" t="inlineStr">
        <is>
          <t>n</t>
        </is>
      </c>
      <c r="BC871" t="n">
        <v>0</v>
      </c>
      <c r="BD871" t="inlineStr"/>
      <c r="BE871" t="inlineStr"/>
      <c r="BF871" t="inlineStr"/>
      <c r="BG871" t="inlineStr"/>
      <c r="BH871" t="inlineStr"/>
      <c r="BI871" t="inlineStr"/>
      <c r="BJ871" t="inlineStr"/>
      <c r="BK871" t="inlineStr">
        <is>
          <t>Schaden stabil</t>
        </is>
      </c>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row>
    <row r="872">
      <c r="A872" t="b">
        <v>1</v>
      </c>
      <c r="B872" t="n">
        <v>772</v>
      </c>
      <c r="C872" t="inlineStr">
        <is>
          <t>L-1539-154002895</t>
        </is>
      </c>
      <c r="D872" t="inlineStr">
        <is>
          <t>993914640</t>
        </is>
      </c>
      <c r="E872" t="inlineStr">
        <is>
          <t>Aal</t>
        </is>
      </c>
      <c r="F872" t="inlineStr">
        <is>
          <t>https://portal.dnb.de/opac.htm?method=simpleSearch&amp;cqlMode=true&amp;query=idn%3D993914640</t>
        </is>
      </c>
      <c r="G872" t="inlineStr">
        <is>
          <t>III 73, 43</t>
        </is>
      </c>
      <c r="H872" t="inlineStr">
        <is>
          <t>III 73, 43</t>
        </is>
      </c>
      <c r="I872" t="inlineStr"/>
      <c r="J872" t="inlineStr"/>
      <c r="K872" t="inlineStr">
        <is>
          <t>bis 42 cm</t>
        </is>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is>
          <t>HD</t>
        </is>
      </c>
      <c r="AB872" t="inlineStr">
        <is>
          <t>x</t>
        </is>
      </c>
      <c r="AC872" t="inlineStr"/>
      <c r="AD872" t="inlineStr">
        <is>
          <t>f/V</t>
        </is>
      </c>
      <c r="AE872" t="inlineStr"/>
      <c r="AF872" t="inlineStr"/>
      <c r="AG872" t="inlineStr"/>
      <c r="AH872" t="inlineStr"/>
      <c r="AI872" t="inlineStr">
        <is>
          <t>x</t>
        </is>
      </c>
      <c r="AJ872" t="inlineStr">
        <is>
          <t>Pa</t>
        </is>
      </c>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is>
          <t>80</t>
        </is>
      </c>
      <c r="AY872" t="inlineStr"/>
      <c r="AZ872" t="inlineStr"/>
      <c r="BA872" t="inlineStr"/>
      <c r="BB872" t="inlineStr">
        <is>
          <t>n</t>
        </is>
      </c>
      <c r="BC872" t="n">
        <v>0</v>
      </c>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row>
    <row r="873">
      <c r="A873" t="b">
        <v>1</v>
      </c>
      <c r="B873" t="n">
        <v>773</v>
      </c>
      <c r="C873" t="inlineStr">
        <is>
          <t>L-1542-315456256</t>
        </is>
      </c>
      <c r="D873" t="inlineStr">
        <is>
          <t>1066927502</t>
        </is>
      </c>
      <c r="E873" t="inlineStr">
        <is>
          <t>Aaf</t>
        </is>
      </c>
      <c r="F873" t="inlineStr">
        <is>
          <t>https://portal.dnb.de/opac.htm?method=simpleSearch&amp;cqlMode=true&amp;query=idn%3D1066927502</t>
        </is>
      </c>
      <c r="G873" t="inlineStr">
        <is>
          <t>III 73, 44</t>
        </is>
      </c>
      <c r="H873" t="inlineStr">
        <is>
          <t>III 73, 44</t>
        </is>
      </c>
      <c r="I873" t="inlineStr">
        <is>
          <t>X</t>
        </is>
      </c>
      <c r="J873" t="inlineStr">
        <is>
          <t>Gewebeeinband</t>
        </is>
      </c>
      <c r="K873" t="inlineStr">
        <is>
          <t>bis 25 cm</t>
        </is>
      </c>
      <c r="L873" t="inlineStr">
        <is>
          <t>80° bis 110°, einseitig digitalisierbar?</t>
        </is>
      </c>
      <c r="M873" t="inlineStr">
        <is>
          <t>hohler Rücken, welliger Buchblock</t>
        </is>
      </c>
      <c r="N873" t="inlineStr"/>
      <c r="O873" t="inlineStr"/>
      <c r="P873" t="inlineStr">
        <is>
          <t>Signaturfahne austauschen</t>
        </is>
      </c>
      <c r="Q873" t="n">
        <v>0</v>
      </c>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n">
        <v>0</v>
      </c>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c r="CU873" t="inlineStr"/>
    </row>
    <row r="874">
      <c r="A874" t="b">
        <v>0</v>
      </c>
      <c r="B874" t="n">
        <v>774</v>
      </c>
      <c r="C874" t="inlineStr">
        <is>
          <t>L-1544-315208775</t>
        </is>
      </c>
      <c r="D874" t="inlineStr">
        <is>
          <t>1066787379</t>
        </is>
      </c>
      <c r="E874" t="inlineStr"/>
      <c r="F874" t="inlineStr">
        <is>
          <t>https://portal.dnb.de/opac.htm?method=simpleSearch&amp;cqlMode=true&amp;query=idn%3D1066787379</t>
        </is>
      </c>
      <c r="G874" t="inlineStr">
        <is>
          <t>III 73, 45</t>
        </is>
      </c>
      <c r="H874" t="inlineStr"/>
      <c r="I874" t="inlineStr">
        <is>
          <t>X</t>
        </is>
      </c>
      <c r="J874" t="inlineStr">
        <is>
          <t>Ledereinband, Schließen, erhabene Buchbeschläge</t>
        </is>
      </c>
      <c r="K874" t="inlineStr">
        <is>
          <t>bis 25 cm</t>
        </is>
      </c>
      <c r="L874" t="inlineStr">
        <is>
          <t>80° bis 110°, einseitig digitalisierbar?</t>
        </is>
      </c>
      <c r="M874" t="inlineStr">
        <is>
          <t>hohler Rücken, Schrift bis in den Falz</t>
        </is>
      </c>
      <c r="N874" t="inlineStr"/>
      <c r="O874" t="inlineStr"/>
      <c r="P874" t="inlineStr">
        <is>
          <t>Signaturfahne austauschen</t>
        </is>
      </c>
      <c r="Q874" t="n">
        <v>1</v>
      </c>
      <c r="R874" t="inlineStr"/>
      <c r="S874" t="inlineStr"/>
      <c r="T874" t="inlineStr"/>
      <c r="U874" t="inlineStr"/>
      <c r="V874" t="inlineStr"/>
      <c r="W874" t="inlineStr"/>
      <c r="X874" t="inlineStr"/>
      <c r="Y874" t="inlineStr"/>
      <c r="Z874" t="inlineStr">
        <is>
          <t>x</t>
        </is>
      </c>
      <c r="AA874" t="inlineStr">
        <is>
          <t>L</t>
        </is>
      </c>
      <c r="AB874" t="inlineStr"/>
      <c r="AC874" t="inlineStr"/>
      <c r="AD874" t="inlineStr">
        <is>
          <t>h/E</t>
        </is>
      </c>
      <c r="AE874" t="inlineStr"/>
      <c r="AF874" t="inlineStr"/>
      <c r="AG874" t="inlineStr"/>
      <c r="AH874" t="inlineStr"/>
      <c r="AI874" t="inlineStr"/>
      <c r="AJ874" t="inlineStr">
        <is>
          <t>Pa</t>
        </is>
      </c>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is>
          <t>110</t>
        </is>
      </c>
      <c r="AY874" t="inlineStr"/>
      <c r="AZ874" t="inlineStr"/>
      <c r="BA874" t="inlineStr"/>
      <c r="BB874" t="inlineStr">
        <is>
          <t>ja vor</t>
        </is>
      </c>
      <c r="BC874" t="n">
        <v>0.5</v>
      </c>
      <c r="BD874" t="inlineStr"/>
      <c r="BE874" t="inlineStr"/>
      <c r="BF874" t="inlineStr"/>
      <c r="BG874" t="inlineStr"/>
      <c r="BH874" t="inlineStr"/>
      <c r="BI874" t="inlineStr"/>
      <c r="BJ874" t="inlineStr"/>
      <c r="BK874" t="inlineStr"/>
      <c r="BL874" t="inlineStr"/>
      <c r="BM874" t="inlineStr"/>
      <c r="BN874" t="inlineStr">
        <is>
          <t>x</t>
        </is>
      </c>
      <c r="BO874" t="inlineStr">
        <is>
          <t>x</t>
        </is>
      </c>
      <c r="BP874" t="inlineStr">
        <is>
          <t>x</t>
        </is>
      </c>
      <c r="BQ874" t="inlineStr"/>
      <c r="BR874" t="inlineStr"/>
      <c r="BS874" t="inlineStr"/>
      <c r="BT874" t="inlineStr"/>
      <c r="BU874" t="inlineStr"/>
      <c r="BV874" t="inlineStr"/>
      <c r="BW874" t="inlineStr"/>
      <c r="BX874" t="inlineStr"/>
      <c r="BY874" t="inlineStr"/>
      <c r="BZ874" t="inlineStr"/>
      <c r="CA874" t="n">
        <v>0.5</v>
      </c>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c r="CU874" t="inlineStr"/>
    </row>
    <row r="875">
      <c r="A875" t="b">
        <v>1</v>
      </c>
      <c r="B875" t="inlineStr"/>
      <c r="C875" t="inlineStr">
        <is>
          <t>L-9999-414172639</t>
        </is>
      </c>
      <c r="D875" t="inlineStr">
        <is>
          <t>1137891300</t>
        </is>
      </c>
      <c r="E875" t="inlineStr">
        <is>
          <t>Qd</t>
        </is>
      </c>
      <c r="F875" t="inlineStr"/>
      <c r="G875" t="inlineStr">
        <is>
          <t>III 73, 45</t>
        </is>
      </c>
      <c r="H875" t="inlineStr">
        <is>
          <t>III 73, 45</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c r="CQ875" t="inlineStr"/>
      <c r="CR875" t="inlineStr"/>
      <c r="CS875" t="inlineStr"/>
      <c r="CT875" t="inlineStr"/>
      <c r="CU875" t="inlineStr"/>
    </row>
    <row r="876">
      <c r="A876" t="b">
        <v>0</v>
      </c>
      <c r="B876" t="n">
        <v>817</v>
      </c>
      <c r="C876" t="inlineStr">
        <is>
          <t>L-1545-670022586</t>
        </is>
      </c>
      <c r="D876" t="inlineStr">
        <is>
          <t>1208350919</t>
        </is>
      </c>
      <c r="E876" t="inlineStr"/>
      <c r="F876" t="inlineStr">
        <is>
          <t>https://portal.dnb.de/opac.htm?method=simpleSearch&amp;cqlMode=true&amp;query=idn%3D1208350919</t>
        </is>
      </c>
      <c r="G876" t="inlineStr">
        <is>
          <t>III 73, 45 (1. angebundenes Werk)</t>
        </is>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n">
        <v>0</v>
      </c>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row>
    <row r="877">
      <c r="A877" t="b">
        <v>1</v>
      </c>
      <c r="B877" t="n">
        <v>775</v>
      </c>
      <c r="C877" t="inlineStr">
        <is>
          <t>L-1545-315209046</t>
        </is>
      </c>
      <c r="D877" t="inlineStr">
        <is>
          <t>1066787719</t>
        </is>
      </c>
      <c r="E877" t="inlineStr">
        <is>
          <t>Aaf</t>
        </is>
      </c>
      <c r="F877" t="inlineStr">
        <is>
          <t>https://portal.dnb.de/opac.htm?method=simpleSearch&amp;cqlMode=true&amp;query=idn%3D1066787719</t>
        </is>
      </c>
      <c r="G877" t="inlineStr">
        <is>
          <t>III 73, 46</t>
        </is>
      </c>
      <c r="H877" t="inlineStr">
        <is>
          <t>III 73, 46</t>
        </is>
      </c>
      <c r="I877" t="inlineStr">
        <is>
          <t>X</t>
        </is>
      </c>
      <c r="J877" t="inlineStr">
        <is>
          <t>Gewebeeinband</t>
        </is>
      </c>
      <c r="K877" t="inlineStr">
        <is>
          <t>bis 25 cm</t>
        </is>
      </c>
      <c r="L877" t="inlineStr">
        <is>
          <t>180°</t>
        </is>
      </c>
      <c r="M877" t="inlineStr">
        <is>
          <t>hohler Rücken</t>
        </is>
      </c>
      <c r="N877" t="inlineStr"/>
      <c r="O877" t="inlineStr"/>
      <c r="P877" t="inlineStr">
        <is>
          <t>Signaturfahne austauschen</t>
        </is>
      </c>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n">
        <v>0</v>
      </c>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row>
    <row r="878">
      <c r="A878" t="b">
        <v>1</v>
      </c>
      <c r="B878" t="n">
        <v>776</v>
      </c>
      <c r="C878" t="inlineStr">
        <is>
          <t>L-1546-315465875</t>
        </is>
      </c>
      <c r="D878" t="inlineStr">
        <is>
          <t>1066938083</t>
        </is>
      </c>
      <c r="E878" t="inlineStr">
        <is>
          <t>Aaf</t>
        </is>
      </c>
      <c r="F878" t="inlineStr">
        <is>
          <t>https://portal.dnb.de/opac.htm?method=simpleSearch&amp;cqlMode=true&amp;query=idn%3D1066938083</t>
        </is>
      </c>
      <c r="G878" t="inlineStr">
        <is>
          <t>III 73, 47</t>
        </is>
      </c>
      <c r="H878" t="inlineStr">
        <is>
          <t>III 73, 47</t>
        </is>
      </c>
      <c r="I878" t="inlineStr">
        <is>
          <t>X</t>
        </is>
      </c>
      <c r="J878" t="inlineStr">
        <is>
          <t>Ledereinband, Schließen, erhabene Buchbeschläge</t>
        </is>
      </c>
      <c r="K878" t="inlineStr">
        <is>
          <t>bis 25 cm</t>
        </is>
      </c>
      <c r="L878" t="inlineStr">
        <is>
          <t>80° bis 110°, einseitig digitalisierbar?</t>
        </is>
      </c>
      <c r="M878" t="inlineStr">
        <is>
          <t>fester Rücken mit Schmuckprägung</t>
        </is>
      </c>
      <c r="N878" t="inlineStr"/>
      <c r="O878" t="inlineStr">
        <is>
          <t>Buchschuh</t>
        </is>
      </c>
      <c r="P878" t="inlineStr">
        <is>
          <t>Nein</t>
        </is>
      </c>
      <c r="Q878" t="n">
        <v>1</v>
      </c>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n">
        <v>0</v>
      </c>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c r="CU878" t="inlineStr"/>
    </row>
    <row r="879">
      <c r="A879" t="b">
        <v>1</v>
      </c>
      <c r="B879" t="n">
        <v>777</v>
      </c>
      <c r="C879" t="inlineStr">
        <is>
          <t>L-1550-315463007</t>
        </is>
      </c>
      <c r="D879" t="inlineStr">
        <is>
          <t>1066935017</t>
        </is>
      </c>
      <c r="E879" t="inlineStr">
        <is>
          <t>Aaf</t>
        </is>
      </c>
      <c r="F879" t="inlineStr">
        <is>
          <t>https://portal.dnb.de/opac.htm?method=simpleSearch&amp;cqlMode=true&amp;query=idn%3D1066935017</t>
        </is>
      </c>
      <c r="G879" t="inlineStr">
        <is>
          <t>III 73, 48</t>
        </is>
      </c>
      <c r="H879" t="inlineStr">
        <is>
          <t>III 73, 48</t>
        </is>
      </c>
      <c r="I879" t="inlineStr">
        <is>
          <t>X</t>
        </is>
      </c>
      <c r="J879" t="inlineStr">
        <is>
          <t>Gewebeeinband</t>
        </is>
      </c>
      <c r="K879" t="inlineStr">
        <is>
          <t>bis 35 cm</t>
        </is>
      </c>
      <c r="L879" t="inlineStr"/>
      <c r="M879" t="inlineStr">
        <is>
          <t>hohler Rücken</t>
        </is>
      </c>
      <c r="N879" t="inlineStr"/>
      <c r="O879" t="inlineStr"/>
      <c r="P879" t="inlineStr"/>
      <c r="Q879" t="n">
        <v>2</v>
      </c>
      <c r="R879" t="inlineStr"/>
      <c r="S879" t="inlineStr"/>
      <c r="T879" t="inlineStr"/>
      <c r="U879" t="inlineStr"/>
      <c r="V879" t="inlineStr"/>
      <c r="W879" t="inlineStr"/>
      <c r="X879" t="inlineStr"/>
      <c r="Y879" t="inlineStr"/>
      <c r="Z879" t="inlineStr"/>
      <c r="AA879" t="inlineStr">
        <is>
          <t>HL</t>
        </is>
      </c>
      <c r="AB879" t="inlineStr">
        <is>
          <t>x</t>
        </is>
      </c>
      <c r="AC879" t="inlineStr"/>
      <c r="AD879" t="inlineStr">
        <is>
          <t>h/E</t>
        </is>
      </c>
      <c r="AE879" t="inlineStr"/>
      <c r="AF879" t="inlineStr"/>
      <c r="AG879" t="inlineStr"/>
      <c r="AH879" t="inlineStr"/>
      <c r="AI879" t="inlineStr"/>
      <c r="AJ879" t="inlineStr">
        <is>
          <t>Pa</t>
        </is>
      </c>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is>
          <t>110</t>
        </is>
      </c>
      <c r="AY879" t="inlineStr"/>
      <c r="AZ879" t="inlineStr"/>
      <c r="BA879" t="inlineStr"/>
      <c r="BB879" t="inlineStr">
        <is>
          <t>n</t>
        </is>
      </c>
      <c r="BC879" t="n">
        <v>0</v>
      </c>
      <c r="BD879" t="inlineStr"/>
      <c r="BE879" t="inlineStr"/>
      <c r="BF879" t="inlineStr"/>
      <c r="BG879" t="inlineStr"/>
      <c r="BH879" t="inlineStr"/>
      <c r="BI879" t="inlineStr"/>
      <c r="BJ879" t="inlineStr"/>
      <c r="BK879" t="inlineStr">
        <is>
          <t>Schaden stabil</t>
        </is>
      </c>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c r="CU879" t="inlineStr"/>
    </row>
    <row r="880">
      <c r="A880" t="b">
        <v>1</v>
      </c>
      <c r="B880" t="n">
        <v>778</v>
      </c>
      <c r="C880" t="inlineStr">
        <is>
          <t>L-1552-155412345</t>
        </is>
      </c>
      <c r="D880" t="inlineStr">
        <is>
          <t>994340877</t>
        </is>
      </c>
      <c r="E880" t="inlineStr">
        <is>
          <t>Aal</t>
        </is>
      </c>
      <c r="F880" t="inlineStr">
        <is>
          <t>https://portal.dnb.de/opac.htm?method=simpleSearch&amp;cqlMode=true&amp;query=idn%3D994340877</t>
        </is>
      </c>
      <c r="G880" t="inlineStr">
        <is>
          <t>III 73, 49</t>
        </is>
      </c>
      <c r="H880" t="inlineStr">
        <is>
          <t>III 73, 49</t>
        </is>
      </c>
      <c r="I880" t="inlineStr">
        <is>
          <t>X</t>
        </is>
      </c>
      <c r="J880" t="inlineStr">
        <is>
          <t>Halbledereinband</t>
        </is>
      </c>
      <c r="K880" t="inlineStr">
        <is>
          <t>bis 25 cm</t>
        </is>
      </c>
      <c r="L880" t="inlineStr">
        <is>
          <t>180°</t>
        </is>
      </c>
      <c r="M880" t="inlineStr">
        <is>
          <t>hohler Rücken</t>
        </is>
      </c>
      <c r="N880" t="inlineStr"/>
      <c r="O880" t="inlineStr"/>
      <c r="P880" t="inlineStr"/>
      <c r="Q880" t="n">
        <v>1</v>
      </c>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n">
        <v>0</v>
      </c>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row>
    <row r="881">
      <c r="A881" t="b">
        <v>0</v>
      </c>
      <c r="B881" t="n">
        <v>779</v>
      </c>
      <c r="C881" t="inlineStr">
        <is>
          <t>L-1553-315332344</t>
        </is>
      </c>
      <c r="D881" t="inlineStr">
        <is>
          <t>1066874573</t>
        </is>
      </c>
      <c r="E881" t="inlineStr"/>
      <c r="F881" t="inlineStr">
        <is>
          <t>https://portal.dnb.de/opac.htm?method=simpleSearch&amp;cqlMode=true&amp;query=idn%3D1066874573</t>
        </is>
      </c>
      <c r="G881" t="inlineStr">
        <is>
          <t>III 73, 50</t>
        </is>
      </c>
      <c r="H881" t="inlineStr"/>
      <c r="I881" t="inlineStr">
        <is>
          <t>X</t>
        </is>
      </c>
      <c r="J881" t="inlineStr">
        <is>
          <t>Ledereinband</t>
        </is>
      </c>
      <c r="K881" t="inlineStr">
        <is>
          <t>bis 25 cm</t>
        </is>
      </c>
      <c r="L881" t="inlineStr">
        <is>
          <t>80° bis 110°, einseitig digitalisierbar?</t>
        </is>
      </c>
      <c r="M881" t="inlineStr">
        <is>
          <t>fester Rücken mit Schmuckprägung</t>
        </is>
      </c>
      <c r="N881" t="inlineStr"/>
      <c r="O881" t="inlineStr"/>
      <c r="P881" t="inlineStr"/>
      <c r="Q881" t="n">
        <v>0</v>
      </c>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n">
        <v>0</v>
      </c>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row>
    <row r="882">
      <c r="A882" t="b">
        <v>1</v>
      </c>
      <c r="B882" t="inlineStr"/>
      <c r="C882" t="inlineStr">
        <is>
          <t>L-9999-414375564</t>
        </is>
      </c>
      <c r="D882" t="inlineStr">
        <is>
          <t>1138056731</t>
        </is>
      </c>
      <c r="E882" t="inlineStr">
        <is>
          <t>Qd</t>
        </is>
      </c>
      <c r="F882" t="inlineStr"/>
      <c r="G882" t="inlineStr">
        <is>
          <t>III 73, 50</t>
        </is>
      </c>
      <c r="H882" t="inlineStr">
        <is>
          <t>III 73, 50</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c r="CQ882" t="inlineStr"/>
      <c r="CR882" t="inlineStr"/>
      <c r="CS882" t="inlineStr"/>
      <c r="CT882" t="inlineStr"/>
      <c r="CU882" t="inlineStr"/>
    </row>
    <row r="883">
      <c r="A883" t="b">
        <v>0</v>
      </c>
      <c r="B883" t="n">
        <v>818</v>
      </c>
      <c r="C883" t="inlineStr">
        <is>
          <t>L-1553-674668146</t>
        </is>
      </c>
      <c r="D883" t="inlineStr">
        <is>
          <t>1209576090</t>
        </is>
      </c>
      <c r="E883" t="inlineStr"/>
      <c r="F883" t="inlineStr">
        <is>
          <t>https://portal.dnb.de/opac.htm?method=simpleSearch&amp;cqlMode=true&amp;query=idn%3D1209576090</t>
        </is>
      </c>
      <c r="G883" t="inlineStr">
        <is>
          <t>III 73, 50 (1. angebundenes Werk)</t>
        </is>
      </c>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n">
        <v>0</v>
      </c>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c r="CU883" t="inlineStr"/>
    </row>
    <row r="884">
      <c r="A884" t="b">
        <v>0</v>
      </c>
      <c r="B884" t="inlineStr"/>
      <c r="C884" t="inlineStr"/>
      <c r="D884" t="inlineStr"/>
      <c r="E884" t="inlineStr"/>
      <c r="F884" t="inlineStr"/>
      <c r="G884" t="inlineStr">
        <is>
          <t>III 73, 51</t>
        </is>
      </c>
      <c r="H884" t="inlineStr"/>
      <c r="I884" t="inlineStr">
        <is>
          <t>X</t>
        </is>
      </c>
      <c r="J884" t="inlineStr">
        <is>
          <t>Pergamentband</t>
        </is>
      </c>
      <c r="K884" t="inlineStr">
        <is>
          <t>bis 25 cm</t>
        </is>
      </c>
      <c r="L884" t="inlineStr">
        <is>
          <t>80° bis 110°, einseitig digitalisierbar?</t>
        </is>
      </c>
      <c r="M884" t="inlineStr">
        <is>
          <t>hohler Rücken, Einband mit Schutz- oder Stoßkanten</t>
        </is>
      </c>
      <c r="N884" t="inlineStr"/>
      <c r="O884" t="inlineStr">
        <is>
          <t>Kassette im Schuber</t>
        </is>
      </c>
      <c r="P884" t="inlineStr">
        <is>
          <t>Nein</t>
        </is>
      </c>
      <c r="Q884" t="n">
        <v>0</v>
      </c>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n">
        <v>0</v>
      </c>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row>
    <row r="885">
      <c r="A885" t="b">
        <v>1</v>
      </c>
      <c r="B885" t="n">
        <v>780</v>
      </c>
      <c r="C885" t="inlineStr">
        <is>
          <t>L-1556-315175923</t>
        </is>
      </c>
      <c r="D885" t="inlineStr">
        <is>
          <t>1066753563</t>
        </is>
      </c>
      <c r="E885" t="inlineStr">
        <is>
          <t>Aaf</t>
        </is>
      </c>
      <c r="F885" t="inlineStr">
        <is>
          <t>https://portal.dnb.de/opac.htm?method=simpleSearch&amp;cqlMode=true&amp;query=idn%3D1066753563</t>
        </is>
      </c>
      <c r="G885" t="inlineStr">
        <is>
          <t>III 73, 52</t>
        </is>
      </c>
      <c r="H885" t="inlineStr">
        <is>
          <t>III 73, 52</t>
        </is>
      </c>
      <c r="I885" t="inlineStr">
        <is>
          <t>X</t>
        </is>
      </c>
      <c r="J885" t="inlineStr">
        <is>
          <t>Gewebeeinband</t>
        </is>
      </c>
      <c r="K885" t="inlineStr">
        <is>
          <t>bis 25 cm</t>
        </is>
      </c>
      <c r="L885" t="inlineStr">
        <is>
          <t>180°</t>
        </is>
      </c>
      <c r="M885" t="inlineStr">
        <is>
          <t>hohler Rücken</t>
        </is>
      </c>
      <c r="N885" t="inlineStr"/>
      <c r="O885" t="inlineStr"/>
      <c r="P885" t="inlineStr">
        <is>
          <t>Signaturfahne austauschen</t>
        </is>
      </c>
      <c r="Q885" t="n">
        <v>0</v>
      </c>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n">
        <v>0</v>
      </c>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row>
    <row r="886">
      <c r="A886" t="b">
        <v>1</v>
      </c>
      <c r="B886" t="n">
        <v>781</v>
      </c>
      <c r="C886" t="inlineStr">
        <is>
          <t>L-1556-315468548</t>
        </is>
      </c>
      <c r="D886" t="inlineStr">
        <is>
          <t>1066940789</t>
        </is>
      </c>
      <c r="E886" t="inlineStr">
        <is>
          <t>Aaf</t>
        </is>
      </c>
      <c r="F886" t="inlineStr">
        <is>
          <t>https://portal.dnb.de/opac.htm?method=simpleSearch&amp;cqlMode=true&amp;query=idn%3D1066940789</t>
        </is>
      </c>
      <c r="G886" t="inlineStr">
        <is>
          <t>III 73, 53</t>
        </is>
      </c>
      <c r="H886" t="inlineStr">
        <is>
          <t>III 73, 53</t>
        </is>
      </c>
      <c r="I886" t="inlineStr">
        <is>
          <t>X</t>
        </is>
      </c>
      <c r="J886" t="inlineStr">
        <is>
          <t>Schließen, erhabene Buchbeschläge</t>
        </is>
      </c>
      <c r="K886" t="inlineStr">
        <is>
          <t>bis 25 cm</t>
        </is>
      </c>
      <c r="L886" t="inlineStr">
        <is>
          <t>180°</t>
        </is>
      </c>
      <c r="M886" t="inlineStr">
        <is>
          <t>fester Rücken mit Schmuckprägung</t>
        </is>
      </c>
      <c r="N886" t="inlineStr"/>
      <c r="O886" t="inlineStr">
        <is>
          <t>Buchschuh</t>
        </is>
      </c>
      <c r="P886" t="inlineStr">
        <is>
          <t>Nein</t>
        </is>
      </c>
      <c r="Q886" t="n">
        <v>2</v>
      </c>
      <c r="R886" t="inlineStr"/>
      <c r="S886" t="inlineStr"/>
      <c r="T886" t="inlineStr"/>
      <c r="U886" t="inlineStr"/>
      <c r="V886" t="inlineStr"/>
      <c r="W886" t="inlineStr"/>
      <c r="X886" t="inlineStr"/>
      <c r="Y886" t="inlineStr"/>
      <c r="Z886" t="inlineStr"/>
      <c r="AA886" t="inlineStr">
        <is>
          <t>L</t>
        </is>
      </c>
      <c r="AB886" t="inlineStr">
        <is>
          <t>x</t>
        </is>
      </c>
      <c r="AC886" t="inlineStr"/>
      <c r="AD886" t="inlineStr">
        <is>
          <t>f/V</t>
        </is>
      </c>
      <c r="AE886" t="inlineStr"/>
      <c r="AF886" t="inlineStr"/>
      <c r="AG886" t="inlineStr"/>
      <c r="AH886" t="inlineStr"/>
      <c r="AI886" t="inlineStr"/>
      <c r="AJ886" t="inlineStr">
        <is>
          <t>Pa</t>
        </is>
      </c>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is>
          <t>60</t>
        </is>
      </c>
      <c r="AY886" t="inlineStr"/>
      <c r="AZ886" t="inlineStr"/>
      <c r="BA886" t="inlineStr"/>
      <c r="BB886" t="inlineStr">
        <is>
          <t>ja vor</t>
        </is>
      </c>
      <c r="BC886" t="n">
        <v>2</v>
      </c>
      <c r="BD886" t="inlineStr"/>
      <c r="BE886" t="inlineStr"/>
      <c r="BF886" t="inlineStr"/>
      <c r="BG886" t="inlineStr">
        <is>
          <t>x</t>
        </is>
      </c>
      <c r="BH886" t="inlineStr"/>
      <c r="BI886" t="inlineStr"/>
      <c r="BJ886" t="inlineStr"/>
      <c r="BK886" t="inlineStr"/>
      <c r="BL886" t="inlineStr"/>
      <c r="BM886" t="inlineStr"/>
      <c r="BN886" t="inlineStr">
        <is>
          <t>x</t>
        </is>
      </c>
      <c r="BO886" t="inlineStr">
        <is>
          <t>x</t>
        </is>
      </c>
      <c r="BP886" t="inlineStr">
        <is>
          <t>x</t>
        </is>
      </c>
      <c r="BQ886" t="inlineStr"/>
      <c r="BR886" t="inlineStr">
        <is>
          <t>v</t>
        </is>
      </c>
      <c r="BS886" t="inlineStr"/>
      <c r="BT886" t="inlineStr"/>
      <c r="BU886" t="inlineStr"/>
      <c r="BV886" t="inlineStr"/>
      <c r="BW886" t="inlineStr"/>
      <c r="BX886" t="inlineStr"/>
      <c r="BY886" t="inlineStr"/>
      <c r="BZ886" t="inlineStr"/>
      <c r="CA886" t="n">
        <v>2</v>
      </c>
      <c r="CB886" t="inlineStr">
        <is>
          <t>Gelenk ggf. mit JP unterlegen</t>
        </is>
      </c>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c r="CQ886" t="inlineStr"/>
      <c r="CR886" t="inlineStr"/>
      <c r="CS886" t="inlineStr"/>
      <c r="CT886" t="inlineStr"/>
      <c r="CU886" t="inlineStr"/>
    </row>
    <row r="887">
      <c r="A887" t="b">
        <v>1</v>
      </c>
      <c r="B887" t="n">
        <v>782</v>
      </c>
      <c r="C887" t="inlineStr">
        <is>
          <t>L-1557-315202866</t>
        </is>
      </c>
      <c r="D887" t="inlineStr">
        <is>
          <t>106678132X</t>
        </is>
      </c>
      <c r="E887" t="inlineStr">
        <is>
          <t>Aaf</t>
        </is>
      </c>
      <c r="F887" t="inlineStr">
        <is>
          <t>https://portal.dnb.de/opac.htm?method=simpleSearch&amp;cqlMode=true&amp;query=idn%3D106678132X</t>
        </is>
      </c>
      <c r="G887" t="inlineStr">
        <is>
          <t>III 73, 54</t>
        </is>
      </c>
      <c r="H887" t="inlineStr">
        <is>
          <t>III 73, 54</t>
        </is>
      </c>
      <c r="I887" t="inlineStr">
        <is>
          <t>X</t>
        </is>
      </c>
      <c r="J887" t="inlineStr">
        <is>
          <t>Gewebeeinband</t>
        </is>
      </c>
      <c r="K887" t="inlineStr">
        <is>
          <t>bis 25 cm</t>
        </is>
      </c>
      <c r="L887" t="inlineStr">
        <is>
          <t>180°</t>
        </is>
      </c>
      <c r="M887" t="inlineStr">
        <is>
          <t>hohler Rücken</t>
        </is>
      </c>
      <c r="N887" t="inlineStr"/>
      <c r="O887" t="inlineStr"/>
      <c r="P887" t="inlineStr">
        <is>
          <t>Signaturfahne austauschen</t>
        </is>
      </c>
      <c r="Q887" t="n">
        <v>0</v>
      </c>
      <c r="R887" t="inlineStr"/>
      <c r="S887" t="inlineStr">
        <is>
          <t xml:space="preserve">mit Blindmaterial </t>
        </is>
      </c>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n">
        <v>0</v>
      </c>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row>
    <row r="888">
      <c r="A888" t="b">
        <v>1</v>
      </c>
      <c r="B888" t="n">
        <v>783</v>
      </c>
      <c r="C888" t="inlineStr">
        <is>
          <t>L-1556-315297743</t>
        </is>
      </c>
      <c r="D888" t="inlineStr">
        <is>
          <t>1066837643</t>
        </is>
      </c>
      <c r="E888" t="inlineStr">
        <is>
          <t>Aaf</t>
        </is>
      </c>
      <c r="F888" t="inlineStr">
        <is>
          <t>https://portal.dnb.de/opac.htm?method=simpleSearch&amp;cqlMode=true&amp;query=idn%3D1066837643</t>
        </is>
      </c>
      <c r="G888" t="inlineStr">
        <is>
          <t>III 73, 55</t>
        </is>
      </c>
      <c r="H888" t="inlineStr">
        <is>
          <t>III 73, 55</t>
        </is>
      </c>
      <c r="I888" t="inlineStr"/>
      <c r="J888" t="inlineStr"/>
      <c r="K888" t="inlineStr">
        <is>
          <t>bis 35 cm</t>
        </is>
      </c>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is>
          <t>L</t>
        </is>
      </c>
      <c r="AB888" t="inlineStr">
        <is>
          <t>x</t>
        </is>
      </c>
      <c r="AC888" t="inlineStr"/>
      <c r="AD888" t="inlineStr">
        <is>
          <t>f/V</t>
        </is>
      </c>
      <c r="AE888" t="inlineStr"/>
      <c r="AF888" t="inlineStr"/>
      <c r="AG888" t="inlineStr"/>
      <c r="AH888" t="inlineStr"/>
      <c r="AI888" t="inlineStr"/>
      <c r="AJ888" t="inlineStr">
        <is>
          <t>Pa</t>
        </is>
      </c>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is>
          <t>60</t>
        </is>
      </c>
      <c r="AY888" t="inlineStr"/>
      <c r="AZ888" t="inlineStr"/>
      <c r="BA888" t="inlineStr"/>
      <c r="BB888" t="inlineStr">
        <is>
          <t>ja vor</t>
        </is>
      </c>
      <c r="BC888" t="n">
        <v>2</v>
      </c>
      <c r="BD888" t="inlineStr"/>
      <c r="BE888" t="inlineStr"/>
      <c r="BF888" t="inlineStr"/>
      <c r="BG888" t="inlineStr"/>
      <c r="BH888" t="inlineStr"/>
      <c r="BI888" t="inlineStr"/>
      <c r="BJ888" t="inlineStr"/>
      <c r="BK888" t="inlineStr"/>
      <c r="BL888" t="inlineStr"/>
      <c r="BM888" t="inlineStr">
        <is>
          <t>Buchschuh (wg. Schließen)</t>
        </is>
      </c>
      <c r="BN888" t="inlineStr"/>
      <c r="BO888" t="inlineStr">
        <is>
          <t>x</t>
        </is>
      </c>
      <c r="BP888" t="inlineStr">
        <is>
          <t>x</t>
        </is>
      </c>
      <c r="BQ888" t="inlineStr"/>
      <c r="BR888" t="inlineStr"/>
      <c r="BS888" t="inlineStr"/>
      <c r="BT888" t="inlineStr"/>
      <c r="BU888" t="inlineStr"/>
      <c r="BV888" t="inlineStr"/>
      <c r="BW888" t="inlineStr"/>
      <c r="BX888" t="inlineStr"/>
      <c r="BY888" t="inlineStr"/>
      <c r="BZ888" t="inlineStr">
        <is>
          <t>o/u</t>
        </is>
      </c>
      <c r="CA888" t="n">
        <v>2</v>
      </c>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row>
    <row r="889">
      <c r="A889" t="b">
        <v>1</v>
      </c>
      <c r="B889" t="n">
        <v>784</v>
      </c>
      <c r="C889" t="inlineStr">
        <is>
          <t>L-1559-315463422</t>
        </is>
      </c>
      <c r="D889" t="inlineStr">
        <is>
          <t>1066935440</t>
        </is>
      </c>
      <c r="E889" t="inlineStr">
        <is>
          <t>Aaf</t>
        </is>
      </c>
      <c r="F889" t="inlineStr">
        <is>
          <t>https://portal.dnb.de/opac.htm?method=simpleSearch&amp;cqlMode=true&amp;query=idn%3D1066935440</t>
        </is>
      </c>
      <c r="G889" t="inlineStr">
        <is>
          <t>III 73, 56</t>
        </is>
      </c>
      <c r="H889" t="inlineStr">
        <is>
          <t>III 73, 56</t>
        </is>
      </c>
      <c r="I889" t="inlineStr"/>
      <c r="J889" t="inlineStr"/>
      <c r="K889" t="inlineStr">
        <is>
          <t>bis 35 cm</t>
        </is>
      </c>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is>
          <t>L</t>
        </is>
      </c>
      <c r="AB889" t="inlineStr"/>
      <c r="AC889" t="inlineStr"/>
      <c r="AD889" t="inlineStr">
        <is>
          <t>f/V</t>
        </is>
      </c>
      <c r="AE889" t="inlineStr"/>
      <c r="AF889" t="inlineStr"/>
      <c r="AG889" t="inlineStr"/>
      <c r="AH889" t="inlineStr"/>
      <c r="AI889" t="inlineStr"/>
      <c r="AJ889" t="inlineStr">
        <is>
          <t>Pa</t>
        </is>
      </c>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is>
          <t>nur 110</t>
        </is>
      </c>
      <c r="AY889" t="inlineStr"/>
      <c r="AZ889" t="inlineStr"/>
      <c r="BA889" t="inlineStr"/>
      <c r="BB889" t="inlineStr">
        <is>
          <t>n</t>
        </is>
      </c>
      <c r="BC889" t="n">
        <v>0</v>
      </c>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c r="CQ889" t="inlineStr"/>
      <c r="CR889" t="inlineStr"/>
      <c r="CS889" t="inlineStr"/>
      <c r="CT889" t="inlineStr"/>
      <c r="CU889" t="inlineStr"/>
    </row>
    <row r="890">
      <c r="A890" t="b">
        <v>1</v>
      </c>
      <c r="B890" t="n">
        <v>785</v>
      </c>
      <c r="C890" t="inlineStr">
        <is>
          <t>L-1558-315297123</t>
        </is>
      </c>
      <c r="D890" t="inlineStr">
        <is>
          <t>1066837066</t>
        </is>
      </c>
      <c r="E890" t="inlineStr">
        <is>
          <t>Aaf</t>
        </is>
      </c>
      <c r="F890" t="inlineStr">
        <is>
          <t>https://portal.dnb.de/opac.htm?method=simpleSearch&amp;cqlMode=true&amp;query=idn%3D1066837066</t>
        </is>
      </c>
      <c r="G890" t="inlineStr">
        <is>
          <t>III 73, 57</t>
        </is>
      </c>
      <c r="H890" t="inlineStr">
        <is>
          <t>III 73, 57</t>
        </is>
      </c>
      <c r="I890" t="inlineStr">
        <is>
          <t>X</t>
        </is>
      </c>
      <c r="J890" t="inlineStr">
        <is>
          <t>Gewebeeinband</t>
        </is>
      </c>
      <c r="K890" t="inlineStr">
        <is>
          <t>bis 25 cm</t>
        </is>
      </c>
      <c r="L890" t="inlineStr">
        <is>
          <t>180°</t>
        </is>
      </c>
      <c r="M890" t="inlineStr">
        <is>
          <t>hohler Rücken</t>
        </is>
      </c>
      <c r="N890" t="inlineStr"/>
      <c r="O890" t="inlineStr"/>
      <c r="P890" t="inlineStr">
        <is>
          <t>Signaturfahne austauschen</t>
        </is>
      </c>
      <c r="Q890" t="n">
        <v>0</v>
      </c>
      <c r="R890" t="inlineStr"/>
      <c r="S890" t="inlineStr">
        <is>
          <t>mit Blindmaterial</t>
        </is>
      </c>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n">
        <v>0</v>
      </c>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c r="CQ890" t="inlineStr"/>
      <c r="CR890" t="inlineStr"/>
      <c r="CS890" t="inlineStr"/>
      <c r="CT890" t="inlineStr"/>
      <c r="CU890" t="inlineStr"/>
    </row>
    <row r="891">
      <c r="A891" t="b">
        <v>1</v>
      </c>
      <c r="B891" t="n">
        <v>786</v>
      </c>
      <c r="C891" t="inlineStr">
        <is>
          <t>L-1560-315207531</t>
        </is>
      </c>
      <c r="D891" t="inlineStr">
        <is>
          <t>1066785902</t>
        </is>
      </c>
      <c r="E891" t="inlineStr">
        <is>
          <t>Aaf</t>
        </is>
      </c>
      <c r="F891" t="inlineStr">
        <is>
          <t>https://portal.dnb.de/opac.htm?method=simpleSearch&amp;cqlMode=true&amp;query=idn%3D1066785902</t>
        </is>
      </c>
      <c r="G891" t="inlineStr">
        <is>
          <t>III 73, 58</t>
        </is>
      </c>
      <c r="H891" t="inlineStr">
        <is>
          <t>III 73, 58</t>
        </is>
      </c>
      <c r="I891" t="inlineStr">
        <is>
          <t>X</t>
        </is>
      </c>
      <c r="J891" t="inlineStr">
        <is>
          <t>Halbledereinband, Schließen, erhabene Buchbeschläge</t>
        </is>
      </c>
      <c r="K891" t="inlineStr">
        <is>
          <t>bis 25 cm</t>
        </is>
      </c>
      <c r="L891" t="inlineStr">
        <is>
          <t>nur sehr geringer Öffnungswinkel</t>
        </is>
      </c>
      <c r="M891" t="inlineStr">
        <is>
          <t>fester Rücken mit Schmuckprägung</t>
        </is>
      </c>
      <c r="N891" t="inlineStr"/>
      <c r="O891" t="inlineStr"/>
      <c r="P891" t="inlineStr">
        <is>
          <t>Signaturfahne austauschen</t>
        </is>
      </c>
      <c r="Q891" t="n">
        <v>2</v>
      </c>
      <c r="R891" t="inlineStr"/>
      <c r="S891" t="inlineStr"/>
      <c r="T891" t="inlineStr"/>
      <c r="U891" t="inlineStr"/>
      <c r="V891" t="inlineStr"/>
      <c r="W891" t="inlineStr"/>
      <c r="X891" t="inlineStr"/>
      <c r="Y891" t="inlineStr"/>
      <c r="Z891" t="inlineStr"/>
      <c r="AA891" t="inlineStr">
        <is>
          <t>HL</t>
        </is>
      </c>
      <c r="AB891" t="inlineStr">
        <is>
          <t>x</t>
        </is>
      </c>
      <c r="AC891" t="inlineStr"/>
      <c r="AD891" t="inlineStr">
        <is>
          <t>f/V</t>
        </is>
      </c>
      <c r="AE891" t="inlineStr"/>
      <c r="AF891" t="inlineStr"/>
      <c r="AG891" t="inlineStr"/>
      <c r="AH891" t="inlineStr"/>
      <c r="AI891" t="inlineStr"/>
      <c r="AJ891" t="inlineStr">
        <is>
          <t>Pa</t>
        </is>
      </c>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is>
          <t>45</t>
        </is>
      </c>
      <c r="AY891" t="inlineStr"/>
      <c r="AZ891" t="inlineStr"/>
      <c r="BA891" t="inlineStr"/>
      <c r="BB891" t="inlineStr">
        <is>
          <t>ja vor</t>
        </is>
      </c>
      <c r="BC891" t="n">
        <v>2</v>
      </c>
      <c r="BD891" t="inlineStr"/>
      <c r="BE891" t="inlineStr"/>
      <c r="BF891" t="inlineStr"/>
      <c r="BG891" t="inlineStr"/>
      <c r="BH891" t="inlineStr"/>
      <c r="BI891" t="inlineStr"/>
      <c r="BJ891" t="inlineStr"/>
      <c r="BK891" t="inlineStr"/>
      <c r="BL891" t="inlineStr"/>
      <c r="BM891" t="inlineStr"/>
      <c r="BN891" t="inlineStr">
        <is>
          <t>x</t>
        </is>
      </c>
      <c r="BO891" t="inlineStr">
        <is>
          <t>x</t>
        </is>
      </c>
      <c r="BP891" t="inlineStr">
        <is>
          <t>x</t>
        </is>
      </c>
      <c r="BQ891" t="inlineStr"/>
      <c r="BR891" t="inlineStr">
        <is>
          <t>v/h</t>
        </is>
      </c>
      <c r="BS891" t="inlineStr"/>
      <c r="BT891" t="inlineStr"/>
      <c r="BU891" t="inlineStr"/>
      <c r="BV891" t="inlineStr"/>
      <c r="BW891" t="inlineStr"/>
      <c r="BX891" t="inlineStr"/>
      <c r="BY891" t="inlineStr"/>
      <c r="BZ891" t="inlineStr"/>
      <c r="CA891" t="n">
        <v>2</v>
      </c>
      <c r="CB891" t="inlineStr">
        <is>
          <t>Leder fixieren, Einschlag stabilisieren, Gelenke mit JP überfangen</t>
        </is>
      </c>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c r="CQ891" t="inlineStr"/>
      <c r="CR891" t="inlineStr"/>
      <c r="CS891" t="inlineStr"/>
      <c r="CT891" t="inlineStr"/>
      <c r="CU891" t="inlineStr"/>
    </row>
    <row r="892">
      <c r="A892" t="b">
        <v>1</v>
      </c>
      <c r="B892" t="n">
        <v>787</v>
      </c>
      <c r="C892" t="inlineStr">
        <is>
          <t>L-1560-175715408</t>
        </is>
      </c>
      <c r="D892" t="inlineStr">
        <is>
          <t>1001857976</t>
        </is>
      </c>
      <c r="E892" t="inlineStr">
        <is>
          <t>Aal</t>
        </is>
      </c>
      <c r="F892" t="inlineStr">
        <is>
          <t>https://portal.dnb.de/opac.htm?method=simpleSearch&amp;cqlMode=true&amp;query=idn%3D1001857976</t>
        </is>
      </c>
      <c r="G892" t="inlineStr">
        <is>
          <t>III 73, 59</t>
        </is>
      </c>
      <c r="H892" t="inlineStr">
        <is>
          <t>III 73, 59</t>
        </is>
      </c>
      <c r="I892" t="inlineStr"/>
      <c r="J892" t="inlineStr">
        <is>
          <t>Halbledereinband</t>
        </is>
      </c>
      <c r="K892" t="inlineStr">
        <is>
          <t>bis 25 cm</t>
        </is>
      </c>
      <c r="L892" t="inlineStr">
        <is>
          <t>180°</t>
        </is>
      </c>
      <c r="M892" t="inlineStr"/>
      <c r="N892" t="inlineStr"/>
      <c r="O892" t="inlineStr"/>
      <c r="P892" t="inlineStr"/>
      <c r="Q892" t="n">
        <v>0</v>
      </c>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n">
        <v>0</v>
      </c>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row>
    <row r="893">
      <c r="A893" t="b">
        <v>1</v>
      </c>
      <c r="B893" t="n">
        <v>788</v>
      </c>
      <c r="C893" t="inlineStr">
        <is>
          <t>L-1534-163758778</t>
        </is>
      </c>
      <c r="D893" t="inlineStr">
        <is>
          <t>997386932</t>
        </is>
      </c>
      <c r="E893" t="inlineStr">
        <is>
          <t>Aal</t>
        </is>
      </c>
      <c r="F893" t="inlineStr">
        <is>
          <t>https://portal.dnb.de/opac.htm?method=simpleSearch&amp;cqlMode=true&amp;query=idn%3D997386932</t>
        </is>
      </c>
      <c r="G893" t="inlineStr">
        <is>
          <t>III 73, 60</t>
        </is>
      </c>
      <c r="H893" t="inlineStr">
        <is>
          <t>III 73, 60</t>
        </is>
      </c>
      <c r="I893" t="inlineStr">
        <is>
          <t>X</t>
        </is>
      </c>
      <c r="J893" t="inlineStr">
        <is>
          <t>Ledereinband, Buchblock aus Pergament</t>
        </is>
      </c>
      <c r="K893" t="inlineStr">
        <is>
          <t>bis 25 cm</t>
        </is>
      </c>
      <c r="L893" t="inlineStr">
        <is>
          <t>80° bis 110°, einseitig digitalisierbar?</t>
        </is>
      </c>
      <c r="M893" t="inlineStr">
        <is>
          <t>fester Rücken mit Schmuckprägung</t>
        </is>
      </c>
      <c r="N893" t="inlineStr">
        <is>
          <t>nicht verwenden</t>
        </is>
      </c>
      <c r="O893" t="inlineStr">
        <is>
          <t>Kassette</t>
        </is>
      </c>
      <c r="P893" t="inlineStr"/>
      <c r="Q893" t="n">
        <v>0</v>
      </c>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n">
        <v>0</v>
      </c>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c r="CU893" t="inlineStr"/>
    </row>
    <row r="894">
      <c r="A894" t="b">
        <v>0</v>
      </c>
      <c r="B894" t="n">
        <v>789</v>
      </c>
      <c r="C894" t="inlineStr">
        <is>
          <t>L-2012-313164</t>
        </is>
      </c>
      <c r="D894" t="inlineStr">
        <is>
          <t>1023794314</t>
        </is>
      </c>
      <c r="E894" t="inlineStr"/>
      <c r="F894" t="inlineStr">
        <is>
          <t>https://portal.dnb.de/opac.htm?method=simpleSearch&amp;cqlMode=true&amp;query=idn%3D1023794314</t>
        </is>
      </c>
      <c r="G894" t="inlineStr">
        <is>
          <t>III 73, 61</t>
        </is>
      </c>
      <c r="H894" t="inlineStr"/>
      <c r="I894" t="inlineStr"/>
      <c r="J894" t="inlineStr">
        <is>
          <t>Pergamentband</t>
        </is>
      </c>
      <c r="K894" t="inlineStr">
        <is>
          <t>bis 25 cm</t>
        </is>
      </c>
      <c r="L894" t="inlineStr">
        <is>
          <t>180°</t>
        </is>
      </c>
      <c r="M894" t="inlineStr">
        <is>
          <t>fester Rücken mit Schmuckprägung</t>
        </is>
      </c>
      <c r="N894" t="inlineStr"/>
      <c r="O894" t="inlineStr">
        <is>
          <t xml:space="preserve">Papierumschlag </t>
        </is>
      </c>
      <c r="P894" t="inlineStr">
        <is>
          <t>Nein</t>
        </is>
      </c>
      <c r="Q894" t="n">
        <v>1</v>
      </c>
      <c r="R894" t="inlineStr"/>
      <c r="S894" t="inlineStr"/>
      <c r="T894" t="inlineStr"/>
      <c r="U894" t="inlineStr"/>
      <c r="V894" t="inlineStr"/>
      <c r="W894" t="inlineStr"/>
      <c r="X894" t="inlineStr"/>
      <c r="Y894" t="inlineStr"/>
      <c r="Z894" t="inlineStr"/>
      <c r="AA894" t="inlineStr">
        <is>
          <t>Pg (Mak.)</t>
        </is>
      </c>
      <c r="AB894" t="inlineStr"/>
      <c r="AC894" t="inlineStr"/>
      <c r="AD894" t="inlineStr">
        <is>
          <t>h</t>
        </is>
      </c>
      <c r="AE894" t="inlineStr"/>
      <c r="AF894" t="inlineStr"/>
      <c r="AG894" t="inlineStr"/>
      <c r="AH894" t="inlineStr"/>
      <c r="AI894" t="inlineStr"/>
      <c r="AJ894" t="inlineStr">
        <is>
          <t>Pa</t>
        </is>
      </c>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is>
          <t>110</t>
        </is>
      </c>
      <c r="AY894" t="inlineStr"/>
      <c r="AZ894" t="inlineStr"/>
      <c r="BA894" t="inlineStr"/>
      <c r="BB894" t="inlineStr">
        <is>
          <t>ja vor</t>
        </is>
      </c>
      <c r="BC894" t="n">
        <v>2</v>
      </c>
      <c r="BD894" t="inlineStr"/>
      <c r="BE894" t="inlineStr"/>
      <c r="BF894" t="inlineStr"/>
      <c r="BG894" t="inlineStr"/>
      <c r="BH894" t="inlineStr"/>
      <c r="BI894" t="inlineStr">
        <is>
          <t>x sauer</t>
        </is>
      </c>
      <c r="BJ894" t="inlineStr"/>
      <c r="BK894" t="inlineStr"/>
      <c r="BL894" t="inlineStr"/>
      <c r="BM894" t="inlineStr"/>
      <c r="BN894" t="inlineStr">
        <is>
          <t>x</t>
        </is>
      </c>
      <c r="BO894" t="inlineStr"/>
      <c r="BP894" t="inlineStr">
        <is>
          <t>x</t>
        </is>
      </c>
      <c r="BQ894" t="inlineStr"/>
      <c r="BR894" t="inlineStr">
        <is>
          <t>v</t>
        </is>
      </c>
      <c r="BS894" t="inlineStr"/>
      <c r="BT894" t="inlineStr"/>
      <c r="BU894" t="inlineStr"/>
      <c r="BV894" t="inlineStr"/>
      <c r="BW894" t="inlineStr"/>
      <c r="BX894" t="inlineStr"/>
      <c r="BY894" t="inlineStr"/>
      <c r="BZ894" t="inlineStr"/>
      <c r="CA894" t="n">
        <v>2</v>
      </c>
      <c r="CB894" t="inlineStr">
        <is>
          <t>mit JP unterlegen und überfangen</t>
        </is>
      </c>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c r="CU894" t="inlineStr"/>
    </row>
    <row r="895">
      <c r="A895" t="b">
        <v>1</v>
      </c>
      <c r="B895" t="inlineStr"/>
      <c r="C895" t="inlineStr">
        <is>
          <t>L-1503-818824093</t>
        </is>
      </c>
      <c r="D895" t="inlineStr">
        <is>
          <t>1268059498</t>
        </is>
      </c>
      <c r="E895" t="inlineStr">
        <is>
          <t>Qd</t>
        </is>
      </c>
      <c r="F895" t="inlineStr"/>
      <c r="G895" t="inlineStr">
        <is>
          <t>III 73, 61</t>
        </is>
      </c>
      <c r="H895" t="inlineStr">
        <is>
          <t>III 73, 61</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c r="CU895" t="inlineStr"/>
    </row>
    <row r="896">
      <c r="A896" t="b">
        <v>0</v>
      </c>
      <c r="B896" t="n">
        <v>790</v>
      </c>
      <c r="C896" t="inlineStr">
        <is>
          <t>L-9999-239120728</t>
        </is>
      </c>
      <c r="D896" t="inlineStr">
        <is>
          <t>1023794667</t>
        </is>
      </c>
      <c r="E896" t="inlineStr"/>
      <c r="F896" t="inlineStr">
        <is>
          <t>https://portal.dnb.de/opac.htm?method=simpleSearch&amp;cqlMode=true&amp;query=idn%3D1023794667</t>
        </is>
      </c>
      <c r="G896" t="inlineStr">
        <is>
          <t>III 73, 61 (angebunden)</t>
        </is>
      </c>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n">
        <v>0</v>
      </c>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row>
    <row r="897">
      <c r="A897" t="b">
        <v>1</v>
      </c>
      <c r="B897" t="n">
        <v>1206</v>
      </c>
      <c r="C897" t="inlineStr">
        <is>
          <t>L-1510-15538287X</t>
        </is>
      </c>
      <c r="D897" t="inlineStr">
        <is>
          <t>99431339X</t>
        </is>
      </c>
      <c r="E897" t="inlineStr">
        <is>
          <t>Aal</t>
        </is>
      </c>
      <c r="F897" t="inlineStr">
        <is>
          <t>https://portal.dnb.de/opac.htm?method=simpleSearch&amp;cqlMode=true&amp;query=idn%3D99431339X</t>
        </is>
      </c>
      <c r="G897" t="inlineStr">
        <is>
          <t>III 74 A, 1</t>
        </is>
      </c>
      <c r="H897" t="inlineStr">
        <is>
          <t>III 74 A, 1</t>
        </is>
      </c>
      <c r="I897" t="inlineStr"/>
      <c r="J897" t="inlineStr">
        <is>
          <t>Ledereinband</t>
        </is>
      </c>
      <c r="K897" t="inlineStr">
        <is>
          <t>bis 25 cm</t>
        </is>
      </c>
      <c r="L897" t="inlineStr">
        <is>
          <t>180°</t>
        </is>
      </c>
      <c r="M897" t="inlineStr">
        <is>
          <t>Einband mit Schutz- oder Stoßkanten, hohler Rücken</t>
        </is>
      </c>
      <c r="N897" t="inlineStr"/>
      <c r="O897" t="inlineStr"/>
      <c r="P897" t="inlineStr">
        <is>
          <t>Signaturfahne austauschen</t>
        </is>
      </c>
      <c r="Q897" t="n">
        <v>0</v>
      </c>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n">
        <v>0</v>
      </c>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row>
    <row r="898">
      <c r="A898" t="b">
        <v>1</v>
      </c>
      <c r="B898" t="n">
        <v>823</v>
      </c>
      <c r="C898" t="inlineStr">
        <is>
          <t>L-1519-315324341</t>
        </is>
      </c>
      <c r="D898" t="inlineStr">
        <is>
          <t>1066866074</t>
        </is>
      </c>
      <c r="E898" t="inlineStr">
        <is>
          <t>Aaf</t>
        </is>
      </c>
      <c r="F898" t="inlineStr">
        <is>
          <t>https://portal.dnb.de/opac.htm?method=simpleSearch&amp;cqlMode=true&amp;query=idn%3D1066866074</t>
        </is>
      </c>
      <c r="G898" t="inlineStr">
        <is>
          <t>III 74, 1</t>
        </is>
      </c>
      <c r="H898" t="inlineStr">
        <is>
          <t>III 74, 1</t>
        </is>
      </c>
      <c r="I898" t="inlineStr">
        <is>
          <t>X</t>
        </is>
      </c>
      <c r="J898" t="inlineStr">
        <is>
          <t>Ledereinband, Schließen, erhabene Buchbeschläge</t>
        </is>
      </c>
      <c r="K898" t="inlineStr">
        <is>
          <t>bis 35 cm</t>
        </is>
      </c>
      <c r="L898" t="inlineStr">
        <is>
          <t>180°</t>
        </is>
      </c>
      <c r="M898" t="inlineStr">
        <is>
          <t>hohler Rücken</t>
        </is>
      </c>
      <c r="N898" t="inlineStr"/>
      <c r="O898" t="inlineStr">
        <is>
          <t>Buchschuh</t>
        </is>
      </c>
      <c r="P898" t="inlineStr">
        <is>
          <t>Nein</t>
        </is>
      </c>
      <c r="Q898" t="n">
        <v>2</v>
      </c>
      <c r="R898" t="inlineStr"/>
      <c r="S898" t="inlineStr"/>
      <c r="T898" t="inlineStr"/>
      <c r="U898" t="inlineStr"/>
      <c r="V898" t="inlineStr"/>
      <c r="W898" t="inlineStr"/>
      <c r="X898" t="inlineStr"/>
      <c r="Y898" t="inlineStr"/>
      <c r="Z898" t="inlineStr"/>
      <c r="AA898" t="inlineStr">
        <is>
          <t>HD</t>
        </is>
      </c>
      <c r="AB898" t="inlineStr">
        <is>
          <t>x</t>
        </is>
      </c>
      <c r="AC898" t="inlineStr"/>
      <c r="AD898" t="inlineStr">
        <is>
          <t>f/V</t>
        </is>
      </c>
      <c r="AE898" t="inlineStr"/>
      <c r="AF898" t="inlineStr"/>
      <c r="AG898" t="inlineStr"/>
      <c r="AH898" t="inlineStr"/>
      <c r="AI898" t="inlineStr"/>
      <c r="AJ898" t="inlineStr">
        <is>
          <t>Pa</t>
        </is>
      </c>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is>
          <t>60</t>
        </is>
      </c>
      <c r="AY898" t="inlineStr"/>
      <c r="AZ898" t="inlineStr"/>
      <c r="BA898" t="inlineStr"/>
      <c r="BB898" t="inlineStr">
        <is>
          <t>ja vor</t>
        </is>
      </c>
      <c r="BC898" t="n">
        <v>0.5</v>
      </c>
      <c r="BD898" t="inlineStr"/>
      <c r="BE898" t="inlineStr"/>
      <c r="BF898" t="inlineStr"/>
      <c r="BG898" t="inlineStr">
        <is>
          <t>x</t>
        </is>
      </c>
      <c r="BH898" t="inlineStr"/>
      <c r="BI898" t="inlineStr"/>
      <c r="BJ898" t="inlineStr"/>
      <c r="BK898" t="inlineStr"/>
      <c r="BL898" t="inlineStr">
        <is>
          <t>x 45</t>
        </is>
      </c>
      <c r="BM898" t="inlineStr"/>
      <c r="BN898" t="inlineStr">
        <is>
          <t>x</t>
        </is>
      </c>
      <c r="BO898" t="inlineStr">
        <is>
          <t>x</t>
        </is>
      </c>
      <c r="BP898" t="inlineStr">
        <is>
          <t>x</t>
        </is>
      </c>
      <c r="BQ898" t="inlineStr"/>
      <c r="BR898" t="inlineStr"/>
      <c r="BS898" t="inlineStr"/>
      <c r="BT898" t="inlineStr"/>
      <c r="BU898" t="inlineStr"/>
      <c r="BV898" t="inlineStr"/>
      <c r="BW898" t="inlineStr"/>
      <c r="BX898" t="inlineStr"/>
      <c r="BY898" t="inlineStr"/>
      <c r="BZ898" t="inlineStr"/>
      <c r="CA898" t="n">
        <v>0.5</v>
      </c>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row>
    <row r="899">
      <c r="A899" t="b">
        <v>1</v>
      </c>
      <c r="B899" t="n">
        <v>824</v>
      </c>
      <c r="C899" t="inlineStr">
        <is>
          <t>L-1503-306836378</t>
        </is>
      </c>
      <c r="D899" t="inlineStr">
        <is>
          <t>1003970656</t>
        </is>
      </c>
      <c r="E899" t="inlineStr">
        <is>
          <t>Aal</t>
        </is>
      </c>
      <c r="F899" t="inlineStr">
        <is>
          <t>https://portal.dnb.de/opac.htm?method=simpleSearch&amp;cqlMode=true&amp;query=idn%3D1003970656</t>
        </is>
      </c>
      <c r="G899" t="inlineStr">
        <is>
          <t>III 75, 1</t>
        </is>
      </c>
      <c r="H899" t="inlineStr">
        <is>
          <t>III 75, 1</t>
        </is>
      </c>
      <c r="I899" t="inlineStr">
        <is>
          <t>X</t>
        </is>
      </c>
      <c r="J899" t="inlineStr">
        <is>
          <t>Halbledereinband</t>
        </is>
      </c>
      <c r="K899" t="inlineStr">
        <is>
          <t>bis 35 cm</t>
        </is>
      </c>
      <c r="L899" t="inlineStr">
        <is>
          <t>80° bis 110°, einseitig digitalisierbar?</t>
        </is>
      </c>
      <c r="M899" t="inlineStr">
        <is>
          <t>hohler Rücken</t>
        </is>
      </c>
      <c r="N899" t="inlineStr"/>
      <c r="O899" t="inlineStr"/>
      <c r="P899" t="inlineStr"/>
      <c r="Q899" t="n">
        <v>0</v>
      </c>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n">
        <v>0</v>
      </c>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row>
    <row r="900">
      <c r="A900" t="b">
        <v>1</v>
      </c>
      <c r="B900" t="n">
        <v>825</v>
      </c>
      <c r="C900" t="inlineStr">
        <is>
          <t>L-1504-315491787</t>
        </is>
      </c>
      <c r="D900" t="inlineStr">
        <is>
          <t>1066961379</t>
        </is>
      </c>
      <c r="E900" t="inlineStr">
        <is>
          <t>Aaf</t>
        </is>
      </c>
      <c r="F900" t="inlineStr">
        <is>
          <t>https://portal.dnb.de/opac.htm?method=simpleSearch&amp;cqlMode=true&amp;query=idn%3D1066961379</t>
        </is>
      </c>
      <c r="G900" t="inlineStr">
        <is>
          <t>III 75, 2</t>
        </is>
      </c>
      <c r="H900" t="inlineStr">
        <is>
          <t>III 75, 2</t>
        </is>
      </c>
      <c r="I900" t="inlineStr">
        <is>
          <t>X</t>
        </is>
      </c>
      <c r="J900" t="inlineStr">
        <is>
          <t>Gewebeeinband, Schließen, erhabene Buchbeschläge</t>
        </is>
      </c>
      <c r="K900" t="inlineStr">
        <is>
          <t>bis 25 cm</t>
        </is>
      </c>
      <c r="L900" t="inlineStr">
        <is>
          <t>80° bis 110°, einseitig digitalisierbar?</t>
        </is>
      </c>
      <c r="M900" t="inlineStr">
        <is>
          <t>hohler Rücken</t>
        </is>
      </c>
      <c r="N900" t="inlineStr"/>
      <c r="O900" t="inlineStr">
        <is>
          <t>Buchschuh</t>
        </is>
      </c>
      <c r="P900" t="inlineStr">
        <is>
          <t>Nein</t>
        </is>
      </c>
      <c r="Q900" t="n">
        <v>0</v>
      </c>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n">
        <v>0</v>
      </c>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row>
    <row r="901">
      <c r="A901" t="b">
        <v>1</v>
      </c>
      <c r="B901" t="n">
        <v>826</v>
      </c>
      <c r="C901" t="inlineStr">
        <is>
          <t>L-1505-31549185X</t>
        </is>
      </c>
      <c r="D901" t="inlineStr">
        <is>
          <t>1066961468</t>
        </is>
      </c>
      <c r="E901" t="inlineStr">
        <is>
          <t>AaB</t>
        </is>
      </c>
      <c r="F901" t="inlineStr">
        <is>
          <t>https://portal.dnb.de/opac.htm?method=simpleSearch&amp;cqlMode=true&amp;query=idn%3D1066961468</t>
        </is>
      </c>
      <c r="G901" t="inlineStr">
        <is>
          <t>III 75, 3</t>
        </is>
      </c>
      <c r="H901" t="inlineStr">
        <is>
          <t>III 75, 3</t>
        </is>
      </c>
      <c r="I901" t="inlineStr">
        <is>
          <t>X</t>
        </is>
      </c>
      <c r="J901" t="inlineStr">
        <is>
          <t>Pergamentband</t>
        </is>
      </c>
      <c r="K901" t="inlineStr">
        <is>
          <t>bis 25 cm</t>
        </is>
      </c>
      <c r="L901" t="inlineStr">
        <is>
          <t>180°</t>
        </is>
      </c>
      <c r="M901" t="inlineStr">
        <is>
          <t>hohler Rücken</t>
        </is>
      </c>
      <c r="N901" t="inlineStr"/>
      <c r="O901" t="inlineStr"/>
      <c r="P901" t="inlineStr"/>
      <c r="Q901" t="n">
        <v>0</v>
      </c>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n">
        <v>0</v>
      </c>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c r="CK901" t="inlineStr"/>
      <c r="CL901" t="inlineStr"/>
      <c r="CM901" t="inlineStr"/>
      <c r="CN901" t="inlineStr"/>
      <c r="CO901" t="inlineStr"/>
      <c r="CP901" t="inlineStr"/>
      <c r="CQ901" t="inlineStr"/>
      <c r="CR901" t="inlineStr"/>
      <c r="CS901" t="inlineStr"/>
      <c r="CT901" t="inlineStr"/>
      <c r="CU901" t="inlineStr"/>
    </row>
    <row r="902">
      <c r="A902" t="b">
        <v>1</v>
      </c>
      <c r="B902" t="n">
        <v>827</v>
      </c>
      <c r="C902" t="inlineStr">
        <is>
          <t>L-1507-154135283</t>
        </is>
      </c>
      <c r="D902" t="inlineStr">
        <is>
          <t>993993621</t>
        </is>
      </c>
      <c r="E902" t="inlineStr">
        <is>
          <t>Aal</t>
        </is>
      </c>
      <c r="F902" t="inlineStr">
        <is>
          <t>https://portal.dnb.de/opac.htm?method=simpleSearch&amp;cqlMode=true&amp;query=idn%3D993993621</t>
        </is>
      </c>
      <c r="G902" t="inlineStr">
        <is>
          <t>III 75, 4</t>
        </is>
      </c>
      <c r="H902" t="inlineStr">
        <is>
          <t>III 75, 4</t>
        </is>
      </c>
      <c r="I902" t="inlineStr">
        <is>
          <t>X</t>
        </is>
      </c>
      <c r="J902" t="inlineStr">
        <is>
          <t>Ledereinband, Schließen, erhabene Buchbeschläge</t>
        </is>
      </c>
      <c r="K902" t="inlineStr">
        <is>
          <t>bis 25 cm</t>
        </is>
      </c>
      <c r="L902" t="inlineStr">
        <is>
          <t>180°</t>
        </is>
      </c>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is>
          <t>L</t>
        </is>
      </c>
      <c r="AB902" t="inlineStr">
        <is>
          <t>x</t>
        </is>
      </c>
      <c r="AC902" t="inlineStr">
        <is>
          <t>x</t>
        </is>
      </c>
      <c r="AD902" t="inlineStr">
        <is>
          <t>h/E</t>
        </is>
      </c>
      <c r="AE902" t="inlineStr"/>
      <c r="AF902" t="inlineStr"/>
      <c r="AG902" t="inlineStr"/>
      <c r="AH902" t="inlineStr">
        <is>
          <t>x</t>
        </is>
      </c>
      <c r="AI902" t="inlineStr"/>
      <c r="AJ902" t="inlineStr">
        <is>
          <t>Pa</t>
        </is>
      </c>
      <c r="AK902" t="inlineStr"/>
      <c r="AL902" t="inlineStr"/>
      <c r="AM902" t="inlineStr"/>
      <c r="AN902" t="inlineStr"/>
      <c r="AO902" t="inlineStr"/>
      <c r="AP902" t="inlineStr"/>
      <c r="AQ902" t="inlineStr"/>
      <c r="AR902" t="inlineStr"/>
      <c r="AS902" t="inlineStr"/>
      <c r="AT902" t="inlineStr">
        <is>
          <t>K</t>
        </is>
      </c>
      <c r="AU902" t="inlineStr">
        <is>
          <t>x</t>
        </is>
      </c>
      <c r="AV902" t="inlineStr"/>
      <c r="AW902" t="inlineStr"/>
      <c r="AX902" t="inlineStr">
        <is>
          <t>110</t>
        </is>
      </c>
      <c r="AY902" t="inlineStr"/>
      <c r="AZ902" t="inlineStr"/>
      <c r="BA902" t="inlineStr"/>
      <c r="BB902" t="inlineStr">
        <is>
          <t>n</t>
        </is>
      </c>
      <c r="BC902" t="n">
        <v>0</v>
      </c>
      <c r="BD902" t="inlineStr"/>
      <c r="BE902" t="inlineStr"/>
      <c r="BF902" t="inlineStr"/>
      <c r="BG902" t="inlineStr">
        <is>
          <t>x</t>
        </is>
      </c>
      <c r="BH902" t="inlineStr"/>
      <c r="BI902" t="inlineStr"/>
      <c r="BJ902" t="inlineStr"/>
      <c r="BK902" t="inlineStr">
        <is>
          <t>Schaden stabil</t>
        </is>
      </c>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row>
    <row r="903">
      <c r="A903" t="b">
        <v>1</v>
      </c>
      <c r="B903" t="n">
        <v>828</v>
      </c>
      <c r="C903" t="inlineStr">
        <is>
          <t>L-1506-170682692</t>
        </is>
      </c>
      <c r="D903" t="inlineStr">
        <is>
          <t>1000466167</t>
        </is>
      </c>
      <c r="E903" t="inlineStr">
        <is>
          <t>Aal</t>
        </is>
      </c>
      <c r="F903" t="inlineStr">
        <is>
          <t>https://portal.dnb.de/opac.htm?method=simpleSearch&amp;cqlMode=true&amp;query=idn%3D1000466167</t>
        </is>
      </c>
      <c r="G903" t="inlineStr">
        <is>
          <t>III 75, 5</t>
        </is>
      </c>
      <c r="H903" t="inlineStr">
        <is>
          <t>III 75, 5</t>
        </is>
      </c>
      <c r="I903" t="inlineStr"/>
      <c r="J903" t="inlineStr">
        <is>
          <t>Ledereinband, Schließen, erhabene Buchbeschläge</t>
        </is>
      </c>
      <c r="K903" t="inlineStr">
        <is>
          <t>bis 35 cm</t>
        </is>
      </c>
      <c r="L903" t="inlineStr">
        <is>
          <t>80° bis 110°, einseitig digitalisierbar?</t>
        </is>
      </c>
      <c r="M903" t="inlineStr"/>
      <c r="N903" t="inlineStr"/>
      <c r="O903" t="inlineStr">
        <is>
          <t>Kassette</t>
        </is>
      </c>
      <c r="P903" t="inlineStr">
        <is>
          <t>Nein</t>
        </is>
      </c>
      <c r="Q903" t="n">
        <v>0</v>
      </c>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n">
        <v>0</v>
      </c>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c r="CQ903" t="inlineStr"/>
      <c r="CR903" t="inlineStr"/>
      <c r="CS903" t="inlineStr"/>
      <c r="CT903" t="inlineStr"/>
      <c r="CU903" t="inlineStr"/>
    </row>
    <row r="904">
      <c r="A904" t="b">
        <v>1</v>
      </c>
      <c r="B904" t="n">
        <v>829</v>
      </c>
      <c r="C904" t="inlineStr">
        <is>
          <t>L-1541-315201436</t>
        </is>
      </c>
      <c r="D904" t="inlineStr">
        <is>
          <t>1066779627</t>
        </is>
      </c>
      <c r="E904" t="inlineStr">
        <is>
          <t>AaB</t>
        </is>
      </c>
      <c r="F904" t="inlineStr">
        <is>
          <t>https://portal.dnb.de/opac.htm?method=simpleSearch&amp;cqlMode=true&amp;query=idn%3D1066779627</t>
        </is>
      </c>
      <c r="G904" t="inlineStr">
        <is>
          <t>III 76, 1</t>
        </is>
      </c>
      <c r="H904" t="inlineStr">
        <is>
          <t>III 76, 1</t>
        </is>
      </c>
      <c r="I904" t="inlineStr">
        <is>
          <t>X</t>
        </is>
      </c>
      <c r="J904" t="inlineStr">
        <is>
          <t>Ledereinband, Schließen, erhabene Buchbeschläge</t>
        </is>
      </c>
      <c r="K904" t="inlineStr">
        <is>
          <t>bis 35 cm</t>
        </is>
      </c>
      <c r="L904" t="inlineStr">
        <is>
          <t>80° bis 110°, einseitig digitalisierbar?</t>
        </is>
      </c>
      <c r="M904" t="inlineStr">
        <is>
          <t>fester Rücken mit Schmuckprägung</t>
        </is>
      </c>
      <c r="N904" t="inlineStr"/>
      <c r="O904" t="inlineStr">
        <is>
          <t>Buchschuh</t>
        </is>
      </c>
      <c r="P904" t="inlineStr">
        <is>
          <t>Nein</t>
        </is>
      </c>
      <c r="Q904" t="n">
        <v>0</v>
      </c>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n">
        <v>0</v>
      </c>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c r="CU904" t="inlineStr"/>
    </row>
    <row r="905">
      <c r="A905" t="b">
        <v>1</v>
      </c>
      <c r="B905" t="n">
        <v>830</v>
      </c>
      <c r="C905" t="inlineStr">
        <is>
          <t>L-1558-315189622</t>
        </is>
      </c>
      <c r="D905" t="inlineStr">
        <is>
          <t>1066767114</t>
        </is>
      </c>
      <c r="E905" t="inlineStr">
        <is>
          <t>Aaf</t>
        </is>
      </c>
      <c r="F905" t="inlineStr">
        <is>
          <t>https://portal.dnb.de/opac.htm?method=simpleSearch&amp;cqlMode=true&amp;query=idn%3D1066767114</t>
        </is>
      </c>
      <c r="G905" t="inlineStr">
        <is>
          <t>III 76, 2</t>
        </is>
      </c>
      <c r="H905" t="inlineStr">
        <is>
          <t>III 76, 2</t>
        </is>
      </c>
      <c r="I905" t="inlineStr">
        <is>
          <t>X</t>
        </is>
      </c>
      <c r="J905" t="inlineStr">
        <is>
          <t>Papier- oder Pappeinband</t>
        </is>
      </c>
      <c r="K905" t="inlineStr">
        <is>
          <t>bis 25 cm</t>
        </is>
      </c>
      <c r="L905" t="inlineStr">
        <is>
          <t>180°</t>
        </is>
      </c>
      <c r="M905" t="inlineStr">
        <is>
          <t>fester Rücken mit Schmuckprägung</t>
        </is>
      </c>
      <c r="N905" t="inlineStr"/>
      <c r="O905" t="inlineStr"/>
      <c r="P905" t="inlineStr"/>
      <c r="Q905" t="n">
        <v>3</v>
      </c>
      <c r="R905" t="inlineStr"/>
      <c r="S905" t="inlineStr"/>
      <c r="T905" t="inlineStr"/>
      <c r="U905" t="inlineStr"/>
      <c r="V905" t="inlineStr"/>
      <c r="W905" t="inlineStr"/>
      <c r="X905" t="inlineStr"/>
      <c r="Y905" t="inlineStr"/>
      <c r="Z905" t="inlineStr"/>
      <c r="AA905" t="inlineStr">
        <is>
          <t>Pa</t>
        </is>
      </c>
      <c r="AB905" t="inlineStr"/>
      <c r="AC905" t="inlineStr"/>
      <c r="AD905" t="inlineStr">
        <is>
          <t>f</t>
        </is>
      </c>
      <c r="AE905" t="inlineStr"/>
      <c r="AF905" t="inlineStr"/>
      <c r="AG905" t="inlineStr"/>
      <c r="AH905" t="inlineStr"/>
      <c r="AI905" t="inlineStr"/>
      <c r="AJ905" t="inlineStr">
        <is>
          <t>Pa</t>
        </is>
      </c>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is>
          <t>80</t>
        </is>
      </c>
      <c r="AY905" t="inlineStr"/>
      <c r="AZ905" t="inlineStr"/>
      <c r="BA905" t="inlineStr"/>
      <c r="BB905" t="inlineStr">
        <is>
          <t>ja vor</t>
        </is>
      </c>
      <c r="BC905" t="n">
        <v>1.5</v>
      </c>
      <c r="BD905" t="inlineStr"/>
      <c r="BE905" t="inlineStr"/>
      <c r="BF905" t="inlineStr"/>
      <c r="BG905" t="inlineStr"/>
      <c r="BH905" t="inlineStr"/>
      <c r="BI905" t="inlineStr"/>
      <c r="BJ905" t="inlineStr"/>
      <c r="BK905" t="inlineStr"/>
      <c r="BL905" t="inlineStr"/>
      <c r="BM905" t="inlineStr"/>
      <c r="BN905" t="inlineStr">
        <is>
          <t>x</t>
        </is>
      </c>
      <c r="BO905" t="inlineStr"/>
      <c r="BP905" t="inlineStr">
        <is>
          <t>x</t>
        </is>
      </c>
      <c r="BQ905" t="inlineStr"/>
      <c r="BR905" t="inlineStr"/>
      <c r="BS905" t="inlineStr"/>
      <c r="BT905" t="inlineStr">
        <is>
          <t>x</t>
        </is>
      </c>
      <c r="BU905" t="inlineStr"/>
      <c r="BV905" t="inlineStr"/>
      <c r="BW905" t="inlineStr"/>
      <c r="BX905" t="inlineStr"/>
      <c r="BY905" t="inlineStr"/>
      <c r="BZ905" t="inlineStr"/>
      <c r="CA905" t="n">
        <v>1.5</v>
      </c>
      <c r="CB905" t="inlineStr">
        <is>
          <t>evtl. kleine Hülse, Fragment inneliegend, ggf. Rücken mit JP überfangen</t>
        </is>
      </c>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c r="CU905" t="inlineStr"/>
    </row>
    <row r="906">
      <c r="A906" t="b">
        <v>0</v>
      </c>
      <c r="B906" t="inlineStr"/>
      <c r="C906" t="inlineStr"/>
      <c r="D906" t="inlineStr"/>
      <c r="E906" t="inlineStr"/>
      <c r="F906" t="inlineStr"/>
      <c r="G906" t="inlineStr">
        <is>
          <t>III 77, 1</t>
        </is>
      </c>
      <c r="H906" t="inlineStr"/>
      <c r="I906" t="inlineStr">
        <is>
          <t>X</t>
        </is>
      </c>
      <c r="J906" t="inlineStr">
        <is>
          <t>Pergamentband</t>
        </is>
      </c>
      <c r="K906" t="inlineStr">
        <is>
          <t>bis 35 cm</t>
        </is>
      </c>
      <c r="L906" t="inlineStr">
        <is>
          <t>nur sehr geringer Öffnungswinkel</t>
        </is>
      </c>
      <c r="M906" t="inlineStr">
        <is>
          <t>hohler Rücken</t>
        </is>
      </c>
      <c r="N906" t="inlineStr"/>
      <c r="O906" t="inlineStr">
        <is>
          <t>Kassette</t>
        </is>
      </c>
      <c r="P906" t="inlineStr">
        <is>
          <t>Nein</t>
        </is>
      </c>
      <c r="Q906" t="n">
        <v>2</v>
      </c>
      <c r="R906" t="inlineStr"/>
      <c r="S906" t="inlineStr"/>
      <c r="T906" t="inlineStr"/>
      <c r="U906" t="inlineStr"/>
      <c r="V906" t="inlineStr"/>
      <c r="W906" t="inlineStr"/>
      <c r="X906" t="inlineStr"/>
      <c r="Y906" t="inlineStr"/>
      <c r="Z906" t="inlineStr"/>
      <c r="AA906" t="inlineStr">
        <is>
          <t>Pg</t>
        </is>
      </c>
      <c r="AB906" t="inlineStr"/>
      <c r="AC906" t="inlineStr"/>
      <c r="AD906" t="inlineStr">
        <is>
          <t>h</t>
        </is>
      </c>
      <c r="AE906" t="inlineStr"/>
      <c r="AF906" t="inlineStr"/>
      <c r="AG906" t="inlineStr"/>
      <c r="AH906" t="inlineStr"/>
      <c r="AI906" t="inlineStr"/>
      <c r="AJ906" t="inlineStr">
        <is>
          <t>Pa</t>
        </is>
      </c>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is>
          <t>45</t>
        </is>
      </c>
      <c r="AY906" t="inlineStr">
        <is>
          <t>x</t>
        </is>
      </c>
      <c r="AZ906" t="inlineStr"/>
      <c r="BA906" t="inlineStr"/>
      <c r="BB906" t="inlineStr">
        <is>
          <t>ja vor</t>
        </is>
      </c>
      <c r="BC906" t="n">
        <v>2</v>
      </c>
      <c r="BD906" t="inlineStr"/>
      <c r="BE906" t="inlineStr">
        <is>
          <t>Gewebe</t>
        </is>
      </c>
      <c r="BF906" t="inlineStr"/>
      <c r="BG906" t="inlineStr"/>
      <c r="BH906" t="inlineStr"/>
      <c r="BI906" t="inlineStr"/>
      <c r="BJ906" t="inlineStr"/>
      <c r="BK906" t="inlineStr"/>
      <c r="BL906" t="inlineStr">
        <is>
          <t>x 45</t>
        </is>
      </c>
      <c r="BM906" t="inlineStr"/>
      <c r="BN906" t="inlineStr">
        <is>
          <t>x</t>
        </is>
      </c>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is>
          <t>x</t>
        </is>
      </c>
      <c r="CM906" t="inlineStr"/>
      <c r="CN906" t="inlineStr"/>
      <c r="CO906" t="inlineStr"/>
      <c r="CP906" t="inlineStr"/>
      <c r="CQ906" t="inlineStr"/>
      <c r="CR906" t="inlineStr"/>
      <c r="CS906" t="inlineStr"/>
      <c r="CT906" t="n">
        <v>2</v>
      </c>
      <c r="CU906" t="inlineStr">
        <is>
          <t>v.a. Risse im Titelblatt , ggf auch letztes Blatt, Lage hinten belassen</t>
        </is>
      </c>
    </row>
    <row r="907">
      <c r="A907" t="b">
        <v>1</v>
      </c>
      <c r="B907" t="inlineStr"/>
      <c r="C907" t="inlineStr">
        <is>
          <t>L-1552-822821869</t>
        </is>
      </c>
      <c r="D907" t="inlineStr">
        <is>
          <t>1268123862</t>
        </is>
      </c>
      <c r="E907" t="inlineStr">
        <is>
          <t>Aa</t>
        </is>
      </c>
      <c r="F907" t="inlineStr"/>
      <c r="G907" t="inlineStr">
        <is>
          <t>III 77, 1</t>
        </is>
      </c>
      <c r="H907" t="inlineStr">
        <is>
          <t>III 77, 1</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c r="CU907" t="inlineStr"/>
    </row>
    <row r="908">
      <c r="A908" t="b">
        <v>1</v>
      </c>
      <c r="B908" t="n">
        <v>831</v>
      </c>
      <c r="C908" t="inlineStr">
        <is>
          <t>L-1554-315464313</t>
        </is>
      </c>
      <c r="D908" t="inlineStr">
        <is>
          <t>1066936455</t>
        </is>
      </c>
      <c r="E908" t="inlineStr">
        <is>
          <t>Aaf</t>
        </is>
      </c>
      <c r="F908" t="inlineStr">
        <is>
          <t>https://portal.dnb.de/opac.htm?method=simpleSearch&amp;cqlMode=true&amp;query=idn%3D1066936455</t>
        </is>
      </c>
      <c r="G908" t="inlineStr">
        <is>
          <t>III 78, 1</t>
        </is>
      </c>
      <c r="H908" t="inlineStr">
        <is>
          <t>III 78, 1</t>
        </is>
      </c>
      <c r="I908" t="inlineStr">
        <is>
          <t>X</t>
        </is>
      </c>
      <c r="J908" t="inlineStr">
        <is>
          <t>Ledereinband, Schließen, erhabene Buchbeschläge</t>
        </is>
      </c>
      <c r="K908" t="inlineStr">
        <is>
          <t>bis 25 cm</t>
        </is>
      </c>
      <c r="L908" t="inlineStr">
        <is>
          <t>80° bis 110°, einseitig digitalisierbar?</t>
        </is>
      </c>
      <c r="M908" t="inlineStr">
        <is>
          <t>fester Rücken mit Schmuckprägung</t>
        </is>
      </c>
      <c r="N908" t="inlineStr"/>
      <c r="O908" t="inlineStr">
        <is>
          <t>Buchschuh</t>
        </is>
      </c>
      <c r="P908" t="inlineStr">
        <is>
          <t>Nein</t>
        </is>
      </c>
      <c r="Q908" t="n">
        <v>1</v>
      </c>
      <c r="R908" t="inlineStr"/>
      <c r="S908" t="inlineStr"/>
      <c r="T908" t="inlineStr"/>
      <c r="U908" t="inlineStr"/>
      <c r="V908" t="inlineStr"/>
      <c r="W908" t="inlineStr"/>
      <c r="X908" t="inlineStr"/>
      <c r="Y908" t="inlineStr"/>
      <c r="Z908" t="inlineStr"/>
      <c r="AA908" t="inlineStr">
        <is>
          <t>HD</t>
        </is>
      </c>
      <c r="AB908" t="inlineStr"/>
      <c r="AC908" t="inlineStr"/>
      <c r="AD908" t="inlineStr">
        <is>
          <t>f</t>
        </is>
      </c>
      <c r="AE908" t="inlineStr"/>
      <c r="AF908" t="inlineStr"/>
      <c r="AG908" t="inlineStr"/>
      <c r="AH908" t="inlineStr"/>
      <c r="AI908" t="inlineStr"/>
      <c r="AJ908" t="inlineStr">
        <is>
          <t>Pa</t>
        </is>
      </c>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is>
          <t>60</t>
        </is>
      </c>
      <c r="AY908" t="inlineStr"/>
      <c r="AZ908" t="inlineStr"/>
      <c r="BA908" t="inlineStr"/>
      <c r="BB908" t="inlineStr">
        <is>
          <t>n</t>
        </is>
      </c>
      <c r="BC908" t="n">
        <v>0</v>
      </c>
      <c r="BD908" t="inlineStr"/>
      <c r="BE908" t="inlineStr"/>
      <c r="BF908" t="inlineStr"/>
      <c r="BG908" t="inlineStr">
        <is>
          <t>x</t>
        </is>
      </c>
      <c r="BH908" t="inlineStr"/>
      <c r="BI908" t="inlineStr"/>
      <c r="BJ908" t="inlineStr"/>
      <c r="BK908" t="inlineStr">
        <is>
          <t>Schaden stabil</t>
        </is>
      </c>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row>
    <row r="909">
      <c r="A909" t="b">
        <v>1</v>
      </c>
      <c r="B909" t="n">
        <v>832</v>
      </c>
      <c r="C909" t="inlineStr">
        <is>
          <t>L-1560-161002250</t>
        </is>
      </c>
      <c r="D909" t="inlineStr">
        <is>
          <t>995843651</t>
        </is>
      </c>
      <c r="E909" t="inlineStr">
        <is>
          <t>Aal</t>
        </is>
      </c>
      <c r="F909" t="inlineStr">
        <is>
          <t>https://portal.dnb.de/opac.htm?method=simpleSearch&amp;cqlMode=true&amp;query=idn%3D995843651</t>
        </is>
      </c>
      <c r="G909" t="inlineStr">
        <is>
          <t>III 78, 2</t>
        </is>
      </c>
      <c r="H909" t="inlineStr">
        <is>
          <t>III 78, 2</t>
        </is>
      </c>
      <c r="I909" t="inlineStr"/>
      <c r="J909" t="inlineStr"/>
      <c r="K909" t="inlineStr">
        <is>
          <t>bis 25 cm</t>
        </is>
      </c>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is>
          <t>Pg</t>
        </is>
      </c>
      <c r="AB909" t="inlineStr"/>
      <c r="AC909" t="inlineStr"/>
      <c r="AD909" t="inlineStr">
        <is>
          <t>h</t>
        </is>
      </c>
      <c r="AE909" t="inlineStr"/>
      <c r="AF909" t="inlineStr"/>
      <c r="AG909" t="inlineStr"/>
      <c r="AH909" t="inlineStr"/>
      <c r="AI909" t="inlineStr"/>
      <c r="AJ909" t="inlineStr">
        <is>
          <t>Pa</t>
        </is>
      </c>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is>
          <t>180</t>
        </is>
      </c>
      <c r="AY909" t="inlineStr"/>
      <c r="AZ909" t="inlineStr"/>
      <c r="BA909" t="inlineStr"/>
      <c r="BB909" t="inlineStr">
        <is>
          <t>n</t>
        </is>
      </c>
      <c r="BC909" t="n">
        <v>0</v>
      </c>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c r="CU909" t="inlineStr"/>
    </row>
    <row r="910">
      <c r="A910" t="b">
        <v>1</v>
      </c>
      <c r="B910" t="n">
        <v>833</v>
      </c>
      <c r="C910" t="inlineStr">
        <is>
          <t>L-1501-315326328</t>
        </is>
      </c>
      <c r="D910" t="inlineStr">
        <is>
          <t>106686814X</t>
        </is>
      </c>
      <c r="E910" t="inlineStr">
        <is>
          <t>Aaf</t>
        </is>
      </c>
      <c r="F910" t="inlineStr">
        <is>
          <t>https://portal.dnb.de/opac.htm?method=simpleSearch&amp;cqlMode=true&amp;query=idn%3D106686814X</t>
        </is>
      </c>
      <c r="G910" t="inlineStr">
        <is>
          <t>III 79, 1</t>
        </is>
      </c>
      <c r="H910" t="inlineStr">
        <is>
          <t>III 79, 1</t>
        </is>
      </c>
      <c r="I910" t="inlineStr"/>
      <c r="J910" t="inlineStr"/>
      <c r="K910" t="inlineStr">
        <is>
          <t>bis 25 cm</t>
        </is>
      </c>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is>
          <t>HPg</t>
        </is>
      </c>
      <c r="AB910" t="inlineStr"/>
      <c r="AC910" t="inlineStr"/>
      <c r="AD910" t="inlineStr">
        <is>
          <t>h</t>
        </is>
      </c>
      <c r="AE910" t="inlineStr"/>
      <c r="AF910" t="inlineStr"/>
      <c r="AG910" t="inlineStr"/>
      <c r="AH910" t="inlineStr"/>
      <c r="AI910" t="inlineStr"/>
      <c r="AJ910" t="inlineStr">
        <is>
          <t>Pa</t>
        </is>
      </c>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is>
          <t>110</t>
        </is>
      </c>
      <c r="AY910" t="inlineStr"/>
      <c r="AZ910" t="inlineStr"/>
      <c r="BA910" t="inlineStr"/>
      <c r="BB910" t="inlineStr">
        <is>
          <t>n</t>
        </is>
      </c>
      <c r="BC910" t="n">
        <v>0</v>
      </c>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row>
    <row r="911">
      <c r="A911" t="b">
        <v>1</v>
      </c>
      <c r="B911" t="n">
        <v>834</v>
      </c>
      <c r="C911" t="inlineStr">
        <is>
          <t>L-1517-315487054</t>
        </is>
      </c>
      <c r="D911" t="inlineStr">
        <is>
          <t>1066956375</t>
        </is>
      </c>
      <c r="E911" t="inlineStr">
        <is>
          <t>Aaf</t>
        </is>
      </c>
      <c r="F911" t="inlineStr">
        <is>
          <t>https://portal.dnb.de/opac.htm?method=simpleSearch&amp;cqlMode=true&amp;query=idn%3D1066956375</t>
        </is>
      </c>
      <c r="G911" t="inlineStr">
        <is>
          <t>III 80, 1</t>
        </is>
      </c>
      <c r="H911" t="inlineStr">
        <is>
          <t>III 80, 1</t>
        </is>
      </c>
      <c r="I911" t="inlineStr"/>
      <c r="J911" t="inlineStr"/>
      <c r="K911" t="inlineStr">
        <is>
          <t>bis 25 cm</t>
        </is>
      </c>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is>
          <t>HL</t>
        </is>
      </c>
      <c r="AB911" t="inlineStr">
        <is>
          <t>x</t>
        </is>
      </c>
      <c r="AC911" t="inlineStr"/>
      <c r="AD911" t="inlineStr">
        <is>
          <t>h/E</t>
        </is>
      </c>
      <c r="AE911" t="inlineStr"/>
      <c r="AF911" t="inlineStr"/>
      <c r="AG911" t="inlineStr"/>
      <c r="AH911" t="inlineStr"/>
      <c r="AI911" t="inlineStr"/>
      <c r="AJ911" t="inlineStr">
        <is>
          <t>Pa</t>
        </is>
      </c>
      <c r="AK911" t="inlineStr">
        <is>
          <t>x</t>
        </is>
      </c>
      <c r="AL911" t="inlineStr"/>
      <c r="AM911" t="inlineStr"/>
      <c r="AN911" t="inlineStr"/>
      <c r="AO911" t="inlineStr"/>
      <c r="AP911" t="inlineStr"/>
      <c r="AQ911" t="inlineStr"/>
      <c r="AR911" t="inlineStr"/>
      <c r="AS911" t="inlineStr"/>
      <c r="AT911" t="inlineStr"/>
      <c r="AU911" t="inlineStr"/>
      <c r="AV911" t="inlineStr"/>
      <c r="AW911" t="inlineStr"/>
      <c r="AX911" t="inlineStr">
        <is>
          <t>110</t>
        </is>
      </c>
      <c r="AY911" t="inlineStr"/>
      <c r="AZ911" t="inlineStr"/>
      <c r="BA911" t="inlineStr"/>
      <c r="BB911" t="inlineStr">
        <is>
          <t>n</t>
        </is>
      </c>
      <c r="BC911" t="n">
        <v>0</v>
      </c>
      <c r="BD911" t="inlineStr"/>
      <c r="BE911" t="inlineStr"/>
      <c r="BF911" t="inlineStr"/>
      <c r="BG911" t="inlineStr">
        <is>
          <t>x</t>
        </is>
      </c>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c r="CU911" t="inlineStr"/>
    </row>
    <row r="912">
      <c r="A912" t="b">
        <v>1</v>
      </c>
      <c r="B912" t="n">
        <v>835</v>
      </c>
      <c r="C912" t="inlineStr">
        <is>
          <t>L-1504-315220163</t>
        </is>
      </c>
      <c r="D912" t="inlineStr">
        <is>
          <t>1066800278</t>
        </is>
      </c>
      <c r="E912" t="inlineStr">
        <is>
          <t>Aaf</t>
        </is>
      </c>
      <c r="F912" t="inlineStr">
        <is>
          <t>https://portal.dnb.de/opac.htm?method=simpleSearch&amp;cqlMode=true&amp;query=idn%3D1066800278</t>
        </is>
      </c>
      <c r="G912" t="inlineStr">
        <is>
          <t>III 81, 1</t>
        </is>
      </c>
      <c r="H912" t="inlineStr">
        <is>
          <t>III 81, 1</t>
        </is>
      </c>
      <c r="I912" t="inlineStr"/>
      <c r="J912" t="inlineStr"/>
      <c r="K912" t="inlineStr">
        <is>
          <t>bis 25 cm</t>
        </is>
      </c>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is>
          <t>HD</t>
        </is>
      </c>
      <c r="AB912" t="inlineStr">
        <is>
          <t>x</t>
        </is>
      </c>
      <c r="AC912" t="inlineStr"/>
      <c r="AD912" t="inlineStr">
        <is>
          <t>f</t>
        </is>
      </c>
      <c r="AE912" t="inlineStr"/>
      <c r="AF912" t="inlineStr"/>
      <c r="AG912" t="inlineStr"/>
      <c r="AH912" t="inlineStr"/>
      <c r="AI912" t="inlineStr"/>
      <c r="AJ912" t="inlineStr">
        <is>
          <t>Pa</t>
        </is>
      </c>
      <c r="AK912" t="inlineStr"/>
      <c r="AL912" t="inlineStr"/>
      <c r="AM912" t="inlineStr"/>
      <c r="AN912" t="inlineStr"/>
      <c r="AO912" t="inlineStr"/>
      <c r="AP912" t="inlineStr"/>
      <c r="AQ912" t="inlineStr"/>
      <c r="AR912" t="inlineStr"/>
      <c r="AS912" t="inlineStr"/>
      <c r="AT912" t="inlineStr">
        <is>
          <t>I/R</t>
        </is>
      </c>
      <c r="AU912" t="inlineStr">
        <is>
          <t>x</t>
        </is>
      </c>
      <c r="AV912" t="inlineStr"/>
      <c r="AW912" t="inlineStr"/>
      <c r="AX912" t="inlineStr">
        <is>
          <t>80</t>
        </is>
      </c>
      <c r="AY912" t="inlineStr"/>
      <c r="AZ912" t="inlineStr"/>
      <c r="BA912" t="inlineStr"/>
      <c r="BB912" t="inlineStr">
        <is>
          <t>n</t>
        </is>
      </c>
      <c r="BC912" t="n">
        <v>0</v>
      </c>
      <c r="BD912" t="inlineStr"/>
      <c r="BE912" t="inlineStr"/>
      <c r="BF912" t="inlineStr"/>
      <c r="BG912" t="inlineStr">
        <is>
          <t>x</t>
        </is>
      </c>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row>
    <row r="913">
      <c r="A913" t="b">
        <v>1</v>
      </c>
      <c r="B913" t="n">
        <v>836</v>
      </c>
      <c r="C913" t="inlineStr">
        <is>
          <t>L-1504-315220155</t>
        </is>
      </c>
      <c r="D913" t="inlineStr">
        <is>
          <t>1066800278</t>
        </is>
      </c>
      <c r="E913" t="inlineStr">
        <is>
          <t>Aaf</t>
        </is>
      </c>
      <c r="F913" t="inlineStr">
        <is>
          <t>https://portal.dnb.de/opac.htm?method=simpleSearch&amp;cqlMode=true&amp;query=idn%3D1066800278</t>
        </is>
      </c>
      <c r="G913" t="inlineStr">
        <is>
          <t>III 81, 1</t>
        </is>
      </c>
      <c r="H913" t="inlineStr">
        <is>
          <t>III 81, 1</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n">
        <v>0</v>
      </c>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row>
    <row r="914">
      <c r="A914" t="b">
        <v>1</v>
      </c>
      <c r="B914" t="n">
        <v>837</v>
      </c>
      <c r="C914" t="inlineStr">
        <is>
          <t>L-1521-315218711</t>
        </is>
      </c>
      <c r="D914" t="inlineStr">
        <is>
          <t>1066798540</t>
        </is>
      </c>
      <c r="E914" t="inlineStr">
        <is>
          <t>Aaf</t>
        </is>
      </c>
      <c r="F914" t="inlineStr">
        <is>
          <t>https://portal.dnb.de/opac.htm?method=simpleSearch&amp;cqlMode=true&amp;query=idn%3D1066798540</t>
        </is>
      </c>
      <c r="G914" t="inlineStr">
        <is>
          <t>III 82, 1</t>
        </is>
      </c>
      <c r="H914" t="inlineStr">
        <is>
          <t>III 82, 1</t>
        </is>
      </c>
      <c r="I914" t="inlineStr"/>
      <c r="J914" t="inlineStr"/>
      <c r="K914" t="inlineStr">
        <is>
          <t>bis 35 cm</t>
        </is>
      </c>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is>
          <t>HL</t>
        </is>
      </c>
      <c r="AB914" t="inlineStr">
        <is>
          <t>x</t>
        </is>
      </c>
      <c r="AC914" t="inlineStr"/>
      <c r="AD914" t="inlineStr">
        <is>
          <t>h/E</t>
        </is>
      </c>
      <c r="AE914" t="inlineStr"/>
      <c r="AF914" t="inlineStr"/>
      <c r="AG914" t="inlineStr"/>
      <c r="AH914" t="inlineStr"/>
      <c r="AI914" t="inlineStr"/>
      <c r="AJ914" t="inlineStr">
        <is>
          <t>Pa</t>
        </is>
      </c>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is>
          <t>110</t>
        </is>
      </c>
      <c r="AY914" t="inlineStr"/>
      <c r="AZ914" t="inlineStr"/>
      <c r="BA914" t="inlineStr"/>
      <c r="BB914" t="inlineStr">
        <is>
          <t>n</t>
        </is>
      </c>
      <c r="BC914" t="n">
        <v>0</v>
      </c>
      <c r="BD914" t="inlineStr"/>
      <c r="BE914" t="inlineStr"/>
      <c r="BF914" t="inlineStr"/>
      <c r="BG914" t="inlineStr">
        <is>
          <t>x</t>
        </is>
      </c>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c r="CU914" t="inlineStr"/>
    </row>
    <row r="915">
      <c r="A915" t="b">
        <v>0</v>
      </c>
      <c r="B915" t="n">
        <v>838</v>
      </c>
      <c r="C915" t="inlineStr">
        <is>
          <t>L-1520-315294493</t>
        </is>
      </c>
      <c r="D915" t="inlineStr">
        <is>
          <t>1066834555</t>
        </is>
      </c>
      <c r="E915" t="inlineStr"/>
      <c r="F915" t="inlineStr">
        <is>
          <t>https://portal.dnb.de/opac.htm?method=simpleSearch&amp;cqlMode=true&amp;query=idn%3D1066834555</t>
        </is>
      </c>
      <c r="G915" t="inlineStr">
        <is>
          <t>III 83, 1</t>
        </is>
      </c>
      <c r="H915" t="inlineStr"/>
      <c r="I915" t="inlineStr"/>
      <c r="J915" t="inlineStr"/>
      <c r="K915" t="inlineStr">
        <is>
          <t>bis 25 cm</t>
        </is>
      </c>
      <c r="L915" t="inlineStr"/>
      <c r="M915" t="inlineStr"/>
      <c r="N915" t="inlineStr"/>
      <c r="O915" t="inlineStr"/>
      <c r="P915" t="inlineStr"/>
      <c r="Q915" t="inlineStr"/>
      <c r="R915" t="inlineStr"/>
      <c r="S915" t="inlineStr"/>
      <c r="T915" t="inlineStr"/>
      <c r="U915" t="inlineStr"/>
      <c r="V915" t="inlineStr">
        <is>
          <t>DA</t>
        </is>
      </c>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n">
        <v>0</v>
      </c>
      <c r="BD915" t="inlineStr"/>
      <c r="BE915" t="inlineStr"/>
      <c r="BF915" t="inlineStr"/>
      <c r="BG915" t="inlineStr"/>
      <c r="BH915" t="inlineStr">
        <is>
          <t>x</t>
        </is>
      </c>
      <c r="BI915" t="inlineStr"/>
      <c r="BJ915" t="inlineStr"/>
      <c r="BK915" t="inlineStr">
        <is>
          <t>nur Einband (Papierband) am Standort (Inhalt offenbar heraus gelöst)</t>
        </is>
      </c>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c r="CQ915" t="inlineStr"/>
      <c r="CR915" t="inlineStr"/>
      <c r="CS915" t="inlineStr"/>
      <c r="CT915" t="inlineStr"/>
      <c r="CU915" t="inlineStr"/>
    </row>
    <row r="916">
      <c r="A916" t="b">
        <v>1</v>
      </c>
      <c r="B916" t="n">
        <v>839</v>
      </c>
      <c r="C916" t="inlineStr">
        <is>
          <t>L-1522-170280322</t>
        </is>
      </c>
      <c r="D916" t="inlineStr">
        <is>
          <t>1000270947</t>
        </is>
      </c>
      <c r="E916" t="inlineStr">
        <is>
          <t>Aal</t>
        </is>
      </c>
      <c r="F916" t="inlineStr">
        <is>
          <t>https://portal.dnb.de/opac.htm?method=simpleSearch&amp;cqlMode=true&amp;query=idn%3D1000270947</t>
        </is>
      </c>
      <c r="G916" t="inlineStr">
        <is>
          <t>III 83, 3</t>
        </is>
      </c>
      <c r="H916" t="inlineStr">
        <is>
          <t>III 83, 3</t>
        </is>
      </c>
      <c r="I916" t="inlineStr"/>
      <c r="J916" t="inlineStr"/>
      <c r="K916" t="inlineStr">
        <is>
          <t>bis 25 cm</t>
        </is>
      </c>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is>
          <t>HPg</t>
        </is>
      </c>
      <c r="AB916" t="inlineStr"/>
      <c r="AC916" t="inlineStr"/>
      <c r="AD916" t="inlineStr">
        <is>
          <t>h/E</t>
        </is>
      </c>
      <c r="AE916" t="inlineStr"/>
      <c r="AF916" t="inlineStr"/>
      <c r="AG916" t="inlineStr"/>
      <c r="AH916" t="inlineStr"/>
      <c r="AI916" t="inlineStr"/>
      <c r="AJ916" t="inlineStr">
        <is>
          <t>Pa</t>
        </is>
      </c>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is>
          <t>110</t>
        </is>
      </c>
      <c r="AY916" t="inlineStr"/>
      <c r="AZ916" t="inlineStr"/>
      <c r="BA916" t="inlineStr"/>
      <c r="BB916" t="inlineStr">
        <is>
          <t>n</t>
        </is>
      </c>
      <c r="BC916" t="n">
        <v>0</v>
      </c>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row>
    <row r="917">
      <c r="A917" t="b">
        <v>0</v>
      </c>
      <c r="B917" t="n">
        <v>840</v>
      </c>
      <c r="C917" t="inlineStr">
        <is>
          <t>L-1545-154870943</t>
        </is>
      </c>
      <c r="D917" t="inlineStr">
        <is>
          <t>994251505</t>
        </is>
      </c>
      <c r="E917" t="inlineStr"/>
      <c r="F917" t="inlineStr">
        <is>
          <t>https://portal.dnb.de/opac.htm?method=simpleSearch&amp;cqlMode=true&amp;query=idn%3D994251505</t>
        </is>
      </c>
      <c r="G917" t="inlineStr">
        <is>
          <t>III 83, 4</t>
        </is>
      </c>
      <c r="H917" t="inlineStr"/>
      <c r="I917" t="inlineStr"/>
      <c r="J917" t="inlineStr"/>
      <c r="K917" t="inlineStr">
        <is>
          <t>bis 25 cm</t>
        </is>
      </c>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is>
          <t>L</t>
        </is>
      </c>
      <c r="AB917" t="inlineStr"/>
      <c r="AC917" t="inlineStr"/>
      <c r="AD917" t="inlineStr">
        <is>
          <t>f</t>
        </is>
      </c>
      <c r="AE917" t="inlineStr"/>
      <c r="AF917" t="inlineStr"/>
      <c r="AG917" t="inlineStr"/>
      <c r="AH917" t="inlineStr"/>
      <c r="AI917" t="inlineStr"/>
      <c r="AJ917" t="inlineStr">
        <is>
          <t>Pa</t>
        </is>
      </c>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is>
          <t>max 110</t>
        </is>
      </c>
      <c r="AY917" t="inlineStr"/>
      <c r="AZ917" t="inlineStr"/>
      <c r="BA917" t="inlineStr"/>
      <c r="BB917" t="inlineStr">
        <is>
          <t>n</t>
        </is>
      </c>
      <c r="BC917" t="n">
        <v>0</v>
      </c>
      <c r="BD917" t="inlineStr"/>
      <c r="BE917" t="inlineStr">
        <is>
          <t>Gewebe</t>
        </is>
      </c>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c r="CU917" t="inlineStr"/>
    </row>
    <row r="918">
      <c r="A918" t="b">
        <v>0</v>
      </c>
      <c r="B918" t="n">
        <v>841</v>
      </c>
      <c r="C918" t="inlineStr">
        <is>
          <t>L-1533-157862151</t>
        </is>
      </c>
      <c r="D918" t="inlineStr">
        <is>
          <t>994801394</t>
        </is>
      </c>
      <c r="E918" t="inlineStr"/>
      <c r="F918" t="inlineStr">
        <is>
          <t>https://portal.dnb.de/opac.htm?method=simpleSearch&amp;cqlMode=true&amp;query=idn%3D994801394</t>
        </is>
      </c>
      <c r="G918" t="inlineStr">
        <is>
          <t>III 83, 4</t>
        </is>
      </c>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n">
        <v>0</v>
      </c>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row>
    <row r="919">
      <c r="A919" t="b">
        <v>1</v>
      </c>
      <c r="B919" t="inlineStr"/>
      <c r="C919" t="inlineStr">
        <is>
          <t>L-1533-769693059</t>
        </is>
      </c>
      <c r="D919" t="inlineStr">
        <is>
          <t>1255208783</t>
        </is>
      </c>
      <c r="E919" t="inlineStr">
        <is>
          <t>Qd</t>
        </is>
      </c>
      <c r="F919" t="inlineStr"/>
      <c r="G919" t="inlineStr">
        <is>
          <t>III 83, 4</t>
        </is>
      </c>
      <c r="H919" t="inlineStr">
        <is>
          <t>III 83, 4</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row>
    <row r="920">
      <c r="A920" t="b">
        <v>1</v>
      </c>
      <c r="B920" t="n">
        <v>842</v>
      </c>
      <c r="C920" t="inlineStr">
        <is>
          <t>L-1529-315490942</t>
        </is>
      </c>
      <c r="D920" t="inlineStr">
        <is>
          <t>1066960453</t>
        </is>
      </c>
      <c r="E920" t="inlineStr">
        <is>
          <t>Aaf</t>
        </is>
      </c>
      <c r="F920" t="inlineStr">
        <is>
          <t>https://portal.dnb.de/opac.htm?method=simpleSearch&amp;cqlMode=true&amp;query=idn%3D1066960453</t>
        </is>
      </c>
      <c r="G920" t="inlineStr">
        <is>
          <t>III 84, 1</t>
        </is>
      </c>
      <c r="H920" t="inlineStr">
        <is>
          <t>III 84, 1</t>
        </is>
      </c>
      <c r="I920" t="inlineStr"/>
      <c r="J920" t="inlineStr"/>
      <c r="K920" t="inlineStr">
        <is>
          <t>bis 25 cm</t>
        </is>
      </c>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is>
          <t>x</t>
        </is>
      </c>
      <c r="AA920" t="inlineStr">
        <is>
          <t>HL</t>
        </is>
      </c>
      <c r="AB920" t="inlineStr">
        <is>
          <t>x</t>
        </is>
      </c>
      <c r="AC920" t="inlineStr"/>
      <c r="AD920" t="inlineStr">
        <is>
          <t>h/E</t>
        </is>
      </c>
      <c r="AE920" t="inlineStr"/>
      <c r="AF920" t="inlineStr"/>
      <c r="AG920" t="inlineStr"/>
      <c r="AH920" t="inlineStr"/>
      <c r="AI920" t="inlineStr"/>
      <c r="AJ920" t="inlineStr">
        <is>
          <t>Pa</t>
        </is>
      </c>
      <c r="AK920" t="inlineStr">
        <is>
          <t>x</t>
        </is>
      </c>
      <c r="AL920" t="inlineStr"/>
      <c r="AM920" t="inlineStr"/>
      <c r="AN920" t="inlineStr"/>
      <c r="AO920" t="inlineStr"/>
      <c r="AP920" t="inlineStr"/>
      <c r="AQ920" t="inlineStr"/>
      <c r="AR920" t="inlineStr"/>
      <c r="AS920" t="inlineStr"/>
      <c r="AT920" t="inlineStr"/>
      <c r="AU920" t="inlineStr"/>
      <c r="AV920" t="inlineStr"/>
      <c r="AW920" t="inlineStr"/>
      <c r="AX920" t="inlineStr">
        <is>
          <t>110</t>
        </is>
      </c>
      <c r="AY920" t="inlineStr"/>
      <c r="AZ920" t="inlineStr"/>
      <c r="BA920" t="inlineStr"/>
      <c r="BB920" t="inlineStr">
        <is>
          <t>n</t>
        </is>
      </c>
      <c r="BC920" t="n">
        <v>0</v>
      </c>
      <c r="BD920" t="inlineStr"/>
      <c r="BE920" t="inlineStr"/>
      <c r="BF920" t="inlineStr"/>
      <c r="BG920" t="inlineStr">
        <is>
          <t>x</t>
        </is>
      </c>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c r="CU920" t="inlineStr"/>
    </row>
    <row r="921">
      <c r="A921" t="b">
        <v>1</v>
      </c>
      <c r="B921" t="n">
        <v>843</v>
      </c>
      <c r="C921" t="inlineStr">
        <is>
          <t>L-1557-315490489</t>
        </is>
      </c>
      <c r="D921" t="inlineStr">
        <is>
          <t>1066959978</t>
        </is>
      </c>
      <c r="E921" t="inlineStr">
        <is>
          <t>Aaf</t>
        </is>
      </c>
      <c r="F921" t="inlineStr">
        <is>
          <t>https://portal.dnb.de/opac.htm?method=simpleSearch&amp;cqlMode=true&amp;query=idn%3D1066959978</t>
        </is>
      </c>
      <c r="G921" t="inlineStr">
        <is>
          <t>III 84, 2</t>
        </is>
      </c>
      <c r="H921" t="inlineStr">
        <is>
          <t>III 84, 2</t>
        </is>
      </c>
      <c r="I921" t="inlineStr"/>
      <c r="J921" t="inlineStr"/>
      <c r="K921" t="inlineStr">
        <is>
          <t>bis 25 cm</t>
        </is>
      </c>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is>
          <t>HPg</t>
        </is>
      </c>
      <c r="AB921" t="inlineStr"/>
      <c r="AC921" t="inlineStr"/>
      <c r="AD921" t="inlineStr">
        <is>
          <t>h/E</t>
        </is>
      </c>
      <c r="AE921" t="inlineStr"/>
      <c r="AF921" t="inlineStr"/>
      <c r="AG921" t="inlineStr"/>
      <c r="AH921" t="inlineStr"/>
      <c r="AI921" t="inlineStr"/>
      <c r="AJ921" t="inlineStr">
        <is>
          <t>Pa</t>
        </is>
      </c>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is>
          <t>110</t>
        </is>
      </c>
      <c r="AY921" t="inlineStr"/>
      <c r="AZ921" t="inlineStr"/>
      <c r="BA921" t="inlineStr"/>
      <c r="BB921" t="inlineStr">
        <is>
          <t>n</t>
        </is>
      </c>
      <c r="BC921" t="n">
        <v>0</v>
      </c>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c r="CU921" t="inlineStr"/>
    </row>
    <row r="922">
      <c r="A922" t="b">
        <v>1</v>
      </c>
      <c r="B922" t="n">
        <v>844</v>
      </c>
      <c r="C922" t="inlineStr">
        <is>
          <t>L-1544-315201215</t>
        </is>
      </c>
      <c r="D922" t="inlineStr">
        <is>
          <t>106677935X</t>
        </is>
      </c>
      <c r="E922" t="inlineStr">
        <is>
          <t>Aaf</t>
        </is>
      </c>
      <c r="F922" t="inlineStr">
        <is>
          <t>https://portal.dnb.de/opac.htm?method=simpleSearch&amp;cqlMode=true&amp;query=idn%3D106677935X</t>
        </is>
      </c>
      <c r="G922" t="inlineStr">
        <is>
          <t>III 85, 1</t>
        </is>
      </c>
      <c r="H922" t="inlineStr">
        <is>
          <t>III 85, 1</t>
        </is>
      </c>
      <c r="I922" t="inlineStr"/>
      <c r="J922" t="inlineStr"/>
      <c r="K922" t="inlineStr">
        <is>
          <t>bis 35 cm</t>
        </is>
      </c>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is>
          <t>Pg</t>
        </is>
      </c>
      <c r="AB922" t="inlineStr"/>
      <c r="AC922" t="inlineStr"/>
      <c r="AD922" t="inlineStr">
        <is>
          <t>h</t>
        </is>
      </c>
      <c r="AE922" t="inlineStr"/>
      <c r="AF922" t="inlineStr"/>
      <c r="AG922" t="inlineStr">
        <is>
          <t>x</t>
        </is>
      </c>
      <c r="AH922" t="inlineStr"/>
      <c r="AI922" t="inlineStr"/>
      <c r="AJ922" t="inlineStr">
        <is>
          <t>Pa</t>
        </is>
      </c>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is>
          <t>110</t>
        </is>
      </c>
      <c r="AY922" t="inlineStr"/>
      <c r="AZ922" t="inlineStr"/>
      <c r="BA922" t="inlineStr"/>
      <c r="BB922" t="inlineStr">
        <is>
          <t>n</t>
        </is>
      </c>
      <c r="BC922" t="n">
        <v>0</v>
      </c>
      <c r="BD922" t="inlineStr"/>
      <c r="BE922" t="inlineStr"/>
      <c r="BF922" t="inlineStr"/>
      <c r="BG922" t="inlineStr"/>
      <c r="BH922" t="inlineStr"/>
      <c r="BI922" t="inlineStr"/>
      <c r="BJ922" t="inlineStr"/>
      <c r="BK922" t="inlineStr"/>
      <c r="BL922" t="inlineStr"/>
      <c r="BM922" t="inlineStr">
        <is>
          <t>Box (wegen Deckeln)</t>
        </is>
      </c>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row>
    <row r="923">
      <c r="A923" t="b">
        <v>0</v>
      </c>
      <c r="B923" t="n">
        <v>845</v>
      </c>
      <c r="C923" t="inlineStr">
        <is>
          <t>L-1552-315186844</t>
        </is>
      </c>
      <c r="D923" t="inlineStr">
        <is>
          <t>1066764115</t>
        </is>
      </c>
      <c r="E923" t="inlineStr"/>
      <c r="F923" t="inlineStr">
        <is>
          <t>https://portal.dnb.de/opac.htm?method=simpleSearch&amp;cqlMode=true&amp;query=idn%3D1066764115</t>
        </is>
      </c>
      <c r="G923" t="inlineStr">
        <is>
          <t>III 86, 1</t>
        </is>
      </c>
      <c r="H923" t="inlineStr"/>
      <c r="I923" t="inlineStr"/>
      <c r="J923" t="inlineStr"/>
      <c r="K923" t="inlineStr">
        <is>
          <t>bis 25 cm</t>
        </is>
      </c>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is>
          <t>HL</t>
        </is>
      </c>
      <c r="AB923" t="inlineStr">
        <is>
          <t>x</t>
        </is>
      </c>
      <c r="AC923" t="inlineStr"/>
      <c r="AD923" t="inlineStr">
        <is>
          <t>h/E</t>
        </is>
      </c>
      <c r="AE923" t="inlineStr"/>
      <c r="AF923" t="inlineStr"/>
      <c r="AG923" t="inlineStr"/>
      <c r="AH923" t="inlineStr"/>
      <c r="AI923" t="inlineStr"/>
      <c r="AJ923" t="inlineStr">
        <is>
          <t>Pa</t>
        </is>
      </c>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is>
          <t>110</t>
        </is>
      </c>
      <c r="AY923" t="inlineStr"/>
      <c r="AZ923" t="inlineStr"/>
      <c r="BA923" t="inlineStr"/>
      <c r="BB923" t="inlineStr">
        <is>
          <t>n</t>
        </is>
      </c>
      <c r="BC923" t="n">
        <v>0</v>
      </c>
      <c r="BD923" t="inlineStr"/>
      <c r="BE923" t="inlineStr"/>
      <c r="BF923" t="inlineStr"/>
      <c r="BG923" t="inlineStr">
        <is>
          <t>x</t>
        </is>
      </c>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c r="CQ923" t="inlineStr"/>
      <c r="CR923" t="inlineStr"/>
      <c r="CS923" t="inlineStr"/>
      <c r="CT923" t="inlineStr"/>
      <c r="CU923" t="inlineStr"/>
    </row>
    <row r="924">
      <c r="A924" t="b">
        <v>1</v>
      </c>
      <c r="B924" t="inlineStr"/>
      <c r="C924" t="inlineStr">
        <is>
          <t>L-9999-414746198</t>
        </is>
      </c>
      <c r="D924" t="inlineStr">
        <is>
          <t>1138240702</t>
        </is>
      </c>
      <c r="E924" t="inlineStr">
        <is>
          <t>Qd</t>
        </is>
      </c>
      <c r="F924" t="inlineStr"/>
      <c r="G924" t="inlineStr">
        <is>
          <t>III 86, 1</t>
        </is>
      </c>
      <c r="H924" t="inlineStr">
        <is>
          <t>III 86, 1</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row>
    <row r="925">
      <c r="A925" t="b">
        <v>0</v>
      </c>
      <c r="B925" t="n">
        <v>846</v>
      </c>
      <c r="C925" t="inlineStr">
        <is>
          <t>L-1880-671059777</t>
        </is>
      </c>
      <c r="D925" t="inlineStr">
        <is>
          <t>1208798723</t>
        </is>
      </c>
      <c r="E925" t="inlineStr"/>
      <c r="F925" t="inlineStr">
        <is>
          <t>https://portal.dnb.de/opac.htm?method=simpleSearch&amp;cqlMode=true&amp;query=idn%3D1208798723</t>
        </is>
      </c>
      <c r="G925" t="inlineStr">
        <is>
          <t>III 86, 1 (1. angebundenes Werk)</t>
        </is>
      </c>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n">
        <v>0</v>
      </c>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c r="CU925" t="inlineStr"/>
    </row>
    <row r="926">
      <c r="A926" t="b">
        <v>0</v>
      </c>
      <c r="B926" t="n">
        <v>847</v>
      </c>
      <c r="C926" t="inlineStr">
        <is>
          <t>L-1879-679671137</t>
        </is>
      </c>
      <c r="D926" t="inlineStr">
        <is>
          <t>1211494845</t>
        </is>
      </c>
      <c r="E926" t="inlineStr"/>
      <c r="F926" t="inlineStr">
        <is>
          <t>https://portal.dnb.de/opac.htm?method=simpleSearch&amp;cqlMode=true&amp;query=idn%3D1211494845</t>
        </is>
      </c>
      <c r="G926" t="inlineStr">
        <is>
          <t>III 86, 1 (2. angebundenes Werk)</t>
        </is>
      </c>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n">
        <v>0</v>
      </c>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row>
    <row r="927">
      <c r="A927" t="b">
        <v>0</v>
      </c>
      <c r="B927" t="n">
        <v>848</v>
      </c>
      <c r="C927" t="inlineStr">
        <is>
          <t>L-1878-671060147</t>
        </is>
      </c>
      <c r="D927" t="inlineStr">
        <is>
          <t>1208935402</t>
        </is>
      </c>
      <c r="E927" t="inlineStr"/>
      <c r="F927" t="inlineStr">
        <is>
          <t>https://portal.dnb.de/opac.htm?method=simpleSearch&amp;cqlMode=true&amp;query=idn%3D1208935402</t>
        </is>
      </c>
      <c r="G927" t="inlineStr">
        <is>
          <t>III 86, 1 (3. angebundenes Werk)</t>
        </is>
      </c>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n">
        <v>0</v>
      </c>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row>
    <row r="928">
      <c r="A928" t="b">
        <v>1</v>
      </c>
      <c r="B928" t="n">
        <v>849</v>
      </c>
      <c r="C928" t="inlineStr">
        <is>
          <t>L-1555-315465506</t>
        </is>
      </c>
      <c r="D928" t="inlineStr">
        <is>
          <t>1066937672</t>
        </is>
      </c>
      <c r="E928" t="inlineStr">
        <is>
          <t>Aaf</t>
        </is>
      </c>
      <c r="F928" t="inlineStr">
        <is>
          <t>https://portal.dnb.de/opac.htm?method=simpleSearch&amp;cqlMode=true&amp;query=idn%3D1066937672</t>
        </is>
      </c>
      <c r="G928" t="inlineStr">
        <is>
          <t>III 87, 1</t>
        </is>
      </c>
      <c r="H928" t="inlineStr">
        <is>
          <t>III 87, 1</t>
        </is>
      </c>
      <c r="I928" t="inlineStr"/>
      <c r="J928" t="inlineStr"/>
      <c r="K928" t="inlineStr">
        <is>
          <t>bis 25 cm</t>
        </is>
      </c>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is>
          <t>G</t>
        </is>
      </c>
      <c r="AB928" t="inlineStr">
        <is>
          <t>x</t>
        </is>
      </c>
      <c r="AC928" t="inlineStr"/>
      <c r="AD928" t="inlineStr">
        <is>
          <t>h/E</t>
        </is>
      </c>
      <c r="AE928" t="inlineStr"/>
      <c r="AF928" t="inlineStr"/>
      <c r="AG928" t="inlineStr"/>
      <c r="AH928" t="inlineStr"/>
      <c r="AI928" t="inlineStr"/>
      <c r="AJ928" t="inlineStr">
        <is>
          <t>Pa</t>
        </is>
      </c>
      <c r="AK928" t="inlineStr">
        <is>
          <t>x</t>
        </is>
      </c>
      <c r="AL928" t="inlineStr"/>
      <c r="AM928" t="inlineStr"/>
      <c r="AN928" t="inlineStr"/>
      <c r="AO928" t="inlineStr"/>
      <c r="AP928" t="inlineStr"/>
      <c r="AQ928" t="inlineStr"/>
      <c r="AR928" t="inlineStr"/>
      <c r="AS928" t="inlineStr"/>
      <c r="AT928" t="inlineStr"/>
      <c r="AU928" t="inlineStr"/>
      <c r="AV928" t="inlineStr"/>
      <c r="AW928" t="inlineStr"/>
      <c r="AX928" t="inlineStr">
        <is>
          <t>110</t>
        </is>
      </c>
      <c r="AY928" t="inlineStr"/>
      <c r="AZ928" t="inlineStr"/>
      <c r="BA928" t="inlineStr"/>
      <c r="BB928" t="inlineStr">
        <is>
          <t>ja vor</t>
        </is>
      </c>
      <c r="BC928" t="n">
        <v>1.5</v>
      </c>
      <c r="BD928" t="inlineStr"/>
      <c r="BE928" t="inlineStr"/>
      <c r="BF928" t="inlineStr"/>
      <c r="BG928" t="inlineStr">
        <is>
          <t>x</t>
        </is>
      </c>
      <c r="BH928" t="inlineStr"/>
      <c r="BI928" t="inlineStr"/>
      <c r="BJ928" t="inlineStr"/>
      <c r="BK928" t="inlineStr"/>
      <c r="BL928" t="inlineStr"/>
      <c r="BM928" t="inlineStr"/>
      <c r="BN928" t="inlineStr"/>
      <c r="BO928" t="inlineStr"/>
      <c r="BP928" t="inlineStr">
        <is>
          <t>x</t>
        </is>
      </c>
      <c r="BQ928" t="inlineStr"/>
      <c r="BR928" t="inlineStr">
        <is>
          <t>v</t>
        </is>
      </c>
      <c r="BS928" t="inlineStr"/>
      <c r="BT928" t="inlineStr"/>
      <c r="BU928" t="inlineStr"/>
      <c r="BV928" t="inlineStr"/>
      <c r="BW928" t="inlineStr"/>
      <c r="BX928" t="inlineStr"/>
      <c r="BY928" t="inlineStr"/>
      <c r="BZ928" t="inlineStr"/>
      <c r="CA928" t="n">
        <v>1.5</v>
      </c>
      <c r="CB928" t="inlineStr">
        <is>
          <t>JP+Gewebe unterlegen</t>
        </is>
      </c>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row>
    <row r="929">
      <c r="A929" t="b">
        <v>1</v>
      </c>
      <c r="B929" t="n">
        <v>850</v>
      </c>
      <c r="C929" t="inlineStr">
        <is>
          <t>L-1519-315494727</t>
        </is>
      </c>
      <c r="D929" t="inlineStr">
        <is>
          <t>1066964491</t>
        </is>
      </c>
      <c r="E929" t="inlineStr">
        <is>
          <t>Aaf</t>
        </is>
      </c>
      <c r="F929" t="inlineStr">
        <is>
          <t>https://portal.dnb.de/opac.htm?method=simpleSearch&amp;cqlMode=true&amp;query=idn%3D1066964491</t>
        </is>
      </c>
      <c r="G929" t="inlineStr">
        <is>
          <t>III 88, 1</t>
        </is>
      </c>
      <c r="H929" t="inlineStr">
        <is>
          <t>III 88, 1</t>
        </is>
      </c>
      <c r="I929" t="inlineStr"/>
      <c r="J929" t="inlineStr"/>
      <c r="K929" t="inlineStr">
        <is>
          <t>bis 25 cm</t>
        </is>
      </c>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is>
          <t>Br</t>
        </is>
      </c>
      <c r="AB929" t="inlineStr"/>
      <c r="AC929" t="inlineStr"/>
      <c r="AD929" t="inlineStr">
        <is>
          <t>f</t>
        </is>
      </c>
      <c r="AE929" t="inlineStr"/>
      <c r="AF929" t="inlineStr"/>
      <c r="AG929" t="inlineStr"/>
      <c r="AH929" t="inlineStr"/>
      <c r="AI929" t="inlineStr"/>
      <c r="AJ929" t="inlineStr">
        <is>
          <t>Pa</t>
        </is>
      </c>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is>
          <t>180</t>
        </is>
      </c>
      <c r="AY929" t="inlineStr"/>
      <c r="AZ929" t="inlineStr"/>
      <c r="BA929" t="inlineStr"/>
      <c r="BB929" t="inlineStr">
        <is>
          <t>n</t>
        </is>
      </c>
      <c r="BC929" t="n">
        <v>0</v>
      </c>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c r="CQ929" t="inlineStr"/>
      <c r="CR929" t="inlineStr"/>
      <c r="CS929" t="inlineStr"/>
      <c r="CT929" t="inlineStr"/>
      <c r="CU929" t="inlineStr"/>
    </row>
    <row r="930">
      <c r="A930" t="b">
        <v>1</v>
      </c>
      <c r="B930" t="n">
        <v>851</v>
      </c>
      <c r="C930" t="inlineStr">
        <is>
          <t>L-1520-315492600</t>
        </is>
      </c>
      <c r="D930" t="inlineStr">
        <is>
          <t>1066962200</t>
        </is>
      </c>
      <c r="E930" t="inlineStr">
        <is>
          <t>Aaf</t>
        </is>
      </c>
      <c r="F930" t="inlineStr">
        <is>
          <t>https://portal.dnb.de/opac.htm?method=simpleSearch&amp;cqlMode=true&amp;query=idn%3D1066962200</t>
        </is>
      </c>
      <c r="G930" t="inlineStr">
        <is>
          <t>III 88, 2</t>
        </is>
      </c>
      <c r="H930" t="inlineStr">
        <is>
          <t>III 88, 2</t>
        </is>
      </c>
      <c r="I930" t="inlineStr"/>
      <c r="J930" t="inlineStr"/>
      <c r="K930" t="inlineStr">
        <is>
          <t>bis 25 cm</t>
        </is>
      </c>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is>
          <t>Br</t>
        </is>
      </c>
      <c r="AB930" t="inlineStr"/>
      <c r="AC930" t="inlineStr"/>
      <c r="AD930" t="inlineStr">
        <is>
          <t>f</t>
        </is>
      </c>
      <c r="AE930" t="inlineStr"/>
      <c r="AF930" t="inlineStr"/>
      <c r="AG930" t="inlineStr"/>
      <c r="AH930" t="inlineStr"/>
      <c r="AI930" t="inlineStr"/>
      <c r="AJ930" t="inlineStr">
        <is>
          <t>Pa</t>
        </is>
      </c>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is>
          <t>180</t>
        </is>
      </c>
      <c r="AY930" t="inlineStr"/>
      <c r="AZ930" t="inlineStr"/>
      <c r="BA930" t="inlineStr"/>
      <c r="BB930" t="inlineStr">
        <is>
          <t>n</t>
        </is>
      </c>
      <c r="BC930" t="n">
        <v>0</v>
      </c>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row>
    <row r="931">
      <c r="A931" t="b">
        <v>1</v>
      </c>
      <c r="B931" t="n">
        <v>852</v>
      </c>
      <c r="C931" t="inlineStr">
        <is>
          <t>L-1520-315493070</t>
        </is>
      </c>
      <c r="D931" t="inlineStr">
        <is>
          <t>106696274X</t>
        </is>
      </c>
      <c r="E931" t="inlineStr">
        <is>
          <t>Aaf</t>
        </is>
      </c>
      <c r="F931" t="inlineStr">
        <is>
          <t>https://portal.dnb.de/opac.htm?method=simpleSearch&amp;cqlMode=true&amp;query=idn%3D106696274X</t>
        </is>
      </c>
      <c r="G931" t="inlineStr">
        <is>
          <t>III 88, 3</t>
        </is>
      </c>
      <c r="H931" t="inlineStr">
        <is>
          <t>III 88, 3</t>
        </is>
      </c>
      <c r="I931" t="inlineStr"/>
      <c r="J931" t="inlineStr"/>
      <c r="K931" t="inlineStr">
        <is>
          <t>bis 25 cm</t>
        </is>
      </c>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is>
          <t>G</t>
        </is>
      </c>
      <c r="AB931" t="inlineStr">
        <is>
          <t>x</t>
        </is>
      </c>
      <c r="AC931" t="inlineStr"/>
      <c r="AD931" t="inlineStr">
        <is>
          <t>h/E</t>
        </is>
      </c>
      <c r="AE931" t="inlineStr"/>
      <c r="AF931" t="inlineStr"/>
      <c r="AG931" t="inlineStr"/>
      <c r="AH931" t="inlineStr"/>
      <c r="AI931" t="inlineStr"/>
      <c r="AJ931" t="inlineStr">
        <is>
          <t>Pa</t>
        </is>
      </c>
      <c r="AK931" t="inlineStr">
        <is>
          <t>x</t>
        </is>
      </c>
      <c r="AL931" t="inlineStr"/>
      <c r="AM931" t="inlineStr"/>
      <c r="AN931" t="inlineStr"/>
      <c r="AO931" t="inlineStr"/>
      <c r="AP931" t="inlineStr"/>
      <c r="AQ931" t="inlineStr"/>
      <c r="AR931" t="inlineStr"/>
      <c r="AS931" t="inlineStr"/>
      <c r="AT931" t="inlineStr"/>
      <c r="AU931" t="inlineStr"/>
      <c r="AV931" t="inlineStr"/>
      <c r="AW931" t="inlineStr"/>
      <c r="AX931" t="inlineStr">
        <is>
          <t>110</t>
        </is>
      </c>
      <c r="AY931" t="inlineStr"/>
      <c r="AZ931" t="inlineStr"/>
      <c r="BA931" t="inlineStr"/>
      <c r="BB931" t="inlineStr">
        <is>
          <t>n</t>
        </is>
      </c>
      <c r="BC931" t="n">
        <v>0</v>
      </c>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row>
    <row r="932">
      <c r="A932" t="b">
        <v>1</v>
      </c>
      <c r="B932" t="n">
        <v>853</v>
      </c>
      <c r="C932" t="inlineStr">
        <is>
          <t>L-1520-315493380</t>
        </is>
      </c>
      <c r="D932" t="inlineStr">
        <is>
          <t>106696310X</t>
        </is>
      </c>
      <c r="E932" t="inlineStr">
        <is>
          <t>Aaf</t>
        </is>
      </c>
      <c r="F932" t="inlineStr">
        <is>
          <t>https://portal.dnb.de/opac.htm?method=simpleSearch&amp;cqlMode=true&amp;query=idn%3D106696310X</t>
        </is>
      </c>
      <c r="G932" t="inlineStr">
        <is>
          <t>III 88, 4</t>
        </is>
      </c>
      <c r="H932" t="inlineStr">
        <is>
          <t>III 88, 4</t>
        </is>
      </c>
      <c r="I932" t="inlineStr"/>
      <c r="J932" t="inlineStr"/>
      <c r="K932" t="inlineStr">
        <is>
          <t>bis 25 cm</t>
        </is>
      </c>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is>
          <t>Pg</t>
        </is>
      </c>
      <c r="AB932" t="inlineStr"/>
      <c r="AC932" t="inlineStr"/>
      <c r="AD932" t="inlineStr">
        <is>
          <t>h/E</t>
        </is>
      </c>
      <c r="AE932" t="inlineStr"/>
      <c r="AF932" t="inlineStr"/>
      <c r="AG932" t="inlineStr"/>
      <c r="AH932" t="inlineStr"/>
      <c r="AI932" t="inlineStr"/>
      <c r="AJ932" t="inlineStr">
        <is>
          <t>Pa</t>
        </is>
      </c>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is>
          <t>110</t>
        </is>
      </c>
      <c r="AY932" t="inlineStr"/>
      <c r="AZ932" t="inlineStr"/>
      <c r="BA932" t="inlineStr"/>
      <c r="BB932" t="inlineStr">
        <is>
          <t>n</t>
        </is>
      </c>
      <c r="BC932" t="n">
        <v>0</v>
      </c>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row>
    <row r="933">
      <c r="A933" t="b">
        <v>1</v>
      </c>
      <c r="B933" t="n">
        <v>854</v>
      </c>
      <c r="C933" t="inlineStr">
        <is>
          <t>L-1501-315463732</t>
        </is>
      </c>
      <c r="D933" t="inlineStr">
        <is>
          <t>1066935823</t>
        </is>
      </c>
      <c r="E933" t="inlineStr">
        <is>
          <t>Aaf</t>
        </is>
      </c>
      <c r="F933" t="inlineStr">
        <is>
          <t>https://portal.dnb.de/opac.htm?method=simpleSearch&amp;cqlMode=true&amp;query=idn%3D1066935823</t>
        </is>
      </c>
      <c r="G933" t="inlineStr">
        <is>
          <t>III 89, 1</t>
        </is>
      </c>
      <c r="H933" t="inlineStr">
        <is>
          <t>III 89, 1</t>
        </is>
      </c>
      <c r="I933" t="inlineStr"/>
      <c r="J933" t="inlineStr"/>
      <c r="K933" t="inlineStr">
        <is>
          <t>bis 25 cm</t>
        </is>
      </c>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is>
          <t>HL</t>
        </is>
      </c>
      <c r="AB933" t="inlineStr">
        <is>
          <t>x</t>
        </is>
      </c>
      <c r="AC933" t="inlineStr"/>
      <c r="AD933" t="inlineStr">
        <is>
          <t>h/E</t>
        </is>
      </c>
      <c r="AE933" t="inlineStr"/>
      <c r="AF933" t="inlineStr"/>
      <c r="AG933" t="inlineStr"/>
      <c r="AH933" t="inlineStr"/>
      <c r="AI933" t="inlineStr"/>
      <c r="AJ933" t="inlineStr">
        <is>
          <t>Pa</t>
        </is>
      </c>
      <c r="AK933" t="inlineStr">
        <is>
          <t>x</t>
        </is>
      </c>
      <c r="AL933" t="inlineStr"/>
      <c r="AM933" t="inlineStr"/>
      <c r="AN933" t="inlineStr"/>
      <c r="AO933" t="inlineStr"/>
      <c r="AP933" t="inlineStr"/>
      <c r="AQ933" t="inlineStr"/>
      <c r="AR933" t="inlineStr"/>
      <c r="AS933" t="inlineStr"/>
      <c r="AT933" t="inlineStr"/>
      <c r="AU933" t="inlineStr"/>
      <c r="AV933" t="inlineStr"/>
      <c r="AW933" t="inlineStr"/>
      <c r="AX933" t="inlineStr">
        <is>
          <t>110</t>
        </is>
      </c>
      <c r="AY933" t="inlineStr"/>
      <c r="AZ933" t="inlineStr"/>
      <c r="BA933" t="inlineStr"/>
      <c r="BB933" t="inlineStr">
        <is>
          <t>n</t>
        </is>
      </c>
      <c r="BC933" t="n">
        <v>0</v>
      </c>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row>
    <row r="934">
      <c r="A934" t="b">
        <v>1</v>
      </c>
      <c r="B934" t="n">
        <v>855</v>
      </c>
      <c r="C934" t="inlineStr">
        <is>
          <t>L-1538-315493712</t>
        </is>
      </c>
      <c r="D934" t="inlineStr">
        <is>
          <t>1066963479</t>
        </is>
      </c>
      <c r="E934" t="inlineStr">
        <is>
          <t>Aaf</t>
        </is>
      </c>
      <c r="F934" t="inlineStr">
        <is>
          <t>https://portal.dnb.de/opac.htm?method=simpleSearch&amp;cqlMode=true&amp;query=idn%3D1066963479</t>
        </is>
      </c>
      <c r="G934" t="inlineStr">
        <is>
          <t>III 90, 1</t>
        </is>
      </c>
      <c r="H934" t="inlineStr">
        <is>
          <t>III 90, 1</t>
        </is>
      </c>
      <c r="I934" t="inlineStr"/>
      <c r="J934" t="inlineStr"/>
      <c r="K934" t="inlineStr">
        <is>
          <t>bis 25 cm</t>
        </is>
      </c>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is>
          <t>x</t>
        </is>
      </c>
      <c r="AA934" t="inlineStr">
        <is>
          <t>G</t>
        </is>
      </c>
      <c r="AB934" t="inlineStr">
        <is>
          <t>x</t>
        </is>
      </c>
      <c r="AC934" t="inlineStr"/>
      <c r="AD934" t="inlineStr">
        <is>
          <t>h/E</t>
        </is>
      </c>
      <c r="AE934" t="inlineStr"/>
      <c r="AF934" t="inlineStr"/>
      <c r="AG934" t="inlineStr"/>
      <c r="AH934" t="inlineStr"/>
      <c r="AI934" t="inlineStr"/>
      <c r="AJ934" t="inlineStr">
        <is>
          <t>Pa</t>
        </is>
      </c>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is>
          <t>110</t>
        </is>
      </c>
      <c r="AY934" t="inlineStr"/>
      <c r="AZ934" t="inlineStr"/>
      <c r="BA934" t="inlineStr"/>
      <c r="BB934" t="inlineStr">
        <is>
          <t>n</t>
        </is>
      </c>
      <c r="BC934" t="n">
        <v>0</v>
      </c>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row>
    <row r="935">
      <c r="A935" t="b">
        <v>1</v>
      </c>
      <c r="B935" t="n">
        <v>856</v>
      </c>
      <c r="C935" t="inlineStr">
        <is>
          <t>L-1538-315208074</t>
        </is>
      </c>
      <c r="D935" t="inlineStr">
        <is>
          <t>1066786534</t>
        </is>
      </c>
      <c r="E935" t="inlineStr">
        <is>
          <t>Aaf</t>
        </is>
      </c>
      <c r="F935" t="inlineStr">
        <is>
          <t>https://portal.dnb.de/opac.htm?method=simpleSearch&amp;cqlMode=true&amp;query=idn%3D1066786534</t>
        </is>
      </c>
      <c r="G935" t="inlineStr">
        <is>
          <t>III 90, 2</t>
        </is>
      </c>
      <c r="H935" t="inlineStr">
        <is>
          <t>III 90, 2</t>
        </is>
      </c>
      <c r="I935" t="inlineStr"/>
      <c r="J935" t="inlineStr"/>
      <c r="K935" t="inlineStr">
        <is>
          <t>bis 25 cm</t>
        </is>
      </c>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is>
          <t>HD</t>
        </is>
      </c>
      <c r="AB935" t="inlineStr"/>
      <c r="AC935" t="inlineStr"/>
      <c r="AD935" t="inlineStr">
        <is>
          <t>f</t>
        </is>
      </c>
      <c r="AE935" t="inlineStr"/>
      <c r="AF935" t="inlineStr"/>
      <c r="AG935" t="inlineStr"/>
      <c r="AH935" t="inlineStr"/>
      <c r="AI935" t="inlineStr"/>
      <c r="AJ935" t="inlineStr">
        <is>
          <t>Pa</t>
        </is>
      </c>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is>
          <t>45</t>
        </is>
      </c>
      <c r="AY935" t="inlineStr"/>
      <c r="AZ935" t="inlineStr"/>
      <c r="BA935" t="inlineStr"/>
      <c r="BB935" t="inlineStr">
        <is>
          <t>n</t>
        </is>
      </c>
      <c r="BC935" t="n">
        <v>0</v>
      </c>
      <c r="BD935" t="inlineStr"/>
      <c r="BE935" t="inlineStr"/>
      <c r="BF935" t="inlineStr"/>
      <c r="BG935" t="inlineStr">
        <is>
          <t>x</t>
        </is>
      </c>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c r="CU935" t="inlineStr"/>
    </row>
    <row r="936">
      <c r="A936" t="b">
        <v>0</v>
      </c>
      <c r="B936" t="n">
        <v>857</v>
      </c>
      <c r="C936" t="inlineStr">
        <is>
          <t>L-1516-154007579</t>
        </is>
      </c>
      <c r="D936" t="inlineStr">
        <is>
          <t>99391909X</t>
        </is>
      </c>
      <c r="E936" t="inlineStr"/>
      <c r="F936" t="inlineStr">
        <is>
          <t>https://portal.dnb.de/opac.htm?method=simpleSearch&amp;cqlMode=true&amp;query=idn%3D99391909X</t>
        </is>
      </c>
      <c r="G936" t="inlineStr">
        <is>
          <t>III 91, 1</t>
        </is>
      </c>
      <c r="H936" t="inlineStr"/>
      <c r="I936" t="inlineStr"/>
      <c r="J936" t="inlineStr"/>
      <c r="K936" t="inlineStr">
        <is>
          <t>bis 25 cm</t>
        </is>
      </c>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is>
          <t>L</t>
        </is>
      </c>
      <c r="AB936" t="inlineStr"/>
      <c r="AC936" t="inlineStr">
        <is>
          <t>x</t>
        </is>
      </c>
      <c r="AD936" t="inlineStr">
        <is>
          <t>f</t>
        </is>
      </c>
      <c r="AE936" t="inlineStr"/>
      <c r="AF936" t="inlineStr"/>
      <c r="AG936" t="inlineStr"/>
      <c r="AH936" t="inlineStr"/>
      <c r="AI936" t="inlineStr"/>
      <c r="AJ936" t="inlineStr">
        <is>
          <t>Pa</t>
        </is>
      </c>
      <c r="AK936" t="inlineStr"/>
      <c r="AL936" t="inlineStr"/>
      <c r="AM936" t="inlineStr"/>
      <c r="AN936" t="inlineStr"/>
      <c r="AO936" t="inlineStr"/>
      <c r="AP936" t="inlineStr"/>
      <c r="AQ936" t="inlineStr"/>
      <c r="AR936" t="inlineStr"/>
      <c r="AS936" t="inlineStr"/>
      <c r="AT936" t="inlineStr"/>
      <c r="AU936" t="inlineStr"/>
      <c r="AV936" t="n">
        <v>2</v>
      </c>
      <c r="AW936" t="inlineStr"/>
      <c r="AX936" t="inlineStr">
        <is>
          <t>110</t>
        </is>
      </c>
      <c r="AY936" t="inlineStr"/>
      <c r="AZ936" t="inlineStr"/>
      <c r="BA936" t="inlineStr"/>
      <c r="BB936" t="inlineStr">
        <is>
          <t>n</t>
        </is>
      </c>
      <c r="BC936" t="n">
        <v>0</v>
      </c>
      <c r="BD936" t="inlineStr"/>
      <c r="BE936" t="inlineStr">
        <is>
          <t>Gewebe</t>
        </is>
      </c>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row>
    <row r="937">
      <c r="A937" t="b">
        <v>0</v>
      </c>
      <c r="B937" t="n">
        <v>858</v>
      </c>
      <c r="C937" t="inlineStr">
        <is>
          <t>L-1516-154006947</t>
        </is>
      </c>
      <c r="D937" t="inlineStr">
        <is>
          <t>993918549</t>
        </is>
      </c>
      <c r="E937" t="inlineStr"/>
      <c r="F937" t="inlineStr">
        <is>
          <t>https://portal.dnb.de/opac.htm?method=simpleSearch&amp;cqlMode=true&amp;query=idn%3D993918549</t>
        </is>
      </c>
      <c r="G937" t="inlineStr">
        <is>
          <t>III 91, 1</t>
        </is>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n">
        <v>0</v>
      </c>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row>
    <row r="938">
      <c r="A938" t="b">
        <v>1</v>
      </c>
      <c r="B938" t="inlineStr"/>
      <c r="C938" t="inlineStr">
        <is>
          <t>L-1516-78518192X</t>
        </is>
      </c>
      <c r="D938" t="inlineStr">
        <is>
          <t>1263056237</t>
        </is>
      </c>
      <c r="E938" t="inlineStr">
        <is>
          <t>Qd</t>
        </is>
      </c>
      <c r="F938" t="inlineStr"/>
      <c r="G938" t="inlineStr">
        <is>
          <t>III 91, 1</t>
        </is>
      </c>
      <c r="H938" t="inlineStr">
        <is>
          <t>III 91, 1</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row>
    <row r="939">
      <c r="A939" t="b">
        <v>1</v>
      </c>
      <c r="B939" t="n">
        <v>859</v>
      </c>
      <c r="C939" t="inlineStr">
        <is>
          <t>L-1530-315492384</t>
        </is>
      </c>
      <c r="D939" t="inlineStr">
        <is>
          <t>1066961980</t>
        </is>
      </c>
      <c r="E939" t="inlineStr">
        <is>
          <t>AaB</t>
        </is>
      </c>
      <c r="F939" t="inlineStr">
        <is>
          <t>https://portal.dnb.de/opac.htm?method=simpleSearch&amp;cqlMode=true&amp;query=idn%3D1066961980</t>
        </is>
      </c>
      <c r="G939" t="inlineStr">
        <is>
          <t>III 92, 1</t>
        </is>
      </c>
      <c r="H939" t="inlineStr">
        <is>
          <t>III 92, 1</t>
        </is>
      </c>
      <c r="I939" t="inlineStr"/>
      <c r="J939" t="inlineStr"/>
      <c r="K939" t="inlineStr">
        <is>
          <t>bis 35 cm</t>
        </is>
      </c>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is>
          <t>HD</t>
        </is>
      </c>
      <c r="AB939" t="inlineStr">
        <is>
          <t>x</t>
        </is>
      </c>
      <c r="AC939" t="inlineStr"/>
      <c r="AD939" t="inlineStr">
        <is>
          <t>h/E</t>
        </is>
      </c>
      <c r="AE939" t="inlineStr"/>
      <c r="AF939" t="inlineStr"/>
      <c r="AG939" t="inlineStr"/>
      <c r="AH939" t="inlineStr"/>
      <c r="AI939" t="inlineStr"/>
      <c r="AJ939" t="inlineStr">
        <is>
          <t>Pa</t>
        </is>
      </c>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is>
          <t>60</t>
        </is>
      </c>
      <c r="AY939" t="inlineStr"/>
      <c r="AZ939" t="inlineStr"/>
      <c r="BA939" t="inlineStr"/>
      <c r="BB939" t="inlineStr">
        <is>
          <t>n</t>
        </is>
      </c>
      <c r="BC939" t="n">
        <v>0</v>
      </c>
      <c r="BD939" t="inlineStr"/>
      <c r="BE939" t="inlineStr"/>
      <c r="BF939" t="inlineStr"/>
      <c r="BG939" t="inlineStr">
        <is>
          <t>x</t>
        </is>
      </c>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c r="CU939" t="inlineStr"/>
    </row>
    <row r="940">
      <c r="A940" t="b">
        <v>1</v>
      </c>
      <c r="B940" t="n">
        <v>860</v>
      </c>
      <c r="C940" t="inlineStr">
        <is>
          <t>L-1532-315488522</t>
        </is>
      </c>
      <c r="D940" t="inlineStr">
        <is>
          <t>1066957894</t>
        </is>
      </c>
      <c r="E940" t="inlineStr">
        <is>
          <t>Aaf</t>
        </is>
      </c>
      <c r="F940" t="inlineStr">
        <is>
          <t>https://portal.dnb.de/opac.htm?method=simpleSearch&amp;cqlMode=true&amp;query=idn%3D1066957894</t>
        </is>
      </c>
      <c r="G940" t="inlineStr">
        <is>
          <t>III 92, 2</t>
        </is>
      </c>
      <c r="H940" t="inlineStr">
        <is>
          <t>III 92, 2</t>
        </is>
      </c>
      <c r="I940" t="inlineStr"/>
      <c r="J940" t="inlineStr"/>
      <c r="K940" t="inlineStr">
        <is>
          <t>bis 35 cm</t>
        </is>
      </c>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is>
          <t>HD</t>
        </is>
      </c>
      <c r="AB940" t="inlineStr">
        <is>
          <t>x</t>
        </is>
      </c>
      <c r="AC940" t="inlineStr"/>
      <c r="AD940" t="inlineStr">
        <is>
          <t>f/V</t>
        </is>
      </c>
      <c r="AE940" t="inlineStr"/>
      <c r="AF940" t="inlineStr"/>
      <c r="AG940" t="inlineStr"/>
      <c r="AH940" t="inlineStr"/>
      <c r="AI940" t="inlineStr"/>
      <c r="AJ940" t="inlineStr">
        <is>
          <t>Pa</t>
        </is>
      </c>
      <c r="AK940" t="inlineStr"/>
      <c r="AL940" t="inlineStr"/>
      <c r="AM940" t="inlineStr"/>
      <c r="AN940" t="inlineStr"/>
      <c r="AO940" t="inlineStr"/>
      <c r="AP940" t="inlineStr"/>
      <c r="AQ940" t="inlineStr"/>
      <c r="AR940" t="inlineStr"/>
      <c r="AS940" t="inlineStr"/>
      <c r="AT940" t="inlineStr">
        <is>
          <t>K</t>
        </is>
      </c>
      <c r="AU940" t="inlineStr">
        <is>
          <t>x</t>
        </is>
      </c>
      <c r="AV940" t="n">
        <v>0</v>
      </c>
      <c r="AW940" t="inlineStr">
        <is>
          <t>x</t>
        </is>
      </c>
      <c r="AX940" t="inlineStr">
        <is>
          <t>110</t>
        </is>
      </c>
      <c r="AY940" t="inlineStr"/>
      <c r="AZ940" t="inlineStr"/>
      <c r="BA940" t="inlineStr"/>
      <c r="BB940" t="inlineStr">
        <is>
          <t>ja vor</t>
        </is>
      </c>
      <c r="BC940" t="n">
        <v>3.5</v>
      </c>
      <c r="BD940" t="inlineStr"/>
      <c r="BE940" t="inlineStr"/>
      <c r="BF940" t="inlineStr"/>
      <c r="BG940" t="inlineStr">
        <is>
          <t>x</t>
        </is>
      </c>
      <c r="BH940" t="inlineStr"/>
      <c r="BI940" t="inlineStr"/>
      <c r="BJ940" t="inlineStr"/>
      <c r="BK940" t="inlineStr"/>
      <c r="BL940" t="inlineStr"/>
      <c r="BM940" t="inlineStr"/>
      <c r="BN940" t="inlineStr"/>
      <c r="BO940" t="inlineStr">
        <is>
          <t>x</t>
        </is>
      </c>
      <c r="BP940" t="inlineStr">
        <is>
          <t>x</t>
        </is>
      </c>
      <c r="BQ940" t="inlineStr"/>
      <c r="BR940" t="inlineStr">
        <is>
          <t>v/h</t>
        </is>
      </c>
      <c r="BS940" t="inlineStr"/>
      <c r="BT940" t="inlineStr"/>
      <c r="BU940" t="inlineStr"/>
      <c r="BV940" t="inlineStr"/>
      <c r="BW940" t="inlineStr"/>
      <c r="BX940" t="inlineStr"/>
      <c r="BY940" t="inlineStr"/>
      <c r="BZ940" t="inlineStr"/>
      <c r="CA940" t="n">
        <v>3.5</v>
      </c>
      <c r="CB940" t="inlineStr">
        <is>
          <t>JP+Gewebe unterlegen</t>
        </is>
      </c>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c r="CU940" t="inlineStr"/>
    </row>
    <row r="941">
      <c r="A941" t="b">
        <v>1</v>
      </c>
      <c r="B941" t="n">
        <v>861</v>
      </c>
      <c r="C941" t="inlineStr">
        <is>
          <t>L-1532-315488530</t>
        </is>
      </c>
      <c r="D941" t="inlineStr">
        <is>
          <t>1066957894</t>
        </is>
      </c>
      <c r="E941" t="inlineStr">
        <is>
          <t>Aaf</t>
        </is>
      </c>
      <c r="F941" t="inlineStr">
        <is>
          <t>https://portal.dnb.de/opac.htm?method=simpleSearch&amp;cqlMode=true&amp;query=idn%3D1066957894</t>
        </is>
      </c>
      <c r="G941" t="inlineStr">
        <is>
          <t>III 92, 3</t>
        </is>
      </c>
      <c r="H941" t="inlineStr">
        <is>
          <t>III 92, 3</t>
        </is>
      </c>
      <c r="I941" t="inlineStr"/>
      <c r="J941" t="inlineStr"/>
      <c r="K941" t="inlineStr">
        <is>
          <t>bis 35 cm</t>
        </is>
      </c>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is>
          <t>HG</t>
        </is>
      </c>
      <c r="AB941" t="inlineStr"/>
      <c r="AC941" t="inlineStr"/>
      <c r="AD941" t="inlineStr">
        <is>
          <t>h/E</t>
        </is>
      </c>
      <c r="AE941" t="inlineStr"/>
      <c r="AF941" t="inlineStr"/>
      <c r="AG941" t="inlineStr"/>
      <c r="AH941" t="inlineStr"/>
      <c r="AI941" t="inlineStr"/>
      <c r="AJ941" t="inlineStr">
        <is>
          <t>Pa</t>
        </is>
      </c>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is>
          <t>110</t>
        </is>
      </c>
      <c r="AY941" t="inlineStr"/>
      <c r="AZ941" t="inlineStr"/>
      <c r="BA941" t="inlineStr"/>
      <c r="BB941" t="inlineStr">
        <is>
          <t>n</t>
        </is>
      </c>
      <c r="BC941" t="n">
        <v>0</v>
      </c>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row>
    <row r="942">
      <c r="A942" t="b">
        <v>1</v>
      </c>
      <c r="B942" t="n">
        <v>862</v>
      </c>
      <c r="C942" t="inlineStr">
        <is>
          <t>L-1538-315490985</t>
        </is>
      </c>
      <c r="D942" t="inlineStr">
        <is>
          <t>1066960496</t>
        </is>
      </c>
      <c r="E942" t="inlineStr">
        <is>
          <t>Aaf</t>
        </is>
      </c>
      <c r="F942" t="inlineStr">
        <is>
          <t>https://portal.dnb.de/opac.htm?method=simpleSearch&amp;cqlMode=true&amp;query=idn%3D1066960496</t>
        </is>
      </c>
      <c r="G942" t="inlineStr">
        <is>
          <t>III 93, 1</t>
        </is>
      </c>
      <c r="H942" t="inlineStr">
        <is>
          <t>III 93, 1</t>
        </is>
      </c>
      <c r="I942" t="inlineStr"/>
      <c r="J942" t="inlineStr"/>
      <c r="K942" t="inlineStr">
        <is>
          <t>bis 25 cm</t>
        </is>
      </c>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is>
          <t>Pa</t>
        </is>
      </c>
      <c r="AB942" t="inlineStr"/>
      <c r="AC942" t="inlineStr"/>
      <c r="AD942" t="inlineStr">
        <is>
          <t>h/E</t>
        </is>
      </c>
      <c r="AE942" t="inlineStr"/>
      <c r="AF942" t="inlineStr"/>
      <c r="AG942" t="inlineStr"/>
      <c r="AH942" t="inlineStr"/>
      <c r="AI942" t="inlineStr"/>
      <c r="AJ942" t="inlineStr">
        <is>
          <t>Pa</t>
        </is>
      </c>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is>
          <t>110</t>
        </is>
      </c>
      <c r="AY942" t="inlineStr"/>
      <c r="AZ942" t="inlineStr"/>
      <c r="BA942" t="inlineStr"/>
      <c r="BB942" t="inlineStr">
        <is>
          <t>n</t>
        </is>
      </c>
      <c r="BC942" t="n">
        <v>0</v>
      </c>
      <c r="BD942" t="inlineStr"/>
      <c r="BE942" t="inlineStr"/>
      <c r="BF942" t="inlineStr"/>
      <c r="BG942" t="inlineStr">
        <is>
          <t>x</t>
        </is>
      </c>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c r="CU942" t="inlineStr"/>
    </row>
    <row r="943">
      <c r="A943" t="b">
        <v>1</v>
      </c>
      <c r="B943" t="n">
        <v>863</v>
      </c>
      <c r="C943" t="inlineStr">
        <is>
          <t>L-1539-315466340</t>
        </is>
      </c>
      <c r="D943" t="inlineStr">
        <is>
          <t>106693858X</t>
        </is>
      </c>
      <c r="E943" t="inlineStr">
        <is>
          <t>Aaf</t>
        </is>
      </c>
      <c r="F943" t="inlineStr">
        <is>
          <t>https://portal.dnb.de/opac.htm?method=simpleSearch&amp;cqlMode=true&amp;query=idn%3D106693858X</t>
        </is>
      </c>
      <c r="G943" t="inlineStr">
        <is>
          <t>III 93, 2</t>
        </is>
      </c>
      <c r="H943" t="inlineStr">
        <is>
          <t>III 93, 2</t>
        </is>
      </c>
      <c r="I943" t="inlineStr"/>
      <c r="J943" t="inlineStr"/>
      <c r="K943" t="inlineStr">
        <is>
          <t>bis 35 cm</t>
        </is>
      </c>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is>
          <t>HL</t>
        </is>
      </c>
      <c r="AB943" t="inlineStr">
        <is>
          <t>x</t>
        </is>
      </c>
      <c r="AC943" t="inlineStr"/>
      <c r="AD943" t="inlineStr">
        <is>
          <t>h/E</t>
        </is>
      </c>
      <c r="AE943" t="inlineStr"/>
      <c r="AF943" t="inlineStr"/>
      <c r="AG943" t="inlineStr"/>
      <c r="AH943" t="inlineStr"/>
      <c r="AI943" t="inlineStr"/>
      <c r="AJ943" t="inlineStr">
        <is>
          <t>Pa</t>
        </is>
      </c>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is>
          <t>60</t>
        </is>
      </c>
      <c r="AY943" t="inlineStr"/>
      <c r="AZ943" t="inlineStr"/>
      <c r="BA943" t="inlineStr"/>
      <c r="BB943" t="inlineStr">
        <is>
          <t>n</t>
        </is>
      </c>
      <c r="BC943" t="n">
        <v>0</v>
      </c>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c r="CU943" t="inlineStr"/>
    </row>
    <row r="944">
      <c r="A944" t="b">
        <v>1</v>
      </c>
      <c r="B944" t="n">
        <v>864</v>
      </c>
      <c r="C944" t="inlineStr">
        <is>
          <t>L-1540-315470054</t>
        </is>
      </c>
      <c r="D944" t="inlineStr">
        <is>
          <t>1066942420</t>
        </is>
      </c>
      <c r="E944" t="inlineStr">
        <is>
          <t>Aaf</t>
        </is>
      </c>
      <c r="F944" t="inlineStr">
        <is>
          <t>https://portal.dnb.de/opac.htm?method=simpleSearch&amp;cqlMode=true&amp;query=idn%3D1066942420</t>
        </is>
      </c>
      <c r="G944" t="inlineStr">
        <is>
          <t>III 93, 3</t>
        </is>
      </c>
      <c r="H944" t="inlineStr">
        <is>
          <t>III 93, 3</t>
        </is>
      </c>
      <c r="I944" t="inlineStr"/>
      <c r="J944" t="inlineStr"/>
      <c r="K944" t="inlineStr">
        <is>
          <t>bis 25 cm</t>
        </is>
      </c>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is>
          <t>x</t>
        </is>
      </c>
      <c r="AA944" t="inlineStr">
        <is>
          <t>G</t>
        </is>
      </c>
      <c r="AB944" t="inlineStr">
        <is>
          <t>x</t>
        </is>
      </c>
      <c r="AC944" t="inlineStr"/>
      <c r="AD944" t="inlineStr">
        <is>
          <t>h/E</t>
        </is>
      </c>
      <c r="AE944" t="inlineStr"/>
      <c r="AF944" t="inlineStr"/>
      <c r="AG944" t="inlineStr"/>
      <c r="AH944" t="inlineStr"/>
      <c r="AI944" t="inlineStr"/>
      <c r="AJ944" t="inlineStr">
        <is>
          <t>Pa</t>
        </is>
      </c>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is>
          <t>110</t>
        </is>
      </c>
      <c r="AY944" t="inlineStr"/>
      <c r="AZ944" t="inlineStr"/>
      <c r="BA944" t="inlineStr"/>
      <c r="BB944" t="inlineStr">
        <is>
          <t>n</t>
        </is>
      </c>
      <c r="BC944" t="n">
        <v>0</v>
      </c>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c r="CU944" t="inlineStr"/>
    </row>
    <row r="945">
      <c r="A945" t="b">
        <v>0</v>
      </c>
      <c r="B945" t="n">
        <v>865</v>
      </c>
      <c r="C945" t="inlineStr">
        <is>
          <t>L-1527-315490160</t>
        </is>
      </c>
      <c r="D945" t="inlineStr">
        <is>
          <t>1066959633</t>
        </is>
      </c>
      <c r="E945" t="inlineStr"/>
      <c r="F945" t="inlineStr">
        <is>
          <t>https://portal.dnb.de/opac.htm?method=simpleSearch&amp;cqlMode=true&amp;query=idn%3D1066959633</t>
        </is>
      </c>
      <c r="G945" t="inlineStr">
        <is>
          <t>III 94, 1</t>
        </is>
      </c>
      <c r="H945" t="inlineStr"/>
      <c r="I945" t="inlineStr"/>
      <c r="J945" t="inlineStr"/>
      <c r="K945" t="inlineStr">
        <is>
          <t>bis 35 cm</t>
        </is>
      </c>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is>
          <t>Pg</t>
        </is>
      </c>
      <c r="AB945" t="inlineStr"/>
      <c r="AC945" t="inlineStr">
        <is>
          <t>x</t>
        </is>
      </c>
      <c r="AD945" t="inlineStr">
        <is>
          <t>h/E</t>
        </is>
      </c>
      <c r="AE945" t="inlineStr">
        <is>
          <t>x</t>
        </is>
      </c>
      <c r="AF945" t="inlineStr"/>
      <c r="AG945" t="inlineStr"/>
      <c r="AH945" t="inlineStr"/>
      <c r="AI945" t="inlineStr"/>
      <c r="AJ945" t="inlineStr">
        <is>
          <t>Pa</t>
        </is>
      </c>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is>
          <t>110</t>
        </is>
      </c>
      <c r="AY945" t="inlineStr"/>
      <c r="AZ945" t="inlineStr"/>
      <c r="BA945" t="inlineStr"/>
      <c r="BB945" t="inlineStr">
        <is>
          <t>n</t>
        </is>
      </c>
      <c r="BC945" t="n">
        <v>0</v>
      </c>
      <c r="BD945" t="inlineStr"/>
      <c r="BE945" t="inlineStr">
        <is>
          <t>Gewebe</t>
        </is>
      </c>
      <c r="BF945" t="inlineStr"/>
      <c r="BG945" t="inlineStr"/>
      <c r="BH945" t="inlineStr"/>
      <c r="BI945" t="inlineStr"/>
      <c r="BJ945" t="inlineStr"/>
      <c r="BK945" t="inlineStr"/>
      <c r="BL945" t="inlineStr">
        <is>
          <t>x 110</t>
        </is>
      </c>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row>
    <row r="946">
      <c r="A946" t="b">
        <v>1</v>
      </c>
      <c r="B946" t="inlineStr"/>
      <c r="C946" t="inlineStr">
        <is>
          <t>L-9999-414747461</t>
        </is>
      </c>
      <c r="D946" t="inlineStr">
        <is>
          <t>113824290X</t>
        </is>
      </c>
      <c r="E946" t="inlineStr">
        <is>
          <t>Qd</t>
        </is>
      </c>
      <c r="F946" t="inlineStr"/>
      <c r="G946" t="inlineStr">
        <is>
          <t>III 94, 1</t>
        </is>
      </c>
      <c r="H946" t="inlineStr">
        <is>
          <t>III 94, 1</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row>
    <row r="947">
      <c r="A947" t="b">
        <v>0</v>
      </c>
      <c r="B947" t="n">
        <v>866</v>
      </c>
      <c r="C947" t="inlineStr">
        <is>
          <t>L-1523-67293793X</t>
        </is>
      </c>
      <c r="D947" t="inlineStr">
        <is>
          <t>1209235811</t>
        </is>
      </c>
      <c r="E947" t="inlineStr"/>
      <c r="F947" t="inlineStr">
        <is>
          <t>https://portal.dnb.de/opac.htm?method=simpleSearch&amp;cqlMode=true&amp;query=idn%3D1209235811</t>
        </is>
      </c>
      <c r="G947" t="inlineStr">
        <is>
          <t>III 94, 1 (1. angebundenesWerk)</t>
        </is>
      </c>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n">
        <v>0</v>
      </c>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row>
    <row r="948">
      <c r="A948" t="b">
        <v>1</v>
      </c>
      <c r="B948" t="n">
        <v>867</v>
      </c>
      <c r="C948" t="inlineStr">
        <is>
          <t>L-1501-315492236</t>
        </is>
      </c>
      <c r="D948" t="inlineStr">
        <is>
          <t>1066961832</t>
        </is>
      </c>
      <c r="E948" t="inlineStr">
        <is>
          <t>Aaf</t>
        </is>
      </c>
      <c r="F948" t="inlineStr">
        <is>
          <t>https://portal.dnb.de/opac.htm?method=simpleSearch&amp;cqlMode=true&amp;query=idn%3D1066961832</t>
        </is>
      </c>
      <c r="G948" t="inlineStr">
        <is>
          <t>III 95, 1</t>
        </is>
      </c>
      <c r="H948" t="inlineStr">
        <is>
          <t>III 95, 1</t>
        </is>
      </c>
      <c r="I948" t="inlineStr"/>
      <c r="J948" t="inlineStr"/>
      <c r="K948" t="inlineStr">
        <is>
          <t>bis 35 cm</t>
        </is>
      </c>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is>
          <t>HD</t>
        </is>
      </c>
      <c r="AB948" t="inlineStr">
        <is>
          <t>x</t>
        </is>
      </c>
      <c r="AC948" t="inlineStr"/>
      <c r="AD948" t="inlineStr">
        <is>
          <t>f/V</t>
        </is>
      </c>
      <c r="AE948" t="inlineStr"/>
      <c r="AF948" t="inlineStr"/>
      <c r="AG948" t="inlineStr"/>
      <c r="AH948" t="inlineStr"/>
      <c r="AI948" t="inlineStr"/>
      <c r="AJ948" t="inlineStr">
        <is>
          <t>Pa</t>
        </is>
      </c>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is>
          <t>60</t>
        </is>
      </c>
      <c r="AY948" t="inlineStr"/>
      <c r="AZ948" t="inlineStr"/>
      <c r="BA948" t="inlineStr"/>
      <c r="BB948" t="inlineStr">
        <is>
          <t>ja vor</t>
        </is>
      </c>
      <c r="BC948" t="n">
        <v>0.5</v>
      </c>
      <c r="BD948" t="inlineStr"/>
      <c r="BE948" t="inlineStr"/>
      <c r="BF948" t="inlineStr"/>
      <c r="BG948" t="inlineStr">
        <is>
          <t>x</t>
        </is>
      </c>
      <c r="BH948" t="inlineStr"/>
      <c r="BI948" t="inlineStr"/>
      <c r="BJ948" t="inlineStr"/>
      <c r="BK948" t="inlineStr"/>
      <c r="BL948" t="inlineStr"/>
      <c r="BM948" t="inlineStr"/>
      <c r="BN948" t="inlineStr"/>
      <c r="BO948" t="inlineStr">
        <is>
          <t>x</t>
        </is>
      </c>
      <c r="BP948" t="inlineStr">
        <is>
          <t>x</t>
        </is>
      </c>
      <c r="BQ948" t="inlineStr"/>
      <c r="BR948" t="inlineStr"/>
      <c r="BS948" t="inlineStr"/>
      <c r="BT948" t="inlineStr"/>
      <c r="BU948" t="inlineStr"/>
      <c r="BV948" t="inlineStr"/>
      <c r="BW948" t="inlineStr"/>
      <c r="BX948" t="inlineStr"/>
      <c r="BY948" t="inlineStr"/>
      <c r="BZ948" t="inlineStr"/>
      <c r="CA948" t="n">
        <v>0.5</v>
      </c>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c r="CQ948" t="inlineStr"/>
      <c r="CR948" t="inlineStr"/>
      <c r="CS948" t="inlineStr"/>
      <c r="CT948" t="inlineStr"/>
      <c r="CU948" t="inlineStr"/>
    </row>
    <row r="949">
      <c r="A949" t="b">
        <v>1</v>
      </c>
      <c r="B949" t="n">
        <v>868</v>
      </c>
      <c r="C949" t="inlineStr">
        <is>
          <t>L-1502-315469005</t>
        </is>
      </c>
      <c r="D949" t="inlineStr">
        <is>
          <t>1066941297</t>
        </is>
      </c>
      <c r="E949" t="inlineStr">
        <is>
          <t>AaB</t>
        </is>
      </c>
      <c r="F949" t="inlineStr">
        <is>
          <t>https://portal.dnb.de/opac.htm?method=simpleSearch&amp;cqlMode=true&amp;query=idn%3D1066941297</t>
        </is>
      </c>
      <c r="G949" t="inlineStr">
        <is>
          <t>III 95, 2</t>
        </is>
      </c>
      <c r="H949" t="inlineStr">
        <is>
          <t>III 95, 2</t>
        </is>
      </c>
      <c r="I949" t="inlineStr"/>
      <c r="J949" t="inlineStr"/>
      <c r="K949" t="inlineStr">
        <is>
          <t>bis 35 cm</t>
        </is>
      </c>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is>
          <t>G</t>
        </is>
      </c>
      <c r="AB949" t="inlineStr">
        <is>
          <t>x</t>
        </is>
      </c>
      <c r="AC949" t="inlineStr"/>
      <c r="AD949" t="inlineStr">
        <is>
          <t>h/E</t>
        </is>
      </c>
      <c r="AE949" t="inlineStr"/>
      <c r="AF949" t="inlineStr"/>
      <c r="AG949" t="inlineStr"/>
      <c r="AH949" t="inlineStr"/>
      <c r="AI949" t="inlineStr"/>
      <c r="AJ949" t="inlineStr">
        <is>
          <t>Pa</t>
        </is>
      </c>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is>
          <t>110</t>
        </is>
      </c>
      <c r="AY949" t="inlineStr"/>
      <c r="AZ949" t="inlineStr"/>
      <c r="BA949" t="inlineStr"/>
      <c r="BB949" t="inlineStr">
        <is>
          <t>n</t>
        </is>
      </c>
      <c r="BC949" t="n">
        <v>0</v>
      </c>
      <c r="BD949" t="inlineStr"/>
      <c r="BE949" t="inlineStr"/>
      <c r="BF949" t="inlineStr"/>
      <c r="BG949" t="inlineStr">
        <is>
          <t>x</t>
        </is>
      </c>
      <c r="BH949" t="inlineStr"/>
      <c r="BI949" t="inlineStr"/>
      <c r="BJ949" t="inlineStr"/>
      <c r="BK949" t="inlineStr">
        <is>
          <t>Schaden ist stabil</t>
        </is>
      </c>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c r="CU949" t="inlineStr"/>
    </row>
    <row r="950">
      <c r="A950" t="b">
        <v>1</v>
      </c>
      <c r="B950" t="n">
        <v>869</v>
      </c>
      <c r="C950" t="inlineStr">
        <is>
          <t>L-1503-315331259</t>
        </is>
      </c>
      <c r="D950" t="inlineStr">
        <is>
          <t>1066873445</t>
        </is>
      </c>
      <c r="E950" t="inlineStr">
        <is>
          <t>Aaf</t>
        </is>
      </c>
      <c r="F950" t="inlineStr">
        <is>
          <t>https://portal.dnb.de/opac.htm?method=simpleSearch&amp;cqlMode=true&amp;query=idn%3D1066873445</t>
        </is>
      </c>
      <c r="G950" t="inlineStr">
        <is>
          <t>III 95, 3</t>
        </is>
      </c>
      <c r="H950" t="inlineStr">
        <is>
          <t>III 95, 3</t>
        </is>
      </c>
      <c r="I950" t="inlineStr"/>
      <c r="J950" t="inlineStr"/>
      <c r="K950" t="inlineStr">
        <is>
          <t>bis 25 cm</t>
        </is>
      </c>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is>
          <t>HD</t>
        </is>
      </c>
      <c r="AB950" t="inlineStr"/>
      <c r="AC950" t="inlineStr">
        <is>
          <t>x</t>
        </is>
      </c>
      <c r="AD950" t="inlineStr">
        <is>
          <t>f</t>
        </is>
      </c>
      <c r="AE950" t="inlineStr"/>
      <c r="AF950" t="inlineStr"/>
      <c r="AG950" t="inlineStr"/>
      <c r="AH950" t="inlineStr"/>
      <c r="AI950" t="inlineStr"/>
      <c r="AJ950" t="inlineStr">
        <is>
          <t>Pa</t>
        </is>
      </c>
      <c r="AK950" t="inlineStr"/>
      <c r="AL950" t="inlineStr"/>
      <c r="AM950" t="inlineStr"/>
      <c r="AN950" t="inlineStr"/>
      <c r="AO950" t="inlineStr">
        <is>
          <t>x</t>
        </is>
      </c>
      <c r="AP950" t="inlineStr"/>
      <c r="AQ950" t="inlineStr"/>
      <c r="AR950" t="inlineStr"/>
      <c r="AS950" t="inlineStr"/>
      <c r="AT950" t="inlineStr"/>
      <c r="AU950" t="inlineStr"/>
      <c r="AV950" t="inlineStr"/>
      <c r="AW950" t="inlineStr"/>
      <c r="AX950" t="inlineStr">
        <is>
          <t>110</t>
        </is>
      </c>
      <c r="AY950" t="inlineStr"/>
      <c r="AZ950" t="inlineStr"/>
      <c r="BA950" t="inlineStr"/>
      <c r="BB950" t="inlineStr">
        <is>
          <t>n</t>
        </is>
      </c>
      <c r="BC950" t="n">
        <v>0</v>
      </c>
      <c r="BD950" t="inlineStr"/>
      <c r="BE950" t="inlineStr">
        <is>
          <t>Gewebe</t>
        </is>
      </c>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c r="CQ950" t="inlineStr"/>
      <c r="CR950" t="inlineStr"/>
      <c r="CS950" t="inlineStr"/>
      <c r="CT950" t="inlineStr"/>
      <c r="CU950" t="inlineStr"/>
    </row>
    <row r="951">
      <c r="A951" t="b">
        <v>1</v>
      </c>
      <c r="B951" t="n">
        <v>934</v>
      </c>
      <c r="C951" t="inlineStr">
        <is>
          <t>L-1503-177481706</t>
        </is>
      </c>
      <c r="D951" t="inlineStr">
        <is>
          <t>1002498287</t>
        </is>
      </c>
      <c r="E951" t="inlineStr">
        <is>
          <t>Aal</t>
        </is>
      </c>
      <c r="F951" t="inlineStr">
        <is>
          <t>https://portal.dnb.de/opac.htm?method=simpleSearch&amp;cqlMode=true&amp;query=idn%3D1002498287</t>
        </is>
      </c>
      <c r="G951" t="inlineStr">
        <is>
          <t>III 95, 3 a</t>
        </is>
      </c>
      <c r="H951" t="inlineStr">
        <is>
          <t>III 95, 3a</t>
        </is>
      </c>
      <c r="I951" t="inlineStr"/>
      <c r="J951" t="inlineStr"/>
      <c r="K951" t="inlineStr">
        <is>
          <t>bis 25 cm</t>
        </is>
      </c>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is>
          <t>HPg</t>
        </is>
      </c>
      <c r="AB951" t="inlineStr"/>
      <c r="AC951" t="inlineStr"/>
      <c r="AD951" t="inlineStr">
        <is>
          <t>h/E</t>
        </is>
      </c>
      <c r="AE951" t="inlineStr"/>
      <c r="AF951" t="inlineStr"/>
      <c r="AG951" t="inlineStr"/>
      <c r="AH951" t="inlineStr"/>
      <c r="AI951" t="inlineStr"/>
      <c r="AJ951" t="inlineStr">
        <is>
          <t>Pa</t>
        </is>
      </c>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is>
          <t>110</t>
        </is>
      </c>
      <c r="AY951" t="inlineStr"/>
      <c r="AZ951" t="inlineStr"/>
      <c r="BA951" t="inlineStr"/>
      <c r="BB951" t="inlineStr">
        <is>
          <t>n</t>
        </is>
      </c>
      <c r="BC951" t="n">
        <v>0</v>
      </c>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c r="CU951" t="inlineStr"/>
    </row>
    <row r="952">
      <c r="A952" t="b">
        <v>1</v>
      </c>
      <c r="B952" t="n">
        <v>870</v>
      </c>
      <c r="C952" t="inlineStr">
        <is>
          <t>L-1507-315492724</t>
        </is>
      </c>
      <c r="D952" t="inlineStr">
        <is>
          <t>1066962324</t>
        </is>
      </c>
      <c r="E952" t="inlineStr">
        <is>
          <t>AaB</t>
        </is>
      </c>
      <c r="F952" t="inlineStr">
        <is>
          <t>https://portal.dnb.de/opac.htm?method=simpleSearch&amp;cqlMode=true&amp;query=idn%3D1066962324</t>
        </is>
      </c>
      <c r="G952" t="inlineStr">
        <is>
          <t>III 95, 4</t>
        </is>
      </c>
      <c r="H952" t="inlineStr">
        <is>
          <t>III 95, 4</t>
        </is>
      </c>
      <c r="I952" t="inlineStr"/>
      <c r="J952" t="inlineStr"/>
      <c r="K952" t="inlineStr">
        <is>
          <t>bis 25 cm</t>
        </is>
      </c>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is>
          <t>L</t>
        </is>
      </c>
      <c r="AB952" t="inlineStr"/>
      <c r="AC952" t="inlineStr">
        <is>
          <t>x</t>
        </is>
      </c>
      <c r="AD952" t="inlineStr">
        <is>
          <t>f</t>
        </is>
      </c>
      <c r="AE952" t="inlineStr"/>
      <c r="AF952" t="inlineStr"/>
      <c r="AG952" t="inlineStr"/>
      <c r="AH952" t="inlineStr"/>
      <c r="AI952" t="inlineStr"/>
      <c r="AJ952" t="inlineStr">
        <is>
          <t>Pa</t>
        </is>
      </c>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is>
          <t>110</t>
        </is>
      </c>
      <c r="AY952" t="inlineStr"/>
      <c r="AZ952" t="inlineStr"/>
      <c r="BA952" t="inlineStr"/>
      <c r="BB952" t="inlineStr">
        <is>
          <t>n</t>
        </is>
      </c>
      <c r="BC952" t="n">
        <v>0</v>
      </c>
      <c r="BD952" t="inlineStr"/>
      <c r="BE952" t="inlineStr">
        <is>
          <t>Gewebe</t>
        </is>
      </c>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c r="CU952" t="inlineStr"/>
    </row>
    <row r="953">
      <c r="A953" t="b">
        <v>1</v>
      </c>
      <c r="B953" t="n">
        <v>871</v>
      </c>
      <c r="C953" t="inlineStr">
        <is>
          <t>L-1510-31549350X</t>
        </is>
      </c>
      <c r="D953" t="inlineStr">
        <is>
          <t>1066963231</t>
        </is>
      </c>
      <c r="E953" t="inlineStr">
        <is>
          <t>Aaf</t>
        </is>
      </c>
      <c r="F953" t="inlineStr">
        <is>
          <t>https://portal.dnb.de/opac.htm?method=simpleSearch&amp;cqlMode=true&amp;query=idn%3D1066963231</t>
        </is>
      </c>
      <c r="G953" t="inlineStr">
        <is>
          <t>III 95, 5</t>
        </is>
      </c>
      <c r="H953" t="inlineStr">
        <is>
          <t>III 95, 5</t>
        </is>
      </c>
      <c r="I953" t="inlineStr"/>
      <c r="J953" t="inlineStr"/>
      <c r="K953" t="inlineStr">
        <is>
          <t>bis 35 cm</t>
        </is>
      </c>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is>
          <t>HL</t>
        </is>
      </c>
      <c r="AB953" t="inlineStr">
        <is>
          <t>x</t>
        </is>
      </c>
      <c r="AC953" t="inlineStr">
        <is>
          <t>x</t>
        </is>
      </c>
      <c r="AD953" t="inlineStr">
        <is>
          <t>f</t>
        </is>
      </c>
      <c r="AE953" t="inlineStr"/>
      <c r="AF953" t="inlineStr"/>
      <c r="AG953" t="inlineStr"/>
      <c r="AH953" t="inlineStr"/>
      <c r="AI953" t="inlineStr"/>
      <c r="AJ953" t="inlineStr">
        <is>
          <t>Pa</t>
        </is>
      </c>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is>
          <t>80</t>
        </is>
      </c>
      <c r="AY953" t="inlineStr"/>
      <c r="AZ953" t="inlineStr"/>
      <c r="BA953" t="inlineStr"/>
      <c r="BB953" t="inlineStr">
        <is>
          <t>n</t>
        </is>
      </c>
      <c r="BC953" t="n">
        <v>0</v>
      </c>
      <c r="BD953" t="inlineStr"/>
      <c r="BE953" t="inlineStr"/>
      <c r="BF953" t="inlineStr"/>
      <c r="BG953" t="inlineStr">
        <is>
          <t>x</t>
        </is>
      </c>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row>
    <row r="954">
      <c r="A954" t="b">
        <v>1</v>
      </c>
      <c r="B954" t="n">
        <v>872</v>
      </c>
      <c r="C954" t="inlineStr">
        <is>
          <t>L-1512-315494379</t>
        </is>
      </c>
      <c r="D954" t="inlineStr">
        <is>
          <t>1066964157</t>
        </is>
      </c>
      <c r="E954" t="inlineStr">
        <is>
          <t>Aaf</t>
        </is>
      </c>
      <c r="F954" t="inlineStr">
        <is>
          <t>https://portal.dnb.de/opac.htm?method=simpleSearch&amp;cqlMode=true&amp;query=idn%3D1066964157</t>
        </is>
      </c>
      <c r="G954" t="inlineStr">
        <is>
          <t>III 95, 6</t>
        </is>
      </c>
      <c r="H954" t="inlineStr">
        <is>
          <t>III 95, 6</t>
        </is>
      </c>
      <c r="I954" t="inlineStr"/>
      <c r="J954" t="inlineStr"/>
      <c r="K954" t="inlineStr">
        <is>
          <t>bis 25 cm</t>
        </is>
      </c>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is>
          <t>G</t>
        </is>
      </c>
      <c r="AB954" t="inlineStr">
        <is>
          <t>x</t>
        </is>
      </c>
      <c r="AC954" t="inlineStr"/>
      <c r="AD954" t="inlineStr">
        <is>
          <t>h/E</t>
        </is>
      </c>
      <c r="AE954" t="inlineStr"/>
      <c r="AF954" t="inlineStr"/>
      <c r="AG954" t="inlineStr"/>
      <c r="AH954" t="inlineStr"/>
      <c r="AI954" t="inlineStr"/>
      <c r="AJ954" t="inlineStr">
        <is>
          <t>Pa</t>
        </is>
      </c>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is>
          <t>110</t>
        </is>
      </c>
      <c r="AY954" t="inlineStr"/>
      <c r="AZ954" t="inlineStr"/>
      <c r="BA954" t="inlineStr"/>
      <c r="BB954" t="inlineStr">
        <is>
          <t>n</t>
        </is>
      </c>
      <c r="BC954" t="n">
        <v>0</v>
      </c>
      <c r="BD954" t="inlineStr"/>
      <c r="BE954" t="inlineStr"/>
      <c r="BF954" t="inlineStr"/>
      <c r="BG954" t="inlineStr">
        <is>
          <t>x</t>
        </is>
      </c>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c r="CU954" t="inlineStr"/>
    </row>
    <row r="955">
      <c r="A955" t="b">
        <v>1</v>
      </c>
      <c r="B955" t="n">
        <v>873</v>
      </c>
      <c r="C955" t="inlineStr">
        <is>
          <t>L-1502-315493100</t>
        </is>
      </c>
      <c r="D955" t="inlineStr">
        <is>
          <t>1066962804</t>
        </is>
      </c>
      <c r="E955" t="inlineStr">
        <is>
          <t>Aaf</t>
        </is>
      </c>
      <c r="F955" t="inlineStr">
        <is>
          <t>https://portal.dnb.de/opac.htm?method=simpleSearch&amp;cqlMode=true&amp;query=idn%3D1066962804</t>
        </is>
      </c>
      <c r="G955" t="inlineStr">
        <is>
          <t>III 95, 7</t>
        </is>
      </c>
      <c r="H955" t="inlineStr">
        <is>
          <t>III 95, 7</t>
        </is>
      </c>
      <c r="I955" t="inlineStr"/>
      <c r="J955" t="inlineStr"/>
      <c r="K955" t="inlineStr">
        <is>
          <t>bis 35 cm</t>
        </is>
      </c>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is>
          <t>HD</t>
        </is>
      </c>
      <c r="AB955" t="inlineStr"/>
      <c r="AC955" t="inlineStr">
        <is>
          <t>x</t>
        </is>
      </c>
      <c r="AD955" t="inlineStr">
        <is>
          <t>f</t>
        </is>
      </c>
      <c r="AE955" t="inlineStr"/>
      <c r="AF955" t="inlineStr"/>
      <c r="AG955" t="inlineStr"/>
      <c r="AH955" t="inlineStr"/>
      <c r="AI955" t="inlineStr"/>
      <c r="AJ955" t="inlineStr">
        <is>
          <t>Pa</t>
        </is>
      </c>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is>
          <t>110</t>
        </is>
      </c>
      <c r="AY955" t="inlineStr"/>
      <c r="AZ955" t="inlineStr"/>
      <c r="BA955" t="inlineStr"/>
      <c r="BB955" t="inlineStr">
        <is>
          <t>n</t>
        </is>
      </c>
      <c r="BC955" t="n">
        <v>0</v>
      </c>
      <c r="BD955" t="inlineStr"/>
      <c r="BE955" t="inlineStr">
        <is>
          <t>Gewebe</t>
        </is>
      </c>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c r="CU955" t="inlineStr"/>
    </row>
    <row r="956">
      <c r="A956" t="b">
        <v>1</v>
      </c>
      <c r="B956" t="n">
        <v>876</v>
      </c>
      <c r="C956" t="inlineStr">
        <is>
          <t>L-1503-406964815</t>
        </is>
      </c>
      <c r="D956" t="inlineStr">
        <is>
          <t>1132647207</t>
        </is>
      </c>
      <c r="E956" t="inlineStr">
        <is>
          <t>Af</t>
        </is>
      </c>
      <c r="F956" t="inlineStr">
        <is>
          <t>https://portal.dnb.de/opac.htm?method=simpleSearch&amp;cqlMode=true&amp;query=idn%3D1132647207</t>
        </is>
      </c>
      <c r="G956" t="inlineStr">
        <is>
          <t>III 95, 8</t>
        </is>
      </c>
      <c r="H956" t="inlineStr">
        <is>
          <t>III 95, 8</t>
        </is>
      </c>
      <c r="I956" t="inlineStr"/>
      <c r="J956" t="inlineStr"/>
      <c r="K956" t="inlineStr">
        <is>
          <t>bis 35 cm</t>
        </is>
      </c>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is>
          <t>L</t>
        </is>
      </c>
      <c r="AB956" t="inlineStr">
        <is>
          <t>x</t>
        </is>
      </c>
      <c r="AC956" t="inlineStr"/>
      <c r="AD956" t="inlineStr">
        <is>
          <t>h/E</t>
        </is>
      </c>
      <c r="AE956" t="inlineStr"/>
      <c r="AF956" t="inlineStr"/>
      <c r="AG956" t="inlineStr"/>
      <c r="AH956" t="inlineStr"/>
      <c r="AI956" t="inlineStr"/>
      <c r="AJ956" t="inlineStr">
        <is>
          <t>Pa</t>
        </is>
      </c>
      <c r="AK956" t="inlineStr"/>
      <c r="AL956" t="inlineStr"/>
      <c r="AM956" t="inlineStr"/>
      <c r="AN956" t="inlineStr"/>
      <c r="AO956" t="inlineStr"/>
      <c r="AP956" t="inlineStr"/>
      <c r="AQ956" t="inlineStr"/>
      <c r="AR956" t="inlineStr"/>
      <c r="AS956" t="inlineStr"/>
      <c r="AT956" t="inlineStr">
        <is>
          <t>I/R</t>
        </is>
      </c>
      <c r="AU956" t="inlineStr">
        <is>
          <t>x</t>
        </is>
      </c>
      <c r="AV956" t="inlineStr"/>
      <c r="AW956" t="inlineStr"/>
      <c r="AX956" t="inlineStr">
        <is>
          <t>45</t>
        </is>
      </c>
      <c r="AY956" t="inlineStr"/>
      <c r="AZ956" t="inlineStr"/>
      <c r="BA956" t="inlineStr"/>
      <c r="BB956" t="inlineStr">
        <is>
          <t>n</t>
        </is>
      </c>
      <c r="BC956" t="n">
        <v>0</v>
      </c>
      <c r="BD956" t="inlineStr"/>
      <c r="BE956" t="inlineStr"/>
      <c r="BF956" t="inlineStr"/>
      <c r="BG956" t="inlineStr">
        <is>
          <t>x</t>
        </is>
      </c>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c r="CU956" t="inlineStr"/>
    </row>
    <row r="957">
      <c r="A957" t="b">
        <v>1</v>
      </c>
      <c r="B957" t="n">
        <v>874</v>
      </c>
      <c r="C957" t="inlineStr">
        <is>
          <t>L-1502-406964831</t>
        </is>
      </c>
      <c r="D957" t="inlineStr">
        <is>
          <t>1132647223</t>
        </is>
      </c>
      <c r="E957" t="inlineStr">
        <is>
          <t>Af</t>
        </is>
      </c>
      <c r="F957" t="inlineStr">
        <is>
          <t>https://portal.dnb.de/opac.htm?method=simpleSearch&amp;cqlMode=true&amp;query=idn%3D1132647223</t>
        </is>
      </c>
      <c r="G957" t="inlineStr">
        <is>
          <t>III 95, 8 (angebunden)</t>
        </is>
      </c>
      <c r="H957" t="inlineStr">
        <is>
          <t>III 95, 8</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n">
        <v>0</v>
      </c>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c r="CQ957" t="inlineStr"/>
      <c r="CR957" t="inlineStr"/>
      <c r="CS957" t="inlineStr"/>
      <c r="CT957" t="inlineStr"/>
      <c r="CU957" t="inlineStr"/>
    </row>
    <row r="958">
      <c r="A958" t="b">
        <v>1</v>
      </c>
      <c r="B958" t="n">
        <v>875</v>
      </c>
      <c r="C958" t="inlineStr">
        <is>
          <t>L-1502-406964823</t>
        </is>
      </c>
      <c r="D958" t="inlineStr">
        <is>
          <t>1132647215</t>
        </is>
      </c>
      <c r="E958" t="inlineStr">
        <is>
          <t>Afl</t>
        </is>
      </c>
      <c r="F958" t="inlineStr">
        <is>
          <t>https://portal.dnb.de/opac.htm?method=simpleSearch&amp;cqlMode=true&amp;query=idn%3D1132647215</t>
        </is>
      </c>
      <c r="G958" t="inlineStr">
        <is>
          <t>III 95, 8 (angebunden)</t>
        </is>
      </c>
      <c r="H958" t="inlineStr">
        <is>
          <t>III 95, 8</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n">
        <v>0</v>
      </c>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c r="CQ958" t="inlineStr"/>
      <c r="CR958" t="inlineStr"/>
      <c r="CS958" t="inlineStr"/>
      <c r="CT958" t="inlineStr"/>
      <c r="CU958" t="inlineStr"/>
    </row>
    <row r="959">
      <c r="A959" t="b">
        <v>1</v>
      </c>
      <c r="B959" t="n">
        <v>877</v>
      </c>
      <c r="C959" t="inlineStr">
        <is>
          <t>L-1516-315488557</t>
        </is>
      </c>
      <c r="D959" t="inlineStr">
        <is>
          <t>1066957916</t>
        </is>
      </c>
      <c r="E959" t="inlineStr">
        <is>
          <t>Aaf</t>
        </is>
      </c>
      <c r="F959" t="inlineStr">
        <is>
          <t>https://portal.dnb.de/opac.htm?method=simpleSearch&amp;cqlMode=true&amp;query=idn%3D1066957916</t>
        </is>
      </c>
      <c r="G959" t="inlineStr">
        <is>
          <t>III 95, 9</t>
        </is>
      </c>
      <c r="H959" t="inlineStr">
        <is>
          <t>III 95, 9</t>
        </is>
      </c>
      <c r="I959" t="inlineStr"/>
      <c r="J959" t="inlineStr"/>
      <c r="K959" t="inlineStr">
        <is>
          <t>bis 35 cm</t>
        </is>
      </c>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is>
          <t>HD</t>
        </is>
      </c>
      <c r="AB959" t="inlineStr"/>
      <c r="AC959" t="inlineStr">
        <is>
          <t>x</t>
        </is>
      </c>
      <c r="AD959" t="inlineStr">
        <is>
          <t>f</t>
        </is>
      </c>
      <c r="AE959" t="inlineStr"/>
      <c r="AF959" t="inlineStr"/>
      <c r="AG959" t="inlineStr"/>
      <c r="AH959" t="inlineStr"/>
      <c r="AI959" t="inlineStr"/>
      <c r="AJ959" t="inlineStr">
        <is>
          <t>Pa</t>
        </is>
      </c>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is>
          <t>110</t>
        </is>
      </c>
      <c r="AY959" t="inlineStr"/>
      <c r="AZ959" t="inlineStr"/>
      <c r="BA959" t="inlineStr"/>
      <c r="BB959" t="inlineStr">
        <is>
          <t>n</t>
        </is>
      </c>
      <c r="BC959" t="n">
        <v>0</v>
      </c>
      <c r="BD959" t="inlineStr"/>
      <c r="BE959" t="inlineStr">
        <is>
          <t>Gewebe</t>
        </is>
      </c>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row>
    <row r="960">
      <c r="A960" t="b">
        <v>1</v>
      </c>
      <c r="B960" t="n">
        <v>878</v>
      </c>
      <c r="C960" t="inlineStr">
        <is>
          <t>L-1518-315488549</t>
        </is>
      </c>
      <c r="D960" t="inlineStr">
        <is>
          <t>1066957908</t>
        </is>
      </c>
      <c r="E960" t="inlineStr">
        <is>
          <t>Aaf</t>
        </is>
      </c>
      <c r="F960" t="inlineStr">
        <is>
          <t>https://portal.dnb.de/opac.htm?method=simpleSearch&amp;cqlMode=true&amp;query=idn%3D1066957908</t>
        </is>
      </c>
      <c r="G960" t="inlineStr">
        <is>
          <t>III 95, 10</t>
        </is>
      </c>
      <c r="H960" t="inlineStr">
        <is>
          <t>III 95, 10</t>
        </is>
      </c>
      <c r="I960" t="inlineStr"/>
      <c r="J960" t="inlineStr"/>
      <c r="K960" t="inlineStr">
        <is>
          <t>bis 35 cm</t>
        </is>
      </c>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is>
          <t>HL</t>
        </is>
      </c>
      <c r="AB960" t="inlineStr">
        <is>
          <t>x</t>
        </is>
      </c>
      <c r="AC960" t="inlineStr"/>
      <c r="AD960" t="inlineStr">
        <is>
          <t>h/E</t>
        </is>
      </c>
      <c r="AE960" t="inlineStr"/>
      <c r="AF960" t="inlineStr"/>
      <c r="AG960" t="inlineStr"/>
      <c r="AH960" t="inlineStr"/>
      <c r="AI960" t="inlineStr"/>
      <c r="AJ960" t="inlineStr">
        <is>
          <t>Pa</t>
        </is>
      </c>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is>
          <t>110</t>
        </is>
      </c>
      <c r="AY960" t="inlineStr"/>
      <c r="AZ960" t="inlineStr"/>
      <c r="BA960" t="inlineStr"/>
      <c r="BB960" t="inlineStr">
        <is>
          <t>n</t>
        </is>
      </c>
      <c r="BC960" t="n">
        <v>0</v>
      </c>
      <c r="BD960" t="inlineStr"/>
      <c r="BE960" t="inlineStr"/>
      <c r="BF960" t="inlineStr"/>
      <c r="BG960" t="inlineStr">
        <is>
          <t>x</t>
        </is>
      </c>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c r="CU960" t="inlineStr"/>
    </row>
    <row r="961">
      <c r="A961" t="b">
        <v>1</v>
      </c>
      <c r="B961" t="n">
        <v>914</v>
      </c>
      <c r="C961" t="inlineStr">
        <is>
          <t>L-1518-161495788</t>
        </is>
      </c>
      <c r="D961" t="inlineStr">
        <is>
          <t>995969922</t>
        </is>
      </c>
      <c r="E961" t="inlineStr">
        <is>
          <t>Aal</t>
        </is>
      </c>
      <c r="F961" t="inlineStr">
        <is>
          <t>https://portal.dnb.de/opac.htm?method=simpleSearch&amp;cqlMode=true&amp;query=idn%3D995969922</t>
        </is>
      </c>
      <c r="G961" t="inlineStr">
        <is>
          <t>III 95, 10 a</t>
        </is>
      </c>
      <c r="H961" t="inlineStr">
        <is>
          <t>III 95, 10 a</t>
        </is>
      </c>
      <c r="I961" t="inlineStr"/>
      <c r="J961" t="inlineStr"/>
      <c r="K961" t="inlineStr">
        <is>
          <t>bis 35 cm</t>
        </is>
      </c>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is>
          <t>L</t>
        </is>
      </c>
      <c r="AB961" t="inlineStr"/>
      <c r="AC961" t="inlineStr">
        <is>
          <t>x</t>
        </is>
      </c>
      <c r="AD961" t="inlineStr">
        <is>
          <t>f</t>
        </is>
      </c>
      <c r="AE961" t="inlineStr"/>
      <c r="AF961" t="inlineStr"/>
      <c r="AG961" t="inlineStr"/>
      <c r="AH961" t="inlineStr"/>
      <c r="AI961" t="inlineStr"/>
      <c r="AJ961" t="inlineStr">
        <is>
          <t>Pa</t>
        </is>
      </c>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is>
          <t>110</t>
        </is>
      </c>
      <c r="AY961" t="inlineStr"/>
      <c r="AZ961" t="inlineStr">
        <is>
          <t>x</t>
        </is>
      </c>
      <c r="BA961" t="inlineStr"/>
      <c r="BB961" t="inlineStr">
        <is>
          <t>n</t>
        </is>
      </c>
      <c r="BC961" t="n">
        <v>0</v>
      </c>
      <c r="BD961" t="inlineStr"/>
      <c r="BE961" t="inlineStr">
        <is>
          <t>Gewebe</t>
        </is>
      </c>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row>
    <row r="962">
      <c r="A962" t="b">
        <v>1</v>
      </c>
      <c r="B962" t="n">
        <v>915</v>
      </c>
      <c r="C962" t="inlineStr">
        <is>
          <t>L-2007-325491</t>
        </is>
      </c>
      <c r="D962" t="inlineStr">
        <is>
          <t>986509019</t>
        </is>
      </c>
      <c r="E962" t="inlineStr">
        <is>
          <t>Aa</t>
        </is>
      </c>
      <c r="F962" t="inlineStr">
        <is>
          <t>https://portal.dnb.de/opac.htm?method=simpleSearch&amp;cqlMode=true&amp;query=idn%3D986509019</t>
        </is>
      </c>
      <c r="G962" t="inlineStr">
        <is>
          <t>III 95, 10 b</t>
        </is>
      </c>
      <c r="H962" t="inlineStr">
        <is>
          <t>III 95, 10 b</t>
        </is>
      </c>
      <c r="I962" t="inlineStr"/>
      <c r="J962" t="inlineStr"/>
      <c r="K962" t="inlineStr">
        <is>
          <t>bis 35 cm</t>
        </is>
      </c>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is>
          <t>Pg</t>
        </is>
      </c>
      <c r="AB962" t="inlineStr"/>
      <c r="AC962" t="inlineStr">
        <is>
          <t>x</t>
        </is>
      </c>
      <c r="AD962" t="inlineStr">
        <is>
          <t>h</t>
        </is>
      </c>
      <c r="AE962" t="inlineStr"/>
      <c r="AF962" t="inlineStr"/>
      <c r="AG962" t="inlineStr"/>
      <c r="AH962" t="inlineStr"/>
      <c r="AI962" t="inlineStr"/>
      <c r="AJ962" t="inlineStr">
        <is>
          <t>Pa</t>
        </is>
      </c>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is>
          <t>110</t>
        </is>
      </c>
      <c r="AY962" t="inlineStr"/>
      <c r="AZ962" t="inlineStr"/>
      <c r="BA962" t="inlineStr"/>
      <c r="BB962" t="inlineStr">
        <is>
          <t>n</t>
        </is>
      </c>
      <c r="BC962" t="n">
        <v>0</v>
      </c>
      <c r="BD962" t="inlineStr"/>
      <c r="BE962" t="inlineStr"/>
      <c r="BF962" t="inlineStr"/>
      <c r="BG962" t="inlineStr"/>
      <c r="BH962" t="inlineStr">
        <is>
          <t>x</t>
        </is>
      </c>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c r="CU962" t="inlineStr"/>
    </row>
    <row r="963">
      <c r="A963" t="b">
        <v>1</v>
      </c>
      <c r="B963" t="n">
        <v>879</v>
      </c>
      <c r="C963" t="inlineStr">
        <is>
          <t>L-1505-315493402</t>
        </is>
      </c>
      <c r="D963" t="inlineStr">
        <is>
          <t>1066963126</t>
        </is>
      </c>
      <c r="E963" t="inlineStr">
        <is>
          <t>Aaf</t>
        </is>
      </c>
      <c r="F963" t="inlineStr">
        <is>
          <t>https://portal.dnb.de/opac.htm?method=simpleSearch&amp;cqlMode=true&amp;query=idn%3D1066963126</t>
        </is>
      </c>
      <c r="G963" t="inlineStr">
        <is>
          <t>III 95, 11</t>
        </is>
      </c>
      <c r="H963" t="inlineStr">
        <is>
          <t>III 95, 11</t>
        </is>
      </c>
      <c r="I963" t="inlineStr"/>
      <c r="J963" t="inlineStr"/>
      <c r="K963" t="inlineStr">
        <is>
          <t>bis 25 cm</t>
        </is>
      </c>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is>
          <t>G</t>
        </is>
      </c>
      <c r="AB963" t="inlineStr">
        <is>
          <t>x</t>
        </is>
      </c>
      <c r="AC963" t="inlineStr"/>
      <c r="AD963" t="inlineStr">
        <is>
          <t>h/E</t>
        </is>
      </c>
      <c r="AE963" t="inlineStr"/>
      <c r="AF963" t="inlineStr"/>
      <c r="AG963" t="inlineStr"/>
      <c r="AH963" t="inlineStr"/>
      <c r="AI963" t="inlineStr"/>
      <c r="AJ963" t="inlineStr">
        <is>
          <t>Pa</t>
        </is>
      </c>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is>
          <t>110</t>
        </is>
      </c>
      <c r="AY963" t="inlineStr"/>
      <c r="AZ963" t="inlineStr"/>
      <c r="BA963" t="inlineStr"/>
      <c r="BB963" t="inlineStr">
        <is>
          <t>n</t>
        </is>
      </c>
      <c r="BC963" t="n">
        <v>0</v>
      </c>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c r="CQ963" t="inlineStr"/>
      <c r="CR963" t="inlineStr"/>
      <c r="CS963" t="inlineStr"/>
      <c r="CT963" t="inlineStr"/>
      <c r="CU963" t="inlineStr"/>
    </row>
    <row r="964">
      <c r="A964" t="b">
        <v>1</v>
      </c>
      <c r="B964" t="n">
        <v>916</v>
      </c>
      <c r="C964" t="inlineStr">
        <is>
          <t>L-1507-169623483</t>
        </is>
      </c>
      <c r="D964" t="inlineStr">
        <is>
          <t>999891499</t>
        </is>
      </c>
      <c r="E964" t="inlineStr">
        <is>
          <t>Aal</t>
        </is>
      </c>
      <c r="F964" t="inlineStr">
        <is>
          <t>https://portal.dnb.de/opac.htm?method=simpleSearch&amp;cqlMode=true&amp;query=idn%3D999891499</t>
        </is>
      </c>
      <c r="G964" t="inlineStr">
        <is>
          <t>III 95, 11 a</t>
        </is>
      </c>
      <c r="H964" t="inlineStr">
        <is>
          <t>III 95, 11a</t>
        </is>
      </c>
      <c r="I964" t="inlineStr"/>
      <c r="J964" t="inlineStr"/>
      <c r="K964" t="inlineStr">
        <is>
          <t>bis 35 cm</t>
        </is>
      </c>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is>
          <t>Pg</t>
        </is>
      </c>
      <c r="AB964" t="inlineStr"/>
      <c r="AC964" t="inlineStr">
        <is>
          <t>x</t>
        </is>
      </c>
      <c r="AD964" t="inlineStr">
        <is>
          <t>h</t>
        </is>
      </c>
      <c r="AE964" t="inlineStr"/>
      <c r="AF964" t="inlineStr"/>
      <c r="AG964" t="inlineStr"/>
      <c r="AH964" t="inlineStr"/>
      <c r="AI964" t="inlineStr"/>
      <c r="AJ964" t="inlineStr">
        <is>
          <t>Pa</t>
        </is>
      </c>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is>
          <t>110</t>
        </is>
      </c>
      <c r="AY964" t="inlineStr"/>
      <c r="AZ964" t="inlineStr">
        <is>
          <t>x</t>
        </is>
      </c>
      <c r="BA964" t="inlineStr"/>
      <c r="BB964" t="inlineStr">
        <is>
          <t>n</t>
        </is>
      </c>
      <c r="BC964" t="n">
        <v>0</v>
      </c>
      <c r="BD964" t="inlineStr"/>
      <c r="BE964" t="inlineStr"/>
      <c r="BF964" t="inlineStr">
        <is>
          <t>x sauer</t>
        </is>
      </c>
      <c r="BG964" t="inlineStr"/>
      <c r="BH964" t="inlineStr"/>
      <c r="BI964" t="inlineStr"/>
      <c r="BJ964" t="inlineStr">
        <is>
          <t>x</t>
        </is>
      </c>
      <c r="BK964" t="inlineStr"/>
      <c r="BL964" t="inlineStr"/>
      <c r="BM964" t="inlineStr">
        <is>
          <t>Box (sperrt)</t>
        </is>
      </c>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c r="CU964" t="inlineStr"/>
    </row>
    <row r="965">
      <c r="A965" t="b">
        <v>1</v>
      </c>
      <c r="B965" t="n">
        <v>917</v>
      </c>
      <c r="C965" t="inlineStr">
        <is>
          <t>L-1503-169616517</t>
        </is>
      </c>
      <c r="D965" t="inlineStr">
        <is>
          <t>999884867</t>
        </is>
      </c>
      <c r="E965" t="inlineStr">
        <is>
          <t>Aal</t>
        </is>
      </c>
      <c r="F965" t="inlineStr">
        <is>
          <t>https://portal.dnb.de/opac.htm?method=simpleSearch&amp;cqlMode=true&amp;query=idn%3D999884867</t>
        </is>
      </c>
      <c r="G965" t="inlineStr">
        <is>
          <t>III 95, 11 b</t>
        </is>
      </c>
      <c r="H965" t="inlineStr">
        <is>
          <t>III 95, 11b</t>
        </is>
      </c>
      <c r="I965" t="inlineStr"/>
      <c r="J965" t="inlineStr"/>
      <c r="K965" t="inlineStr">
        <is>
          <t>bis 25 cm</t>
        </is>
      </c>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is>
          <t>HD</t>
        </is>
      </c>
      <c r="AB965" t="inlineStr"/>
      <c r="AC965" t="inlineStr">
        <is>
          <t>x</t>
        </is>
      </c>
      <c r="AD965" t="inlineStr">
        <is>
          <t>f</t>
        </is>
      </c>
      <c r="AE965" t="inlineStr"/>
      <c r="AF965" t="inlineStr"/>
      <c r="AG965" t="inlineStr"/>
      <c r="AH965" t="inlineStr"/>
      <c r="AI965" t="inlineStr"/>
      <c r="AJ965" t="inlineStr">
        <is>
          <t>Pa</t>
        </is>
      </c>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is>
          <t>110</t>
        </is>
      </c>
      <c r="AY965" t="inlineStr"/>
      <c r="AZ965" t="inlineStr"/>
      <c r="BA965" t="inlineStr"/>
      <c r="BB965" t="inlineStr">
        <is>
          <t>n</t>
        </is>
      </c>
      <c r="BC965" t="n">
        <v>0</v>
      </c>
      <c r="BD965" t="inlineStr"/>
      <c r="BE965" t="inlineStr">
        <is>
          <t>Gewebe</t>
        </is>
      </c>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row>
    <row r="966">
      <c r="A966" t="b">
        <v>1</v>
      </c>
      <c r="B966" t="n">
        <v>880</v>
      </c>
      <c r="C966" t="inlineStr">
        <is>
          <t>L-1511-315467916</t>
        </is>
      </c>
      <c r="D966" t="inlineStr">
        <is>
          <t>1066940134</t>
        </is>
      </c>
      <c r="E966" t="inlineStr">
        <is>
          <t>Aaf</t>
        </is>
      </c>
      <c r="F966" t="inlineStr">
        <is>
          <t>https://portal.dnb.de/opac.htm?method=simpleSearch&amp;cqlMode=true&amp;query=idn%3D1066940134</t>
        </is>
      </c>
      <c r="G966" t="inlineStr">
        <is>
          <t>III 95, 12</t>
        </is>
      </c>
      <c r="H966" t="inlineStr">
        <is>
          <t>III 95, 12</t>
        </is>
      </c>
      <c r="I966" t="inlineStr"/>
      <c r="J966" t="inlineStr"/>
      <c r="K966" t="inlineStr">
        <is>
          <t>bis 35 cm</t>
        </is>
      </c>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is>
          <t>Pg</t>
        </is>
      </c>
      <c r="AB966" t="inlineStr"/>
      <c r="AC966" t="inlineStr">
        <is>
          <t>x</t>
        </is>
      </c>
      <c r="AD966" t="inlineStr">
        <is>
          <t>h/E</t>
        </is>
      </c>
      <c r="AE966" t="inlineStr"/>
      <c r="AF966" t="inlineStr"/>
      <c r="AG966" t="inlineStr"/>
      <c r="AH966" t="inlineStr"/>
      <c r="AI966" t="inlineStr"/>
      <c r="AJ966" t="inlineStr">
        <is>
          <t>Pa</t>
        </is>
      </c>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is>
          <t>110</t>
        </is>
      </c>
      <c r="AY966" t="inlineStr"/>
      <c r="AZ966" t="inlineStr"/>
      <c r="BA966" t="inlineStr"/>
      <c r="BB966" t="inlineStr">
        <is>
          <t>n</t>
        </is>
      </c>
      <c r="BC966" t="n">
        <v>0</v>
      </c>
      <c r="BD966" t="inlineStr"/>
      <c r="BE966" t="inlineStr">
        <is>
          <t>Gewebe</t>
        </is>
      </c>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row>
    <row r="967">
      <c r="A967" t="b">
        <v>1</v>
      </c>
      <c r="B967" t="n">
        <v>881</v>
      </c>
      <c r="C967" t="inlineStr">
        <is>
          <t>L-1513-161493610</t>
        </is>
      </c>
      <c r="D967" t="inlineStr">
        <is>
          <t>995967695</t>
        </is>
      </c>
      <c r="E967" t="inlineStr">
        <is>
          <t>Aal</t>
        </is>
      </c>
      <c r="F967" t="inlineStr">
        <is>
          <t>https://portal.dnb.de/opac.htm?method=simpleSearch&amp;cqlMode=true&amp;query=idn%3D995967695</t>
        </is>
      </c>
      <c r="G967" t="inlineStr">
        <is>
          <t>III 95, 13</t>
        </is>
      </c>
      <c r="H967" t="inlineStr">
        <is>
          <t>III 95, 13</t>
        </is>
      </c>
      <c r="I967" t="inlineStr"/>
      <c r="J967" t="inlineStr"/>
      <c r="K967" t="inlineStr">
        <is>
          <t>bis 25 cm</t>
        </is>
      </c>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is>
          <t>G</t>
        </is>
      </c>
      <c r="AB967" t="inlineStr"/>
      <c r="AC967" t="inlineStr"/>
      <c r="AD967" t="inlineStr">
        <is>
          <t>h/E</t>
        </is>
      </c>
      <c r="AE967" t="inlineStr"/>
      <c r="AF967" t="inlineStr"/>
      <c r="AG967" t="inlineStr"/>
      <c r="AH967" t="inlineStr"/>
      <c r="AI967" t="inlineStr"/>
      <c r="AJ967" t="inlineStr">
        <is>
          <t>Pa</t>
        </is>
      </c>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is>
          <t>110</t>
        </is>
      </c>
      <c r="AY967" t="inlineStr"/>
      <c r="AZ967" t="inlineStr"/>
      <c r="BA967" t="inlineStr"/>
      <c r="BB967" t="inlineStr">
        <is>
          <t>n</t>
        </is>
      </c>
      <c r="BC967" t="n">
        <v>0</v>
      </c>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c r="CQ967" t="inlineStr"/>
      <c r="CR967" t="inlineStr"/>
      <c r="CS967" t="inlineStr"/>
      <c r="CT967" t="inlineStr"/>
      <c r="CU967" t="inlineStr"/>
    </row>
    <row r="968">
      <c r="A968" t="b">
        <v>1</v>
      </c>
      <c r="B968" t="n">
        <v>882</v>
      </c>
      <c r="C968" t="inlineStr">
        <is>
          <t>L-1513-170717194</t>
        </is>
      </c>
      <c r="D968" t="inlineStr">
        <is>
          <t>1000489035</t>
        </is>
      </c>
      <c r="E968" t="inlineStr">
        <is>
          <t>Aal</t>
        </is>
      </c>
      <c r="F968" t="inlineStr">
        <is>
          <t>https://portal.dnb.de/opac.htm?method=simpleSearch&amp;cqlMode=true&amp;query=idn%3D1000489035</t>
        </is>
      </c>
      <c r="G968" t="inlineStr">
        <is>
          <t>III 95, 13 (angebunden)</t>
        </is>
      </c>
      <c r="H968" t="inlineStr">
        <is>
          <t>III 95, 13</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n">
        <v>0</v>
      </c>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c r="CQ968" t="inlineStr"/>
      <c r="CR968" t="inlineStr"/>
      <c r="CS968" t="inlineStr"/>
      <c r="CT968" t="inlineStr"/>
      <c r="CU968" t="inlineStr"/>
    </row>
    <row r="969">
      <c r="A969" t="b">
        <v>1</v>
      </c>
      <c r="B969" t="n">
        <v>918</v>
      </c>
      <c r="C969" t="inlineStr">
        <is>
          <t>L-1513-16149370X</t>
        </is>
      </c>
      <c r="D969" t="inlineStr">
        <is>
          <t>995967695</t>
        </is>
      </c>
      <c r="E969" t="inlineStr">
        <is>
          <t>Aal</t>
        </is>
      </c>
      <c r="F969" t="inlineStr">
        <is>
          <t>https://portal.dnb.de/opac.htm?method=simpleSearch&amp;cqlMode=true&amp;query=idn%3D995967695</t>
        </is>
      </c>
      <c r="G969" t="inlineStr">
        <is>
          <t>III 95, 13/a</t>
        </is>
      </c>
      <c r="H969" t="inlineStr">
        <is>
          <t>III 95, 13/a</t>
        </is>
      </c>
      <c r="I969" t="inlineStr"/>
      <c r="J969" t="inlineStr"/>
      <c r="K969" t="inlineStr">
        <is>
          <t>bis 25 cm</t>
        </is>
      </c>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is>
          <t>HD</t>
        </is>
      </c>
      <c r="AB969" t="inlineStr"/>
      <c r="AC969" t="inlineStr">
        <is>
          <t>x</t>
        </is>
      </c>
      <c r="AD969" t="inlineStr">
        <is>
          <t>f</t>
        </is>
      </c>
      <c r="AE969" t="inlineStr"/>
      <c r="AF969" t="inlineStr"/>
      <c r="AG969" t="inlineStr"/>
      <c r="AH969" t="inlineStr"/>
      <c r="AI969" t="inlineStr"/>
      <c r="AJ969" t="inlineStr">
        <is>
          <t>Pa</t>
        </is>
      </c>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is>
          <t>110</t>
        </is>
      </c>
      <c r="AY969" t="inlineStr"/>
      <c r="AZ969" t="inlineStr"/>
      <c r="BA969" t="inlineStr"/>
      <c r="BB969" t="inlineStr">
        <is>
          <t>n</t>
        </is>
      </c>
      <c r="BC969" t="n">
        <v>0</v>
      </c>
      <c r="BD969" t="inlineStr"/>
      <c r="BE969" t="inlineStr">
        <is>
          <t>Gewebe</t>
        </is>
      </c>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c r="CQ969" t="inlineStr"/>
      <c r="CR969" t="inlineStr"/>
      <c r="CS969" t="inlineStr"/>
      <c r="CT969" t="inlineStr"/>
      <c r="CU969" t="inlineStr"/>
    </row>
    <row r="970">
      <c r="A970" t="b">
        <v>0</v>
      </c>
      <c r="B970" t="n">
        <v>883</v>
      </c>
      <c r="C970" t="inlineStr">
        <is>
          <t>L-1516-315465034</t>
        </is>
      </c>
      <c r="D970" t="inlineStr">
        <is>
          <t>1066937214</t>
        </is>
      </c>
      <c r="E970" t="inlineStr"/>
      <c r="F970" t="inlineStr">
        <is>
          <t>https://portal.dnb.de/opac.htm?method=simpleSearch&amp;cqlMode=true&amp;query=idn%3D1066937214</t>
        </is>
      </c>
      <c r="G970" t="inlineStr">
        <is>
          <t>III 95, 14</t>
        </is>
      </c>
      <c r="H970" t="inlineStr"/>
      <c r="I970" t="inlineStr"/>
      <c r="J970" t="inlineStr"/>
      <c r="K970" t="inlineStr">
        <is>
          <t>bis 35 cm</t>
        </is>
      </c>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is>
          <t>HD</t>
        </is>
      </c>
      <c r="AB970" t="inlineStr">
        <is>
          <t>x</t>
        </is>
      </c>
      <c r="AC970" t="inlineStr"/>
      <c r="AD970" t="inlineStr">
        <is>
          <t>f</t>
        </is>
      </c>
      <c r="AE970" t="inlineStr"/>
      <c r="AF970" t="inlineStr"/>
      <c r="AG970" t="inlineStr"/>
      <c r="AH970" t="inlineStr"/>
      <c r="AI970" t="inlineStr"/>
      <c r="AJ970" t="inlineStr">
        <is>
          <t>Pa</t>
        </is>
      </c>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is>
          <t>110</t>
        </is>
      </c>
      <c r="AY970" t="inlineStr"/>
      <c r="AZ970" t="inlineStr"/>
      <c r="BA970" t="inlineStr"/>
      <c r="BB970" t="inlineStr">
        <is>
          <t>n</t>
        </is>
      </c>
      <c r="BC970" t="n">
        <v>0</v>
      </c>
      <c r="BD970" t="inlineStr"/>
      <c r="BE970" t="inlineStr"/>
      <c r="BF970" t="inlineStr"/>
      <c r="BG970" t="inlineStr">
        <is>
          <t>x</t>
        </is>
      </c>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c r="CU970" t="inlineStr"/>
    </row>
    <row r="971">
      <c r="A971" t="b">
        <v>1</v>
      </c>
      <c r="B971" t="n">
        <v>919</v>
      </c>
      <c r="C971" t="inlineStr">
        <is>
          <t>L-1517-165577657</t>
        </is>
      </c>
      <c r="D971" t="inlineStr">
        <is>
          <t>99810082X</t>
        </is>
      </c>
      <c r="E971" t="inlineStr">
        <is>
          <t>Aal</t>
        </is>
      </c>
      <c r="F971" t="inlineStr">
        <is>
          <t>https://portal.dnb.de/opac.htm?method=simpleSearch&amp;cqlMode=true&amp;query=idn%3D99810082X</t>
        </is>
      </c>
      <c r="G971" t="inlineStr">
        <is>
          <t>III 95, 14 a</t>
        </is>
      </c>
      <c r="H971" t="inlineStr">
        <is>
          <t>III 95, 14 a</t>
        </is>
      </c>
      <c r="I971" t="inlineStr"/>
      <c r="J971" t="inlineStr"/>
      <c r="K971" t="inlineStr">
        <is>
          <t>bis 25 cm</t>
        </is>
      </c>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is>
          <t>HPg</t>
        </is>
      </c>
      <c r="AB971" t="inlineStr"/>
      <c r="AC971" t="inlineStr"/>
      <c r="AD971" t="inlineStr">
        <is>
          <t>h/E</t>
        </is>
      </c>
      <c r="AE971" t="inlineStr"/>
      <c r="AF971" t="inlineStr"/>
      <c r="AG971" t="inlineStr"/>
      <c r="AH971" t="inlineStr"/>
      <c r="AI971" t="inlineStr"/>
      <c r="AJ971" t="inlineStr">
        <is>
          <t>Pa</t>
        </is>
      </c>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is>
          <t>110</t>
        </is>
      </c>
      <c r="AY971" t="inlineStr"/>
      <c r="AZ971" t="inlineStr"/>
      <c r="BA971" t="inlineStr"/>
      <c r="BB971" t="inlineStr">
        <is>
          <t>n</t>
        </is>
      </c>
      <c r="BC971" t="n">
        <v>0</v>
      </c>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row>
    <row r="972">
      <c r="A972" t="b">
        <v>1</v>
      </c>
      <c r="B972" t="n">
        <v>920</v>
      </c>
      <c r="C972" t="inlineStr">
        <is>
          <t>L-1516-155603256</t>
        </is>
      </c>
      <c r="D972" t="inlineStr">
        <is>
          <t>994401965</t>
        </is>
      </c>
      <c r="E972" t="inlineStr">
        <is>
          <t>Aal</t>
        </is>
      </c>
      <c r="F972" t="inlineStr">
        <is>
          <t>https://portal.dnb.de/opac.htm?method=simpleSearch&amp;cqlMode=true&amp;query=idn%3D994401965</t>
        </is>
      </c>
      <c r="G972" t="inlineStr">
        <is>
          <t>III 95, 14/b</t>
        </is>
      </c>
      <c r="H972" t="inlineStr">
        <is>
          <t>III 95, 14/b</t>
        </is>
      </c>
      <c r="I972" t="inlineStr"/>
      <c r="J972" t="inlineStr"/>
      <c r="K972" t="inlineStr">
        <is>
          <t>bis 25 cm</t>
        </is>
      </c>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is>
          <t>HD</t>
        </is>
      </c>
      <c r="AB972" t="inlineStr"/>
      <c r="AC972" t="inlineStr">
        <is>
          <t>x</t>
        </is>
      </c>
      <c r="AD972" t="inlineStr">
        <is>
          <t>f</t>
        </is>
      </c>
      <c r="AE972" t="inlineStr"/>
      <c r="AF972" t="inlineStr"/>
      <c r="AG972" t="inlineStr"/>
      <c r="AH972" t="inlineStr"/>
      <c r="AI972" t="inlineStr"/>
      <c r="AJ972" t="inlineStr">
        <is>
          <t>Pa</t>
        </is>
      </c>
      <c r="AK972" t="inlineStr"/>
      <c r="AL972" t="inlineStr"/>
      <c r="AM972" t="inlineStr"/>
      <c r="AN972" t="inlineStr"/>
      <c r="AO972" t="inlineStr">
        <is>
          <t>x</t>
        </is>
      </c>
      <c r="AP972" t="inlineStr"/>
      <c r="AQ972" t="inlineStr"/>
      <c r="AR972" t="inlineStr"/>
      <c r="AS972" t="inlineStr"/>
      <c r="AT972" t="inlineStr"/>
      <c r="AU972" t="inlineStr"/>
      <c r="AV972" t="inlineStr"/>
      <c r="AW972" t="inlineStr"/>
      <c r="AX972" t="inlineStr">
        <is>
          <t>110</t>
        </is>
      </c>
      <c r="AY972" t="inlineStr"/>
      <c r="AZ972" t="inlineStr"/>
      <c r="BA972" t="inlineStr"/>
      <c r="BB972" t="inlineStr">
        <is>
          <t>n</t>
        </is>
      </c>
      <c r="BC972" t="n">
        <v>0</v>
      </c>
      <c r="BD972" t="inlineStr"/>
      <c r="BE972" t="inlineStr">
        <is>
          <t>Gewebe</t>
        </is>
      </c>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c r="CU972" t="inlineStr"/>
    </row>
    <row r="973">
      <c r="A973" t="b">
        <v>1</v>
      </c>
      <c r="B973" t="n">
        <v>884</v>
      </c>
      <c r="C973" t="inlineStr">
        <is>
          <t>L-1519-315219564</t>
        </is>
      </c>
      <c r="D973" t="inlineStr">
        <is>
          <t>1066799520</t>
        </is>
      </c>
      <c r="E973" t="inlineStr">
        <is>
          <t>Aaf</t>
        </is>
      </c>
      <c r="F973" t="inlineStr">
        <is>
          <t>https://portal.dnb.de/opac.htm?method=simpleSearch&amp;cqlMode=true&amp;query=idn%3D1066799520</t>
        </is>
      </c>
      <c r="G973" t="inlineStr">
        <is>
          <t>III 95, 15</t>
        </is>
      </c>
      <c r="H973" t="inlineStr">
        <is>
          <t>III 95, 15</t>
        </is>
      </c>
      <c r="I973" t="inlineStr"/>
      <c r="J973" t="inlineStr"/>
      <c r="K973" t="inlineStr">
        <is>
          <t>bis 25 cm</t>
        </is>
      </c>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is>
          <t>G</t>
        </is>
      </c>
      <c r="AB973" t="inlineStr"/>
      <c r="AC973" t="inlineStr"/>
      <c r="AD973" t="inlineStr">
        <is>
          <t>h/E</t>
        </is>
      </c>
      <c r="AE973" t="inlineStr"/>
      <c r="AF973" t="inlineStr"/>
      <c r="AG973" t="inlineStr"/>
      <c r="AH973" t="inlineStr"/>
      <c r="AI973" t="inlineStr"/>
      <c r="AJ973" t="inlineStr">
        <is>
          <t>Pa</t>
        </is>
      </c>
      <c r="AK973" t="inlineStr">
        <is>
          <t>x</t>
        </is>
      </c>
      <c r="AL973" t="inlineStr"/>
      <c r="AM973" t="inlineStr"/>
      <c r="AN973" t="inlineStr"/>
      <c r="AO973" t="inlineStr"/>
      <c r="AP973" t="inlineStr"/>
      <c r="AQ973" t="inlineStr"/>
      <c r="AR973" t="inlineStr"/>
      <c r="AS973" t="inlineStr"/>
      <c r="AT973" t="inlineStr"/>
      <c r="AU973" t="inlineStr"/>
      <c r="AV973" t="inlineStr"/>
      <c r="AW973" t="inlineStr"/>
      <c r="AX973" t="inlineStr">
        <is>
          <t>110</t>
        </is>
      </c>
      <c r="AY973" t="inlineStr"/>
      <c r="AZ973" t="inlineStr"/>
      <c r="BA973" t="inlineStr"/>
      <c r="BB973" t="inlineStr">
        <is>
          <t>n</t>
        </is>
      </c>
      <c r="BC973" t="n">
        <v>0</v>
      </c>
      <c r="BD973" t="inlineStr"/>
      <c r="BE973" t="inlineStr"/>
      <c r="BF973" t="inlineStr"/>
      <c r="BG973" t="inlineStr">
        <is>
          <t>x</t>
        </is>
      </c>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row>
    <row r="974">
      <c r="A974" t="b">
        <v>1</v>
      </c>
      <c r="B974" t="n">
        <v>885</v>
      </c>
      <c r="C974" t="inlineStr">
        <is>
          <t>L-1519-315493003</t>
        </is>
      </c>
      <c r="D974" t="inlineStr">
        <is>
          <t>1066962650</t>
        </is>
      </c>
      <c r="E974" t="inlineStr">
        <is>
          <t>Aaf</t>
        </is>
      </c>
      <c r="F974" t="inlineStr">
        <is>
          <t>https://portal.dnb.de/opac.htm?method=simpleSearch&amp;cqlMode=true&amp;query=idn%3D1066962650</t>
        </is>
      </c>
      <c r="G974" t="inlineStr">
        <is>
          <t>III 95, 16</t>
        </is>
      </c>
      <c r="H974" t="inlineStr">
        <is>
          <t>III 95, 16</t>
        </is>
      </c>
      <c r="I974" t="inlineStr"/>
      <c r="J974" t="inlineStr"/>
      <c r="K974" t="inlineStr">
        <is>
          <t>bis 25 cm</t>
        </is>
      </c>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is>
          <t>G</t>
        </is>
      </c>
      <c r="AB974" t="inlineStr"/>
      <c r="AC974" t="inlineStr"/>
      <c r="AD974" t="inlineStr">
        <is>
          <t>h/E</t>
        </is>
      </c>
      <c r="AE974" t="inlineStr"/>
      <c r="AF974" t="inlineStr"/>
      <c r="AG974" t="inlineStr"/>
      <c r="AH974" t="inlineStr"/>
      <c r="AI974" t="inlineStr"/>
      <c r="AJ974" t="inlineStr">
        <is>
          <t>Pa</t>
        </is>
      </c>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is>
          <t>110</t>
        </is>
      </c>
      <c r="AY974" t="inlineStr"/>
      <c r="AZ974" t="inlineStr"/>
      <c r="BA974" t="inlineStr"/>
      <c r="BB974" t="inlineStr">
        <is>
          <t>ja vor</t>
        </is>
      </c>
      <c r="BC974" t="n">
        <v>1</v>
      </c>
      <c r="BD974" t="inlineStr"/>
      <c r="BE974" t="inlineStr"/>
      <c r="BF974" t="inlineStr"/>
      <c r="BG974" t="inlineStr"/>
      <c r="BH974" t="inlineStr"/>
      <c r="BI974" t="inlineStr"/>
      <c r="BJ974" t="inlineStr"/>
      <c r="BK974" t="inlineStr"/>
      <c r="BL974" t="inlineStr"/>
      <c r="BM974" t="inlineStr"/>
      <c r="BN974" t="inlineStr"/>
      <c r="BO974" t="inlineStr"/>
      <c r="BP974" t="inlineStr">
        <is>
          <t>x</t>
        </is>
      </c>
      <c r="BQ974" t="inlineStr"/>
      <c r="BR974" t="inlineStr"/>
      <c r="BS974" t="inlineStr"/>
      <c r="BT974" t="inlineStr"/>
      <c r="BU974" t="inlineStr"/>
      <c r="BV974" t="inlineStr"/>
      <c r="BW974" t="inlineStr"/>
      <c r="BX974" t="inlineStr"/>
      <c r="BY974" t="inlineStr"/>
      <c r="BZ974" t="inlineStr"/>
      <c r="CA974" t="n">
        <v>1</v>
      </c>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c r="CU974" t="inlineStr"/>
    </row>
    <row r="975">
      <c r="A975" t="b">
        <v>1</v>
      </c>
      <c r="B975" t="n">
        <v>886</v>
      </c>
      <c r="C975" t="inlineStr">
        <is>
          <t>L-1521-315469374</t>
        </is>
      </c>
      <c r="D975" t="inlineStr">
        <is>
          <t>1066941718</t>
        </is>
      </c>
      <c r="E975" t="inlineStr">
        <is>
          <t>Aaf</t>
        </is>
      </c>
      <c r="F975" t="inlineStr">
        <is>
          <t>https://portal.dnb.de/opac.htm?method=simpleSearch&amp;cqlMode=true&amp;query=idn%3D1066941718</t>
        </is>
      </c>
      <c r="G975" t="inlineStr">
        <is>
          <t>III 95, 17</t>
        </is>
      </c>
      <c r="H975" t="inlineStr">
        <is>
          <t>III 95, 17</t>
        </is>
      </c>
      <c r="I975" t="inlineStr"/>
      <c r="J975" t="inlineStr"/>
      <c r="K975" t="inlineStr">
        <is>
          <t>bis 25 cm</t>
        </is>
      </c>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is>
          <t>HD</t>
        </is>
      </c>
      <c r="AB975" t="inlineStr"/>
      <c r="AC975" t="inlineStr">
        <is>
          <t>x</t>
        </is>
      </c>
      <c r="AD975" t="inlineStr">
        <is>
          <t>f</t>
        </is>
      </c>
      <c r="AE975" t="inlineStr"/>
      <c r="AF975" t="inlineStr"/>
      <c r="AG975" t="inlineStr"/>
      <c r="AH975" t="inlineStr"/>
      <c r="AI975" t="inlineStr"/>
      <c r="AJ975" t="inlineStr">
        <is>
          <t>Pa</t>
        </is>
      </c>
      <c r="AK975" t="inlineStr"/>
      <c r="AL975" t="inlineStr"/>
      <c r="AM975" t="inlineStr"/>
      <c r="AN975" t="inlineStr"/>
      <c r="AO975" t="inlineStr">
        <is>
          <t>x</t>
        </is>
      </c>
      <c r="AP975" t="inlineStr"/>
      <c r="AQ975" t="inlineStr"/>
      <c r="AR975" t="inlineStr"/>
      <c r="AS975" t="inlineStr"/>
      <c r="AT975" t="inlineStr"/>
      <c r="AU975" t="inlineStr"/>
      <c r="AV975" t="inlineStr"/>
      <c r="AW975" t="inlineStr"/>
      <c r="AX975" t="inlineStr">
        <is>
          <t>80</t>
        </is>
      </c>
      <c r="AY975" t="inlineStr"/>
      <c r="AZ975" t="inlineStr"/>
      <c r="BA975" t="inlineStr"/>
      <c r="BB975" t="inlineStr">
        <is>
          <t>n</t>
        </is>
      </c>
      <c r="BC975" t="n">
        <v>0</v>
      </c>
      <c r="BD975" t="inlineStr"/>
      <c r="BE975" t="inlineStr"/>
      <c r="BF975" t="inlineStr">
        <is>
          <t>x</t>
        </is>
      </c>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c r="CQ975" t="inlineStr"/>
      <c r="CR975" t="inlineStr"/>
      <c r="CS975" t="inlineStr"/>
      <c r="CT975" t="inlineStr"/>
      <c r="CU975" t="inlineStr"/>
    </row>
    <row r="976">
      <c r="A976" t="b">
        <v>1</v>
      </c>
      <c r="B976" t="n">
        <v>921</v>
      </c>
      <c r="C976" t="inlineStr">
        <is>
          <t>L-1521-177021292</t>
        </is>
      </c>
      <c r="D976" t="inlineStr">
        <is>
          <t>1002318963</t>
        </is>
      </c>
      <c r="E976" t="inlineStr">
        <is>
          <t>Aal</t>
        </is>
      </c>
      <c r="F976" t="inlineStr">
        <is>
          <t>https://portal.dnb.de/opac.htm?method=simpleSearch&amp;cqlMode=true&amp;query=idn%3D1002318963</t>
        </is>
      </c>
      <c r="G976" t="inlineStr">
        <is>
          <t>III 95, 17 a</t>
        </is>
      </c>
      <c r="H976" t="inlineStr">
        <is>
          <t>III 95, 17a</t>
        </is>
      </c>
      <c r="I976" t="inlineStr"/>
      <c r="J976" t="inlineStr"/>
      <c r="K976" t="inlineStr">
        <is>
          <t>bis 25 cm</t>
        </is>
      </c>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is>
          <t>Pa</t>
        </is>
      </c>
      <c r="AB976" t="inlineStr"/>
      <c r="AC976" t="inlineStr"/>
      <c r="AD976" t="inlineStr">
        <is>
          <t>h/E</t>
        </is>
      </c>
      <c r="AE976" t="inlineStr"/>
      <c r="AF976" t="inlineStr"/>
      <c r="AG976" t="inlineStr"/>
      <c r="AH976" t="inlineStr"/>
      <c r="AI976" t="inlineStr"/>
      <c r="AJ976" t="inlineStr">
        <is>
          <t>Pa</t>
        </is>
      </c>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is>
          <t>110</t>
        </is>
      </c>
      <c r="AY976" t="inlineStr"/>
      <c r="AZ976" t="inlineStr"/>
      <c r="BA976" t="inlineStr"/>
      <c r="BB976" t="inlineStr">
        <is>
          <t>n</t>
        </is>
      </c>
      <c r="BC976" t="n">
        <v>0</v>
      </c>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c r="CQ976" t="inlineStr"/>
      <c r="CR976" t="inlineStr"/>
      <c r="CS976" t="inlineStr"/>
      <c r="CT976" t="inlineStr"/>
      <c r="CU976" t="inlineStr"/>
    </row>
    <row r="977">
      <c r="A977" t="b">
        <v>1</v>
      </c>
      <c r="B977" t="n">
        <v>922</v>
      </c>
      <c r="C977" t="inlineStr">
        <is>
          <t>L-1521-177021284</t>
        </is>
      </c>
      <c r="D977" t="inlineStr">
        <is>
          <t>1002318963</t>
        </is>
      </c>
      <c r="E977" t="inlineStr">
        <is>
          <t>Aal</t>
        </is>
      </c>
      <c r="F977" t="inlineStr">
        <is>
          <t>https://portal.dnb.de/opac.htm?method=simpleSearch&amp;cqlMode=true&amp;query=idn%3D1002318963</t>
        </is>
      </c>
      <c r="G977" t="inlineStr">
        <is>
          <t>III 95, 17 a</t>
        </is>
      </c>
      <c r="H977" t="inlineStr">
        <is>
          <t>III 95, 17a</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n">
        <v>0</v>
      </c>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c r="CU977" t="inlineStr"/>
    </row>
    <row r="978">
      <c r="A978" t="b">
        <v>0</v>
      </c>
      <c r="B978" t="inlineStr"/>
      <c r="C978" t="inlineStr"/>
      <c r="D978" t="inlineStr"/>
      <c r="E978" t="inlineStr"/>
      <c r="F978" t="inlineStr"/>
      <c r="G978" t="inlineStr">
        <is>
          <t>III 95, 17 b</t>
        </is>
      </c>
      <c r="H978" t="inlineStr"/>
      <c r="I978" t="inlineStr"/>
      <c r="J978" t="inlineStr"/>
      <c r="K978" t="inlineStr">
        <is>
          <t>bis 25 cm</t>
        </is>
      </c>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is>
          <t>HPg</t>
        </is>
      </c>
      <c r="AB978" t="inlineStr"/>
      <c r="AC978" t="inlineStr"/>
      <c r="AD978" t="inlineStr">
        <is>
          <t>h/E</t>
        </is>
      </c>
      <c r="AE978" t="inlineStr"/>
      <c r="AF978" t="inlineStr"/>
      <c r="AG978" t="inlineStr"/>
      <c r="AH978" t="inlineStr"/>
      <c r="AI978" t="inlineStr"/>
      <c r="AJ978" t="inlineStr">
        <is>
          <t>Pa</t>
        </is>
      </c>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is>
          <t>110</t>
        </is>
      </c>
      <c r="AY978" t="inlineStr"/>
      <c r="AZ978" t="inlineStr"/>
      <c r="BA978" t="inlineStr"/>
      <c r="BB978" t="inlineStr">
        <is>
          <t>n</t>
        </is>
      </c>
      <c r="BC978" t="n">
        <v>0</v>
      </c>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row>
    <row r="979">
      <c r="A979" t="b">
        <v>1</v>
      </c>
      <c r="B979" t="n">
        <v>887</v>
      </c>
      <c r="C979" t="inlineStr">
        <is>
          <t>L-1504-31549252X</t>
        </is>
      </c>
      <c r="D979" t="inlineStr">
        <is>
          <t>106696212X</t>
        </is>
      </c>
      <c r="E979" t="inlineStr">
        <is>
          <t>Aaf</t>
        </is>
      </c>
      <c r="F979" t="inlineStr">
        <is>
          <t>https://portal.dnb.de/opac.htm?method=simpleSearch&amp;cqlMode=true&amp;query=idn%3D106696212X</t>
        </is>
      </c>
      <c r="G979" t="inlineStr">
        <is>
          <t>III 95, 18</t>
        </is>
      </c>
      <c r="H979" t="inlineStr">
        <is>
          <t>III 95, 18</t>
        </is>
      </c>
      <c r="I979" t="inlineStr"/>
      <c r="J979" t="inlineStr"/>
      <c r="K979" t="inlineStr">
        <is>
          <t>bis 25 cm</t>
        </is>
      </c>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is>
          <t>Pg</t>
        </is>
      </c>
      <c r="AB979" t="inlineStr"/>
      <c r="AC979" t="inlineStr"/>
      <c r="AD979" t="inlineStr">
        <is>
          <t>h</t>
        </is>
      </c>
      <c r="AE979" t="inlineStr"/>
      <c r="AF979" t="inlineStr"/>
      <c r="AG979" t="inlineStr"/>
      <c r="AH979" t="inlineStr"/>
      <c r="AI979" t="inlineStr"/>
      <c r="AJ979" t="inlineStr">
        <is>
          <t>Pa</t>
        </is>
      </c>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is>
          <t>180</t>
        </is>
      </c>
      <c r="AY979" t="inlineStr"/>
      <c r="AZ979" t="inlineStr"/>
      <c r="BA979" t="inlineStr"/>
      <c r="BB979" t="inlineStr">
        <is>
          <t>n</t>
        </is>
      </c>
      <c r="BC979" t="n">
        <v>0</v>
      </c>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row>
    <row r="980">
      <c r="A980" t="b">
        <v>1</v>
      </c>
      <c r="B980" t="n">
        <v>888</v>
      </c>
      <c r="C980" t="inlineStr">
        <is>
          <t>L-1505-315332115</t>
        </is>
      </c>
      <c r="D980" t="inlineStr">
        <is>
          <t>1066874301</t>
        </is>
      </c>
      <c r="E980" t="inlineStr">
        <is>
          <t>Aaf</t>
        </is>
      </c>
      <c r="F980" t="inlineStr">
        <is>
          <t>https://portal.dnb.de/opac.htm?method=simpleSearch&amp;cqlMode=true&amp;query=idn%3D1066874301</t>
        </is>
      </c>
      <c r="G980" t="inlineStr">
        <is>
          <t>III 95, 19</t>
        </is>
      </c>
      <c r="H980" t="inlineStr">
        <is>
          <t>III 95, 19</t>
        </is>
      </c>
      <c r="I980" t="inlineStr"/>
      <c r="J980" t="inlineStr"/>
      <c r="K980" t="inlineStr">
        <is>
          <t>bis 35 cm</t>
        </is>
      </c>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is>
          <t>HL</t>
        </is>
      </c>
      <c r="AB980" t="inlineStr">
        <is>
          <t>x</t>
        </is>
      </c>
      <c r="AC980" t="inlineStr"/>
      <c r="AD980" t="inlineStr">
        <is>
          <t>h/E</t>
        </is>
      </c>
      <c r="AE980" t="inlineStr"/>
      <c r="AF980" t="inlineStr">
        <is>
          <t>x</t>
        </is>
      </c>
      <c r="AG980" t="inlineStr"/>
      <c r="AH980" t="inlineStr"/>
      <c r="AI980" t="inlineStr"/>
      <c r="AJ980" t="inlineStr">
        <is>
          <t>Pa</t>
        </is>
      </c>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is>
          <t>110</t>
        </is>
      </c>
      <c r="AY980" t="inlineStr"/>
      <c r="AZ980" t="inlineStr"/>
      <c r="BA980" t="inlineStr"/>
      <c r="BB980" t="inlineStr">
        <is>
          <t>n</t>
        </is>
      </c>
      <c r="BC980" t="n">
        <v>0</v>
      </c>
      <c r="BD980" t="inlineStr"/>
      <c r="BE980" t="inlineStr"/>
      <c r="BF980" t="inlineStr"/>
      <c r="BG980" t="inlineStr"/>
      <c r="BH980" t="inlineStr"/>
      <c r="BI980" t="inlineStr"/>
      <c r="BJ980" t="inlineStr"/>
      <c r="BK980" t="inlineStr"/>
      <c r="BL980" t="inlineStr"/>
      <c r="BM980" t="inlineStr">
        <is>
          <t>Umschlag (Leder pudert)</t>
        </is>
      </c>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c r="CU980" t="inlineStr"/>
    </row>
    <row r="981">
      <c r="A981" t="b">
        <v>1</v>
      </c>
      <c r="B981" t="n">
        <v>889</v>
      </c>
      <c r="C981" t="inlineStr">
        <is>
          <t>L-1513-315317884</t>
        </is>
      </c>
      <c r="D981" t="inlineStr">
        <is>
          <t>1066859175</t>
        </is>
      </c>
      <c r="E981" t="inlineStr">
        <is>
          <t>Aaf</t>
        </is>
      </c>
      <c r="F981" t="inlineStr">
        <is>
          <t>https://portal.dnb.de/opac.htm?method=simpleSearch&amp;cqlMode=true&amp;query=idn%3D1066859175</t>
        </is>
      </c>
      <c r="G981" t="inlineStr">
        <is>
          <t>III 95, 20</t>
        </is>
      </c>
      <c r="H981" t="inlineStr">
        <is>
          <t>III 95, 20</t>
        </is>
      </c>
      <c r="I981" t="inlineStr"/>
      <c r="J981" t="inlineStr"/>
      <c r="K981" t="inlineStr">
        <is>
          <t>bis 35 cm</t>
        </is>
      </c>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is>
          <t>Pg</t>
        </is>
      </c>
      <c r="AB981" t="inlineStr"/>
      <c r="AC981" t="inlineStr">
        <is>
          <t>x</t>
        </is>
      </c>
      <c r="AD981" t="inlineStr">
        <is>
          <t>h/E</t>
        </is>
      </c>
      <c r="AE981" t="inlineStr"/>
      <c r="AF981" t="inlineStr"/>
      <c r="AG981" t="inlineStr"/>
      <c r="AH981" t="inlineStr"/>
      <c r="AI981" t="inlineStr"/>
      <c r="AJ981" t="inlineStr">
        <is>
          <t>Pa</t>
        </is>
      </c>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is>
          <t>110</t>
        </is>
      </c>
      <c r="AY981" t="inlineStr"/>
      <c r="AZ981" t="inlineStr"/>
      <c r="BA981" t="inlineStr"/>
      <c r="BB981" t="inlineStr">
        <is>
          <t>n</t>
        </is>
      </c>
      <c r="BC981" t="n">
        <v>0</v>
      </c>
      <c r="BD981" t="inlineStr"/>
      <c r="BE981" t="inlineStr">
        <is>
          <t>Gewebe</t>
        </is>
      </c>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c r="CU981" t="inlineStr"/>
    </row>
    <row r="982">
      <c r="A982" t="b">
        <v>1</v>
      </c>
      <c r="B982" t="n">
        <v>890</v>
      </c>
      <c r="C982" t="inlineStr">
        <is>
          <t>L-1513-153914203</t>
        </is>
      </c>
      <c r="D982" t="inlineStr">
        <is>
          <t>993860303</t>
        </is>
      </c>
      <c r="E982" t="inlineStr">
        <is>
          <t>Aal</t>
        </is>
      </c>
      <c r="F982" t="inlineStr">
        <is>
          <t>https://portal.dnb.de/opac.htm?method=simpleSearch&amp;cqlMode=true&amp;query=idn%3D993860303</t>
        </is>
      </c>
      <c r="G982" t="inlineStr">
        <is>
          <t>III 95, 21</t>
        </is>
      </c>
      <c r="H982" t="inlineStr">
        <is>
          <t>III 95, 21</t>
        </is>
      </c>
      <c r="I982" t="inlineStr"/>
      <c r="J982" t="inlineStr"/>
      <c r="K982" t="inlineStr">
        <is>
          <t>bis 35 cm</t>
        </is>
      </c>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is>
          <t>HD</t>
        </is>
      </c>
      <c r="AB982" t="inlineStr"/>
      <c r="AC982" t="inlineStr"/>
      <c r="AD982" t="inlineStr">
        <is>
          <t>f</t>
        </is>
      </c>
      <c r="AE982" t="inlineStr"/>
      <c r="AF982" t="inlineStr"/>
      <c r="AG982" t="inlineStr"/>
      <c r="AH982" t="inlineStr"/>
      <c r="AI982" t="inlineStr"/>
      <c r="AJ982" t="inlineStr">
        <is>
          <t>Pa</t>
        </is>
      </c>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is>
          <t>110</t>
        </is>
      </c>
      <c r="AY982" t="inlineStr"/>
      <c r="AZ982" t="inlineStr"/>
      <c r="BA982" t="inlineStr"/>
      <c r="BB982" t="inlineStr">
        <is>
          <t>n</t>
        </is>
      </c>
      <c r="BC982" t="n">
        <v>0</v>
      </c>
      <c r="BD982" t="inlineStr"/>
      <c r="BE982" t="inlineStr"/>
      <c r="BF982" t="inlineStr"/>
      <c r="BG982" t="inlineStr">
        <is>
          <t>x</t>
        </is>
      </c>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row>
    <row r="983">
      <c r="A983" t="b">
        <v>1</v>
      </c>
      <c r="B983" t="n">
        <v>891</v>
      </c>
      <c r="C983" t="inlineStr">
        <is>
          <t>L-1510-31546884X</t>
        </is>
      </c>
      <c r="D983" t="inlineStr">
        <is>
          <t>1066941114</t>
        </is>
      </c>
      <c r="E983" t="inlineStr">
        <is>
          <t>Aaf</t>
        </is>
      </c>
      <c r="F983" t="inlineStr">
        <is>
          <t>https://portal.dnb.de/opac.htm?method=simpleSearch&amp;cqlMode=true&amp;query=idn%3D1066941114</t>
        </is>
      </c>
      <c r="G983" t="inlineStr">
        <is>
          <t>III 95, 22</t>
        </is>
      </c>
      <c r="H983" t="inlineStr">
        <is>
          <t>III 95, 22</t>
        </is>
      </c>
      <c r="I983" t="inlineStr"/>
      <c r="J983" t="inlineStr"/>
      <c r="K983" t="inlineStr">
        <is>
          <t>bis 25 cm</t>
        </is>
      </c>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is>
          <t>G</t>
        </is>
      </c>
      <c r="AB983" t="inlineStr"/>
      <c r="AC983" t="inlineStr"/>
      <c r="AD983" t="inlineStr">
        <is>
          <t>h/E</t>
        </is>
      </c>
      <c r="AE983" t="inlineStr"/>
      <c r="AF983" t="inlineStr"/>
      <c r="AG983" t="inlineStr"/>
      <c r="AH983" t="inlineStr"/>
      <c r="AI983" t="inlineStr"/>
      <c r="AJ983" t="inlineStr">
        <is>
          <t>Pa</t>
        </is>
      </c>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is>
          <t>110</t>
        </is>
      </c>
      <c r="AY983" t="inlineStr"/>
      <c r="AZ983" t="inlineStr"/>
      <c r="BA983" t="inlineStr"/>
      <c r="BB983" t="inlineStr">
        <is>
          <t>n</t>
        </is>
      </c>
      <c r="BC983" t="n">
        <v>0</v>
      </c>
      <c r="BD983" t="inlineStr"/>
      <c r="BE983" t="inlineStr"/>
      <c r="BF983" t="inlineStr"/>
      <c r="BG983" t="inlineStr">
        <is>
          <t>x</t>
        </is>
      </c>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row>
    <row r="984">
      <c r="A984" t="b">
        <v>1</v>
      </c>
      <c r="B984" t="n">
        <v>923</v>
      </c>
      <c r="C984" t="inlineStr">
        <is>
          <t>L-1508-16618859X</t>
        </is>
      </c>
      <c r="D984" t="inlineStr">
        <is>
          <t>998425532</t>
        </is>
      </c>
      <c r="E984" t="inlineStr">
        <is>
          <t>Aal</t>
        </is>
      </c>
      <c r="F984" t="inlineStr">
        <is>
          <t>https://portal.dnb.de/opac.htm?method=simpleSearch&amp;cqlMode=true&amp;query=idn%3D998425532</t>
        </is>
      </c>
      <c r="G984" t="inlineStr">
        <is>
          <t>III 95, 22 a</t>
        </is>
      </c>
      <c r="H984" t="inlineStr">
        <is>
          <t>III 95, 22a</t>
        </is>
      </c>
      <c r="I984" t="inlineStr"/>
      <c r="J984" t="inlineStr"/>
      <c r="K984" t="inlineStr">
        <is>
          <t>bis 35 cm</t>
        </is>
      </c>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is>
          <t>L</t>
        </is>
      </c>
      <c r="AB984" t="inlineStr"/>
      <c r="AC984" t="inlineStr">
        <is>
          <t>x</t>
        </is>
      </c>
      <c r="AD984" t="inlineStr">
        <is>
          <t>f</t>
        </is>
      </c>
      <c r="AE984" t="inlineStr"/>
      <c r="AF984" t="inlineStr"/>
      <c r="AG984" t="inlineStr"/>
      <c r="AH984" t="inlineStr"/>
      <c r="AI984" t="inlineStr"/>
      <c r="AJ984" t="inlineStr">
        <is>
          <t>Pa</t>
        </is>
      </c>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is>
          <t>110</t>
        </is>
      </c>
      <c r="AY984" t="inlineStr"/>
      <c r="AZ984" t="inlineStr"/>
      <c r="BA984" t="inlineStr"/>
      <c r="BB984" t="inlineStr">
        <is>
          <t>n</t>
        </is>
      </c>
      <c r="BC984" t="n">
        <v>0</v>
      </c>
      <c r="BD984" t="inlineStr"/>
      <c r="BE984" t="inlineStr">
        <is>
          <t>Gewebe</t>
        </is>
      </c>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row>
    <row r="985">
      <c r="A985" t="b">
        <v>1</v>
      </c>
      <c r="B985" t="n">
        <v>892</v>
      </c>
      <c r="C985" t="inlineStr">
        <is>
          <t>L-1511-315492260</t>
        </is>
      </c>
      <c r="D985" t="inlineStr">
        <is>
          <t>1066961867</t>
        </is>
      </c>
      <c r="E985" t="inlineStr">
        <is>
          <t>Aaf</t>
        </is>
      </c>
      <c r="F985" t="inlineStr">
        <is>
          <t>https://portal.dnb.de/opac.htm?method=simpleSearch&amp;cqlMode=true&amp;query=idn%3D1066961867</t>
        </is>
      </c>
      <c r="G985" t="inlineStr">
        <is>
          <t>III 95, 23</t>
        </is>
      </c>
      <c r="H985" t="inlineStr">
        <is>
          <t>III 95, 23</t>
        </is>
      </c>
      <c r="I985" t="inlineStr"/>
      <c r="J985" t="inlineStr"/>
      <c r="K985" t="inlineStr">
        <is>
          <t>bis 25 cm</t>
        </is>
      </c>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is>
          <t>G</t>
        </is>
      </c>
      <c r="AB985" t="inlineStr"/>
      <c r="AC985" t="inlineStr"/>
      <c r="AD985" t="inlineStr">
        <is>
          <t>h/E</t>
        </is>
      </c>
      <c r="AE985" t="inlineStr"/>
      <c r="AF985" t="inlineStr"/>
      <c r="AG985" t="inlineStr"/>
      <c r="AH985" t="inlineStr"/>
      <c r="AI985" t="inlineStr"/>
      <c r="AJ985" t="inlineStr">
        <is>
          <t>Pa</t>
        </is>
      </c>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is>
          <t>110</t>
        </is>
      </c>
      <c r="AY985" t="inlineStr"/>
      <c r="AZ985" t="inlineStr"/>
      <c r="BA985" t="inlineStr"/>
      <c r="BB985" t="inlineStr">
        <is>
          <t>ja vor</t>
        </is>
      </c>
      <c r="BC985" t="n">
        <v>1</v>
      </c>
      <c r="BD985" t="inlineStr"/>
      <c r="BE985" t="inlineStr"/>
      <c r="BF985" t="inlineStr"/>
      <c r="BG985" t="inlineStr"/>
      <c r="BH985" t="inlineStr"/>
      <c r="BI985" t="inlineStr"/>
      <c r="BJ985" t="inlineStr"/>
      <c r="BK985" t="inlineStr"/>
      <c r="BL985" t="inlineStr"/>
      <c r="BM985" t="inlineStr"/>
      <c r="BN985" t="inlineStr"/>
      <c r="BO985" t="inlineStr"/>
      <c r="BP985" t="inlineStr">
        <is>
          <t>x</t>
        </is>
      </c>
      <c r="BQ985" t="inlineStr"/>
      <c r="BR985" t="inlineStr">
        <is>
          <t>h</t>
        </is>
      </c>
      <c r="BS985" t="inlineStr"/>
      <c r="BT985" t="inlineStr"/>
      <c r="BU985" t="inlineStr"/>
      <c r="BV985" t="inlineStr"/>
      <c r="BW985" t="inlineStr"/>
      <c r="BX985" t="inlineStr"/>
      <c r="BY985" t="inlineStr"/>
      <c r="BZ985" t="inlineStr"/>
      <c r="CA985" t="n">
        <v>1</v>
      </c>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c r="CU985" t="inlineStr"/>
    </row>
    <row r="986">
      <c r="A986" t="b">
        <v>1</v>
      </c>
      <c r="B986" t="n">
        <v>893</v>
      </c>
      <c r="C986" t="inlineStr">
        <is>
          <t>L-1512-342900307</t>
        </is>
      </c>
      <c r="D986" t="inlineStr">
        <is>
          <t>1079300384</t>
        </is>
      </c>
      <c r="E986" t="inlineStr">
        <is>
          <t>Aaf</t>
        </is>
      </c>
      <c r="F986" t="inlineStr">
        <is>
          <t>https://portal.dnb.de/opac.htm?method=simpleSearch&amp;cqlMode=true&amp;query=idn%3D1079300384</t>
        </is>
      </c>
      <c r="G986" t="inlineStr">
        <is>
          <t>III 95, 24</t>
        </is>
      </c>
      <c r="H986" t="inlineStr">
        <is>
          <t>III 95, 24</t>
        </is>
      </c>
      <c r="I986" t="inlineStr"/>
      <c r="J986" t="inlineStr"/>
      <c r="K986" t="inlineStr">
        <is>
          <t>bis 25 cm</t>
        </is>
      </c>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is>
          <t>G</t>
        </is>
      </c>
      <c r="AB986" t="inlineStr"/>
      <c r="AC986" t="inlineStr"/>
      <c r="AD986" t="inlineStr">
        <is>
          <t>h/E</t>
        </is>
      </c>
      <c r="AE986" t="inlineStr"/>
      <c r="AF986" t="inlineStr"/>
      <c r="AG986" t="inlineStr"/>
      <c r="AH986" t="inlineStr"/>
      <c r="AI986" t="inlineStr"/>
      <c r="AJ986" t="inlineStr">
        <is>
          <t>Pa</t>
        </is>
      </c>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is>
          <t>110</t>
        </is>
      </c>
      <c r="AY986" t="inlineStr"/>
      <c r="AZ986" t="inlineStr"/>
      <c r="BA986" t="inlineStr"/>
      <c r="BB986" t="inlineStr">
        <is>
          <t>n</t>
        </is>
      </c>
      <c r="BC986" t="n">
        <v>0</v>
      </c>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c r="CQ986" t="inlineStr"/>
      <c r="CR986" t="inlineStr"/>
      <c r="CS986" t="inlineStr"/>
      <c r="CT986" t="inlineStr"/>
      <c r="CU986" t="inlineStr"/>
    </row>
    <row r="987">
      <c r="A987" t="b">
        <v>1</v>
      </c>
      <c r="B987" t="n">
        <v>924</v>
      </c>
      <c r="C987" t="inlineStr">
        <is>
          <t>L-1521-31533049X</t>
        </is>
      </c>
      <c r="D987" t="inlineStr">
        <is>
          <t>1066872740</t>
        </is>
      </c>
      <c r="E987" t="inlineStr">
        <is>
          <t>Aaf</t>
        </is>
      </c>
      <c r="F987" t="inlineStr">
        <is>
          <t>https://portal.dnb.de/opac.htm?method=simpleSearch&amp;cqlMode=true&amp;query=idn%3D1066872740</t>
        </is>
      </c>
      <c r="G987" t="inlineStr">
        <is>
          <t>III 95, 24 a</t>
        </is>
      </c>
      <c r="H987" t="inlineStr">
        <is>
          <t>III 95, 24 a</t>
        </is>
      </c>
      <c r="I987" t="inlineStr"/>
      <c r="J987" t="inlineStr"/>
      <c r="K987" t="inlineStr">
        <is>
          <t>bis 25 cm</t>
        </is>
      </c>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is>
          <t>Pa</t>
        </is>
      </c>
      <c r="AB987" t="inlineStr"/>
      <c r="AC987" t="inlineStr"/>
      <c r="AD987" t="inlineStr">
        <is>
          <t>h/E</t>
        </is>
      </c>
      <c r="AE987" t="inlineStr"/>
      <c r="AF987" t="inlineStr"/>
      <c r="AG987" t="inlineStr"/>
      <c r="AH987" t="inlineStr"/>
      <c r="AI987" t="inlineStr"/>
      <c r="AJ987" t="inlineStr">
        <is>
          <t>Pa</t>
        </is>
      </c>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is>
          <t>110</t>
        </is>
      </c>
      <c r="AY987" t="inlineStr"/>
      <c r="AZ987" t="inlineStr"/>
      <c r="BA987" t="inlineStr"/>
      <c r="BB987" t="inlineStr">
        <is>
          <t>n</t>
        </is>
      </c>
      <c r="BC987" t="n">
        <v>0</v>
      </c>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c r="CQ987" t="inlineStr"/>
      <c r="CR987" t="inlineStr"/>
      <c r="CS987" t="inlineStr"/>
      <c r="CT987" t="inlineStr"/>
      <c r="CU987" t="inlineStr"/>
    </row>
    <row r="988">
      <c r="A988" t="b">
        <v>1</v>
      </c>
      <c r="B988" t="n">
        <v>925</v>
      </c>
      <c r="C988" t="inlineStr">
        <is>
          <t>L-1521-170885348</t>
        </is>
      </c>
      <c r="D988" t="inlineStr">
        <is>
          <t>1000635376</t>
        </is>
      </c>
      <c r="E988" t="inlineStr">
        <is>
          <t>Aal</t>
        </is>
      </c>
      <c r="F988" t="inlineStr">
        <is>
          <t>https://portal.dnb.de/opac.htm?method=simpleSearch&amp;cqlMode=true&amp;query=idn%3D1000635376</t>
        </is>
      </c>
      <c r="G988" t="inlineStr">
        <is>
          <t>III 95, 24 b</t>
        </is>
      </c>
      <c r="H988" t="inlineStr">
        <is>
          <t>III 95, 24b</t>
        </is>
      </c>
      <c r="I988" t="inlineStr"/>
      <c r="J988" t="inlineStr"/>
      <c r="K988" t="inlineStr">
        <is>
          <t>bis 25 cm</t>
        </is>
      </c>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is>
          <t>HPg</t>
        </is>
      </c>
      <c r="AB988" t="inlineStr"/>
      <c r="AC988" t="inlineStr"/>
      <c r="AD988" t="inlineStr">
        <is>
          <t>h/E</t>
        </is>
      </c>
      <c r="AE988" t="inlineStr"/>
      <c r="AF988" t="inlineStr"/>
      <c r="AG988" t="inlineStr"/>
      <c r="AH988" t="inlineStr"/>
      <c r="AI988" t="inlineStr"/>
      <c r="AJ988" t="inlineStr">
        <is>
          <t>Pa</t>
        </is>
      </c>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is>
          <t>110</t>
        </is>
      </c>
      <c r="AY988" t="inlineStr"/>
      <c r="AZ988" t="inlineStr"/>
      <c r="BA988" t="inlineStr"/>
      <c r="BB988" t="inlineStr">
        <is>
          <t>n</t>
        </is>
      </c>
      <c r="BC988" t="n">
        <v>0</v>
      </c>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row>
    <row r="989">
      <c r="A989" t="b">
        <v>0</v>
      </c>
      <c r="B989" t="n">
        <v>927</v>
      </c>
      <c r="C989" t="inlineStr">
        <is>
          <t>L-1516-156068133</t>
        </is>
      </c>
      <c r="D989" t="inlineStr">
        <is>
          <t>994509499</t>
        </is>
      </c>
      <c r="E989" t="inlineStr"/>
      <c r="F989" t="inlineStr">
        <is>
          <t>https://portal.dnb.de/opac.htm?method=simpleSearch&amp;cqlMode=true&amp;query=idn%3D994509499</t>
        </is>
      </c>
      <c r="G989" t="inlineStr">
        <is>
          <t>III 95, 24 c</t>
        </is>
      </c>
      <c r="H989" t="inlineStr"/>
      <c r="I989" t="inlineStr"/>
      <c r="J989" t="inlineStr"/>
      <c r="K989" t="inlineStr">
        <is>
          <t>bis 25 cm</t>
        </is>
      </c>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is>
          <t>L</t>
        </is>
      </c>
      <c r="AB989" t="inlineStr"/>
      <c r="AC989" t="inlineStr"/>
      <c r="AD989" t="inlineStr">
        <is>
          <t>f</t>
        </is>
      </c>
      <c r="AE989" t="inlineStr"/>
      <c r="AF989" t="inlineStr"/>
      <c r="AG989" t="inlineStr"/>
      <c r="AH989" t="inlineStr"/>
      <c r="AI989" t="inlineStr"/>
      <c r="AJ989" t="inlineStr">
        <is>
          <t>Pa</t>
        </is>
      </c>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is>
          <t>max 110</t>
        </is>
      </c>
      <c r="AY989" t="inlineStr"/>
      <c r="AZ989" t="inlineStr"/>
      <c r="BA989" t="inlineStr"/>
      <c r="BB989" t="inlineStr">
        <is>
          <t>n</t>
        </is>
      </c>
      <c r="BC989" t="n">
        <v>0</v>
      </c>
      <c r="BD989" t="inlineStr"/>
      <c r="BE989" t="inlineStr"/>
      <c r="BF989" t="inlineStr"/>
      <c r="BG989" t="inlineStr"/>
      <c r="BH989" t="inlineStr"/>
      <c r="BI989" t="inlineStr">
        <is>
          <t>x sauer</t>
        </is>
      </c>
      <c r="BJ989" t="inlineStr">
        <is>
          <t>x</t>
        </is>
      </c>
      <c r="BK989" t="inlineStr"/>
      <c r="BL989" t="inlineStr"/>
      <c r="BM989" t="inlineStr">
        <is>
          <t>Box (sperrt)</t>
        </is>
      </c>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c r="CQ989" t="inlineStr"/>
      <c r="CR989" t="inlineStr"/>
      <c r="CS989" t="inlineStr"/>
      <c r="CT989" t="inlineStr"/>
      <c r="CU989" t="inlineStr"/>
    </row>
    <row r="990">
      <c r="A990" t="b">
        <v>0</v>
      </c>
      <c r="B990" t="n">
        <v>926</v>
      </c>
      <c r="C990" t="inlineStr">
        <is>
          <t>L-1515-156064022</t>
        </is>
      </c>
      <c r="D990" t="inlineStr">
        <is>
          <t>994506554</t>
        </is>
      </c>
      <c r="E990" t="inlineStr"/>
      <c r="F990" t="inlineStr">
        <is>
          <t>https://portal.dnb.de/opac.htm?method=simpleSearch&amp;cqlMode=true&amp;query=idn%3D994506554</t>
        </is>
      </c>
      <c r="G990" t="inlineStr">
        <is>
          <t>III 95, 24 c (angebunden)</t>
        </is>
      </c>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n">
        <v>0</v>
      </c>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c r="CU990" t="inlineStr"/>
    </row>
    <row r="991">
      <c r="A991" t="b">
        <v>1</v>
      </c>
      <c r="B991" t="inlineStr"/>
      <c r="C991" t="inlineStr">
        <is>
          <t>L-1515-785181075</t>
        </is>
      </c>
      <c r="D991" t="inlineStr">
        <is>
          <t>1263055281</t>
        </is>
      </c>
      <c r="E991" t="inlineStr">
        <is>
          <t>Qd</t>
        </is>
      </c>
      <c r="F991" t="inlineStr"/>
      <c r="G991" t="inlineStr">
        <is>
          <t>III 95, 24c</t>
        </is>
      </c>
      <c r="H991" t="inlineStr">
        <is>
          <t>III 95, 24c</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c r="CU991" t="inlineStr"/>
    </row>
    <row r="992">
      <c r="A992" t="b">
        <v>1</v>
      </c>
      <c r="B992" t="n">
        <v>894</v>
      </c>
      <c r="C992" t="inlineStr">
        <is>
          <t>L-1522-315468971</t>
        </is>
      </c>
      <c r="D992" t="inlineStr">
        <is>
          <t>1066941262</t>
        </is>
      </c>
      <c r="E992" t="inlineStr">
        <is>
          <t>Aaf</t>
        </is>
      </c>
      <c r="F992" t="inlineStr">
        <is>
          <t>https://portal.dnb.de/opac.htm?method=simpleSearch&amp;cqlMode=true&amp;query=idn%3D1066941262</t>
        </is>
      </c>
      <c r="G992" t="inlineStr">
        <is>
          <t>III 95, 25</t>
        </is>
      </c>
      <c r="H992" t="inlineStr">
        <is>
          <t>III 95, 25</t>
        </is>
      </c>
      <c r="I992" t="inlineStr"/>
      <c r="J992" t="inlineStr"/>
      <c r="K992" t="inlineStr">
        <is>
          <t>bis 35 cm</t>
        </is>
      </c>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is>
          <t>HD</t>
        </is>
      </c>
      <c r="AB992" t="inlineStr"/>
      <c r="AC992" t="inlineStr"/>
      <c r="AD992" t="inlineStr">
        <is>
          <t>f</t>
        </is>
      </c>
      <c r="AE992" t="inlineStr"/>
      <c r="AF992" t="inlineStr"/>
      <c r="AG992" t="inlineStr"/>
      <c r="AH992" t="inlineStr"/>
      <c r="AI992" t="inlineStr"/>
      <c r="AJ992" t="inlineStr">
        <is>
          <t>Pa</t>
        </is>
      </c>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is>
          <t>110</t>
        </is>
      </c>
      <c r="AY992" t="inlineStr"/>
      <c r="AZ992" t="inlineStr"/>
      <c r="BA992" t="inlineStr"/>
      <c r="BB992" t="inlineStr">
        <is>
          <t>ja vor</t>
        </is>
      </c>
      <c r="BC992" t="n">
        <v>1</v>
      </c>
      <c r="BD992" t="inlineStr"/>
      <c r="BE992" t="inlineStr"/>
      <c r="BF992" t="inlineStr"/>
      <c r="BG992" t="inlineStr">
        <is>
          <t>x</t>
        </is>
      </c>
      <c r="BH992" t="inlineStr"/>
      <c r="BI992" t="inlineStr"/>
      <c r="BJ992" t="inlineStr"/>
      <c r="BK992" t="inlineStr"/>
      <c r="BL992" t="inlineStr"/>
      <c r="BM992" t="inlineStr"/>
      <c r="BN992" t="inlineStr"/>
      <c r="BO992" t="inlineStr"/>
      <c r="BP992" t="inlineStr">
        <is>
          <t>x</t>
        </is>
      </c>
      <c r="BQ992" t="inlineStr"/>
      <c r="BR992" t="inlineStr"/>
      <c r="BS992" t="inlineStr"/>
      <c r="BT992" t="inlineStr"/>
      <c r="BU992" t="inlineStr"/>
      <c r="BV992" t="inlineStr"/>
      <c r="BW992" t="inlineStr"/>
      <c r="BX992" t="inlineStr"/>
      <c r="BY992" t="inlineStr"/>
      <c r="BZ992" t="inlineStr"/>
      <c r="CA992" t="n">
        <v>0.5</v>
      </c>
      <c r="CB992" t="inlineStr"/>
      <c r="CC992" t="inlineStr"/>
      <c r="CD992" t="inlineStr"/>
      <c r="CE992" t="inlineStr"/>
      <c r="CF992" t="inlineStr"/>
      <c r="CG992" t="inlineStr"/>
      <c r="CH992" t="inlineStr">
        <is>
          <t>x</t>
        </is>
      </c>
      <c r="CI992" t="inlineStr"/>
      <c r="CJ992" t="inlineStr"/>
      <c r="CK992" t="inlineStr"/>
      <c r="CL992" t="inlineStr"/>
      <c r="CM992" t="inlineStr"/>
      <c r="CN992" t="inlineStr"/>
      <c r="CO992" t="inlineStr"/>
      <c r="CP992" t="inlineStr"/>
      <c r="CQ992" t="inlineStr"/>
      <c r="CR992" t="inlineStr"/>
      <c r="CS992" t="inlineStr"/>
      <c r="CT992" t="n">
        <v>0.5</v>
      </c>
      <c r="CU992" t="inlineStr"/>
    </row>
    <row r="993">
      <c r="A993" t="b">
        <v>1</v>
      </c>
      <c r="B993" t="n">
        <v>928</v>
      </c>
      <c r="C993" t="inlineStr">
        <is>
          <t>L-1521-315487038</t>
        </is>
      </c>
      <c r="D993" t="inlineStr">
        <is>
          <t>1066956359</t>
        </is>
      </c>
      <c r="E993" t="inlineStr">
        <is>
          <t>Aaf</t>
        </is>
      </c>
      <c r="F993" t="inlineStr">
        <is>
          <t>https://portal.dnb.de/opac.htm?method=simpleSearch&amp;cqlMode=true&amp;query=idn%3D1066956359</t>
        </is>
      </c>
      <c r="G993" t="inlineStr">
        <is>
          <t>III 95, 25 a</t>
        </is>
      </c>
      <c r="H993" t="inlineStr">
        <is>
          <t>III 95, 25 a</t>
        </is>
      </c>
      <c r="I993" t="inlineStr"/>
      <c r="J993" t="inlineStr"/>
      <c r="K993" t="inlineStr">
        <is>
          <t>bis 25 cm</t>
        </is>
      </c>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is>
          <t>Pg</t>
        </is>
      </c>
      <c r="AB993" t="inlineStr">
        <is>
          <t>x</t>
        </is>
      </c>
      <c r="AC993" t="inlineStr"/>
      <c r="AD993" t="inlineStr">
        <is>
          <t>h/E</t>
        </is>
      </c>
      <c r="AE993" t="inlineStr"/>
      <c r="AF993" t="inlineStr"/>
      <c r="AG993" t="inlineStr"/>
      <c r="AH993" t="inlineStr"/>
      <c r="AI993" t="inlineStr"/>
      <c r="AJ993" t="inlineStr">
        <is>
          <t>Pa</t>
        </is>
      </c>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is>
          <t>110</t>
        </is>
      </c>
      <c r="AY993" t="inlineStr"/>
      <c r="AZ993" t="inlineStr"/>
      <c r="BA993" t="inlineStr"/>
      <c r="BB993" t="inlineStr">
        <is>
          <t>n</t>
        </is>
      </c>
      <c r="BC993" t="n">
        <v>0</v>
      </c>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row>
    <row r="994">
      <c r="A994" t="b">
        <v>1</v>
      </c>
      <c r="B994" t="n">
        <v>929</v>
      </c>
      <c r="C994" t="inlineStr">
        <is>
          <t>L-1520-31529941X</t>
        </is>
      </c>
      <c r="D994" t="inlineStr">
        <is>
          <t>1066839409</t>
        </is>
      </c>
      <c r="E994" t="inlineStr">
        <is>
          <t>AaB</t>
        </is>
      </c>
      <c r="F994" t="inlineStr">
        <is>
          <t>https://portal.dnb.de/opac.htm?method=simpleSearch&amp;cqlMode=true&amp;query=idn%3D1066839409</t>
        </is>
      </c>
      <c r="G994" t="inlineStr">
        <is>
          <t>III 95, 25 b</t>
        </is>
      </c>
      <c r="H994" t="inlineStr">
        <is>
          <t>III 95, 25 b</t>
        </is>
      </c>
      <c r="I994" t="inlineStr"/>
      <c r="J994" t="inlineStr"/>
      <c r="K994" t="inlineStr">
        <is>
          <t>bis 25 cm</t>
        </is>
      </c>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is>
          <t>HL</t>
        </is>
      </c>
      <c r="AB994" t="inlineStr">
        <is>
          <t>x</t>
        </is>
      </c>
      <c r="AC994" t="inlineStr">
        <is>
          <t>x</t>
        </is>
      </c>
      <c r="AD994" t="inlineStr">
        <is>
          <t>h/E</t>
        </is>
      </c>
      <c r="AE994" t="inlineStr"/>
      <c r="AF994" t="inlineStr"/>
      <c r="AG994" t="inlineStr"/>
      <c r="AH994" t="inlineStr"/>
      <c r="AI994" t="inlineStr"/>
      <c r="AJ994" t="inlineStr">
        <is>
          <t>Pa</t>
        </is>
      </c>
      <c r="AK994" t="inlineStr">
        <is>
          <t>x</t>
        </is>
      </c>
      <c r="AL994" t="inlineStr"/>
      <c r="AM994" t="inlineStr"/>
      <c r="AN994" t="inlineStr"/>
      <c r="AO994" t="inlineStr"/>
      <c r="AP994" t="inlineStr"/>
      <c r="AQ994" t="inlineStr"/>
      <c r="AR994" t="inlineStr"/>
      <c r="AS994" t="inlineStr"/>
      <c r="AT994" t="inlineStr"/>
      <c r="AU994" t="inlineStr"/>
      <c r="AV994" t="inlineStr"/>
      <c r="AW994" t="inlineStr"/>
      <c r="AX994" t="inlineStr">
        <is>
          <t>110</t>
        </is>
      </c>
      <c r="AY994" t="inlineStr"/>
      <c r="AZ994" t="inlineStr"/>
      <c r="BA994" t="inlineStr"/>
      <c r="BB994" t="inlineStr">
        <is>
          <t>n</t>
        </is>
      </c>
      <c r="BC994" t="n">
        <v>0</v>
      </c>
      <c r="BD994" t="inlineStr"/>
      <c r="BE994" t="inlineStr"/>
      <c r="BF994" t="inlineStr"/>
      <c r="BG994" t="inlineStr">
        <is>
          <t>x</t>
        </is>
      </c>
      <c r="BH994" t="inlineStr"/>
      <c r="BI994" t="inlineStr"/>
      <c r="BJ994" t="inlineStr"/>
      <c r="BK994" t="inlineStr"/>
      <c r="BL994" t="inlineStr">
        <is>
          <t>x 110</t>
        </is>
      </c>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c r="CU994" t="inlineStr"/>
    </row>
    <row r="995">
      <c r="A995" t="b">
        <v>1</v>
      </c>
      <c r="B995" t="n">
        <v>930</v>
      </c>
      <c r="C995" t="inlineStr">
        <is>
          <t>L-1520-315487232</t>
        </is>
      </c>
      <c r="D995" t="inlineStr">
        <is>
          <t>1066956561</t>
        </is>
      </c>
      <c r="E995" t="inlineStr">
        <is>
          <t>Aaf</t>
        </is>
      </c>
      <c r="F995" t="inlineStr">
        <is>
          <t>https://portal.dnb.de/opac.htm?method=simpleSearch&amp;cqlMode=true&amp;query=idn%3D1066956561</t>
        </is>
      </c>
      <c r="G995" t="inlineStr">
        <is>
          <t>III 95, 25 c</t>
        </is>
      </c>
      <c r="H995" t="inlineStr">
        <is>
          <t>III 95, 25 c</t>
        </is>
      </c>
      <c r="I995" t="inlineStr"/>
      <c r="J995" t="inlineStr"/>
      <c r="K995" t="inlineStr">
        <is>
          <t>bis 25 cm</t>
        </is>
      </c>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is>
          <t>G</t>
        </is>
      </c>
      <c r="AB995" t="inlineStr">
        <is>
          <t>x</t>
        </is>
      </c>
      <c r="AC995" t="inlineStr"/>
      <c r="AD995" t="inlineStr">
        <is>
          <t>h/E</t>
        </is>
      </c>
      <c r="AE995" t="inlineStr"/>
      <c r="AF995" t="inlineStr"/>
      <c r="AG995" t="inlineStr"/>
      <c r="AH995" t="inlineStr"/>
      <c r="AI995" t="inlineStr"/>
      <c r="AJ995" t="inlineStr">
        <is>
          <t>Pa</t>
        </is>
      </c>
      <c r="AK995" t="inlineStr">
        <is>
          <t>x</t>
        </is>
      </c>
      <c r="AL995" t="inlineStr"/>
      <c r="AM995" t="inlineStr"/>
      <c r="AN995" t="inlineStr"/>
      <c r="AO995" t="inlineStr"/>
      <c r="AP995" t="inlineStr"/>
      <c r="AQ995" t="inlineStr"/>
      <c r="AR995" t="inlineStr"/>
      <c r="AS995" t="inlineStr"/>
      <c r="AT995" t="inlineStr"/>
      <c r="AU995" t="inlineStr"/>
      <c r="AV995" t="inlineStr"/>
      <c r="AW995" t="inlineStr"/>
      <c r="AX995" t="inlineStr">
        <is>
          <t>110</t>
        </is>
      </c>
      <c r="AY995" t="inlineStr"/>
      <c r="AZ995" t="inlineStr"/>
      <c r="BA995" t="inlineStr"/>
      <c r="BB995" t="inlineStr">
        <is>
          <t>n</t>
        </is>
      </c>
      <c r="BC995" t="n">
        <v>0</v>
      </c>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row>
    <row r="996">
      <c r="A996" t="b">
        <v>1</v>
      </c>
      <c r="B996" t="n">
        <v>931</v>
      </c>
      <c r="C996" t="inlineStr">
        <is>
          <t>L-1523-315488700</t>
        </is>
      </c>
      <c r="D996" t="inlineStr">
        <is>
          <t>1066958076</t>
        </is>
      </c>
      <c r="E996" t="inlineStr">
        <is>
          <t>Aaf</t>
        </is>
      </c>
      <c r="F996" t="inlineStr">
        <is>
          <t>https://portal.dnb.de/opac.htm?method=simpleSearch&amp;cqlMode=true&amp;query=idn%3D1066958076</t>
        </is>
      </c>
      <c r="G996" t="inlineStr">
        <is>
          <t>III 95, 25 d</t>
        </is>
      </c>
      <c r="H996" t="inlineStr">
        <is>
          <t>III 95, 25 d</t>
        </is>
      </c>
      <c r="I996" t="inlineStr"/>
      <c r="J996" t="inlineStr"/>
      <c r="K996" t="inlineStr">
        <is>
          <t>bis 25 cm</t>
        </is>
      </c>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is>
          <t>Pa</t>
        </is>
      </c>
      <c r="AB996" t="inlineStr"/>
      <c r="AC996" t="inlineStr"/>
      <c r="AD996" t="inlineStr">
        <is>
          <t>h/E</t>
        </is>
      </c>
      <c r="AE996" t="inlineStr"/>
      <c r="AF996" t="inlineStr"/>
      <c r="AG996" t="inlineStr"/>
      <c r="AH996" t="inlineStr"/>
      <c r="AI996" t="inlineStr"/>
      <c r="AJ996" t="inlineStr">
        <is>
          <t>Pa</t>
        </is>
      </c>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is>
          <t>110</t>
        </is>
      </c>
      <c r="AY996" t="inlineStr"/>
      <c r="AZ996" t="inlineStr"/>
      <c r="BA996" t="inlineStr"/>
      <c r="BB996" t="inlineStr">
        <is>
          <t>n</t>
        </is>
      </c>
      <c r="BC996" t="n">
        <v>0</v>
      </c>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row>
    <row r="997">
      <c r="A997" t="b">
        <v>1</v>
      </c>
      <c r="B997" t="n">
        <v>932</v>
      </c>
      <c r="C997" t="inlineStr">
        <is>
          <t>L-1511-167077805</t>
        </is>
      </c>
      <c r="D997" t="inlineStr">
        <is>
          <t>998855499</t>
        </is>
      </c>
      <c r="E997" t="inlineStr">
        <is>
          <t>Aal</t>
        </is>
      </c>
      <c r="F997" t="inlineStr">
        <is>
          <t>https://portal.dnb.de/opac.htm?method=simpleSearch&amp;cqlMode=true&amp;query=idn%3D998855499</t>
        </is>
      </c>
      <c r="G997" t="inlineStr">
        <is>
          <t>III 95, 25 e</t>
        </is>
      </c>
      <c r="H997" t="inlineStr">
        <is>
          <t>III 95, 25 e</t>
        </is>
      </c>
      <c r="I997" t="inlineStr"/>
      <c r="J997" t="inlineStr"/>
      <c r="K997" t="inlineStr">
        <is>
          <t>bis 25 cm</t>
        </is>
      </c>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is>
          <t>HL</t>
        </is>
      </c>
      <c r="AB997" t="inlineStr"/>
      <c r="AC997" t="inlineStr">
        <is>
          <t>x</t>
        </is>
      </c>
      <c r="AD997" t="inlineStr">
        <is>
          <t>f</t>
        </is>
      </c>
      <c r="AE997" t="inlineStr"/>
      <c r="AF997" t="inlineStr"/>
      <c r="AG997" t="inlineStr"/>
      <c r="AH997" t="inlineStr"/>
      <c r="AI997" t="inlineStr"/>
      <c r="AJ997" t="inlineStr">
        <is>
          <t>Pa</t>
        </is>
      </c>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is>
          <t>110</t>
        </is>
      </c>
      <c r="AY997" t="inlineStr"/>
      <c r="AZ997" t="inlineStr"/>
      <c r="BA997" t="inlineStr"/>
      <c r="BB997" t="inlineStr">
        <is>
          <t>n</t>
        </is>
      </c>
      <c r="BC997" t="n">
        <v>0</v>
      </c>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c r="CU997" t="inlineStr"/>
    </row>
    <row r="998">
      <c r="A998" t="b">
        <v>1</v>
      </c>
      <c r="B998" t="n">
        <v>895</v>
      </c>
      <c r="C998" t="inlineStr">
        <is>
          <t>L-1522-315488735</t>
        </is>
      </c>
      <c r="D998" t="inlineStr">
        <is>
          <t>1066958092</t>
        </is>
      </c>
      <c r="E998" t="inlineStr">
        <is>
          <t>Aaf</t>
        </is>
      </c>
      <c r="F998" t="inlineStr">
        <is>
          <t>https://portal.dnb.de/opac.htm?method=simpleSearch&amp;cqlMode=true&amp;query=idn%3D1066958092</t>
        </is>
      </c>
      <c r="G998" t="inlineStr">
        <is>
          <t>III 95, 26</t>
        </is>
      </c>
      <c r="H998" t="inlineStr">
        <is>
          <t>III 95, 26</t>
        </is>
      </c>
      <c r="I998" t="inlineStr"/>
      <c r="J998" t="inlineStr"/>
      <c r="K998" t="inlineStr">
        <is>
          <t>bis 25 cm</t>
        </is>
      </c>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is>
          <t>HPg</t>
        </is>
      </c>
      <c r="AB998" t="inlineStr"/>
      <c r="AC998" t="inlineStr"/>
      <c r="AD998" t="inlineStr">
        <is>
          <t>h</t>
        </is>
      </c>
      <c r="AE998" t="inlineStr"/>
      <c r="AF998" t="inlineStr"/>
      <c r="AG998" t="inlineStr"/>
      <c r="AH998" t="inlineStr"/>
      <c r="AI998" t="inlineStr"/>
      <c r="AJ998" t="inlineStr">
        <is>
          <t>Pa</t>
        </is>
      </c>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is>
          <t>110</t>
        </is>
      </c>
      <c r="AY998" t="inlineStr"/>
      <c r="AZ998" t="inlineStr"/>
      <c r="BA998" t="inlineStr"/>
      <c r="BB998" t="inlineStr">
        <is>
          <t>n</t>
        </is>
      </c>
      <c r="BC998" t="n">
        <v>0</v>
      </c>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row>
    <row r="999">
      <c r="A999" t="b">
        <v>1</v>
      </c>
      <c r="B999" t="n">
        <v>896</v>
      </c>
      <c r="C999" t="inlineStr">
        <is>
          <t>L-1524-315488654</t>
        </is>
      </c>
      <c r="D999" t="inlineStr">
        <is>
          <t>1066958025</t>
        </is>
      </c>
      <c r="E999" t="inlineStr">
        <is>
          <t>Aaf</t>
        </is>
      </c>
      <c r="F999" t="inlineStr">
        <is>
          <t>https://portal.dnb.de/opac.htm?method=simpleSearch&amp;cqlMode=true&amp;query=idn%3D1066958025</t>
        </is>
      </c>
      <c r="G999" t="inlineStr">
        <is>
          <t>III 95, 27</t>
        </is>
      </c>
      <c r="H999" t="inlineStr">
        <is>
          <t>III 95, 27</t>
        </is>
      </c>
      <c r="I999" t="inlineStr"/>
      <c r="J999" t="inlineStr"/>
      <c r="K999" t="inlineStr">
        <is>
          <t>bis 25 cm</t>
        </is>
      </c>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is>
          <t>Pg</t>
        </is>
      </c>
      <c r="AB999" t="inlineStr">
        <is>
          <t>x</t>
        </is>
      </c>
      <c r="AC999" t="inlineStr"/>
      <c r="AD999" t="inlineStr">
        <is>
          <t>h</t>
        </is>
      </c>
      <c r="AE999" t="inlineStr"/>
      <c r="AF999" t="inlineStr"/>
      <c r="AG999" t="inlineStr"/>
      <c r="AH999" t="inlineStr"/>
      <c r="AI999" t="inlineStr"/>
      <c r="AJ999" t="inlineStr">
        <is>
          <t>Pa</t>
        </is>
      </c>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is>
          <t>110</t>
        </is>
      </c>
      <c r="AY999" t="inlineStr"/>
      <c r="AZ999" t="inlineStr"/>
      <c r="BA999" t="inlineStr"/>
      <c r="BB999" t="inlineStr">
        <is>
          <t>n</t>
        </is>
      </c>
      <c r="BC999" t="n">
        <v>0</v>
      </c>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c r="CU999" t="inlineStr"/>
    </row>
    <row r="1000">
      <c r="A1000" t="b">
        <v>1</v>
      </c>
      <c r="B1000" t="n">
        <v>897</v>
      </c>
      <c r="C1000" t="inlineStr">
        <is>
          <t>L-1525-315487143</t>
        </is>
      </c>
      <c r="D1000" t="inlineStr">
        <is>
          <t>1066956472</t>
        </is>
      </c>
      <c r="E1000" t="inlineStr">
        <is>
          <t>Aaf</t>
        </is>
      </c>
      <c r="F1000" t="inlineStr">
        <is>
          <t>https://portal.dnb.de/opac.htm?method=simpleSearch&amp;cqlMode=true&amp;query=idn%3D1066956472</t>
        </is>
      </c>
      <c r="G1000" t="inlineStr">
        <is>
          <t>III 95, 28</t>
        </is>
      </c>
      <c r="H1000" t="inlineStr">
        <is>
          <t>III 95, 28</t>
        </is>
      </c>
      <c r="I1000" t="inlineStr"/>
      <c r="J1000" t="inlineStr"/>
      <c r="K1000" t="inlineStr">
        <is>
          <t>bis 25 cm</t>
        </is>
      </c>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is>
          <t>G</t>
        </is>
      </c>
      <c r="AB1000" t="inlineStr">
        <is>
          <t>x</t>
        </is>
      </c>
      <c r="AC1000" t="inlineStr"/>
      <c r="AD1000" t="inlineStr">
        <is>
          <t>h/E</t>
        </is>
      </c>
      <c r="AE1000" t="inlineStr"/>
      <c r="AF1000" t="inlineStr"/>
      <c r="AG1000" t="inlineStr"/>
      <c r="AH1000" t="inlineStr"/>
      <c r="AI1000" t="inlineStr"/>
      <c r="AJ1000" t="inlineStr">
        <is>
          <t>Pa</t>
        </is>
      </c>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is>
          <t>110</t>
        </is>
      </c>
      <c r="AY1000" t="inlineStr"/>
      <c r="AZ1000" t="inlineStr"/>
      <c r="BA1000" t="inlineStr"/>
      <c r="BB1000" t="inlineStr">
        <is>
          <t>n</t>
        </is>
      </c>
      <c r="BC1000" t="n">
        <v>0</v>
      </c>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c r="CU1000" t="inlineStr"/>
    </row>
    <row r="1001">
      <c r="A1001" t="b">
        <v>1</v>
      </c>
      <c r="B1001" t="n">
        <v>933</v>
      </c>
      <c r="C1001" t="inlineStr">
        <is>
          <t>L-1525-163627339</t>
        </is>
      </c>
      <c r="D1001" t="inlineStr">
        <is>
          <t>997310707</t>
        </is>
      </c>
      <c r="E1001" t="inlineStr">
        <is>
          <t>Afl</t>
        </is>
      </c>
      <c r="F1001" t="inlineStr">
        <is>
          <t>https://portal.dnb.de/opac.htm?method=simpleSearch&amp;cqlMode=true&amp;query=idn%3D997310707</t>
        </is>
      </c>
      <c r="G1001" t="inlineStr">
        <is>
          <t>III 95, 28 a</t>
        </is>
      </c>
      <c r="H1001" t="inlineStr">
        <is>
          <t>III 95, 28 a</t>
        </is>
      </c>
      <c r="I1001" t="inlineStr"/>
      <c r="J1001" t="inlineStr"/>
      <c r="K1001" t="inlineStr">
        <is>
          <t>bis 25 cm</t>
        </is>
      </c>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is>
          <t>HPg</t>
        </is>
      </c>
      <c r="AB1001" t="inlineStr"/>
      <c r="AC1001" t="inlineStr"/>
      <c r="AD1001" t="inlineStr">
        <is>
          <t>h/E</t>
        </is>
      </c>
      <c r="AE1001" t="inlineStr"/>
      <c r="AF1001" t="inlineStr"/>
      <c r="AG1001" t="inlineStr"/>
      <c r="AH1001" t="inlineStr"/>
      <c r="AI1001" t="inlineStr"/>
      <c r="AJ1001" t="inlineStr">
        <is>
          <t>Pa</t>
        </is>
      </c>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is>
          <t>110</t>
        </is>
      </c>
      <c r="AY1001" t="inlineStr"/>
      <c r="AZ1001" t="inlineStr"/>
      <c r="BA1001" t="inlineStr"/>
      <c r="BB1001" t="inlineStr">
        <is>
          <t>n</t>
        </is>
      </c>
      <c r="BC1001" t="n">
        <v>0</v>
      </c>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c r="CQ1001" t="inlineStr"/>
      <c r="CR1001" t="inlineStr"/>
      <c r="CS1001" t="inlineStr"/>
      <c r="CT1001" t="inlineStr"/>
      <c r="CU1001" t="inlineStr"/>
    </row>
    <row r="1002">
      <c r="A1002" t="b">
        <v>1</v>
      </c>
      <c r="B1002" t="n">
        <v>898</v>
      </c>
      <c r="C1002" t="inlineStr">
        <is>
          <t>L-1524-315490535</t>
        </is>
      </c>
      <c r="D1002" t="inlineStr">
        <is>
          <t>1066960003</t>
        </is>
      </c>
      <c r="E1002" t="inlineStr">
        <is>
          <t>Aaf</t>
        </is>
      </c>
      <c r="F1002" t="inlineStr">
        <is>
          <t>https://portal.dnb.de/opac.htm?method=simpleSearch&amp;cqlMode=true&amp;query=idn%3D1066960003</t>
        </is>
      </c>
      <c r="G1002" t="inlineStr">
        <is>
          <t>III 95, 29</t>
        </is>
      </c>
      <c r="H1002" t="inlineStr">
        <is>
          <t>III 95, 29</t>
        </is>
      </c>
      <c r="I1002" t="inlineStr"/>
      <c r="J1002" t="inlineStr"/>
      <c r="K1002" t="inlineStr">
        <is>
          <t>bis 25 cm</t>
        </is>
      </c>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is>
          <t>G</t>
        </is>
      </c>
      <c r="AB1002" t="inlineStr">
        <is>
          <t>x</t>
        </is>
      </c>
      <c r="AC1002" t="inlineStr"/>
      <c r="AD1002" t="inlineStr">
        <is>
          <t>h/E</t>
        </is>
      </c>
      <c r="AE1002" t="inlineStr"/>
      <c r="AF1002" t="inlineStr"/>
      <c r="AG1002" t="inlineStr"/>
      <c r="AH1002" t="inlineStr"/>
      <c r="AI1002" t="inlineStr"/>
      <c r="AJ1002" t="inlineStr">
        <is>
          <t>Pa</t>
        </is>
      </c>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is>
          <t>110</t>
        </is>
      </c>
      <c r="AY1002" t="inlineStr"/>
      <c r="AZ1002" t="inlineStr"/>
      <c r="BA1002" t="inlineStr"/>
      <c r="BB1002" t="inlineStr">
        <is>
          <t>n</t>
        </is>
      </c>
      <c r="BC1002" t="n">
        <v>0</v>
      </c>
      <c r="BD1002" t="inlineStr"/>
      <c r="BE1002" t="inlineStr"/>
      <c r="BF1002" t="inlineStr"/>
      <c r="BG1002" t="inlineStr">
        <is>
          <t>x</t>
        </is>
      </c>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c r="CQ1002" t="inlineStr"/>
      <c r="CR1002" t="inlineStr"/>
      <c r="CS1002" t="inlineStr"/>
      <c r="CT1002" t="inlineStr"/>
      <c r="CU1002" t="inlineStr"/>
    </row>
    <row r="1003">
      <c r="A1003" t="b">
        <v>1</v>
      </c>
      <c r="B1003" t="n">
        <v>899</v>
      </c>
      <c r="C1003" t="inlineStr">
        <is>
          <t>L-1524-315493518</t>
        </is>
      </c>
      <c r="D1003" t="inlineStr">
        <is>
          <t>106696324X</t>
        </is>
      </c>
      <c r="E1003" t="inlineStr">
        <is>
          <t>Aaf</t>
        </is>
      </c>
      <c r="F1003" t="inlineStr">
        <is>
          <t>https://portal.dnb.de/opac.htm?method=simpleSearch&amp;cqlMode=true&amp;query=idn%3D106696324X</t>
        </is>
      </c>
      <c r="G1003" t="inlineStr">
        <is>
          <t>III 95, 30</t>
        </is>
      </c>
      <c r="H1003" t="inlineStr">
        <is>
          <t>III 95, 30</t>
        </is>
      </c>
      <c r="I1003" t="inlineStr"/>
      <c r="J1003" t="inlineStr"/>
      <c r="K1003" t="inlineStr">
        <is>
          <t>bis 25 cm</t>
        </is>
      </c>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is>
          <t>G</t>
        </is>
      </c>
      <c r="AB1003" t="inlineStr">
        <is>
          <t>x</t>
        </is>
      </c>
      <c r="AC1003" t="inlineStr"/>
      <c r="AD1003" t="inlineStr">
        <is>
          <t>h/E</t>
        </is>
      </c>
      <c r="AE1003" t="inlineStr"/>
      <c r="AF1003" t="inlineStr"/>
      <c r="AG1003" t="inlineStr"/>
      <c r="AH1003" t="inlineStr"/>
      <c r="AI1003" t="inlineStr"/>
      <c r="AJ1003" t="inlineStr">
        <is>
          <t>Pa</t>
        </is>
      </c>
      <c r="AK1003" t="inlineStr">
        <is>
          <t>x</t>
        </is>
      </c>
      <c r="AL1003" t="inlineStr"/>
      <c r="AM1003" t="inlineStr"/>
      <c r="AN1003" t="inlineStr"/>
      <c r="AO1003" t="inlineStr"/>
      <c r="AP1003" t="inlineStr"/>
      <c r="AQ1003" t="inlineStr"/>
      <c r="AR1003" t="inlineStr"/>
      <c r="AS1003" t="inlineStr"/>
      <c r="AT1003" t="inlineStr"/>
      <c r="AU1003" t="inlineStr"/>
      <c r="AV1003" t="inlineStr"/>
      <c r="AW1003" t="inlineStr"/>
      <c r="AX1003" t="inlineStr">
        <is>
          <t>110</t>
        </is>
      </c>
      <c r="AY1003" t="inlineStr"/>
      <c r="AZ1003" t="inlineStr"/>
      <c r="BA1003" t="inlineStr"/>
      <c r="BB1003" t="inlineStr">
        <is>
          <t>ja vor</t>
        </is>
      </c>
      <c r="BC1003" t="n">
        <v>1</v>
      </c>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is>
          <t>v</t>
        </is>
      </c>
      <c r="BS1003" t="inlineStr"/>
      <c r="BT1003" t="inlineStr"/>
      <c r="BU1003" t="inlineStr"/>
      <c r="BV1003" t="inlineStr"/>
      <c r="BW1003" t="inlineStr"/>
      <c r="BX1003" t="inlineStr"/>
      <c r="BY1003" t="inlineStr"/>
      <c r="BZ1003" t="inlineStr"/>
      <c r="CA1003" t="n">
        <v>1</v>
      </c>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c r="CU1003" t="inlineStr"/>
    </row>
    <row r="1004">
      <c r="A1004" t="b">
        <v>1</v>
      </c>
      <c r="B1004" t="n">
        <v>900</v>
      </c>
      <c r="C1004" t="inlineStr">
        <is>
          <t>L-1530-31530765X</t>
        </is>
      </c>
      <c r="D1004" t="inlineStr">
        <is>
          <t>1066848556</t>
        </is>
      </c>
      <c r="E1004" t="inlineStr">
        <is>
          <t>Aaf</t>
        </is>
      </c>
      <c r="F1004" t="inlineStr">
        <is>
          <t>https://portal.dnb.de/opac.htm?method=simpleSearch&amp;cqlMode=true&amp;query=idn%3D1066848556</t>
        </is>
      </c>
      <c r="G1004" t="inlineStr">
        <is>
          <t>III 95, 31</t>
        </is>
      </c>
      <c r="H1004" t="inlineStr">
        <is>
          <t>III 95, 31</t>
        </is>
      </c>
      <c r="I1004" t="inlineStr"/>
      <c r="J1004" t="inlineStr"/>
      <c r="K1004" t="inlineStr">
        <is>
          <t>bis 25 cm</t>
        </is>
      </c>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is>
          <t>HL</t>
        </is>
      </c>
      <c r="AB1004" t="inlineStr">
        <is>
          <t>x</t>
        </is>
      </c>
      <c r="AC1004" t="inlineStr"/>
      <c r="AD1004" t="inlineStr">
        <is>
          <t>h/E</t>
        </is>
      </c>
      <c r="AE1004" t="inlineStr"/>
      <c r="AF1004" t="inlineStr"/>
      <c r="AG1004" t="inlineStr"/>
      <c r="AH1004" t="inlineStr"/>
      <c r="AI1004" t="inlineStr"/>
      <c r="AJ1004" t="inlineStr">
        <is>
          <t>Pa</t>
        </is>
      </c>
      <c r="AK1004" t="inlineStr">
        <is>
          <t>x</t>
        </is>
      </c>
      <c r="AL1004" t="inlineStr"/>
      <c r="AM1004" t="inlineStr"/>
      <c r="AN1004" t="inlineStr"/>
      <c r="AO1004" t="inlineStr"/>
      <c r="AP1004" t="inlineStr"/>
      <c r="AQ1004" t="inlineStr"/>
      <c r="AR1004" t="inlineStr"/>
      <c r="AS1004" t="inlineStr"/>
      <c r="AT1004" t="inlineStr"/>
      <c r="AU1004" t="inlineStr"/>
      <c r="AV1004" t="inlineStr"/>
      <c r="AW1004" t="inlineStr"/>
      <c r="AX1004" t="inlineStr">
        <is>
          <t>110</t>
        </is>
      </c>
      <c r="AY1004" t="inlineStr"/>
      <c r="AZ1004" t="inlineStr"/>
      <c r="BA1004" t="inlineStr"/>
      <c r="BB1004" t="inlineStr">
        <is>
          <t>ja vor</t>
        </is>
      </c>
      <c r="BC1004" t="n">
        <v>0.5</v>
      </c>
      <c r="BD1004" t="inlineStr"/>
      <c r="BE1004" t="inlineStr"/>
      <c r="BF1004" t="inlineStr"/>
      <c r="BG1004" t="inlineStr">
        <is>
          <t>x</t>
        </is>
      </c>
      <c r="BH1004" t="inlineStr"/>
      <c r="BI1004" t="inlineStr"/>
      <c r="BJ1004" t="inlineStr"/>
      <c r="BK1004" t="inlineStr"/>
      <c r="BL1004" t="inlineStr"/>
      <c r="BM1004" t="inlineStr"/>
      <c r="BN1004" t="inlineStr"/>
      <c r="BO1004" t="inlineStr">
        <is>
          <t>x</t>
        </is>
      </c>
      <c r="BP1004" t="inlineStr">
        <is>
          <t>x</t>
        </is>
      </c>
      <c r="BQ1004" t="inlineStr"/>
      <c r="BR1004" t="inlineStr"/>
      <c r="BS1004" t="inlineStr"/>
      <c r="BT1004" t="inlineStr"/>
      <c r="BU1004" t="inlineStr"/>
      <c r="BV1004" t="inlineStr"/>
      <c r="BW1004" t="inlineStr"/>
      <c r="BX1004" t="inlineStr"/>
      <c r="BY1004" t="inlineStr"/>
      <c r="BZ1004" t="inlineStr"/>
      <c r="CA1004" t="n">
        <v>0.5</v>
      </c>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c r="CQ1004" t="inlineStr"/>
      <c r="CR1004" t="inlineStr"/>
      <c r="CS1004" t="inlineStr"/>
      <c r="CT1004" t="inlineStr"/>
      <c r="CU1004" t="inlineStr"/>
    </row>
    <row r="1005">
      <c r="A1005" t="b">
        <v>1</v>
      </c>
      <c r="B1005" t="n">
        <v>901</v>
      </c>
      <c r="C1005" t="inlineStr">
        <is>
          <t>L-1531-315331909</t>
        </is>
      </c>
      <c r="D1005" t="inlineStr">
        <is>
          <t>1066874107</t>
        </is>
      </c>
      <c r="E1005" t="inlineStr">
        <is>
          <t>Aaf</t>
        </is>
      </c>
      <c r="F1005" t="inlineStr">
        <is>
          <t>https://portal.dnb.de/opac.htm?method=simpleSearch&amp;cqlMode=true&amp;query=idn%3D1066874107</t>
        </is>
      </c>
      <c r="G1005" t="inlineStr">
        <is>
          <t>III 95, 32</t>
        </is>
      </c>
      <c r="H1005" t="inlineStr">
        <is>
          <t>III 95, 32</t>
        </is>
      </c>
      <c r="I1005" t="inlineStr"/>
      <c r="J1005" t="inlineStr"/>
      <c r="K1005" t="inlineStr">
        <is>
          <t>bis 35 cm</t>
        </is>
      </c>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is>
          <t>HL</t>
        </is>
      </c>
      <c r="AB1005" t="inlineStr"/>
      <c r="AC1005" t="inlineStr"/>
      <c r="AD1005" t="inlineStr">
        <is>
          <t>h/E</t>
        </is>
      </c>
      <c r="AE1005" t="inlineStr"/>
      <c r="AF1005" t="inlineStr"/>
      <c r="AG1005" t="inlineStr"/>
      <c r="AH1005" t="inlineStr"/>
      <c r="AI1005" t="inlineStr"/>
      <c r="AJ1005" t="inlineStr">
        <is>
          <t>Pa</t>
        </is>
      </c>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is>
          <t>45</t>
        </is>
      </c>
      <c r="AY1005" t="inlineStr"/>
      <c r="AZ1005" t="inlineStr"/>
      <c r="BA1005" t="inlineStr"/>
      <c r="BB1005" t="inlineStr">
        <is>
          <t>ja vor</t>
        </is>
      </c>
      <c r="BC1005" t="n">
        <v>2</v>
      </c>
      <c r="BD1005" t="inlineStr"/>
      <c r="BE1005" t="inlineStr"/>
      <c r="BF1005" t="inlineStr"/>
      <c r="BG1005" t="inlineStr"/>
      <c r="BH1005" t="inlineStr"/>
      <c r="BI1005" t="inlineStr"/>
      <c r="BJ1005" t="inlineStr"/>
      <c r="BK1005" t="inlineStr"/>
      <c r="BL1005" t="inlineStr"/>
      <c r="BM1005" t="inlineStr"/>
      <c r="BN1005" t="inlineStr"/>
      <c r="BO1005" t="inlineStr">
        <is>
          <t>x</t>
        </is>
      </c>
      <c r="BP1005" t="inlineStr">
        <is>
          <t>x</t>
        </is>
      </c>
      <c r="BQ1005" t="inlineStr"/>
      <c r="BR1005" t="inlineStr">
        <is>
          <t>v/h</t>
        </is>
      </c>
      <c r="BS1005" t="inlineStr"/>
      <c r="BT1005" t="inlineStr"/>
      <c r="BU1005" t="inlineStr"/>
      <c r="BV1005" t="inlineStr"/>
      <c r="BW1005" t="inlineStr"/>
      <c r="BX1005" t="inlineStr"/>
      <c r="BY1005" t="inlineStr"/>
      <c r="BZ1005" t="inlineStr"/>
      <c r="CA1005" t="n">
        <v>2</v>
      </c>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c r="CQ1005" t="inlineStr"/>
      <c r="CR1005" t="inlineStr"/>
      <c r="CS1005" t="inlineStr"/>
      <c r="CT1005" t="inlineStr"/>
      <c r="CU1005" t="inlineStr"/>
    </row>
    <row r="1006">
      <c r="A1006" t="b">
        <v>1</v>
      </c>
      <c r="B1006" t="n">
        <v>902</v>
      </c>
      <c r="C1006" t="inlineStr">
        <is>
          <t>L-1535-315487003</t>
        </is>
      </c>
      <c r="D1006" t="inlineStr">
        <is>
          <t>1066956308</t>
        </is>
      </c>
      <c r="E1006" t="inlineStr">
        <is>
          <t>Aaf</t>
        </is>
      </c>
      <c r="F1006" t="inlineStr">
        <is>
          <t>https://portal.dnb.de/opac.htm?method=simpleSearch&amp;cqlMode=true&amp;query=idn%3D1066956308</t>
        </is>
      </c>
      <c r="G1006" t="inlineStr">
        <is>
          <t>III 95, 33</t>
        </is>
      </c>
      <c r="H1006" t="inlineStr">
        <is>
          <t>III 95, 33</t>
        </is>
      </c>
      <c r="I1006" t="inlineStr"/>
      <c r="J1006" t="inlineStr"/>
      <c r="K1006" t="inlineStr">
        <is>
          <t>bis 35 cm</t>
        </is>
      </c>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is>
          <t>G</t>
        </is>
      </c>
      <c r="AB1006" t="inlineStr"/>
      <c r="AC1006" t="inlineStr"/>
      <c r="AD1006" t="inlineStr">
        <is>
          <t>h/E</t>
        </is>
      </c>
      <c r="AE1006" t="inlineStr"/>
      <c r="AF1006" t="inlineStr"/>
      <c r="AG1006" t="inlineStr"/>
      <c r="AH1006" t="inlineStr"/>
      <c r="AI1006" t="inlineStr"/>
      <c r="AJ1006" t="inlineStr">
        <is>
          <t>Pa</t>
        </is>
      </c>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is>
          <t>110</t>
        </is>
      </c>
      <c r="AY1006" t="inlineStr"/>
      <c r="AZ1006" t="inlineStr"/>
      <c r="BA1006" t="inlineStr"/>
      <c r="BB1006" t="inlineStr">
        <is>
          <t>n</t>
        </is>
      </c>
      <c r="BC1006" t="n">
        <v>0</v>
      </c>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c r="CU1006" t="inlineStr"/>
    </row>
    <row r="1007">
      <c r="A1007" t="b">
        <v>1</v>
      </c>
      <c r="B1007" t="n">
        <v>903</v>
      </c>
      <c r="C1007" t="inlineStr">
        <is>
          <t>L-1536-315487097</t>
        </is>
      </c>
      <c r="D1007" t="inlineStr">
        <is>
          <t>1066956413</t>
        </is>
      </c>
      <c r="E1007" t="inlineStr">
        <is>
          <t>Aaf</t>
        </is>
      </c>
      <c r="F1007" t="inlineStr">
        <is>
          <t>https://portal.dnb.de/opac.htm?method=simpleSearch&amp;cqlMode=true&amp;query=idn%3D1066956413</t>
        </is>
      </c>
      <c r="G1007" t="inlineStr">
        <is>
          <t>III 95, 34</t>
        </is>
      </c>
      <c r="H1007" t="inlineStr">
        <is>
          <t>III 95, 34</t>
        </is>
      </c>
      <c r="I1007" t="inlineStr"/>
      <c r="J1007" t="inlineStr"/>
      <c r="K1007" t="inlineStr">
        <is>
          <t>bis 35 cm</t>
        </is>
      </c>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is>
          <t>HPg</t>
        </is>
      </c>
      <c r="AB1007" t="inlineStr">
        <is>
          <t>x</t>
        </is>
      </c>
      <c r="AC1007" t="inlineStr"/>
      <c r="AD1007" t="inlineStr">
        <is>
          <t>h/E</t>
        </is>
      </c>
      <c r="AE1007" t="inlineStr"/>
      <c r="AF1007" t="inlineStr"/>
      <c r="AG1007" t="inlineStr"/>
      <c r="AH1007" t="inlineStr"/>
      <c r="AI1007" t="inlineStr"/>
      <c r="AJ1007" t="inlineStr">
        <is>
          <t>Pa</t>
        </is>
      </c>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is>
          <t>110</t>
        </is>
      </c>
      <c r="AY1007" t="inlineStr"/>
      <c r="AZ1007" t="inlineStr"/>
      <c r="BA1007" t="inlineStr"/>
      <c r="BB1007" t="inlineStr">
        <is>
          <t>ja vor</t>
        </is>
      </c>
      <c r="BC1007" t="n">
        <v>0.5</v>
      </c>
      <c r="BD1007" t="inlineStr"/>
      <c r="BE1007" t="inlineStr"/>
      <c r="BF1007" t="inlineStr"/>
      <c r="BG1007" t="inlineStr"/>
      <c r="BH1007" t="inlineStr"/>
      <c r="BI1007" t="inlineStr"/>
      <c r="BJ1007" t="inlineStr"/>
      <c r="BK1007" t="inlineStr"/>
      <c r="BL1007" t="inlineStr"/>
      <c r="BM1007" t="inlineStr"/>
      <c r="BN1007" t="inlineStr"/>
      <c r="BO1007" t="inlineStr"/>
      <c r="BP1007" t="inlineStr">
        <is>
          <t>x</t>
        </is>
      </c>
      <c r="BQ1007" t="inlineStr"/>
      <c r="BR1007" t="inlineStr"/>
      <c r="BS1007" t="inlineStr"/>
      <c r="BT1007" t="inlineStr"/>
      <c r="BU1007" t="inlineStr"/>
      <c r="BV1007" t="inlineStr"/>
      <c r="BW1007" t="inlineStr"/>
      <c r="BX1007" t="inlineStr"/>
      <c r="BY1007" t="inlineStr"/>
      <c r="BZ1007" t="inlineStr"/>
      <c r="CA1007" t="n">
        <v>0.5</v>
      </c>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row>
    <row r="1008">
      <c r="A1008" t="b">
        <v>0</v>
      </c>
      <c r="B1008" t="n">
        <v>904</v>
      </c>
      <c r="C1008" t="inlineStr">
        <is>
          <t>L-1538-315306270</t>
        </is>
      </c>
      <c r="D1008" t="inlineStr">
        <is>
          <t>1066847002</t>
        </is>
      </c>
      <c r="E1008" t="inlineStr"/>
      <c r="F1008" t="inlineStr">
        <is>
          <t>https://portal.dnb.de/opac.htm?method=simpleSearch&amp;cqlMode=true&amp;query=idn%3D1066847002</t>
        </is>
      </c>
      <c r="G1008" t="inlineStr">
        <is>
          <t>III 95, 35</t>
        </is>
      </c>
      <c r="H1008" t="inlineStr"/>
      <c r="I1008" t="inlineStr"/>
      <c r="J1008" t="inlineStr"/>
      <c r="K1008" t="inlineStr">
        <is>
          <t>bis 35 cm</t>
        </is>
      </c>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is>
          <t>HD</t>
        </is>
      </c>
      <c r="AB1008" t="inlineStr">
        <is>
          <t>x</t>
        </is>
      </c>
      <c r="AC1008" t="inlineStr"/>
      <c r="AD1008" t="inlineStr">
        <is>
          <t>f/V</t>
        </is>
      </c>
      <c r="AE1008" t="inlineStr"/>
      <c r="AF1008" t="inlineStr"/>
      <c r="AG1008" t="inlineStr"/>
      <c r="AH1008" t="inlineStr"/>
      <c r="AI1008" t="inlineStr"/>
      <c r="AJ1008" t="inlineStr">
        <is>
          <t>Pa</t>
        </is>
      </c>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is>
          <t>60</t>
        </is>
      </c>
      <c r="AY1008" t="inlineStr"/>
      <c r="AZ1008" t="inlineStr"/>
      <c r="BA1008" t="inlineStr"/>
      <c r="BB1008" t="inlineStr">
        <is>
          <t>ja vor</t>
        </is>
      </c>
      <c r="BC1008" t="n">
        <v>0.5</v>
      </c>
      <c r="BD1008" t="inlineStr"/>
      <c r="BE1008" t="inlineStr"/>
      <c r="BF1008" t="inlineStr"/>
      <c r="BG1008" t="inlineStr">
        <is>
          <t>x</t>
        </is>
      </c>
      <c r="BH1008" t="inlineStr"/>
      <c r="BI1008" t="inlineStr"/>
      <c r="BJ1008" t="inlineStr"/>
      <c r="BK1008" t="inlineStr"/>
      <c r="BL1008" t="inlineStr"/>
      <c r="BM1008" t="inlineStr"/>
      <c r="BN1008" t="inlineStr"/>
      <c r="BO1008" t="inlineStr">
        <is>
          <t>x</t>
        </is>
      </c>
      <c r="BP1008" t="inlineStr">
        <is>
          <t>x</t>
        </is>
      </c>
      <c r="BQ1008" t="inlineStr"/>
      <c r="BR1008" t="inlineStr"/>
      <c r="BS1008" t="inlineStr"/>
      <c r="BT1008" t="inlineStr"/>
      <c r="BU1008" t="inlineStr"/>
      <c r="BV1008" t="inlineStr"/>
      <c r="BW1008" t="inlineStr"/>
      <c r="BX1008" t="inlineStr"/>
      <c r="BY1008" t="inlineStr"/>
      <c r="BZ1008" t="inlineStr"/>
      <c r="CA1008" t="n">
        <v>0.5</v>
      </c>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c r="CQ1008" t="inlineStr"/>
      <c r="CR1008" t="inlineStr"/>
      <c r="CS1008" t="inlineStr"/>
      <c r="CT1008" t="inlineStr"/>
      <c r="CU1008" t="inlineStr"/>
    </row>
    <row r="1009">
      <c r="A1009" t="b">
        <v>1</v>
      </c>
      <c r="B1009" t="inlineStr"/>
      <c r="C1009" t="inlineStr">
        <is>
          <t>L-9999-414174798</t>
        </is>
      </c>
      <c r="D1009" t="inlineStr">
        <is>
          <t>1137895888</t>
        </is>
      </c>
      <c r="E1009" t="inlineStr">
        <is>
          <t>Qd</t>
        </is>
      </c>
      <c r="F1009" t="inlineStr"/>
      <c r="G1009" t="inlineStr">
        <is>
          <t>III 95, 35</t>
        </is>
      </c>
      <c r="H1009" t="inlineStr">
        <is>
          <t>III 95, 35</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c r="CU1009" t="inlineStr"/>
    </row>
    <row r="1010">
      <c r="A1010" t="b">
        <v>0</v>
      </c>
      <c r="B1010" t="n">
        <v>935</v>
      </c>
      <c r="C1010" t="inlineStr">
        <is>
          <t>L-1561-669847550</t>
        </is>
      </c>
      <c r="D1010" t="inlineStr">
        <is>
          <t>1208242806</t>
        </is>
      </c>
      <c r="E1010" t="inlineStr"/>
      <c r="F1010" t="inlineStr">
        <is>
          <t>https://portal.dnb.de/opac.htm?method=simpleSearch&amp;cqlMode=true&amp;query=idn%3D1208242806</t>
        </is>
      </c>
      <c r="G1010" t="inlineStr">
        <is>
          <t>III 95, 35 (Angebundenes Werk)</t>
        </is>
      </c>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n">
        <v>0</v>
      </c>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c r="CU1010" t="inlineStr"/>
    </row>
    <row r="1011">
      <c r="A1011" t="b">
        <v>1</v>
      </c>
      <c r="B1011" t="n">
        <v>936</v>
      </c>
      <c r="C1011" t="inlineStr">
        <is>
          <t>L-1541-156066491</t>
        </is>
      </c>
      <c r="D1011" t="inlineStr">
        <is>
          <t>994508492</t>
        </is>
      </c>
      <c r="E1011" t="inlineStr">
        <is>
          <t>Aal</t>
        </is>
      </c>
      <c r="F1011" t="inlineStr">
        <is>
          <t>https://portal.dnb.de/opac.htm?method=simpleSearch&amp;cqlMode=true&amp;query=idn%3D994508492</t>
        </is>
      </c>
      <c r="G1011" t="inlineStr">
        <is>
          <t>III 95, 35 a</t>
        </is>
      </c>
      <c r="H1011" t="inlineStr">
        <is>
          <t>III 95, 35 a</t>
        </is>
      </c>
      <c r="I1011" t="inlineStr"/>
      <c r="J1011" t="inlineStr"/>
      <c r="K1011" t="inlineStr">
        <is>
          <t>bis 25 cm</t>
        </is>
      </c>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is>
          <t>HD</t>
        </is>
      </c>
      <c r="AB1011" t="inlineStr"/>
      <c r="AC1011" t="inlineStr"/>
      <c r="AD1011" t="inlineStr">
        <is>
          <t>f</t>
        </is>
      </c>
      <c r="AE1011" t="inlineStr"/>
      <c r="AF1011" t="inlineStr"/>
      <c r="AG1011" t="inlineStr"/>
      <c r="AH1011" t="inlineStr"/>
      <c r="AI1011" t="inlineStr"/>
      <c r="AJ1011" t="inlineStr">
        <is>
          <t>Pa</t>
        </is>
      </c>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is>
          <t>60</t>
        </is>
      </c>
      <c r="AY1011" t="inlineStr"/>
      <c r="AZ1011" t="inlineStr"/>
      <c r="BA1011" t="inlineStr"/>
      <c r="BB1011" t="inlineStr">
        <is>
          <t>n</t>
        </is>
      </c>
      <c r="BC1011" t="n">
        <v>0</v>
      </c>
      <c r="BD1011" t="inlineStr"/>
      <c r="BE1011" t="inlineStr">
        <is>
          <t>Halbgewebe mit Papier</t>
        </is>
      </c>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c r="CU1011" t="inlineStr"/>
    </row>
    <row r="1012">
      <c r="A1012" t="b">
        <v>1</v>
      </c>
      <c r="B1012" t="n">
        <v>905</v>
      </c>
      <c r="C1012" t="inlineStr">
        <is>
          <t>L-1549-315487682</t>
        </is>
      </c>
      <c r="D1012" t="inlineStr">
        <is>
          <t>1066957061</t>
        </is>
      </c>
      <c r="E1012" t="inlineStr">
        <is>
          <t>Aaf</t>
        </is>
      </c>
      <c r="F1012" t="inlineStr">
        <is>
          <t>https://portal.dnb.de/opac.htm?method=simpleSearch&amp;cqlMode=true&amp;query=idn%3D1066957061</t>
        </is>
      </c>
      <c r="G1012" t="inlineStr">
        <is>
          <t>III 95, 36</t>
        </is>
      </c>
      <c r="H1012" t="inlineStr">
        <is>
          <t>III 95, 36</t>
        </is>
      </c>
      <c r="I1012" t="inlineStr"/>
      <c r="J1012" t="inlineStr"/>
      <c r="K1012" t="inlineStr">
        <is>
          <t>bis 25 cm</t>
        </is>
      </c>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is>
          <t>HG</t>
        </is>
      </c>
      <c r="AB1012" t="inlineStr">
        <is>
          <t>x</t>
        </is>
      </c>
      <c r="AC1012" t="inlineStr"/>
      <c r="AD1012" t="inlineStr">
        <is>
          <t>h/E</t>
        </is>
      </c>
      <c r="AE1012" t="inlineStr"/>
      <c r="AF1012" t="inlineStr"/>
      <c r="AG1012" t="inlineStr"/>
      <c r="AH1012" t="inlineStr"/>
      <c r="AI1012" t="inlineStr"/>
      <c r="AJ1012" t="inlineStr">
        <is>
          <t>Pa</t>
        </is>
      </c>
      <c r="AK1012" t="inlineStr">
        <is>
          <t>x</t>
        </is>
      </c>
      <c r="AL1012" t="inlineStr"/>
      <c r="AM1012" t="inlineStr"/>
      <c r="AN1012" t="inlineStr"/>
      <c r="AO1012" t="inlineStr"/>
      <c r="AP1012" t="inlineStr"/>
      <c r="AQ1012" t="inlineStr"/>
      <c r="AR1012" t="inlineStr"/>
      <c r="AS1012" t="inlineStr"/>
      <c r="AT1012" t="inlineStr"/>
      <c r="AU1012" t="inlineStr"/>
      <c r="AV1012" t="inlineStr"/>
      <c r="AW1012" t="inlineStr"/>
      <c r="AX1012" t="inlineStr">
        <is>
          <t>110</t>
        </is>
      </c>
      <c r="AY1012" t="inlineStr"/>
      <c r="AZ1012" t="inlineStr"/>
      <c r="BA1012" t="inlineStr"/>
      <c r="BB1012" t="inlineStr">
        <is>
          <t>n</t>
        </is>
      </c>
      <c r="BC1012" t="n">
        <v>0</v>
      </c>
      <c r="BD1012" t="inlineStr"/>
      <c r="BE1012" t="inlineStr"/>
      <c r="BF1012" t="inlineStr"/>
      <c r="BG1012" t="inlineStr">
        <is>
          <t>x</t>
        </is>
      </c>
      <c r="BH1012" t="inlineStr"/>
      <c r="BI1012" t="inlineStr"/>
      <c r="BJ1012" t="inlineStr"/>
      <c r="BK1012" t="inlineStr"/>
      <c r="BL1012" t="inlineStr">
        <is>
          <t>x 110</t>
        </is>
      </c>
      <c r="BM1012" t="inlineStr"/>
      <c r="BN1012" t="inlineStr"/>
      <c r="BO1012" t="inlineStr"/>
      <c r="BP1012" t="inlineStr"/>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inlineStr"/>
      <c r="CP1012" t="inlineStr"/>
      <c r="CQ1012" t="inlineStr"/>
      <c r="CR1012" t="inlineStr"/>
      <c r="CS1012" t="inlineStr"/>
      <c r="CT1012" t="inlineStr"/>
      <c r="CU1012" t="inlineStr"/>
    </row>
    <row r="1013">
      <c r="A1013" t="b">
        <v>1</v>
      </c>
      <c r="B1013" t="n">
        <v>937</v>
      </c>
      <c r="C1013" t="inlineStr">
        <is>
          <t>L-1559-175394415</t>
        </is>
      </c>
      <c r="D1013" t="inlineStr">
        <is>
          <t>1001684656</t>
        </is>
      </c>
      <c r="E1013" t="inlineStr">
        <is>
          <t>Aal</t>
        </is>
      </c>
      <c r="F1013" t="inlineStr">
        <is>
          <t>https://portal.dnb.de/opac.htm?method=simpleSearch&amp;cqlMode=true&amp;query=idn%3D1001684656</t>
        </is>
      </c>
      <c r="G1013" t="inlineStr">
        <is>
          <t>III 95, 36 a</t>
        </is>
      </c>
      <c r="H1013" t="inlineStr">
        <is>
          <t>III 95, 36a</t>
        </is>
      </c>
      <c r="I1013" t="inlineStr"/>
      <c r="J1013" t="inlineStr"/>
      <c r="K1013" t="inlineStr">
        <is>
          <t>bis 25 cm</t>
        </is>
      </c>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is>
          <t>L</t>
        </is>
      </c>
      <c r="AB1013" t="inlineStr"/>
      <c r="AC1013" t="inlineStr"/>
      <c r="AD1013" t="inlineStr">
        <is>
          <t>f</t>
        </is>
      </c>
      <c r="AE1013" t="inlineStr"/>
      <c r="AF1013" t="inlineStr"/>
      <c r="AG1013" t="inlineStr"/>
      <c r="AH1013" t="inlineStr"/>
      <c r="AI1013" t="inlineStr"/>
      <c r="AJ1013" t="inlineStr">
        <is>
          <t>Pa</t>
        </is>
      </c>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is>
          <t>60</t>
        </is>
      </c>
      <c r="AY1013" t="inlineStr"/>
      <c r="AZ1013" t="inlineStr"/>
      <c r="BA1013" t="inlineStr"/>
      <c r="BB1013" t="inlineStr">
        <is>
          <t>n</t>
        </is>
      </c>
      <c r="BC1013" t="n">
        <v>0</v>
      </c>
      <c r="BD1013" t="inlineStr"/>
      <c r="BE1013" t="inlineStr">
        <is>
          <t>Gewebe</t>
        </is>
      </c>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row>
    <row r="1014">
      <c r="A1014" t="b">
        <v>1</v>
      </c>
      <c r="B1014" t="n">
        <v>906</v>
      </c>
      <c r="C1014" t="inlineStr">
        <is>
          <t>L-1538-315301953</t>
        </is>
      </c>
      <c r="D1014" t="inlineStr">
        <is>
          <t>1066842213</t>
        </is>
      </c>
      <c r="E1014" t="inlineStr">
        <is>
          <t>Aaf</t>
        </is>
      </c>
      <c r="F1014" t="inlineStr">
        <is>
          <t>https://portal.dnb.de/opac.htm?method=simpleSearch&amp;cqlMode=true&amp;query=idn%3D1066842213</t>
        </is>
      </c>
      <c r="G1014" t="inlineStr">
        <is>
          <t>III 95, 37</t>
        </is>
      </c>
      <c r="H1014" t="inlineStr">
        <is>
          <t>III 95, 37</t>
        </is>
      </c>
      <c r="I1014" t="inlineStr"/>
      <c r="J1014" t="inlineStr"/>
      <c r="K1014" t="inlineStr">
        <is>
          <t>bis 35 cm</t>
        </is>
      </c>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is>
          <t>Pg</t>
        </is>
      </c>
      <c r="AB1014" t="inlineStr">
        <is>
          <t>x</t>
        </is>
      </c>
      <c r="AC1014" t="inlineStr"/>
      <c r="AD1014" t="inlineStr">
        <is>
          <t>h/E</t>
        </is>
      </c>
      <c r="AE1014" t="inlineStr"/>
      <c r="AF1014" t="inlineStr"/>
      <c r="AG1014" t="inlineStr"/>
      <c r="AH1014" t="inlineStr"/>
      <c r="AI1014" t="inlineStr"/>
      <c r="AJ1014" t="inlineStr">
        <is>
          <t>Pa</t>
        </is>
      </c>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is>
          <t>110</t>
        </is>
      </c>
      <c r="AY1014" t="inlineStr"/>
      <c r="AZ1014" t="inlineStr"/>
      <c r="BA1014" t="inlineStr"/>
      <c r="BB1014" t="inlineStr">
        <is>
          <t>ja vor</t>
        </is>
      </c>
      <c r="BC1014" t="n">
        <v>1</v>
      </c>
      <c r="BD1014" t="inlineStr"/>
      <c r="BE1014" t="inlineStr"/>
      <c r="BF1014" t="inlineStr"/>
      <c r="BG1014" t="inlineStr">
        <is>
          <t>x</t>
        </is>
      </c>
      <c r="BH1014" t="inlineStr"/>
      <c r="BI1014" t="inlineStr"/>
      <c r="BJ1014" t="inlineStr"/>
      <c r="BK1014" t="inlineStr"/>
      <c r="BL1014" t="inlineStr"/>
      <c r="BM1014" t="inlineStr"/>
      <c r="BN1014" t="inlineStr"/>
      <c r="BO1014" t="inlineStr"/>
      <c r="BP1014" t="inlineStr"/>
      <c r="BQ1014" t="inlineStr"/>
      <c r="BR1014" t="inlineStr">
        <is>
          <t>v</t>
        </is>
      </c>
      <c r="BS1014" t="inlineStr"/>
      <c r="BT1014" t="inlineStr"/>
      <c r="BU1014" t="inlineStr"/>
      <c r="BV1014" t="inlineStr"/>
      <c r="BW1014" t="inlineStr"/>
      <c r="BX1014" t="inlineStr"/>
      <c r="BY1014" t="inlineStr"/>
      <c r="BZ1014" t="inlineStr"/>
      <c r="CA1014" t="n">
        <v>1</v>
      </c>
      <c r="CB1014" t="inlineStr">
        <is>
          <t>mit JP+Gewebe unterlegen</t>
        </is>
      </c>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row>
    <row r="1015">
      <c r="A1015" t="b">
        <v>0</v>
      </c>
      <c r="B1015" t="n">
        <v>907</v>
      </c>
      <c r="C1015" t="inlineStr">
        <is>
          <t>L-1539-31549056X</t>
        </is>
      </c>
      <c r="D1015" t="inlineStr">
        <is>
          <t>1066960038</t>
        </is>
      </c>
      <c r="E1015" t="inlineStr"/>
      <c r="F1015" t="inlineStr">
        <is>
          <t>https://portal.dnb.de/opac.htm?method=simpleSearch&amp;cqlMode=true&amp;query=idn%3D1066960038</t>
        </is>
      </c>
      <c r="G1015" t="inlineStr">
        <is>
          <t>III 95, 38</t>
        </is>
      </c>
      <c r="H1015" t="inlineStr"/>
      <c r="I1015" t="inlineStr"/>
      <c r="J1015" t="inlineStr"/>
      <c r="K1015" t="inlineStr">
        <is>
          <t>bis 25 cm</t>
        </is>
      </c>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is>
          <t>HD</t>
        </is>
      </c>
      <c r="AB1015" t="inlineStr">
        <is>
          <t>x</t>
        </is>
      </c>
      <c r="AC1015" t="inlineStr"/>
      <c r="AD1015" t="inlineStr">
        <is>
          <t>h</t>
        </is>
      </c>
      <c r="AE1015" t="inlineStr"/>
      <c r="AF1015" t="inlineStr"/>
      <c r="AG1015" t="inlineStr"/>
      <c r="AH1015" t="inlineStr"/>
      <c r="AI1015" t="inlineStr"/>
      <c r="AJ1015" t="inlineStr">
        <is>
          <t>Pa</t>
        </is>
      </c>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is>
          <t>80</t>
        </is>
      </c>
      <c r="AY1015" t="inlineStr"/>
      <c r="AZ1015" t="inlineStr"/>
      <c r="BA1015" t="inlineStr"/>
      <c r="BB1015" t="inlineStr">
        <is>
          <t>n</t>
        </is>
      </c>
      <c r="BC1015" t="n">
        <v>0</v>
      </c>
      <c r="BD1015" t="inlineStr"/>
      <c r="BE1015" t="inlineStr"/>
      <c r="BF1015" t="inlineStr"/>
      <c r="BG1015" t="inlineStr">
        <is>
          <t>x</t>
        </is>
      </c>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row>
    <row r="1016">
      <c r="A1016" t="b">
        <v>1</v>
      </c>
      <c r="B1016" t="inlineStr"/>
      <c r="C1016" t="inlineStr">
        <is>
          <t>L-9999-414748298</t>
        </is>
      </c>
      <c r="D1016" t="inlineStr">
        <is>
          <t>1138244139</t>
        </is>
      </c>
      <c r="E1016" t="inlineStr">
        <is>
          <t>Qd</t>
        </is>
      </c>
      <c r="F1016" t="inlineStr"/>
      <c r="G1016" t="inlineStr">
        <is>
          <t>III 95, 38</t>
        </is>
      </c>
      <c r="H1016" t="inlineStr">
        <is>
          <t>III 95, 38</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c r="CU1016" t="inlineStr"/>
    </row>
    <row r="1017">
      <c r="A1017" t="b">
        <v>0</v>
      </c>
      <c r="B1017" t="n">
        <v>938</v>
      </c>
      <c r="C1017" t="inlineStr">
        <is>
          <t>L-1540-674669541</t>
        </is>
      </c>
      <c r="D1017" t="inlineStr">
        <is>
          <t>1209577798</t>
        </is>
      </c>
      <c r="E1017" t="inlineStr"/>
      <c r="F1017" t="inlineStr">
        <is>
          <t>https://portal.dnb.de/opac.htm?method=simpleSearch&amp;cqlMode=true&amp;query=idn%3D1209577798</t>
        </is>
      </c>
      <c r="G1017" t="inlineStr">
        <is>
          <t>III 95, 38 (1. angebundenes Werk)</t>
        </is>
      </c>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n">
        <v>0</v>
      </c>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c r="CQ1017" t="inlineStr"/>
      <c r="CR1017" t="inlineStr"/>
      <c r="CS1017" t="inlineStr"/>
      <c r="CT1017" t="inlineStr"/>
      <c r="CU1017" t="inlineStr"/>
    </row>
    <row r="1018">
      <c r="A1018" t="b">
        <v>1</v>
      </c>
      <c r="B1018" t="n">
        <v>908</v>
      </c>
      <c r="C1018" t="inlineStr">
        <is>
          <t>L-1541-315493178</t>
        </is>
      </c>
      <c r="D1018" t="inlineStr">
        <is>
          <t>1066962901</t>
        </is>
      </c>
      <c r="E1018" t="inlineStr">
        <is>
          <t>Aaf</t>
        </is>
      </c>
      <c r="F1018" t="inlineStr">
        <is>
          <t>https://portal.dnb.de/opac.htm?method=simpleSearch&amp;cqlMode=true&amp;query=idn%3D1066962901</t>
        </is>
      </c>
      <c r="G1018" t="inlineStr">
        <is>
          <t>III 95, 39</t>
        </is>
      </c>
      <c r="H1018" t="inlineStr">
        <is>
          <t>III 95, 39</t>
        </is>
      </c>
      <c r="I1018" t="inlineStr"/>
      <c r="J1018" t="inlineStr"/>
      <c r="K1018" t="inlineStr">
        <is>
          <t>bis 35 cm</t>
        </is>
      </c>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is>
          <t>G</t>
        </is>
      </c>
      <c r="AB1018" t="inlineStr">
        <is>
          <t>x</t>
        </is>
      </c>
      <c r="AC1018" t="inlineStr"/>
      <c r="AD1018" t="inlineStr">
        <is>
          <t>h/E</t>
        </is>
      </c>
      <c r="AE1018" t="inlineStr"/>
      <c r="AF1018" t="inlineStr"/>
      <c r="AG1018" t="inlineStr"/>
      <c r="AH1018" t="inlineStr"/>
      <c r="AI1018" t="inlineStr"/>
      <c r="AJ1018" t="inlineStr">
        <is>
          <t>Pa</t>
        </is>
      </c>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is>
          <t>110</t>
        </is>
      </c>
      <c r="AY1018" t="inlineStr"/>
      <c r="AZ1018" t="inlineStr"/>
      <c r="BA1018" t="inlineStr"/>
      <c r="BB1018" t="inlineStr">
        <is>
          <t>n</t>
        </is>
      </c>
      <c r="BC1018" t="n">
        <v>0</v>
      </c>
      <c r="BD1018" t="inlineStr"/>
      <c r="BE1018" t="inlineStr"/>
      <c r="BF1018" t="inlineStr"/>
      <c r="BG1018" t="inlineStr">
        <is>
          <t>x</t>
        </is>
      </c>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c r="CU1018" t="inlineStr"/>
    </row>
    <row r="1019">
      <c r="A1019" t="b">
        <v>1</v>
      </c>
      <c r="B1019" t="n">
        <v>909</v>
      </c>
      <c r="C1019" t="inlineStr">
        <is>
          <t>L-1538-315494328</t>
        </is>
      </c>
      <c r="D1019" t="inlineStr">
        <is>
          <t>1066964106</t>
        </is>
      </c>
      <c r="E1019" t="inlineStr">
        <is>
          <t>Aaf</t>
        </is>
      </c>
      <c r="F1019" t="inlineStr">
        <is>
          <t>https://portal.dnb.de/opac.htm?method=simpleSearch&amp;cqlMode=true&amp;query=idn%3D1066964106</t>
        </is>
      </c>
      <c r="G1019" t="inlineStr">
        <is>
          <t>III 95, 40</t>
        </is>
      </c>
      <c r="H1019" t="inlineStr">
        <is>
          <t>III 95, 40</t>
        </is>
      </c>
      <c r="I1019" t="inlineStr"/>
      <c r="J1019" t="inlineStr"/>
      <c r="K1019" t="inlineStr">
        <is>
          <t>bis 25 cm</t>
        </is>
      </c>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is>
          <t>G</t>
        </is>
      </c>
      <c r="AB1019" t="inlineStr">
        <is>
          <t>x</t>
        </is>
      </c>
      <c r="AC1019" t="inlineStr"/>
      <c r="AD1019" t="inlineStr">
        <is>
          <t>h/E</t>
        </is>
      </c>
      <c r="AE1019" t="inlineStr"/>
      <c r="AF1019" t="inlineStr"/>
      <c r="AG1019" t="inlineStr"/>
      <c r="AH1019" t="inlineStr"/>
      <c r="AI1019" t="inlineStr"/>
      <c r="AJ1019" t="inlineStr">
        <is>
          <t>Pa</t>
        </is>
      </c>
      <c r="AK1019" t="inlineStr">
        <is>
          <t>x</t>
        </is>
      </c>
      <c r="AL1019" t="inlineStr"/>
      <c r="AM1019" t="inlineStr"/>
      <c r="AN1019" t="inlineStr"/>
      <c r="AO1019" t="inlineStr"/>
      <c r="AP1019" t="inlineStr"/>
      <c r="AQ1019" t="inlineStr"/>
      <c r="AR1019" t="inlineStr"/>
      <c r="AS1019" t="inlineStr"/>
      <c r="AT1019" t="inlineStr"/>
      <c r="AU1019" t="inlineStr"/>
      <c r="AV1019" t="inlineStr"/>
      <c r="AW1019" t="inlineStr"/>
      <c r="AX1019" t="inlineStr">
        <is>
          <t>110</t>
        </is>
      </c>
      <c r="AY1019" t="inlineStr"/>
      <c r="AZ1019" t="inlineStr"/>
      <c r="BA1019" t="inlineStr"/>
      <c r="BB1019" t="inlineStr">
        <is>
          <t>n</t>
        </is>
      </c>
      <c r="BC1019" t="n">
        <v>0</v>
      </c>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c r="CQ1019" t="inlineStr"/>
      <c r="CR1019" t="inlineStr"/>
      <c r="CS1019" t="inlineStr"/>
      <c r="CT1019" t="inlineStr"/>
      <c r="CU1019" t="inlineStr"/>
    </row>
    <row r="1020">
      <c r="A1020" t="b">
        <v>1</v>
      </c>
      <c r="B1020" t="n">
        <v>910</v>
      </c>
      <c r="C1020" t="inlineStr">
        <is>
          <t>L-1540-31549073X</t>
        </is>
      </c>
      <c r="D1020" t="inlineStr">
        <is>
          <t>1066960224</t>
        </is>
      </c>
      <c r="E1020" t="inlineStr">
        <is>
          <t>Aaf</t>
        </is>
      </c>
      <c r="F1020" t="inlineStr">
        <is>
          <t>https://portal.dnb.de/opac.htm?method=simpleSearch&amp;cqlMode=true&amp;query=idn%3D1066960224</t>
        </is>
      </c>
      <c r="G1020" t="inlineStr">
        <is>
          <t>III 95, 41</t>
        </is>
      </c>
      <c r="H1020" t="inlineStr">
        <is>
          <t>III 95, 41</t>
        </is>
      </c>
      <c r="I1020" t="inlineStr"/>
      <c r="J1020" t="inlineStr"/>
      <c r="K1020" t="inlineStr">
        <is>
          <t>bis 25 cm</t>
        </is>
      </c>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is>
          <t>L</t>
        </is>
      </c>
      <c r="AB1020" t="inlineStr">
        <is>
          <t>x</t>
        </is>
      </c>
      <c r="AC1020" t="inlineStr"/>
      <c r="AD1020" t="inlineStr">
        <is>
          <t>h/E</t>
        </is>
      </c>
      <c r="AE1020" t="inlineStr"/>
      <c r="AF1020" t="inlineStr"/>
      <c r="AG1020" t="inlineStr"/>
      <c r="AH1020" t="inlineStr"/>
      <c r="AI1020" t="inlineStr"/>
      <c r="AJ1020" t="inlineStr">
        <is>
          <t>Pa</t>
        </is>
      </c>
      <c r="AK1020" t="inlineStr">
        <is>
          <t>x</t>
        </is>
      </c>
      <c r="AL1020" t="inlineStr"/>
      <c r="AM1020" t="inlineStr"/>
      <c r="AN1020" t="inlineStr"/>
      <c r="AO1020" t="inlineStr"/>
      <c r="AP1020" t="inlineStr"/>
      <c r="AQ1020" t="inlineStr"/>
      <c r="AR1020" t="inlineStr"/>
      <c r="AS1020" t="inlineStr"/>
      <c r="AT1020" t="inlineStr"/>
      <c r="AU1020" t="inlineStr"/>
      <c r="AV1020" t="inlineStr"/>
      <c r="AW1020" t="inlineStr"/>
      <c r="AX1020" t="inlineStr">
        <is>
          <t>110</t>
        </is>
      </c>
      <c r="AY1020" t="inlineStr"/>
      <c r="AZ1020" t="inlineStr"/>
      <c r="BA1020" t="inlineStr"/>
      <c r="BB1020" t="inlineStr">
        <is>
          <t>n</t>
        </is>
      </c>
      <c r="BC1020" t="n">
        <v>0</v>
      </c>
      <c r="BD1020" t="inlineStr"/>
      <c r="BE1020" t="inlineStr"/>
      <c r="BF1020" t="inlineStr"/>
      <c r="BG1020" t="inlineStr">
        <is>
          <t>x</t>
        </is>
      </c>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c r="CU1020" t="inlineStr"/>
    </row>
    <row r="1021">
      <c r="A1021" t="b">
        <v>1</v>
      </c>
      <c r="B1021" t="n">
        <v>911</v>
      </c>
      <c r="C1021" t="inlineStr">
        <is>
          <t>L-1545-315488328</t>
        </is>
      </c>
      <c r="D1021" t="inlineStr">
        <is>
          <t>1066957703</t>
        </is>
      </c>
      <c r="E1021" t="inlineStr">
        <is>
          <t>Aaf</t>
        </is>
      </c>
      <c r="F1021" t="inlineStr">
        <is>
          <t>https://portal.dnb.de/opac.htm?method=simpleSearch&amp;cqlMode=true&amp;query=idn%3D1066957703</t>
        </is>
      </c>
      <c r="G1021" t="inlineStr">
        <is>
          <t>III 95, 42</t>
        </is>
      </c>
      <c r="H1021" t="inlineStr">
        <is>
          <t>III 95, 42</t>
        </is>
      </c>
      <c r="I1021" t="inlineStr"/>
      <c r="J1021" t="inlineStr"/>
      <c r="K1021" t="inlineStr">
        <is>
          <t>bis 25 cm</t>
        </is>
      </c>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is>
          <t>Pg</t>
        </is>
      </c>
      <c r="AB1021" t="inlineStr">
        <is>
          <t>x</t>
        </is>
      </c>
      <c r="AC1021" t="inlineStr"/>
      <c r="AD1021" t="inlineStr">
        <is>
          <t>h/E</t>
        </is>
      </c>
      <c r="AE1021" t="inlineStr"/>
      <c r="AF1021" t="inlineStr"/>
      <c r="AG1021" t="inlineStr"/>
      <c r="AH1021" t="inlineStr"/>
      <c r="AI1021" t="inlineStr"/>
      <c r="AJ1021" t="inlineStr">
        <is>
          <t>Pa</t>
        </is>
      </c>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is>
          <t>110</t>
        </is>
      </c>
      <c r="AY1021" t="inlineStr"/>
      <c r="AZ1021" t="inlineStr"/>
      <c r="BA1021" t="inlineStr"/>
      <c r="BB1021" t="inlineStr">
        <is>
          <t>n</t>
        </is>
      </c>
      <c r="BC1021" t="n">
        <v>0</v>
      </c>
      <c r="BD1021" t="inlineStr"/>
      <c r="BE1021" t="inlineStr"/>
      <c r="BF1021" t="inlineStr"/>
      <c r="BG1021" t="inlineStr">
        <is>
          <t>x</t>
        </is>
      </c>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c r="CU1021" t="inlineStr"/>
    </row>
    <row r="1022">
      <c r="A1022" t="b">
        <v>1</v>
      </c>
      <c r="B1022" t="n">
        <v>912</v>
      </c>
      <c r="C1022" t="inlineStr">
        <is>
          <t>L-1522-315490918</t>
        </is>
      </c>
      <c r="D1022" t="inlineStr">
        <is>
          <t>1066960437</t>
        </is>
      </c>
      <c r="E1022" t="inlineStr">
        <is>
          <t>Aaf</t>
        </is>
      </c>
      <c r="F1022" t="inlineStr">
        <is>
          <t>https://portal.dnb.de/opac.htm?method=simpleSearch&amp;cqlMode=true&amp;query=idn%3D1066960437</t>
        </is>
      </c>
      <c r="G1022" t="inlineStr">
        <is>
          <t>III 95, 43</t>
        </is>
      </c>
      <c r="H1022" t="inlineStr">
        <is>
          <t>III 95, 43</t>
        </is>
      </c>
      <c r="I1022" t="inlineStr"/>
      <c r="J1022" t="inlineStr"/>
      <c r="K1022" t="inlineStr">
        <is>
          <t>bis 25 cm</t>
        </is>
      </c>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is>
          <t>x</t>
        </is>
      </c>
      <c r="AA1022" t="inlineStr">
        <is>
          <t>Pa</t>
        </is>
      </c>
      <c r="AB1022" t="inlineStr"/>
      <c r="AC1022" t="inlineStr"/>
      <c r="AD1022" t="inlineStr">
        <is>
          <t>h</t>
        </is>
      </c>
      <c r="AE1022" t="inlineStr"/>
      <c r="AF1022" t="inlineStr"/>
      <c r="AG1022" t="inlineStr"/>
      <c r="AH1022" t="inlineStr"/>
      <c r="AI1022" t="inlineStr"/>
      <c r="AJ1022" t="inlineStr">
        <is>
          <t>Pa</t>
        </is>
      </c>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is>
          <t>110</t>
        </is>
      </c>
      <c r="AY1022" t="inlineStr"/>
      <c r="AZ1022" t="inlineStr"/>
      <c r="BA1022" t="inlineStr"/>
      <c r="BB1022" t="inlineStr">
        <is>
          <t>ja vor</t>
        </is>
      </c>
      <c r="BC1022" t="n">
        <v>1</v>
      </c>
      <c r="BD1022" t="inlineStr"/>
      <c r="BE1022" t="inlineStr"/>
      <c r="BF1022" t="inlineStr"/>
      <c r="BG1022" t="inlineStr"/>
      <c r="BH1022" t="inlineStr"/>
      <c r="BI1022" t="inlineStr"/>
      <c r="BJ1022" t="inlineStr"/>
      <c r="BK1022" t="inlineStr"/>
      <c r="BL1022" t="inlineStr">
        <is>
          <t>x 110</t>
        </is>
      </c>
      <c r="BM1022" t="inlineStr"/>
      <c r="BN1022" t="inlineStr"/>
      <c r="BO1022" t="inlineStr"/>
      <c r="BP1022" t="inlineStr">
        <is>
          <t>x</t>
        </is>
      </c>
      <c r="BQ1022" t="inlineStr"/>
      <c r="BR1022" t="inlineStr">
        <is>
          <t>v</t>
        </is>
      </c>
      <c r="BS1022" t="inlineStr"/>
      <c r="BT1022" t="inlineStr"/>
      <c r="BU1022" t="inlineStr"/>
      <c r="BV1022" t="inlineStr"/>
      <c r="BW1022" t="inlineStr"/>
      <c r="BX1022" t="inlineStr"/>
      <c r="BY1022" t="inlineStr"/>
      <c r="BZ1022" t="inlineStr"/>
      <c r="CA1022" t="n">
        <v>1</v>
      </c>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c r="CU1022" t="inlineStr"/>
    </row>
    <row r="1023">
      <c r="A1023" t="b">
        <v>1</v>
      </c>
      <c r="B1023" t="n">
        <v>913</v>
      </c>
      <c r="C1023" t="inlineStr">
        <is>
          <t>L-1545-163209340</t>
        </is>
      </c>
      <c r="D1023" t="inlineStr">
        <is>
          <t>99701475X</t>
        </is>
      </c>
      <c r="E1023" t="inlineStr">
        <is>
          <t>Aal</t>
        </is>
      </c>
      <c r="F1023" t="inlineStr">
        <is>
          <t>https://portal.dnb.de/opac.htm?method=simpleSearch&amp;cqlMode=true&amp;query=idn%3D99701475X</t>
        </is>
      </c>
      <c r="G1023" t="inlineStr">
        <is>
          <t>III 95, 44</t>
        </is>
      </c>
      <c r="H1023" t="inlineStr">
        <is>
          <t>III 95, 44</t>
        </is>
      </c>
      <c r="I1023" t="inlineStr"/>
      <c r="J1023" t="inlineStr"/>
      <c r="K1023" t="inlineStr">
        <is>
          <t>bis 35 cm</t>
        </is>
      </c>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is>
          <t>HD</t>
        </is>
      </c>
      <c r="AB1023" t="inlineStr"/>
      <c r="AC1023" t="inlineStr">
        <is>
          <t>x</t>
        </is>
      </c>
      <c r="AD1023" t="inlineStr">
        <is>
          <t>f</t>
        </is>
      </c>
      <c r="AE1023" t="inlineStr"/>
      <c r="AF1023" t="inlineStr"/>
      <c r="AG1023" t="inlineStr"/>
      <c r="AH1023" t="inlineStr"/>
      <c r="AI1023" t="inlineStr"/>
      <c r="AJ1023" t="inlineStr">
        <is>
          <t>Pa</t>
        </is>
      </c>
      <c r="AK1023" t="inlineStr"/>
      <c r="AL1023" t="inlineStr"/>
      <c r="AM1023" t="inlineStr"/>
      <c r="AN1023" t="inlineStr"/>
      <c r="AO1023" t="inlineStr">
        <is>
          <t>x</t>
        </is>
      </c>
      <c r="AP1023" t="inlineStr"/>
      <c r="AQ1023" t="inlineStr"/>
      <c r="AR1023" t="inlineStr"/>
      <c r="AS1023" t="inlineStr"/>
      <c r="AT1023" t="inlineStr"/>
      <c r="AU1023" t="inlineStr"/>
      <c r="AV1023" t="n">
        <v>0</v>
      </c>
      <c r="AW1023" t="inlineStr">
        <is>
          <t>x</t>
        </is>
      </c>
      <c r="AX1023" t="inlineStr">
        <is>
          <t>110</t>
        </is>
      </c>
      <c r="AY1023" t="inlineStr"/>
      <c r="AZ1023" t="inlineStr"/>
      <c r="BA1023" t="inlineStr"/>
      <c r="BB1023" t="inlineStr">
        <is>
          <t>n</t>
        </is>
      </c>
      <c r="BC1023" t="n">
        <v>0</v>
      </c>
      <c r="BD1023" t="inlineStr"/>
      <c r="BE1023" t="inlineStr">
        <is>
          <t>Gewebe</t>
        </is>
      </c>
      <c r="BF1023" t="inlineStr"/>
      <c r="BG1023" t="inlineStr"/>
      <c r="BH1023" t="inlineStr"/>
      <c r="BI1023" t="inlineStr"/>
      <c r="BJ1023" t="inlineStr"/>
      <c r="BK1023" t="inlineStr"/>
      <c r="BL1023" t="inlineStr">
        <is>
          <t>x 110</t>
        </is>
      </c>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c r="CQ1023" t="inlineStr"/>
      <c r="CR1023" t="inlineStr"/>
      <c r="CS1023" t="inlineStr"/>
      <c r="CT1023" t="inlineStr"/>
      <c r="CU1023" t="inlineStr"/>
    </row>
    <row r="1024">
      <c r="A1024" t="b">
        <v>1</v>
      </c>
      <c r="B1024" t="n">
        <v>939</v>
      </c>
      <c r="C1024" t="inlineStr">
        <is>
          <t>L-1521-315469749</t>
        </is>
      </c>
      <c r="D1024" t="inlineStr">
        <is>
          <t>1066942102</t>
        </is>
      </c>
      <c r="E1024" t="inlineStr">
        <is>
          <t>Aaf</t>
        </is>
      </c>
      <c r="F1024" t="inlineStr">
        <is>
          <t>https://portal.dnb.de/opac.htm?method=simpleSearch&amp;cqlMode=true&amp;query=idn%3D1066942102</t>
        </is>
      </c>
      <c r="G1024" t="inlineStr">
        <is>
          <t>III 96, 1</t>
        </is>
      </c>
      <c r="H1024" t="inlineStr">
        <is>
          <t>III 96, 1</t>
        </is>
      </c>
      <c r="I1024" t="inlineStr"/>
      <c r="J1024" t="inlineStr"/>
      <c r="K1024" t="inlineStr">
        <is>
          <t>bis 25 cm</t>
        </is>
      </c>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is>
          <t>x</t>
        </is>
      </c>
      <c r="AA1024" t="inlineStr">
        <is>
          <t>L</t>
        </is>
      </c>
      <c r="AB1024" t="inlineStr"/>
      <c r="AC1024" t="inlineStr"/>
      <c r="AD1024" t="inlineStr">
        <is>
          <t>f/V</t>
        </is>
      </c>
      <c r="AE1024" t="inlineStr"/>
      <c r="AF1024" t="inlineStr"/>
      <c r="AG1024" t="inlineStr"/>
      <c r="AH1024" t="inlineStr"/>
      <c r="AI1024" t="inlineStr"/>
      <c r="AJ1024" t="inlineStr">
        <is>
          <t>Pa</t>
        </is>
      </c>
      <c r="AK1024" t="inlineStr"/>
      <c r="AL1024" t="inlineStr"/>
      <c r="AM1024" t="inlineStr"/>
      <c r="AN1024" t="inlineStr"/>
      <c r="AO1024" t="inlineStr"/>
      <c r="AP1024" t="inlineStr"/>
      <c r="AQ1024" t="inlineStr"/>
      <c r="AR1024" t="inlineStr"/>
      <c r="AS1024" t="inlineStr"/>
      <c r="AT1024" t="inlineStr"/>
      <c r="AU1024" t="inlineStr"/>
      <c r="AV1024" t="n">
        <v>2</v>
      </c>
      <c r="AW1024" t="inlineStr">
        <is>
          <t>x</t>
        </is>
      </c>
      <c r="AX1024" t="inlineStr">
        <is>
          <t>60</t>
        </is>
      </c>
      <c r="AY1024" t="inlineStr"/>
      <c r="AZ1024" t="inlineStr"/>
      <c r="BA1024" t="inlineStr"/>
      <c r="BB1024" t="inlineStr">
        <is>
          <t>n</t>
        </is>
      </c>
      <c r="BC1024" t="n">
        <v>0</v>
      </c>
      <c r="BD1024" t="inlineStr"/>
      <c r="BE1024" t="inlineStr"/>
      <c r="BF1024" t="inlineStr"/>
      <c r="BG1024" t="inlineStr">
        <is>
          <t>x</t>
        </is>
      </c>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c r="CU1024" t="inlineStr"/>
    </row>
    <row r="1025">
      <c r="A1025" t="b">
        <v>1</v>
      </c>
      <c r="B1025" t="n">
        <v>940</v>
      </c>
      <c r="C1025" t="inlineStr">
        <is>
          <t>L-1532-177606290</t>
        </is>
      </c>
      <c r="D1025" t="inlineStr">
        <is>
          <t>1002571936</t>
        </is>
      </c>
      <c r="E1025" t="inlineStr">
        <is>
          <t>Aal</t>
        </is>
      </c>
      <c r="F1025" t="inlineStr">
        <is>
          <t>https://portal.dnb.de/opac.htm?method=simpleSearch&amp;cqlMode=true&amp;query=idn%3D1002571936</t>
        </is>
      </c>
      <c r="G1025" t="inlineStr">
        <is>
          <t>III 96, 2</t>
        </is>
      </c>
      <c r="H1025" t="inlineStr">
        <is>
          <t>III 96, 2</t>
        </is>
      </c>
      <c r="I1025" t="inlineStr"/>
      <c r="J1025" t="inlineStr"/>
      <c r="K1025" t="inlineStr">
        <is>
          <t>bis 35 cm</t>
        </is>
      </c>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is>
          <t>Br</t>
        </is>
      </c>
      <c r="AB1025" t="inlineStr"/>
      <c r="AC1025" t="inlineStr"/>
      <c r="AD1025" t="inlineStr">
        <is>
          <t>h</t>
        </is>
      </c>
      <c r="AE1025" t="inlineStr"/>
      <c r="AF1025" t="inlineStr"/>
      <c r="AG1025" t="inlineStr"/>
      <c r="AH1025" t="inlineStr"/>
      <c r="AI1025" t="inlineStr"/>
      <c r="AJ1025" t="inlineStr">
        <is>
          <t>Pa</t>
        </is>
      </c>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is>
          <t>nur 110</t>
        </is>
      </c>
      <c r="AY1025" t="inlineStr"/>
      <c r="AZ1025" t="inlineStr"/>
      <c r="BA1025" t="inlineStr"/>
      <c r="BB1025" t="inlineStr">
        <is>
          <t>n</t>
        </is>
      </c>
      <c r="BC1025" t="n">
        <v>0</v>
      </c>
      <c r="BD1025" t="inlineStr"/>
      <c r="BE1025" t="inlineStr">
        <is>
          <t>Gewebe</t>
        </is>
      </c>
      <c r="BF1025" t="inlineStr"/>
      <c r="BG1025" t="inlineStr"/>
      <c r="BH1025" t="inlineStr"/>
      <c r="BI1025" t="inlineStr"/>
      <c r="BJ1025" t="inlineStr"/>
      <c r="BK1025" t="inlineStr">
        <is>
          <t>Schaden ist stabil genug --&gt; belassen; mit Büttenrand</t>
        </is>
      </c>
      <c r="BL1025" t="inlineStr">
        <is>
          <t>x nur 110</t>
        </is>
      </c>
      <c r="BM1025" t="inlineStr"/>
      <c r="BN1025" t="inlineStr"/>
      <c r="BO1025" t="inlineStr"/>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c r="CU1025" t="inlineStr"/>
    </row>
    <row r="1026">
      <c r="A1026" t="b">
        <v>1</v>
      </c>
      <c r="B1026" t="n">
        <v>941</v>
      </c>
      <c r="C1026" t="inlineStr">
        <is>
          <t>L-1521-315334355</t>
        </is>
      </c>
      <c r="D1026" t="inlineStr">
        <is>
          <t>1066876614</t>
        </is>
      </c>
      <c r="E1026" t="inlineStr">
        <is>
          <t>Aaf</t>
        </is>
      </c>
      <c r="F1026" t="inlineStr">
        <is>
          <t>https://portal.dnb.de/opac.htm?method=simpleSearch&amp;cqlMode=true&amp;query=idn%3D1066876614</t>
        </is>
      </c>
      <c r="G1026" t="inlineStr">
        <is>
          <t>III 97, 1</t>
        </is>
      </c>
      <c r="H1026" t="inlineStr">
        <is>
          <t>III 97, 1</t>
        </is>
      </c>
      <c r="I1026" t="inlineStr"/>
      <c r="J1026" t="inlineStr"/>
      <c r="K1026" t="inlineStr">
        <is>
          <t>bis 25 cm</t>
        </is>
      </c>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is>
          <t>Pg</t>
        </is>
      </c>
      <c r="AB1026" t="inlineStr"/>
      <c r="AC1026" t="inlineStr">
        <is>
          <t>x</t>
        </is>
      </c>
      <c r="AD1026" t="inlineStr">
        <is>
          <t>h/E</t>
        </is>
      </c>
      <c r="AE1026" t="inlineStr"/>
      <c r="AF1026" t="inlineStr"/>
      <c r="AG1026" t="inlineStr"/>
      <c r="AH1026" t="inlineStr"/>
      <c r="AI1026" t="inlineStr"/>
      <c r="AJ1026" t="inlineStr">
        <is>
          <t>Pa</t>
        </is>
      </c>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is>
          <t>80</t>
        </is>
      </c>
      <c r="AY1026" t="inlineStr"/>
      <c r="AZ1026" t="inlineStr"/>
      <c r="BA1026" t="inlineStr"/>
      <c r="BB1026" t="inlineStr">
        <is>
          <t>n</t>
        </is>
      </c>
      <c r="BC1026" t="n">
        <v>0</v>
      </c>
      <c r="BD1026" t="inlineStr"/>
      <c r="BE1026" t="inlineStr">
        <is>
          <t>Gewebe</t>
        </is>
      </c>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c r="CQ1026" t="inlineStr"/>
      <c r="CR1026" t="inlineStr"/>
      <c r="CS1026" t="inlineStr"/>
      <c r="CT1026" t="inlineStr"/>
      <c r="CU1026" t="inlineStr"/>
    </row>
    <row r="1027">
      <c r="A1027" t="b">
        <v>1</v>
      </c>
      <c r="B1027" t="n">
        <v>942</v>
      </c>
      <c r="C1027" t="inlineStr">
        <is>
          <t>L-1518-315462760</t>
        </is>
      </c>
      <c r="D1027" t="inlineStr">
        <is>
          <t>1066934762</t>
        </is>
      </c>
      <c r="E1027" t="inlineStr">
        <is>
          <t>Aa</t>
        </is>
      </c>
      <c r="F1027" t="inlineStr">
        <is>
          <t>https://portal.dnb.de/opac.htm?method=simpleSearch&amp;cqlMode=true&amp;query=idn%3D1066934762</t>
        </is>
      </c>
      <c r="G1027" t="inlineStr">
        <is>
          <t>III 98, 1</t>
        </is>
      </c>
      <c r="H1027" t="inlineStr">
        <is>
          <t>III 98, 1</t>
        </is>
      </c>
      <c r="I1027" t="inlineStr"/>
      <c r="J1027" t="inlineStr"/>
      <c r="K1027" t="inlineStr">
        <is>
          <t>bis 35 cm</t>
        </is>
      </c>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is>
          <t>G</t>
        </is>
      </c>
      <c r="AB1027" t="inlineStr">
        <is>
          <t>x</t>
        </is>
      </c>
      <c r="AC1027" t="inlineStr"/>
      <c r="AD1027" t="inlineStr">
        <is>
          <t>h/E</t>
        </is>
      </c>
      <c r="AE1027" t="inlineStr"/>
      <c r="AF1027" t="inlineStr"/>
      <c r="AG1027" t="inlineStr"/>
      <c r="AH1027" t="inlineStr"/>
      <c r="AI1027" t="inlineStr"/>
      <c r="AJ1027" t="inlineStr">
        <is>
          <t>Pa</t>
        </is>
      </c>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is>
          <t>max 110</t>
        </is>
      </c>
      <c r="AY1027" t="inlineStr"/>
      <c r="AZ1027" t="inlineStr"/>
      <c r="BA1027" t="inlineStr"/>
      <c r="BB1027" t="inlineStr">
        <is>
          <t>ja vor</t>
        </is>
      </c>
      <c r="BC1027" t="n">
        <v>2</v>
      </c>
      <c r="BD1027" t="inlineStr"/>
      <c r="BE1027" t="inlineStr"/>
      <c r="BF1027" t="inlineStr"/>
      <c r="BG1027" t="inlineStr">
        <is>
          <t>x</t>
        </is>
      </c>
      <c r="BH1027" t="inlineStr"/>
      <c r="BI1027" t="inlineStr"/>
      <c r="BJ1027" t="inlineStr"/>
      <c r="BK1027" t="inlineStr"/>
      <c r="BL1027" t="inlineStr"/>
      <c r="BM1027" t="inlineStr"/>
      <c r="BN1027" t="inlineStr"/>
      <c r="BO1027" t="inlineStr"/>
      <c r="BP1027" t="inlineStr">
        <is>
          <t>x</t>
        </is>
      </c>
      <c r="BQ1027" t="inlineStr"/>
      <c r="BR1027" t="inlineStr">
        <is>
          <t>v</t>
        </is>
      </c>
      <c r="BS1027" t="inlineStr"/>
      <c r="BT1027" t="inlineStr"/>
      <c r="BU1027" t="inlineStr"/>
      <c r="BV1027" t="inlineStr"/>
      <c r="BW1027" t="inlineStr"/>
      <c r="BX1027" t="inlineStr"/>
      <c r="BY1027" t="inlineStr"/>
      <c r="BZ1027" t="inlineStr"/>
      <c r="CA1027" t="n">
        <v>2</v>
      </c>
      <c r="CB1027" t="inlineStr">
        <is>
          <t>Gelenk vorn ganz durchtrennen?, mit JP+Gewebe unterlegen</t>
        </is>
      </c>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c r="CQ1027" t="inlineStr"/>
      <c r="CR1027" t="inlineStr"/>
      <c r="CS1027" t="inlineStr"/>
      <c r="CT1027" t="inlineStr"/>
      <c r="CU1027" t="inlineStr"/>
    </row>
    <row r="1028">
      <c r="A1028" t="b">
        <v>1</v>
      </c>
      <c r="B1028" t="n">
        <v>1207</v>
      </c>
      <c r="C1028" t="inlineStr">
        <is>
          <t>L-1558-154381950</t>
        </is>
      </c>
      <c r="D1028" t="inlineStr">
        <is>
          <t>994053215</t>
        </is>
      </c>
      <c r="E1028" t="inlineStr">
        <is>
          <t>Aal</t>
        </is>
      </c>
      <c r="F1028" t="inlineStr">
        <is>
          <t>https://portal.dnb.de/opac.htm?method=simpleSearch&amp;cqlMode=true&amp;query=idn%3D994053215</t>
        </is>
      </c>
      <c r="G1028" t="inlineStr">
        <is>
          <t>III 99 D, 1</t>
        </is>
      </c>
      <c r="H1028" t="inlineStr">
        <is>
          <t>III 99 D, 1</t>
        </is>
      </c>
      <c r="I1028" t="inlineStr"/>
      <c r="J1028" t="inlineStr"/>
      <c r="K1028" t="inlineStr">
        <is>
          <t>bis 25 cm</t>
        </is>
      </c>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is>
          <t>x</t>
        </is>
      </c>
      <c r="AA1028" t="inlineStr">
        <is>
          <t>Pg</t>
        </is>
      </c>
      <c r="AB1028" t="inlineStr"/>
      <c r="AC1028" t="inlineStr">
        <is>
          <t>x</t>
        </is>
      </c>
      <c r="AD1028" t="inlineStr">
        <is>
          <t>h</t>
        </is>
      </c>
      <c r="AE1028" t="inlineStr"/>
      <c r="AF1028" t="inlineStr"/>
      <c r="AG1028" t="inlineStr"/>
      <c r="AH1028" t="inlineStr"/>
      <c r="AI1028" t="inlineStr"/>
      <c r="AJ1028" t="inlineStr">
        <is>
          <t>Pa</t>
        </is>
      </c>
      <c r="AK1028" t="inlineStr"/>
      <c r="AL1028" t="inlineStr"/>
      <c r="AM1028" t="inlineStr"/>
      <c r="AN1028" t="inlineStr"/>
      <c r="AO1028" t="inlineStr"/>
      <c r="AP1028" t="inlineStr"/>
      <c r="AQ1028" t="inlineStr"/>
      <c r="AR1028" t="inlineStr"/>
      <c r="AS1028" t="inlineStr"/>
      <c r="AT1028" t="inlineStr"/>
      <c r="AU1028" t="inlineStr"/>
      <c r="AV1028" t="n">
        <v>4</v>
      </c>
      <c r="AW1028" t="inlineStr"/>
      <c r="AX1028" t="inlineStr">
        <is>
          <t>max 110</t>
        </is>
      </c>
      <c r="AY1028" t="inlineStr"/>
      <c r="AZ1028" t="inlineStr"/>
      <c r="BA1028" t="inlineStr"/>
      <c r="BB1028" t="inlineStr">
        <is>
          <t>n</t>
        </is>
      </c>
      <c r="BC1028" t="n">
        <v>0</v>
      </c>
      <c r="BD1028" t="inlineStr"/>
      <c r="BE1028" t="inlineStr">
        <is>
          <t>Gewebe</t>
        </is>
      </c>
      <c r="BF1028" t="inlineStr"/>
      <c r="BG1028" t="inlineStr"/>
      <c r="BH1028" t="inlineStr"/>
      <c r="BI1028" t="inlineStr"/>
      <c r="BJ1028" t="inlineStr"/>
      <c r="BK1028" t="inlineStr">
        <is>
          <t>Flexibler Perg.bd. mit Klappe (Kopert)</t>
        </is>
      </c>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c r="CQ1028" t="inlineStr"/>
      <c r="CR1028" t="inlineStr"/>
      <c r="CS1028" t="inlineStr"/>
      <c r="CT1028" t="inlineStr"/>
      <c r="CU1028" t="inlineStr"/>
    </row>
    <row r="1029">
      <c r="A1029" t="b">
        <v>1</v>
      </c>
      <c r="B1029" t="n">
        <v>943</v>
      </c>
      <c r="C1029" t="inlineStr">
        <is>
          <t>L-1522-315326115</t>
        </is>
      </c>
      <c r="D1029" t="inlineStr">
        <is>
          <t>1066867941</t>
        </is>
      </c>
      <c r="E1029" t="inlineStr">
        <is>
          <t>AaB</t>
        </is>
      </c>
      <c r="F1029" t="inlineStr">
        <is>
          <t>https://portal.dnb.de/opac.htm?method=simpleSearch&amp;cqlMode=true&amp;query=idn%3D1066867941</t>
        </is>
      </c>
      <c r="G1029" t="inlineStr">
        <is>
          <t>III 99, 1</t>
        </is>
      </c>
      <c r="H1029" t="inlineStr">
        <is>
          <t>III 99, 1</t>
        </is>
      </c>
      <c r="I1029" t="inlineStr"/>
      <c r="J1029" t="inlineStr"/>
      <c r="K1029" t="inlineStr">
        <is>
          <t>bis 25 cm</t>
        </is>
      </c>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is>
          <t>G</t>
        </is>
      </c>
      <c r="AB1029" t="inlineStr">
        <is>
          <t>x</t>
        </is>
      </c>
      <c r="AC1029" t="inlineStr"/>
      <c r="AD1029" t="inlineStr">
        <is>
          <t>h/E</t>
        </is>
      </c>
      <c r="AE1029" t="inlineStr"/>
      <c r="AF1029" t="inlineStr"/>
      <c r="AG1029" t="inlineStr"/>
      <c r="AH1029" t="inlineStr"/>
      <c r="AI1029" t="inlineStr"/>
      <c r="AJ1029" t="inlineStr">
        <is>
          <t>Pa</t>
        </is>
      </c>
      <c r="AK1029" t="inlineStr">
        <is>
          <t>x</t>
        </is>
      </c>
      <c r="AL1029" t="inlineStr"/>
      <c r="AM1029" t="inlineStr"/>
      <c r="AN1029" t="inlineStr"/>
      <c r="AO1029" t="inlineStr"/>
      <c r="AP1029" t="inlineStr"/>
      <c r="AQ1029" t="inlineStr"/>
      <c r="AR1029" t="inlineStr"/>
      <c r="AS1029" t="inlineStr"/>
      <c r="AT1029" t="inlineStr"/>
      <c r="AU1029" t="inlineStr"/>
      <c r="AV1029" t="inlineStr"/>
      <c r="AW1029" t="inlineStr"/>
      <c r="AX1029" t="inlineStr">
        <is>
          <t>110</t>
        </is>
      </c>
      <c r="AY1029" t="inlineStr"/>
      <c r="AZ1029" t="inlineStr"/>
      <c r="BA1029" t="inlineStr"/>
      <c r="BB1029" t="inlineStr">
        <is>
          <t>n</t>
        </is>
      </c>
      <c r="BC1029" t="n">
        <v>0</v>
      </c>
      <c r="BD1029" t="inlineStr"/>
      <c r="BE1029" t="inlineStr"/>
      <c r="BF1029" t="inlineStr"/>
      <c r="BG1029" t="inlineStr">
        <is>
          <t>x</t>
        </is>
      </c>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row>
    <row r="1030">
      <c r="A1030" t="b">
        <v>1</v>
      </c>
      <c r="B1030" t="n">
        <v>944</v>
      </c>
      <c r="C1030" t="inlineStr">
        <is>
          <t>L-1534-315492589</t>
        </is>
      </c>
      <c r="D1030" t="inlineStr">
        <is>
          <t>1066962189</t>
        </is>
      </c>
      <c r="E1030" t="inlineStr">
        <is>
          <t>Aaf</t>
        </is>
      </c>
      <c r="F1030" t="inlineStr">
        <is>
          <t>https://portal.dnb.de/opac.htm?method=simpleSearch&amp;cqlMode=true&amp;query=idn%3D1066962189</t>
        </is>
      </c>
      <c r="G1030" t="inlineStr">
        <is>
          <t>III 99, 2</t>
        </is>
      </c>
      <c r="H1030" t="inlineStr">
        <is>
          <t>III 99, 2</t>
        </is>
      </c>
      <c r="I1030" t="inlineStr"/>
      <c r="J1030" t="inlineStr"/>
      <c r="K1030" t="inlineStr">
        <is>
          <t>bis 25 cm</t>
        </is>
      </c>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is>
          <t>G</t>
        </is>
      </c>
      <c r="AB1030" t="inlineStr">
        <is>
          <t>x</t>
        </is>
      </c>
      <c r="AC1030" t="inlineStr"/>
      <c r="AD1030" t="inlineStr">
        <is>
          <t>h/E</t>
        </is>
      </c>
      <c r="AE1030" t="inlineStr"/>
      <c r="AF1030" t="inlineStr"/>
      <c r="AG1030" t="inlineStr"/>
      <c r="AH1030" t="inlineStr"/>
      <c r="AI1030" t="inlineStr"/>
      <c r="AJ1030" t="inlineStr">
        <is>
          <t>Pa</t>
        </is>
      </c>
      <c r="AK1030" t="inlineStr">
        <is>
          <t>x</t>
        </is>
      </c>
      <c r="AL1030" t="inlineStr"/>
      <c r="AM1030" t="inlineStr"/>
      <c r="AN1030" t="inlineStr"/>
      <c r="AO1030" t="inlineStr"/>
      <c r="AP1030" t="inlineStr"/>
      <c r="AQ1030" t="inlineStr"/>
      <c r="AR1030" t="inlineStr"/>
      <c r="AS1030" t="inlineStr"/>
      <c r="AT1030" t="inlineStr"/>
      <c r="AU1030" t="inlineStr"/>
      <c r="AV1030" t="inlineStr"/>
      <c r="AW1030" t="inlineStr"/>
      <c r="AX1030" t="inlineStr">
        <is>
          <t>110</t>
        </is>
      </c>
      <c r="AY1030" t="inlineStr"/>
      <c r="AZ1030" t="inlineStr"/>
      <c r="BA1030" t="inlineStr"/>
      <c r="BB1030" t="inlineStr">
        <is>
          <t>n</t>
        </is>
      </c>
      <c r="BC1030" t="n">
        <v>0</v>
      </c>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c r="CG1030" t="inlineStr"/>
      <c r="CH1030" t="inlineStr"/>
      <c r="CI1030" t="inlineStr"/>
      <c r="CJ1030" t="inlineStr"/>
      <c r="CK1030" t="inlineStr"/>
      <c r="CL1030" t="inlineStr"/>
      <c r="CM1030" t="inlineStr"/>
      <c r="CN1030" t="inlineStr"/>
      <c r="CO1030" t="inlineStr"/>
      <c r="CP1030" t="inlineStr"/>
      <c r="CQ1030" t="inlineStr"/>
      <c r="CR1030" t="inlineStr"/>
      <c r="CS1030" t="inlineStr"/>
      <c r="CT1030" t="inlineStr"/>
      <c r="CU1030" t="inlineStr"/>
    </row>
    <row r="1031">
      <c r="A1031" t="b">
        <v>1</v>
      </c>
      <c r="B1031" t="n">
        <v>945</v>
      </c>
      <c r="C1031" t="inlineStr">
        <is>
          <t>L-9999-406966141</t>
        </is>
      </c>
      <c r="D1031" t="inlineStr">
        <is>
          <t>1132648823</t>
        </is>
      </c>
      <c r="E1031" t="inlineStr">
        <is>
          <t>Af</t>
        </is>
      </c>
      <c r="F1031" t="inlineStr">
        <is>
          <t>https://portal.dnb.de/opac.htm?method=simpleSearch&amp;cqlMode=true&amp;query=idn%3D1132648823</t>
        </is>
      </c>
      <c r="G1031" t="inlineStr">
        <is>
          <t>III 99, 3</t>
        </is>
      </c>
      <c r="H1031" t="inlineStr">
        <is>
          <t>III 99, 3</t>
        </is>
      </c>
      <c r="I1031" t="inlineStr"/>
      <c r="J1031" t="inlineStr"/>
      <c r="K1031" t="inlineStr">
        <is>
          <t>bis 35 cm</t>
        </is>
      </c>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is>
          <t>HD</t>
        </is>
      </c>
      <c r="AB1031" t="inlineStr">
        <is>
          <t>x</t>
        </is>
      </c>
      <c r="AC1031" t="inlineStr"/>
      <c r="AD1031" t="inlineStr">
        <is>
          <t>f</t>
        </is>
      </c>
      <c r="AE1031" t="inlineStr"/>
      <c r="AF1031" t="inlineStr"/>
      <c r="AG1031" t="inlineStr"/>
      <c r="AH1031" t="inlineStr"/>
      <c r="AI1031" t="inlineStr"/>
      <c r="AJ1031" t="inlineStr">
        <is>
          <t>Pa</t>
        </is>
      </c>
      <c r="AK1031" t="inlineStr"/>
      <c r="AL1031" t="inlineStr"/>
      <c r="AM1031" t="inlineStr"/>
      <c r="AN1031" t="inlineStr"/>
      <c r="AO1031" t="inlineStr"/>
      <c r="AP1031" t="inlineStr"/>
      <c r="AQ1031" t="inlineStr"/>
      <c r="AR1031" t="inlineStr"/>
      <c r="AS1031" t="inlineStr"/>
      <c r="AT1031" t="inlineStr"/>
      <c r="AU1031" t="inlineStr"/>
      <c r="AV1031" t="n">
        <v>4</v>
      </c>
      <c r="AW1031" t="inlineStr">
        <is>
          <t>x</t>
        </is>
      </c>
      <c r="AX1031" t="inlineStr">
        <is>
          <t>60</t>
        </is>
      </c>
      <c r="AY1031" t="inlineStr"/>
      <c r="AZ1031" t="inlineStr"/>
      <c r="BA1031" t="inlineStr"/>
      <c r="BB1031" t="inlineStr">
        <is>
          <t>ja vor</t>
        </is>
      </c>
      <c r="BC1031" t="n">
        <v>3</v>
      </c>
      <c r="BD1031" t="inlineStr"/>
      <c r="BE1031" t="inlineStr"/>
      <c r="BF1031" t="inlineStr"/>
      <c r="BG1031" t="inlineStr">
        <is>
          <t>x</t>
        </is>
      </c>
      <c r="BH1031" t="inlineStr"/>
      <c r="BI1031" t="inlineStr"/>
      <c r="BJ1031" t="inlineStr"/>
      <c r="BK1031" t="inlineStr">
        <is>
          <t>Schaden am Einband ist stabil genug</t>
        </is>
      </c>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c r="CK1031" t="inlineStr"/>
      <c r="CL1031" t="inlineStr">
        <is>
          <t>x</t>
        </is>
      </c>
      <c r="CM1031" t="inlineStr"/>
      <c r="CN1031" t="inlineStr"/>
      <c r="CO1031" t="inlineStr"/>
      <c r="CP1031" t="inlineStr"/>
      <c r="CQ1031" t="inlineStr"/>
      <c r="CR1031" t="inlineStr"/>
      <c r="CS1031" t="inlineStr"/>
      <c r="CT1031" t="n">
        <v>3</v>
      </c>
      <c r="CU1031" t="inlineStr">
        <is>
          <t>ca. mittig des BB am Fuß immer wieder Risse; Schaden am Einband belassen (ist m.E. stabil genug)</t>
        </is>
      </c>
    </row>
    <row r="1032">
      <c r="A1032" t="b">
        <v>1</v>
      </c>
      <c r="B1032" t="n">
        <v>946</v>
      </c>
      <c r="C1032" t="inlineStr">
        <is>
          <t>L-9999-40696615X</t>
        </is>
      </c>
      <c r="D1032" t="inlineStr">
        <is>
          <t>1132648831</t>
        </is>
      </c>
      <c r="E1032" t="inlineStr">
        <is>
          <t>Af</t>
        </is>
      </c>
      <c r="F1032" t="inlineStr">
        <is>
          <t>https://portal.dnb.de/opac.htm?method=simpleSearch&amp;cqlMode=true&amp;query=idn%3D1132648831</t>
        </is>
      </c>
      <c r="G1032" t="inlineStr">
        <is>
          <t>III 99, 3 (angebunden)</t>
        </is>
      </c>
      <c r="H1032" t="inlineStr">
        <is>
          <t>III 99, 3</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n">
        <v>0</v>
      </c>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c r="CU1032" t="inlineStr"/>
    </row>
    <row r="1033">
      <c r="A1033" t="b">
        <v>1</v>
      </c>
      <c r="B1033" t="n">
        <v>947</v>
      </c>
      <c r="C1033" t="inlineStr">
        <is>
          <t>L-9999-406966168</t>
        </is>
      </c>
      <c r="D1033" t="inlineStr">
        <is>
          <t>113264884X</t>
        </is>
      </c>
      <c r="E1033" t="inlineStr">
        <is>
          <t>Af</t>
        </is>
      </c>
      <c r="F1033" t="inlineStr">
        <is>
          <t>https://portal.dnb.de/opac.htm?method=simpleSearch&amp;cqlMode=true&amp;query=idn%3D113264884X</t>
        </is>
      </c>
      <c r="G1033" t="inlineStr">
        <is>
          <t>III 99, 3 (angebunden)</t>
        </is>
      </c>
      <c r="H1033" t="inlineStr">
        <is>
          <t>III 99, 3</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n">
        <v>0</v>
      </c>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inlineStr"/>
      <c r="CQ1033" t="inlineStr"/>
      <c r="CR1033" t="inlineStr"/>
      <c r="CS1033" t="inlineStr"/>
      <c r="CT1033" t="inlineStr"/>
      <c r="CU1033" t="inlineStr"/>
    </row>
    <row r="1034">
      <c r="A1034" t="b">
        <v>1</v>
      </c>
      <c r="B1034" t="n">
        <v>948</v>
      </c>
      <c r="C1034" t="inlineStr">
        <is>
          <t>L-1546-315462531</t>
        </is>
      </c>
      <c r="D1034" t="inlineStr">
        <is>
          <t>1066934541</t>
        </is>
      </c>
      <c r="E1034" t="inlineStr">
        <is>
          <t>Aaf</t>
        </is>
      </c>
      <c r="F1034" t="inlineStr">
        <is>
          <t>https://portal.dnb.de/opac.htm?method=simpleSearch&amp;cqlMode=true&amp;query=idn%3D1066934541</t>
        </is>
      </c>
      <c r="G1034" t="inlineStr">
        <is>
          <t>III 100, 1</t>
        </is>
      </c>
      <c r="H1034" t="inlineStr">
        <is>
          <t>III 100, 1</t>
        </is>
      </c>
      <c r="I1034" t="inlineStr"/>
      <c r="J1034" t="inlineStr"/>
      <c r="K1034" t="inlineStr">
        <is>
          <t>bis 25 cm</t>
        </is>
      </c>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is>
          <t>G</t>
        </is>
      </c>
      <c r="AB1034" t="inlineStr">
        <is>
          <t>x</t>
        </is>
      </c>
      <c r="AC1034" t="inlineStr"/>
      <c r="AD1034" t="inlineStr">
        <is>
          <t>h/E</t>
        </is>
      </c>
      <c r="AE1034" t="inlineStr"/>
      <c r="AF1034" t="inlineStr"/>
      <c r="AG1034" t="inlineStr"/>
      <c r="AH1034" t="inlineStr"/>
      <c r="AI1034" t="inlineStr"/>
      <c r="AJ1034" t="inlineStr">
        <is>
          <t>Pa</t>
        </is>
      </c>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is>
          <t>110</t>
        </is>
      </c>
      <c r="AY1034" t="inlineStr"/>
      <c r="AZ1034" t="inlineStr"/>
      <c r="BA1034" t="inlineStr"/>
      <c r="BB1034" t="inlineStr">
        <is>
          <t>n</t>
        </is>
      </c>
      <c r="BC1034" t="n">
        <v>0</v>
      </c>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c r="BW1034" t="inlineStr"/>
      <c r="BX1034" t="inlineStr"/>
      <c r="BY1034" t="inlineStr"/>
      <c r="BZ1034" t="inlineStr"/>
      <c r="CA1034" t="inlineStr"/>
      <c r="CB1034" t="inlineStr"/>
      <c r="CC1034" t="inlineStr"/>
      <c r="CD1034" t="inlineStr"/>
      <c r="CE1034" t="inlineStr"/>
      <c r="CF1034" t="inlineStr"/>
      <c r="CG1034" t="inlineStr"/>
      <c r="CH1034" t="inlineStr"/>
      <c r="CI1034" t="inlineStr"/>
      <c r="CJ1034" t="inlineStr"/>
      <c r="CK1034" t="inlineStr"/>
      <c r="CL1034" t="inlineStr"/>
      <c r="CM1034" t="inlineStr"/>
      <c r="CN1034" t="inlineStr"/>
      <c r="CO1034" t="inlineStr"/>
      <c r="CP1034" t="inlineStr"/>
      <c r="CQ1034" t="inlineStr"/>
      <c r="CR1034" t="inlineStr"/>
      <c r="CS1034" t="inlineStr"/>
      <c r="CT1034" t="inlineStr"/>
      <c r="CU1034" t="inlineStr"/>
    </row>
    <row r="1035">
      <c r="A1035" t="b">
        <v>1</v>
      </c>
      <c r="B1035" t="n">
        <v>949</v>
      </c>
      <c r="C1035" t="inlineStr">
        <is>
          <t>L-1501-315293942</t>
        </is>
      </c>
      <c r="D1035" t="inlineStr">
        <is>
          <t>1066834091</t>
        </is>
      </c>
      <c r="E1035" t="inlineStr">
        <is>
          <t>Aaf</t>
        </is>
      </c>
      <c r="F1035" t="inlineStr">
        <is>
          <t>https://portal.dnb.de/opac.htm?method=simpleSearch&amp;cqlMode=true&amp;query=idn%3D1066834091</t>
        </is>
      </c>
      <c r="G1035" t="inlineStr">
        <is>
          <t>III 101, 1</t>
        </is>
      </c>
      <c r="H1035" t="inlineStr">
        <is>
          <t>III 101, 1</t>
        </is>
      </c>
      <c r="I1035" t="inlineStr"/>
      <c r="J1035" t="inlineStr"/>
      <c r="K1035" t="inlineStr">
        <is>
          <t>bis 25 cm</t>
        </is>
      </c>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is>
          <t>L</t>
        </is>
      </c>
      <c r="AB1035" t="inlineStr"/>
      <c r="AC1035" t="inlineStr"/>
      <c r="AD1035" t="inlineStr">
        <is>
          <t>f/V</t>
        </is>
      </c>
      <c r="AE1035" t="inlineStr"/>
      <c r="AF1035" t="inlineStr"/>
      <c r="AG1035" t="inlineStr"/>
      <c r="AH1035" t="inlineStr"/>
      <c r="AI1035" t="inlineStr"/>
      <c r="AJ1035" t="inlineStr">
        <is>
          <t>Pa</t>
        </is>
      </c>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is>
          <t>110</t>
        </is>
      </c>
      <c r="AY1035" t="inlineStr"/>
      <c r="AZ1035" t="inlineStr"/>
      <c r="BA1035" t="inlineStr"/>
      <c r="BB1035" t="inlineStr">
        <is>
          <t>n</t>
        </is>
      </c>
      <c r="BC1035" t="n">
        <v>0</v>
      </c>
      <c r="BD1035" t="inlineStr"/>
      <c r="BE1035" t="inlineStr">
        <is>
          <t>Halbgewebe mit Papier</t>
        </is>
      </c>
      <c r="BF1035" t="inlineStr"/>
      <c r="BG1035" t="inlineStr"/>
      <c r="BH1035" t="inlineStr"/>
      <c r="BI1035" t="inlineStr"/>
      <c r="BJ1035" t="inlineStr"/>
      <c r="BK1035" t="inlineStr">
        <is>
          <t>Aldine</t>
        </is>
      </c>
      <c r="BL1035" t="inlineStr"/>
      <c r="BM1035" t="inlineStr"/>
      <c r="BN1035" t="inlineStr"/>
      <c r="BO1035" t="inlineStr"/>
      <c r="BP1035" t="inlineStr"/>
      <c r="BQ1035" t="inlineStr"/>
      <c r="BR1035" t="inlineStr"/>
      <c r="BS1035" t="inlineStr"/>
      <c r="BT1035" t="inlineStr"/>
      <c r="BU1035" t="inlineStr"/>
      <c r="BV1035" t="inlineStr"/>
      <c r="BW1035" t="inlineStr"/>
      <c r="BX1035" t="inlineStr"/>
      <c r="BY1035" t="inlineStr"/>
      <c r="BZ1035" t="inlineStr"/>
      <c r="CA1035" t="inlineStr"/>
      <c r="CB1035" t="inlineStr"/>
      <c r="CC1035" t="inlineStr"/>
      <c r="CD1035" t="inlineStr"/>
      <c r="CE1035" t="inlineStr"/>
      <c r="CF1035" t="inlineStr"/>
      <c r="CG1035" t="inlineStr"/>
      <c r="CH1035" t="inlineStr"/>
      <c r="CI1035" t="inlineStr"/>
      <c r="CJ1035" t="inlineStr"/>
      <c r="CK1035" t="inlineStr"/>
      <c r="CL1035" t="inlineStr"/>
      <c r="CM1035" t="inlineStr"/>
      <c r="CN1035" t="inlineStr"/>
      <c r="CO1035" t="inlineStr"/>
      <c r="CP1035" t="inlineStr"/>
      <c r="CQ1035" t="inlineStr"/>
      <c r="CR1035" t="inlineStr"/>
      <c r="CS1035" t="inlineStr"/>
      <c r="CT1035" t="inlineStr"/>
      <c r="CU1035" t="inlineStr"/>
    </row>
    <row r="1036">
      <c r="A1036" t="b">
        <v>1</v>
      </c>
      <c r="B1036" t="n">
        <v>950</v>
      </c>
      <c r="C1036" t="inlineStr">
        <is>
          <t>L-1503-315463260</t>
        </is>
      </c>
      <c r="D1036" t="inlineStr">
        <is>
          <t>1066935297</t>
        </is>
      </c>
      <c r="E1036" t="inlineStr">
        <is>
          <t>Aaf</t>
        </is>
      </c>
      <c r="F1036" t="inlineStr">
        <is>
          <t>https://portal.dnb.de/opac.htm?method=simpleSearch&amp;cqlMode=true&amp;query=idn%3D1066935297</t>
        </is>
      </c>
      <c r="G1036" t="inlineStr">
        <is>
          <t>III 101, 2</t>
        </is>
      </c>
      <c r="H1036" t="inlineStr">
        <is>
          <t>III 101, 2</t>
        </is>
      </c>
      <c r="I1036" t="inlineStr"/>
      <c r="J1036" t="inlineStr"/>
      <c r="K1036" t="inlineStr">
        <is>
          <t>bis 25 cm</t>
        </is>
      </c>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is>
          <t>HD</t>
        </is>
      </c>
      <c r="AB1036" t="inlineStr"/>
      <c r="AC1036" t="inlineStr">
        <is>
          <t>x</t>
        </is>
      </c>
      <c r="AD1036" t="inlineStr">
        <is>
          <t>f</t>
        </is>
      </c>
      <c r="AE1036" t="inlineStr"/>
      <c r="AF1036" t="inlineStr"/>
      <c r="AG1036" t="inlineStr"/>
      <c r="AH1036" t="inlineStr"/>
      <c r="AI1036" t="inlineStr"/>
      <c r="AJ1036" t="inlineStr">
        <is>
          <t>Pa</t>
        </is>
      </c>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is>
          <t>80</t>
        </is>
      </c>
      <c r="AY1036" t="inlineStr"/>
      <c r="AZ1036" t="inlineStr"/>
      <c r="BA1036" t="inlineStr"/>
      <c r="BB1036" t="inlineStr">
        <is>
          <t>n</t>
        </is>
      </c>
      <c r="BC1036" t="n">
        <v>0</v>
      </c>
      <c r="BD1036" t="inlineStr"/>
      <c r="BE1036" t="inlineStr">
        <is>
          <t>Gewebe</t>
        </is>
      </c>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c r="BW1036" t="inlineStr"/>
      <c r="BX1036" t="inlineStr"/>
      <c r="BY1036" t="inlineStr"/>
      <c r="BZ1036" t="inlineStr"/>
      <c r="CA1036" t="inlineStr"/>
      <c r="CB1036" t="inlineStr"/>
      <c r="CC1036" t="inlineStr"/>
      <c r="CD1036" t="inlineStr"/>
      <c r="CE1036" t="inlineStr"/>
      <c r="CF1036" t="inlineStr"/>
      <c r="CG1036" t="inlineStr"/>
      <c r="CH1036" t="inlineStr"/>
      <c r="CI1036" t="inlineStr"/>
      <c r="CJ1036" t="inlineStr"/>
      <c r="CK1036" t="inlineStr"/>
      <c r="CL1036" t="inlineStr"/>
      <c r="CM1036" t="inlineStr"/>
      <c r="CN1036" t="inlineStr"/>
      <c r="CO1036" t="inlineStr"/>
      <c r="CP1036" t="inlineStr"/>
      <c r="CQ1036" t="inlineStr"/>
      <c r="CR1036" t="inlineStr"/>
      <c r="CS1036" t="inlineStr"/>
      <c r="CT1036" t="inlineStr"/>
      <c r="CU1036" t="inlineStr"/>
    </row>
    <row r="1037">
      <c r="A1037" t="b">
        <v>1</v>
      </c>
      <c r="B1037" t="n">
        <v>1002</v>
      </c>
      <c r="C1037" t="inlineStr">
        <is>
          <t>L-1512-315463279</t>
        </is>
      </c>
      <c r="D1037" t="inlineStr">
        <is>
          <t>1066935300</t>
        </is>
      </c>
      <c r="E1037" t="inlineStr">
        <is>
          <t>Aaf</t>
        </is>
      </c>
      <c r="F1037" t="inlineStr">
        <is>
          <t>https://portal.dnb.de/opac.htm?method=simpleSearch&amp;cqlMode=true&amp;query=idn%3D1066935300</t>
        </is>
      </c>
      <c r="G1037" t="inlineStr">
        <is>
          <t>III 101, 2 a</t>
        </is>
      </c>
      <c r="H1037" t="inlineStr">
        <is>
          <t>III 101, 2 a</t>
        </is>
      </c>
      <c r="I1037" t="inlineStr"/>
      <c r="J1037" t="inlineStr"/>
      <c r="K1037" t="inlineStr">
        <is>
          <t>bis 25 cm</t>
        </is>
      </c>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is>
          <t>HL</t>
        </is>
      </c>
      <c r="AB1037" t="inlineStr"/>
      <c r="AC1037" t="inlineStr">
        <is>
          <t>x</t>
        </is>
      </c>
      <c r="AD1037" t="inlineStr">
        <is>
          <t>f/V</t>
        </is>
      </c>
      <c r="AE1037" t="inlineStr"/>
      <c r="AF1037" t="inlineStr"/>
      <c r="AG1037" t="inlineStr"/>
      <c r="AH1037" t="inlineStr"/>
      <c r="AI1037" t="inlineStr"/>
      <c r="AJ1037" t="inlineStr">
        <is>
          <t>Pa</t>
        </is>
      </c>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is>
          <t>max 110</t>
        </is>
      </c>
      <c r="AY1037" t="inlineStr"/>
      <c r="AZ1037" t="inlineStr"/>
      <c r="BA1037" t="inlineStr"/>
      <c r="BB1037" t="inlineStr">
        <is>
          <t>n</t>
        </is>
      </c>
      <c r="BC1037" t="n">
        <v>0</v>
      </c>
      <c r="BD1037" t="inlineStr"/>
      <c r="BE1037" t="inlineStr">
        <is>
          <t>Gewebe</t>
        </is>
      </c>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c r="BT1037" t="inlineStr"/>
      <c r="BU1037" t="inlineStr"/>
      <c r="BV1037" t="inlineStr"/>
      <c r="BW1037" t="inlineStr"/>
      <c r="BX1037" t="inlineStr"/>
      <c r="BY1037" t="inlineStr"/>
      <c r="BZ1037" t="inlineStr"/>
      <c r="CA1037" t="inlineStr"/>
      <c r="CB1037" t="inlineStr"/>
      <c r="CC1037" t="inlineStr"/>
      <c r="CD1037" t="inlineStr"/>
      <c r="CE1037" t="inlineStr"/>
      <c r="CF1037" t="inlineStr"/>
      <c r="CG1037" t="inlineStr"/>
      <c r="CH1037" t="inlineStr"/>
      <c r="CI1037" t="inlineStr"/>
      <c r="CJ1037" t="inlineStr"/>
      <c r="CK1037" t="inlineStr"/>
      <c r="CL1037" t="inlineStr"/>
      <c r="CM1037" t="inlineStr"/>
      <c r="CN1037" t="inlineStr"/>
      <c r="CO1037" t="inlineStr"/>
      <c r="CP1037" t="inlineStr"/>
      <c r="CQ1037" t="inlineStr"/>
      <c r="CR1037" t="inlineStr"/>
      <c r="CS1037" t="inlineStr"/>
      <c r="CT1037" t="inlineStr"/>
      <c r="CU1037" t="inlineStr"/>
    </row>
    <row r="1038">
      <c r="A1038" t="b">
        <v>1</v>
      </c>
      <c r="B1038" t="n">
        <v>1003</v>
      </c>
      <c r="C1038" t="inlineStr">
        <is>
          <t>L-1512-166255823</t>
        </is>
      </c>
      <c r="D1038" t="inlineStr">
        <is>
          <t>998469998</t>
        </is>
      </c>
      <c r="E1038" t="inlineStr">
        <is>
          <t>Aal</t>
        </is>
      </c>
      <c r="F1038" t="inlineStr">
        <is>
          <t>https://portal.dnb.de/opac.htm?method=simpleSearch&amp;cqlMode=true&amp;query=idn%3D998469998</t>
        </is>
      </c>
      <c r="G1038" t="inlineStr">
        <is>
          <t>III 101, 2 a</t>
        </is>
      </c>
      <c r="H1038" t="inlineStr">
        <is>
          <t>III 101, 2a</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n">
        <v>0</v>
      </c>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c r="BW1038" t="inlineStr"/>
      <c r="BX1038" t="inlineStr"/>
      <c r="BY1038" t="inlineStr"/>
      <c r="BZ1038" t="inlineStr"/>
      <c r="CA1038" t="inlineStr"/>
      <c r="CB1038" t="inlineStr"/>
      <c r="CC1038" t="inlineStr"/>
      <c r="CD1038" t="inlineStr"/>
      <c r="CE1038" t="inlineStr"/>
      <c r="CF1038" t="inlineStr"/>
      <c r="CG1038" t="inlineStr"/>
      <c r="CH1038" t="inlineStr"/>
      <c r="CI1038" t="inlineStr"/>
      <c r="CJ1038" t="inlineStr"/>
      <c r="CK1038" t="inlineStr"/>
      <c r="CL1038" t="inlineStr"/>
      <c r="CM1038" t="inlineStr"/>
      <c r="CN1038" t="inlineStr"/>
      <c r="CO1038" t="inlineStr"/>
      <c r="CP1038" t="inlineStr"/>
      <c r="CQ1038" t="inlineStr"/>
      <c r="CR1038" t="inlineStr"/>
      <c r="CS1038" t="inlineStr"/>
      <c r="CT1038" t="inlineStr"/>
      <c r="CU1038" t="inlineStr"/>
    </row>
    <row r="1039">
      <c r="A1039" t="b">
        <v>1</v>
      </c>
      <c r="B1039" t="n">
        <v>1004</v>
      </c>
      <c r="C1039" t="inlineStr">
        <is>
          <t>L-1502-169491854</t>
        </is>
      </c>
      <c r="D1039" t="inlineStr">
        <is>
          <t>999810626</t>
        </is>
      </c>
      <c r="E1039" t="inlineStr">
        <is>
          <t>Afl</t>
        </is>
      </c>
      <c r="F1039" t="inlineStr">
        <is>
          <t>https://portal.dnb.de/opac.htm?method=simpleSearch&amp;cqlMode=true&amp;query=idn%3D999810626</t>
        </is>
      </c>
      <c r="G1039" t="inlineStr">
        <is>
          <t>III 101, 2 b</t>
        </is>
      </c>
      <c r="H1039" t="inlineStr">
        <is>
          <t>III 101, 2b</t>
        </is>
      </c>
      <c r="I1039" t="inlineStr"/>
      <c r="J1039" t="inlineStr"/>
      <c r="K1039" t="inlineStr">
        <is>
          <t>bis 25 cm</t>
        </is>
      </c>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is>
          <t>L</t>
        </is>
      </c>
      <c r="AB1039" t="inlineStr"/>
      <c r="AC1039" t="inlineStr">
        <is>
          <t>x</t>
        </is>
      </c>
      <c r="AD1039" t="inlineStr">
        <is>
          <t>f</t>
        </is>
      </c>
      <c r="AE1039" t="inlineStr"/>
      <c r="AF1039" t="inlineStr"/>
      <c r="AG1039" t="inlineStr"/>
      <c r="AH1039" t="inlineStr"/>
      <c r="AI1039" t="inlineStr"/>
      <c r="AJ1039" t="inlineStr">
        <is>
          <t>Pa</t>
        </is>
      </c>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is>
          <t>45</t>
        </is>
      </c>
      <c r="AY1039" t="inlineStr"/>
      <c r="AZ1039" t="inlineStr"/>
      <c r="BA1039" t="inlineStr"/>
      <c r="BB1039" t="inlineStr">
        <is>
          <t>n</t>
        </is>
      </c>
      <c r="BC1039" t="n">
        <v>0</v>
      </c>
      <c r="BD1039" t="inlineStr"/>
      <c r="BE1039" t="inlineStr">
        <is>
          <t>Gewebe</t>
        </is>
      </c>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c r="CQ1039" t="inlineStr"/>
      <c r="CR1039" t="inlineStr"/>
      <c r="CS1039" t="inlineStr"/>
      <c r="CT1039" t="inlineStr"/>
      <c r="CU1039" t="inlineStr"/>
    </row>
    <row r="1040">
      <c r="A1040" t="b">
        <v>1</v>
      </c>
      <c r="B1040" t="n">
        <v>1005</v>
      </c>
      <c r="C1040" t="inlineStr">
        <is>
          <t>L-1516-315195681</t>
        </is>
      </c>
      <c r="D1040" t="inlineStr">
        <is>
          <t>1066773343</t>
        </is>
      </c>
      <c r="E1040" t="inlineStr">
        <is>
          <t>Af</t>
        </is>
      </c>
      <c r="F1040" t="inlineStr">
        <is>
          <t>https://portal.dnb.de/opac.htm?method=simpleSearch&amp;cqlMode=true&amp;query=idn%3D1066773343</t>
        </is>
      </c>
      <c r="G1040" t="inlineStr">
        <is>
          <t>III 101, 2 c</t>
        </is>
      </c>
      <c r="H1040" t="inlineStr">
        <is>
          <t>III 101, 2 c</t>
        </is>
      </c>
      <c r="I1040" t="inlineStr"/>
      <c r="J1040" t="inlineStr"/>
      <c r="K1040" t="inlineStr">
        <is>
          <t>bis 25 cm</t>
        </is>
      </c>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is>
          <t>L</t>
        </is>
      </c>
      <c r="AB1040" t="inlineStr"/>
      <c r="AC1040" t="inlineStr"/>
      <c r="AD1040" t="inlineStr">
        <is>
          <t>f</t>
        </is>
      </c>
      <c r="AE1040" t="inlineStr"/>
      <c r="AF1040" t="inlineStr"/>
      <c r="AG1040" t="inlineStr"/>
      <c r="AH1040" t="inlineStr"/>
      <c r="AI1040" t="inlineStr"/>
      <c r="AJ1040" t="inlineStr">
        <is>
          <t>Pa</t>
        </is>
      </c>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is>
          <t>45</t>
        </is>
      </c>
      <c r="AY1040" t="inlineStr"/>
      <c r="AZ1040" t="inlineStr"/>
      <c r="BA1040" t="inlineStr"/>
      <c r="BB1040" t="inlineStr">
        <is>
          <t>ja vor</t>
        </is>
      </c>
      <c r="BC1040" t="n">
        <v>2.5</v>
      </c>
      <c r="BD1040" t="inlineStr"/>
      <c r="BE1040" t="inlineStr">
        <is>
          <t>Halbgewebe mit Papier</t>
        </is>
      </c>
      <c r="BF1040" t="inlineStr"/>
      <c r="BG1040" t="inlineStr"/>
      <c r="BH1040" t="inlineStr"/>
      <c r="BI1040" t="inlineStr"/>
      <c r="BJ1040" t="inlineStr"/>
      <c r="BK1040" t="inlineStr"/>
      <c r="BL1040" t="inlineStr"/>
      <c r="BM1040" t="inlineStr"/>
      <c r="BN1040" t="inlineStr"/>
      <c r="BO1040" t="inlineStr">
        <is>
          <t>x</t>
        </is>
      </c>
      <c r="BP1040" t="inlineStr">
        <is>
          <t>x</t>
        </is>
      </c>
      <c r="BQ1040" t="inlineStr"/>
      <c r="BR1040" t="inlineStr">
        <is>
          <t>h</t>
        </is>
      </c>
      <c r="BS1040" t="inlineStr"/>
      <c r="BT1040" t="inlineStr"/>
      <c r="BU1040" t="inlineStr"/>
      <c r="BV1040" t="inlineStr"/>
      <c r="BW1040" t="inlineStr">
        <is>
          <t>x</t>
        </is>
      </c>
      <c r="BX1040" t="inlineStr"/>
      <c r="BY1040" t="inlineStr"/>
      <c r="BZ1040" t="inlineStr"/>
      <c r="CA1040" t="n">
        <v>1.5</v>
      </c>
      <c r="CB1040" t="inlineStr">
        <is>
          <t>Ecken festigen, Gelenk hinten überfangen</t>
        </is>
      </c>
      <c r="CC1040" t="inlineStr"/>
      <c r="CD1040" t="inlineStr"/>
      <c r="CE1040" t="inlineStr"/>
      <c r="CF1040" t="inlineStr"/>
      <c r="CG1040" t="inlineStr">
        <is>
          <t>x</t>
        </is>
      </c>
      <c r="CH1040" t="inlineStr"/>
      <c r="CI1040" t="inlineStr"/>
      <c r="CJ1040" t="inlineStr"/>
      <c r="CK1040" t="inlineStr"/>
      <c r="CL1040" t="inlineStr"/>
      <c r="CM1040" t="inlineStr"/>
      <c r="CN1040" t="inlineStr"/>
      <c r="CO1040" t="inlineStr"/>
      <c r="CP1040" t="inlineStr"/>
      <c r="CQ1040" t="inlineStr"/>
      <c r="CR1040" t="inlineStr"/>
      <c r="CS1040" t="inlineStr"/>
      <c r="CT1040" t="n">
        <v>1</v>
      </c>
      <c r="CU1040" t="inlineStr"/>
    </row>
    <row r="1041">
      <c r="A1041" t="b">
        <v>1</v>
      </c>
      <c r="B1041" t="n">
        <v>1006</v>
      </c>
      <c r="C1041" t="inlineStr">
        <is>
          <t>L-1515-167033263</t>
        </is>
      </c>
      <c r="D1041" t="inlineStr">
        <is>
          <t>998827878</t>
        </is>
      </c>
      <c r="E1041" t="inlineStr">
        <is>
          <t>Aal</t>
        </is>
      </c>
      <c r="F1041" t="inlineStr">
        <is>
          <t>https://portal.dnb.de/opac.htm?method=simpleSearch&amp;cqlMode=true&amp;query=idn%3D998827878</t>
        </is>
      </c>
      <c r="G1041" t="inlineStr">
        <is>
          <t>III 101, 2 d</t>
        </is>
      </c>
      <c r="H1041" t="inlineStr">
        <is>
          <t>III 101, 2 d</t>
        </is>
      </c>
      <c r="I1041" t="inlineStr"/>
      <c r="J1041" t="inlineStr"/>
      <c r="K1041" t="inlineStr">
        <is>
          <t>bis 25 cm</t>
        </is>
      </c>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is>
          <t>Pg</t>
        </is>
      </c>
      <c r="AB1041" t="inlineStr"/>
      <c r="AC1041" t="inlineStr"/>
      <c r="AD1041" t="inlineStr">
        <is>
          <t>h</t>
        </is>
      </c>
      <c r="AE1041" t="inlineStr"/>
      <c r="AF1041" t="inlineStr"/>
      <c r="AG1041" t="inlineStr"/>
      <c r="AH1041" t="inlineStr"/>
      <c r="AI1041" t="inlineStr"/>
      <c r="AJ1041" t="inlineStr">
        <is>
          <t>Pa</t>
        </is>
      </c>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is>
          <t>nur 110</t>
        </is>
      </c>
      <c r="AY1041" t="inlineStr"/>
      <c r="AZ1041" t="inlineStr"/>
      <c r="BA1041" t="inlineStr"/>
      <c r="BB1041" t="inlineStr">
        <is>
          <t>n</t>
        </is>
      </c>
      <c r="BC1041" t="n">
        <v>0</v>
      </c>
      <c r="BD1041" t="inlineStr"/>
      <c r="BE1041" t="inlineStr">
        <is>
          <t>Gewebe</t>
        </is>
      </c>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c r="CQ1041" t="inlineStr"/>
      <c r="CR1041" t="inlineStr"/>
      <c r="CS1041" t="inlineStr"/>
      <c r="CT1041" t="inlineStr"/>
      <c r="CU1041" t="inlineStr"/>
    </row>
    <row r="1042">
      <c r="A1042" t="b">
        <v>1</v>
      </c>
      <c r="B1042" t="n">
        <v>953</v>
      </c>
      <c r="C1042" t="inlineStr">
        <is>
          <t>L-1519-156398532</t>
        </is>
      </c>
      <c r="D1042" t="inlineStr">
        <is>
          <t>994539819</t>
        </is>
      </c>
      <c r="E1042" t="inlineStr">
        <is>
          <t>Afl</t>
        </is>
      </c>
      <c r="F1042" t="inlineStr">
        <is>
          <t>https://portal.dnb.de/opac.htm?method=simpleSearch&amp;cqlMode=true&amp;query=idn%3D994539819</t>
        </is>
      </c>
      <c r="G1042" t="inlineStr">
        <is>
          <t>III 101, 3 Bd. 1</t>
        </is>
      </c>
      <c r="H1042" t="inlineStr">
        <is>
          <t>III 101, 3</t>
        </is>
      </c>
      <c r="I1042" t="inlineStr"/>
      <c r="J1042" t="inlineStr"/>
      <c r="K1042" t="inlineStr">
        <is>
          <t>bis 25 cm</t>
        </is>
      </c>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is>
          <t>HD</t>
        </is>
      </c>
      <c r="AB1042" t="inlineStr"/>
      <c r="AC1042" t="inlineStr">
        <is>
          <t>x</t>
        </is>
      </c>
      <c r="AD1042" t="inlineStr">
        <is>
          <t>f/V</t>
        </is>
      </c>
      <c r="AE1042" t="inlineStr"/>
      <c r="AF1042" t="inlineStr"/>
      <c r="AG1042" t="inlineStr"/>
      <c r="AH1042" t="inlineStr"/>
      <c r="AI1042" t="inlineStr"/>
      <c r="AJ1042" t="inlineStr">
        <is>
          <t>Pa</t>
        </is>
      </c>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is>
          <t>45</t>
        </is>
      </c>
      <c r="AY1042" t="inlineStr"/>
      <c r="AZ1042" t="inlineStr"/>
      <c r="BA1042" t="inlineStr"/>
      <c r="BB1042" t="inlineStr">
        <is>
          <t>ja vor</t>
        </is>
      </c>
      <c r="BC1042" t="n">
        <v>2.5</v>
      </c>
      <c r="BD1042" t="inlineStr"/>
      <c r="BE1042" t="inlineStr">
        <is>
          <t>Gewebe</t>
        </is>
      </c>
      <c r="BF1042" t="inlineStr"/>
      <c r="BG1042" t="inlineStr"/>
      <c r="BH1042" t="inlineStr"/>
      <c r="BI1042" t="inlineStr"/>
      <c r="BJ1042" t="inlineStr"/>
      <c r="BK1042" t="inlineStr"/>
      <c r="BL1042" t="inlineStr"/>
      <c r="BM1042" t="inlineStr"/>
      <c r="BN1042" t="inlineStr"/>
      <c r="BO1042" t="inlineStr">
        <is>
          <t>x</t>
        </is>
      </c>
      <c r="BP1042" t="inlineStr">
        <is>
          <t>x</t>
        </is>
      </c>
      <c r="BQ1042" t="inlineStr"/>
      <c r="BR1042" t="inlineStr">
        <is>
          <t>v</t>
        </is>
      </c>
      <c r="BS1042" t="inlineStr"/>
      <c r="BT1042" t="inlineStr"/>
      <c r="BU1042" t="inlineStr"/>
      <c r="BV1042" t="inlineStr"/>
      <c r="BW1042" t="inlineStr"/>
      <c r="BX1042" t="inlineStr"/>
      <c r="BY1042" t="inlineStr"/>
      <c r="BZ1042" t="inlineStr">
        <is>
          <t>x</t>
        </is>
      </c>
      <c r="CA1042" t="n">
        <v>2.5</v>
      </c>
      <c r="CB1042" t="inlineStr">
        <is>
          <t>Kapital sichern, Gelenke/Rücken mit JP überfangen</t>
        </is>
      </c>
      <c r="CC1042" t="inlineStr"/>
      <c r="CD1042" t="inlineStr"/>
      <c r="CE1042" t="inlineStr"/>
      <c r="CF1042" t="inlineStr"/>
      <c r="CG1042" t="inlineStr"/>
      <c r="CH1042" t="inlineStr"/>
      <c r="CI1042" t="inlineStr"/>
      <c r="CJ1042" t="inlineStr"/>
      <c r="CK1042" t="inlineStr"/>
      <c r="CL1042" t="inlineStr"/>
      <c r="CM1042" t="inlineStr"/>
      <c r="CN1042" t="inlineStr"/>
      <c r="CO1042" t="inlineStr"/>
      <c r="CP1042" t="inlineStr"/>
      <c r="CQ1042" t="inlineStr"/>
      <c r="CR1042" t="inlineStr"/>
      <c r="CS1042" t="inlineStr"/>
      <c r="CT1042" t="inlineStr"/>
      <c r="CU1042" t="inlineStr"/>
    </row>
    <row r="1043">
      <c r="A1043" t="b">
        <v>1</v>
      </c>
      <c r="B1043" t="n">
        <v>951</v>
      </c>
      <c r="C1043" t="inlineStr">
        <is>
          <t>L-1521-156398605</t>
        </is>
      </c>
      <c r="D1043" t="inlineStr">
        <is>
          <t>994539827</t>
        </is>
      </c>
      <c r="E1043" t="inlineStr">
        <is>
          <t>Afl</t>
        </is>
      </c>
      <c r="F1043" t="inlineStr">
        <is>
          <t>https://portal.dnb.de/opac.htm?method=simpleSearch&amp;cqlMode=true&amp;query=idn%3D994539827</t>
        </is>
      </c>
      <c r="G1043" t="inlineStr">
        <is>
          <t>III 101, 3 Bd. 2</t>
        </is>
      </c>
      <c r="H1043" t="inlineStr">
        <is>
          <t>III 101, 3</t>
        </is>
      </c>
      <c r="I1043" t="inlineStr"/>
      <c r="J1043" t="inlineStr"/>
      <c r="K1043" t="inlineStr">
        <is>
          <t>bis 25 cm</t>
        </is>
      </c>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is>
          <t>L</t>
        </is>
      </c>
      <c r="AB1043" t="inlineStr"/>
      <c r="AC1043" t="inlineStr">
        <is>
          <t>x</t>
        </is>
      </c>
      <c r="AD1043" t="inlineStr">
        <is>
          <t>h/E</t>
        </is>
      </c>
      <c r="AE1043" t="inlineStr"/>
      <c r="AF1043" t="inlineStr"/>
      <c r="AG1043" t="inlineStr"/>
      <c r="AH1043" t="inlineStr"/>
      <c r="AI1043" t="inlineStr"/>
      <c r="AJ1043" t="inlineStr">
        <is>
          <t>Pa</t>
        </is>
      </c>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is>
          <t>110</t>
        </is>
      </c>
      <c r="AY1043" t="inlineStr"/>
      <c r="AZ1043" t="inlineStr"/>
      <c r="BA1043" t="inlineStr"/>
      <c r="BB1043" t="inlineStr">
        <is>
          <t>n</t>
        </is>
      </c>
      <c r="BC1043" t="n">
        <v>0</v>
      </c>
      <c r="BD1043" t="inlineStr"/>
      <c r="BE1043" t="inlineStr"/>
      <c r="BF1043" t="inlineStr">
        <is>
          <t>x</t>
        </is>
      </c>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inlineStr"/>
      <c r="CP1043" t="inlineStr"/>
      <c r="CQ1043" t="inlineStr"/>
      <c r="CR1043" t="inlineStr"/>
      <c r="CS1043" t="inlineStr"/>
      <c r="CT1043" t="inlineStr"/>
      <c r="CU1043" t="inlineStr"/>
    </row>
    <row r="1044">
      <c r="A1044" t="b">
        <v>1</v>
      </c>
      <c r="B1044" t="n">
        <v>952</v>
      </c>
      <c r="C1044" t="inlineStr">
        <is>
          <t>L-1523-156398680</t>
        </is>
      </c>
      <c r="D1044" t="inlineStr">
        <is>
          <t>994539835</t>
        </is>
      </c>
      <c r="E1044" t="inlineStr">
        <is>
          <t>Afl</t>
        </is>
      </c>
      <c r="F1044" t="inlineStr">
        <is>
          <t>https://portal.dnb.de/opac.htm?method=simpleSearch&amp;cqlMode=true&amp;query=idn%3D994539835</t>
        </is>
      </c>
      <c r="G1044" t="inlineStr">
        <is>
          <t>III 101, 3 Bd. 3</t>
        </is>
      </c>
      <c r="H1044" t="inlineStr">
        <is>
          <t>III 101, 3</t>
        </is>
      </c>
      <c r="I1044" t="inlineStr"/>
      <c r="J1044" t="inlineStr"/>
      <c r="K1044" t="inlineStr">
        <is>
          <t>bis 25 cm</t>
        </is>
      </c>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is>
          <t>L</t>
        </is>
      </c>
      <c r="AB1044" t="inlineStr"/>
      <c r="AC1044" t="inlineStr">
        <is>
          <t>x</t>
        </is>
      </c>
      <c r="AD1044" t="inlineStr">
        <is>
          <t>f</t>
        </is>
      </c>
      <c r="AE1044" t="inlineStr"/>
      <c r="AF1044" t="inlineStr"/>
      <c r="AG1044" t="inlineStr"/>
      <c r="AH1044" t="inlineStr"/>
      <c r="AI1044" t="inlineStr"/>
      <c r="AJ1044" t="inlineStr">
        <is>
          <t>Pa</t>
        </is>
      </c>
      <c r="AK1044" t="inlineStr"/>
      <c r="AL1044" t="inlineStr"/>
      <c r="AM1044" t="inlineStr"/>
      <c r="AN1044" t="inlineStr"/>
      <c r="AO1044" t="inlineStr"/>
      <c r="AP1044" t="inlineStr"/>
      <c r="AQ1044" t="inlineStr"/>
      <c r="AR1044" t="inlineStr"/>
      <c r="AS1044" t="inlineStr"/>
      <c r="AT1044" t="inlineStr"/>
      <c r="AU1044" t="inlineStr"/>
      <c r="AV1044" t="n">
        <v>4</v>
      </c>
      <c r="AW1044" t="inlineStr">
        <is>
          <t>x</t>
        </is>
      </c>
      <c r="AX1044" t="inlineStr">
        <is>
          <t>60</t>
        </is>
      </c>
      <c r="AY1044" t="inlineStr"/>
      <c r="AZ1044" t="inlineStr"/>
      <c r="BA1044" t="inlineStr"/>
      <c r="BB1044" t="inlineStr">
        <is>
          <t>n</t>
        </is>
      </c>
      <c r="BC1044" t="n">
        <v>0</v>
      </c>
      <c r="BD1044" t="inlineStr"/>
      <c r="BE1044" t="inlineStr">
        <is>
          <t>Gewebe</t>
        </is>
      </c>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inlineStr"/>
      <c r="CQ1044" t="inlineStr"/>
      <c r="CR1044" t="inlineStr"/>
      <c r="CS1044" t="inlineStr"/>
      <c r="CT1044" t="inlineStr"/>
      <c r="CU1044" t="inlineStr"/>
    </row>
    <row r="1045">
      <c r="A1045" t="b">
        <v>1</v>
      </c>
      <c r="B1045" t="n">
        <v>1009</v>
      </c>
      <c r="C1045" t="inlineStr">
        <is>
          <t>L-1540-15639877X</t>
        </is>
      </c>
      <c r="D1045" t="inlineStr">
        <is>
          <t>994539851</t>
        </is>
      </c>
      <c r="E1045" t="inlineStr">
        <is>
          <t>Afl</t>
        </is>
      </c>
      <c r="F1045" t="inlineStr">
        <is>
          <t>https://portal.dnb.de/opac.htm?method=simpleSearch&amp;cqlMode=true&amp;query=idn%3D994539851</t>
        </is>
      </c>
      <c r="G1045" t="inlineStr">
        <is>
          <t>III 101, 3 a</t>
        </is>
      </c>
      <c r="H1045" t="inlineStr">
        <is>
          <t>III 101, 3a</t>
        </is>
      </c>
      <c r="I1045" t="inlineStr"/>
      <c r="J1045" t="inlineStr"/>
      <c r="K1045" t="inlineStr">
        <is>
          <t>bis 25 cm</t>
        </is>
      </c>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is>
          <t>L</t>
        </is>
      </c>
      <c r="AB1045" t="inlineStr"/>
      <c r="AC1045" t="inlineStr"/>
      <c r="AD1045" t="inlineStr">
        <is>
          <t>f/V</t>
        </is>
      </c>
      <c r="AE1045" t="inlineStr"/>
      <c r="AF1045" t="inlineStr"/>
      <c r="AG1045" t="inlineStr"/>
      <c r="AH1045" t="inlineStr"/>
      <c r="AI1045" t="inlineStr"/>
      <c r="AJ1045" t="inlineStr">
        <is>
          <t>Pa</t>
        </is>
      </c>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is>
          <t>45</t>
        </is>
      </c>
      <c r="AY1045" t="inlineStr"/>
      <c r="AZ1045" t="inlineStr"/>
      <c r="BA1045" t="inlineStr"/>
      <c r="BB1045" t="inlineStr">
        <is>
          <t>ja vor</t>
        </is>
      </c>
      <c r="BC1045" t="n">
        <v>2.5</v>
      </c>
      <c r="BD1045" t="inlineStr"/>
      <c r="BE1045" t="inlineStr">
        <is>
          <t>Gewebe</t>
        </is>
      </c>
      <c r="BF1045" t="inlineStr"/>
      <c r="BG1045" t="inlineStr"/>
      <c r="BH1045" t="inlineStr"/>
      <c r="BI1045" t="inlineStr"/>
      <c r="BJ1045" t="inlineStr"/>
      <c r="BK1045" t="inlineStr"/>
      <c r="BL1045" t="inlineStr"/>
      <c r="BM1045" t="inlineStr"/>
      <c r="BN1045" t="inlineStr"/>
      <c r="BO1045" t="inlineStr">
        <is>
          <t>x</t>
        </is>
      </c>
      <c r="BP1045" t="inlineStr">
        <is>
          <t>x</t>
        </is>
      </c>
      <c r="BQ1045" t="inlineStr"/>
      <c r="BR1045" t="inlineStr"/>
      <c r="BS1045" t="inlineStr"/>
      <c r="BT1045" t="inlineStr"/>
      <c r="BU1045" t="inlineStr"/>
      <c r="BV1045" t="inlineStr"/>
      <c r="BW1045" t="inlineStr"/>
      <c r="BX1045" t="inlineStr"/>
      <c r="BY1045" t="inlineStr"/>
      <c r="BZ1045" t="inlineStr">
        <is>
          <t>o/u</t>
        </is>
      </c>
      <c r="CA1045" t="n">
        <v>2.5</v>
      </c>
      <c r="CB1045" t="inlineStr"/>
      <c r="CC1045" t="inlineStr"/>
      <c r="CD1045" t="inlineStr"/>
      <c r="CE1045" t="inlineStr"/>
      <c r="CF1045" t="inlineStr"/>
      <c r="CG1045" t="inlineStr"/>
      <c r="CH1045" t="inlineStr"/>
      <c r="CI1045" t="inlineStr"/>
      <c r="CJ1045" t="inlineStr"/>
      <c r="CK1045" t="inlineStr"/>
      <c r="CL1045" t="inlineStr"/>
      <c r="CM1045" t="inlineStr"/>
      <c r="CN1045" t="inlineStr"/>
      <c r="CO1045" t="inlineStr"/>
      <c r="CP1045" t="inlineStr"/>
      <c r="CQ1045" t="inlineStr"/>
      <c r="CR1045" t="inlineStr"/>
      <c r="CS1045" t="inlineStr"/>
      <c r="CT1045" t="inlineStr"/>
      <c r="CU1045" t="inlineStr"/>
    </row>
    <row r="1046">
      <c r="A1046" t="b">
        <v>1</v>
      </c>
      <c r="B1046" t="n">
        <v>1010</v>
      </c>
      <c r="C1046" t="inlineStr">
        <is>
          <t>L-1523-315317000</t>
        </is>
      </c>
      <c r="D1046" t="inlineStr">
        <is>
          <t>1066858225</t>
        </is>
      </c>
      <c r="E1046" t="inlineStr">
        <is>
          <t>Aaf</t>
        </is>
      </c>
      <c r="F1046" t="inlineStr">
        <is>
          <t>https://portal.dnb.de/opac.htm?method=simpleSearch&amp;cqlMode=true&amp;query=idn%3D1066858225</t>
        </is>
      </c>
      <c r="G1046" t="inlineStr">
        <is>
          <t>III 101, 3 b</t>
        </is>
      </c>
      <c r="H1046" t="inlineStr">
        <is>
          <t>III 101, 3 b</t>
        </is>
      </c>
      <c r="I1046" t="inlineStr"/>
      <c r="J1046" t="inlineStr"/>
      <c r="K1046" t="inlineStr">
        <is>
          <t>bis 25 cm</t>
        </is>
      </c>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is>
          <t>L</t>
        </is>
      </c>
      <c r="AB1046" t="inlineStr"/>
      <c r="AC1046" t="inlineStr"/>
      <c r="AD1046" t="inlineStr">
        <is>
          <t>f/V</t>
        </is>
      </c>
      <c r="AE1046" t="inlineStr"/>
      <c r="AF1046" t="inlineStr"/>
      <c r="AG1046" t="inlineStr"/>
      <c r="AH1046" t="inlineStr"/>
      <c r="AI1046" t="inlineStr"/>
      <c r="AJ1046" t="inlineStr">
        <is>
          <t>Pa</t>
        </is>
      </c>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is>
          <t>45</t>
        </is>
      </c>
      <c r="AY1046" t="inlineStr"/>
      <c r="AZ1046" t="inlineStr"/>
      <c r="BA1046" t="inlineStr"/>
      <c r="BB1046" t="inlineStr">
        <is>
          <t>n</t>
        </is>
      </c>
      <c r="BC1046" t="n">
        <v>0</v>
      </c>
      <c r="BD1046" t="inlineStr"/>
      <c r="BE1046" t="inlineStr">
        <is>
          <t>Gewebe</t>
        </is>
      </c>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inlineStr"/>
      <c r="CO1046" t="inlineStr"/>
      <c r="CP1046" t="inlineStr"/>
      <c r="CQ1046" t="inlineStr"/>
      <c r="CR1046" t="inlineStr"/>
      <c r="CS1046" t="inlineStr"/>
      <c r="CT1046" t="inlineStr"/>
      <c r="CU1046" t="inlineStr"/>
    </row>
    <row r="1047">
      <c r="A1047" t="b">
        <v>1</v>
      </c>
      <c r="B1047" t="n">
        <v>954</v>
      </c>
      <c r="C1047" t="inlineStr">
        <is>
          <t>L-1559-315318430</t>
        </is>
      </c>
      <c r="D1047" t="inlineStr">
        <is>
          <t>106685968X</t>
        </is>
      </c>
      <c r="E1047" t="inlineStr">
        <is>
          <t>Aaf</t>
        </is>
      </c>
      <c r="F1047" t="inlineStr">
        <is>
          <t>https://portal.dnb.de/opac.htm?method=simpleSearch&amp;cqlMode=true&amp;query=idn%3D106685968X</t>
        </is>
      </c>
      <c r="G1047" t="inlineStr">
        <is>
          <t>III 101, 4</t>
        </is>
      </c>
      <c r="H1047" t="inlineStr">
        <is>
          <t>III 101, 4</t>
        </is>
      </c>
      <c r="I1047" t="inlineStr"/>
      <c r="J1047" t="inlineStr"/>
      <c r="K1047" t="inlineStr">
        <is>
          <t>bis 35 cm</t>
        </is>
      </c>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is>
          <t>L</t>
        </is>
      </c>
      <c r="AB1047" t="inlineStr">
        <is>
          <t>x</t>
        </is>
      </c>
      <c r="AC1047" t="inlineStr"/>
      <c r="AD1047" t="inlineStr">
        <is>
          <t>h</t>
        </is>
      </c>
      <c r="AE1047" t="inlineStr"/>
      <c r="AF1047" t="inlineStr"/>
      <c r="AG1047" t="inlineStr">
        <is>
          <t>x</t>
        </is>
      </c>
      <c r="AH1047" t="inlineStr"/>
      <c r="AI1047" t="inlineStr"/>
      <c r="AJ1047" t="inlineStr">
        <is>
          <t>Pa</t>
        </is>
      </c>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is>
          <t>110</t>
        </is>
      </c>
      <c r="AY1047" t="inlineStr"/>
      <c r="AZ1047" t="inlineStr"/>
      <c r="BA1047" t="inlineStr"/>
      <c r="BB1047" t="inlineStr">
        <is>
          <t>n</t>
        </is>
      </c>
      <c r="BC1047" t="n">
        <v>0</v>
      </c>
      <c r="BD1047" t="inlineStr"/>
      <c r="BE1047" t="inlineStr"/>
      <c r="BF1047" t="inlineStr"/>
      <c r="BG1047" t="inlineStr"/>
      <c r="BH1047" t="inlineStr"/>
      <c r="BI1047" t="inlineStr"/>
      <c r="BJ1047" t="inlineStr"/>
      <c r="BK1047" t="inlineStr"/>
      <c r="BL1047" t="inlineStr"/>
      <c r="BM1047" t="inlineStr">
        <is>
          <t>Box (weg. Deckeln)</t>
        </is>
      </c>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inlineStr"/>
      <c r="CO1047" t="inlineStr"/>
      <c r="CP1047" t="inlineStr"/>
      <c r="CQ1047" t="inlineStr"/>
      <c r="CR1047" t="inlineStr"/>
      <c r="CS1047" t="inlineStr"/>
      <c r="CT1047" t="inlineStr"/>
      <c r="CU1047" t="inlineStr"/>
    </row>
    <row r="1048">
      <c r="A1048" t="b">
        <v>1</v>
      </c>
      <c r="B1048" t="n">
        <v>1011</v>
      </c>
      <c r="C1048" t="inlineStr">
        <is>
          <t>L-1551-171070313</t>
        </is>
      </c>
      <c r="D1048" t="inlineStr">
        <is>
          <t>1000730603</t>
        </is>
      </c>
      <c r="E1048" t="inlineStr">
        <is>
          <t>Aal</t>
        </is>
      </c>
      <c r="F1048" t="inlineStr">
        <is>
          <t>https://portal.dnb.de/opac.htm?method=simpleSearch&amp;cqlMode=true&amp;query=idn%3D1000730603</t>
        </is>
      </c>
      <c r="G1048" t="inlineStr">
        <is>
          <t>III 101, 4 a</t>
        </is>
      </c>
      <c r="H1048" t="inlineStr">
        <is>
          <t>III 101, 4 a</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n">
        <v>0</v>
      </c>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c r="CM1048" t="inlineStr"/>
      <c r="CN1048" t="inlineStr"/>
      <c r="CO1048" t="inlineStr"/>
      <c r="CP1048" t="inlineStr"/>
      <c r="CQ1048" t="inlineStr"/>
      <c r="CR1048" t="inlineStr"/>
      <c r="CS1048" t="inlineStr"/>
      <c r="CT1048" t="inlineStr"/>
      <c r="CU1048" t="inlineStr"/>
    </row>
    <row r="1049">
      <c r="A1049" t="b">
        <v>1</v>
      </c>
      <c r="B1049" t="n">
        <v>1012</v>
      </c>
      <c r="C1049" t="inlineStr">
        <is>
          <t>L-1551-169106802</t>
        </is>
      </c>
      <c r="D1049" t="inlineStr">
        <is>
          <t>999751190</t>
        </is>
      </c>
      <c r="E1049" t="inlineStr">
        <is>
          <t>Aal</t>
        </is>
      </c>
      <c r="F1049" t="inlineStr">
        <is>
          <t>https://portal.dnb.de/opac.htm?method=simpleSearch&amp;cqlMode=true&amp;query=idn%3D999751190</t>
        </is>
      </c>
      <c r="G1049" t="inlineStr">
        <is>
          <t>III 101, 4 a</t>
        </is>
      </c>
      <c r="H1049" t="inlineStr">
        <is>
          <t>III 101, 4 a</t>
        </is>
      </c>
      <c r="I1049" t="inlineStr"/>
      <c r="J1049" t="inlineStr"/>
      <c r="K1049" t="inlineStr">
        <is>
          <t>bis 35 cm</t>
        </is>
      </c>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is>
          <t>L</t>
        </is>
      </c>
      <c r="AB1049" t="inlineStr"/>
      <c r="AC1049" t="inlineStr">
        <is>
          <t>x</t>
        </is>
      </c>
      <c r="AD1049" t="inlineStr">
        <is>
          <t>f</t>
        </is>
      </c>
      <c r="AE1049" t="inlineStr"/>
      <c r="AF1049" t="inlineStr"/>
      <c r="AG1049" t="inlineStr"/>
      <c r="AH1049" t="inlineStr"/>
      <c r="AI1049" t="inlineStr"/>
      <c r="AJ1049" t="inlineStr">
        <is>
          <t>Pa</t>
        </is>
      </c>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is>
          <t>110</t>
        </is>
      </c>
      <c r="AY1049" t="inlineStr"/>
      <c r="AZ1049" t="inlineStr"/>
      <c r="BA1049" t="inlineStr"/>
      <c r="BB1049" t="inlineStr">
        <is>
          <t>n</t>
        </is>
      </c>
      <c r="BC1049" t="n">
        <v>0</v>
      </c>
      <c r="BD1049" t="inlineStr"/>
      <c r="BE1049" t="inlineStr">
        <is>
          <t>Gewebe</t>
        </is>
      </c>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c r="CM1049" t="inlineStr"/>
      <c r="CN1049" t="inlineStr"/>
      <c r="CO1049" t="inlineStr"/>
      <c r="CP1049" t="inlineStr"/>
      <c r="CQ1049" t="inlineStr"/>
      <c r="CR1049" t="inlineStr"/>
      <c r="CS1049" t="inlineStr"/>
      <c r="CT1049" t="inlineStr"/>
      <c r="CU1049" t="inlineStr"/>
    </row>
    <row r="1050">
      <c r="A1050" t="b">
        <v>1</v>
      </c>
      <c r="B1050" t="n">
        <v>1013</v>
      </c>
      <c r="C1050" t="inlineStr">
        <is>
          <t>L-1554-157751198</t>
        </is>
      </c>
      <c r="D1050" t="inlineStr">
        <is>
          <t>994727151</t>
        </is>
      </c>
      <c r="E1050" t="inlineStr">
        <is>
          <t>Afl</t>
        </is>
      </c>
      <c r="F1050" t="inlineStr">
        <is>
          <t>https://portal.dnb.de/opac.htm?method=simpleSearch&amp;cqlMode=true&amp;query=idn%3D994727151</t>
        </is>
      </c>
      <c r="G1050" t="inlineStr">
        <is>
          <t>III 101, 4b</t>
        </is>
      </c>
      <c r="H1050" t="inlineStr">
        <is>
          <t>III 101, 4b</t>
        </is>
      </c>
      <c r="I1050" t="inlineStr"/>
      <c r="J1050" t="inlineStr"/>
      <c r="K1050" t="inlineStr">
        <is>
          <t>bis 25 cm</t>
        </is>
      </c>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is>
          <t>Pg</t>
        </is>
      </c>
      <c r="AB1050" t="inlineStr"/>
      <c r="AC1050" t="inlineStr"/>
      <c r="AD1050" t="inlineStr">
        <is>
          <t>h</t>
        </is>
      </c>
      <c r="AE1050" t="inlineStr"/>
      <c r="AF1050" t="inlineStr"/>
      <c r="AG1050" t="inlineStr"/>
      <c r="AH1050" t="inlineStr"/>
      <c r="AI1050" t="inlineStr"/>
      <c r="AJ1050" t="inlineStr">
        <is>
          <t>Pa</t>
        </is>
      </c>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is>
          <t>nur 110</t>
        </is>
      </c>
      <c r="AY1050" t="inlineStr"/>
      <c r="AZ1050" t="inlineStr"/>
      <c r="BA1050" t="inlineStr"/>
      <c r="BB1050" t="inlineStr">
        <is>
          <t>n</t>
        </is>
      </c>
      <c r="BC1050" t="n">
        <v>0</v>
      </c>
      <c r="BD1050" t="inlineStr"/>
      <c r="BE1050" t="inlineStr">
        <is>
          <t>Gewebe</t>
        </is>
      </c>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inlineStr"/>
      <c r="CQ1050" t="inlineStr"/>
      <c r="CR1050" t="inlineStr"/>
      <c r="CS1050" t="inlineStr"/>
      <c r="CT1050" t="inlineStr"/>
      <c r="CU1050" t="inlineStr"/>
    </row>
    <row r="1051">
      <c r="A1051" t="b">
        <v>1</v>
      </c>
      <c r="B1051" t="n">
        <v>955</v>
      </c>
      <c r="C1051" t="inlineStr">
        <is>
          <t>L-1501-315317256</t>
        </is>
      </c>
      <c r="D1051" t="inlineStr">
        <is>
          <t>1066858470</t>
        </is>
      </c>
      <c r="E1051" t="inlineStr">
        <is>
          <t>Aaf</t>
        </is>
      </c>
      <c r="F1051" t="inlineStr">
        <is>
          <t>https://portal.dnb.de/opac.htm?method=simpleSearch&amp;cqlMode=true&amp;query=idn%3D1066858470</t>
        </is>
      </c>
      <c r="G1051" t="inlineStr">
        <is>
          <t>III 101, 5</t>
        </is>
      </c>
      <c r="H1051" t="inlineStr">
        <is>
          <t>III 101, 5</t>
        </is>
      </c>
      <c r="I1051" t="inlineStr"/>
      <c r="J1051" t="inlineStr"/>
      <c r="K1051" t="inlineStr">
        <is>
          <t>bis 35 cm</t>
        </is>
      </c>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is>
          <t>HL</t>
        </is>
      </c>
      <c r="AB1051" t="inlineStr">
        <is>
          <t>x</t>
        </is>
      </c>
      <c r="AC1051" t="inlineStr"/>
      <c r="AD1051" t="inlineStr">
        <is>
          <t>h/E</t>
        </is>
      </c>
      <c r="AE1051" t="inlineStr"/>
      <c r="AF1051" t="inlineStr"/>
      <c r="AG1051" t="inlineStr"/>
      <c r="AH1051" t="inlineStr"/>
      <c r="AI1051" t="inlineStr"/>
      <c r="AJ1051" t="inlineStr">
        <is>
          <t>Pa</t>
        </is>
      </c>
      <c r="AK1051" t="inlineStr"/>
      <c r="AL1051" t="inlineStr"/>
      <c r="AM1051" t="inlineStr"/>
      <c r="AN1051" t="inlineStr"/>
      <c r="AO1051" t="inlineStr"/>
      <c r="AP1051" t="inlineStr"/>
      <c r="AQ1051" t="inlineStr"/>
      <c r="AR1051" t="inlineStr"/>
      <c r="AS1051" t="inlineStr"/>
      <c r="AT1051" t="inlineStr"/>
      <c r="AU1051" t="inlineStr"/>
      <c r="AV1051" t="n">
        <v>4</v>
      </c>
      <c r="AW1051" t="inlineStr">
        <is>
          <t>x</t>
        </is>
      </c>
      <c r="AX1051" t="inlineStr">
        <is>
          <t>45</t>
        </is>
      </c>
      <c r="AY1051" t="inlineStr">
        <is>
          <t>x</t>
        </is>
      </c>
      <c r="AZ1051" t="inlineStr"/>
      <c r="BA1051" t="inlineStr"/>
      <c r="BB1051" t="inlineStr">
        <is>
          <t>ja vor</t>
        </is>
      </c>
      <c r="BC1051" t="n">
        <v>1.5</v>
      </c>
      <c r="BD1051" t="inlineStr"/>
      <c r="BE1051" t="inlineStr"/>
      <c r="BF1051" t="inlineStr"/>
      <c r="BG1051" t="inlineStr">
        <is>
          <t>x</t>
        </is>
      </c>
      <c r="BH1051" t="inlineStr"/>
      <c r="BI1051" t="inlineStr"/>
      <c r="BJ1051" t="inlineStr"/>
      <c r="BK1051" t="inlineStr">
        <is>
          <t>Schaden(Insektenfraß) ggf. belassen, ist relativ stabil</t>
        </is>
      </c>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inlineStr">
        <is>
          <t>x</t>
        </is>
      </c>
      <c r="CO1051" t="inlineStr"/>
      <c r="CP1051" t="inlineStr"/>
      <c r="CQ1051" t="inlineStr"/>
      <c r="CR1051" t="inlineStr"/>
      <c r="CS1051" t="inlineStr"/>
      <c r="CT1051" t="n">
        <v>1.5</v>
      </c>
      <c r="CU1051" t="inlineStr"/>
    </row>
    <row r="1052">
      <c r="A1052" t="b">
        <v>1</v>
      </c>
      <c r="B1052" t="n">
        <v>956</v>
      </c>
      <c r="C1052" t="inlineStr">
        <is>
          <t>L-1503-315464275</t>
        </is>
      </c>
      <c r="D1052" t="inlineStr">
        <is>
          <t>1066936404</t>
        </is>
      </c>
      <c r="E1052" t="inlineStr">
        <is>
          <t>Aaf</t>
        </is>
      </c>
      <c r="F1052" t="inlineStr">
        <is>
          <t>https://portal.dnb.de/opac.htm?method=simpleSearch&amp;cqlMode=true&amp;query=idn%3D1066936404</t>
        </is>
      </c>
      <c r="G1052" t="inlineStr">
        <is>
          <t>III 101, 6</t>
        </is>
      </c>
      <c r="H1052" t="inlineStr">
        <is>
          <t>III 101, 6</t>
        </is>
      </c>
      <c r="I1052" t="inlineStr"/>
      <c r="J1052" t="inlineStr"/>
      <c r="K1052" t="inlineStr">
        <is>
          <t>bis 35 cm</t>
        </is>
      </c>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is>
          <t>HD</t>
        </is>
      </c>
      <c r="AB1052" t="inlineStr">
        <is>
          <t>x</t>
        </is>
      </c>
      <c r="AC1052" t="inlineStr"/>
      <c r="AD1052" t="inlineStr">
        <is>
          <t>f/V</t>
        </is>
      </c>
      <c r="AE1052" t="inlineStr"/>
      <c r="AF1052" t="inlineStr"/>
      <c r="AG1052" t="inlineStr"/>
      <c r="AH1052" t="inlineStr"/>
      <c r="AI1052" t="inlineStr"/>
      <c r="AJ1052" t="inlineStr">
        <is>
          <t>Pa</t>
        </is>
      </c>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is>
          <t>nur 110</t>
        </is>
      </c>
      <c r="AY1052" t="inlineStr"/>
      <c r="AZ1052" t="inlineStr"/>
      <c r="BA1052" t="inlineStr"/>
      <c r="BB1052" t="inlineStr">
        <is>
          <t>ja vor</t>
        </is>
      </c>
      <c r="BC1052" t="n">
        <v>1</v>
      </c>
      <c r="BD1052" t="inlineStr"/>
      <c r="BE1052" t="inlineStr"/>
      <c r="BF1052" t="inlineStr"/>
      <c r="BG1052" t="inlineStr">
        <is>
          <t>x</t>
        </is>
      </c>
      <c r="BH1052" t="inlineStr"/>
      <c r="BI1052" t="inlineStr"/>
      <c r="BJ1052" t="inlineStr"/>
      <c r="BK1052" t="inlineStr"/>
      <c r="BL1052" t="inlineStr">
        <is>
          <t>x nur 110</t>
        </is>
      </c>
      <c r="BM1052" t="inlineStr"/>
      <c r="BN1052" t="inlineStr"/>
      <c r="BO1052" t="inlineStr">
        <is>
          <t>x</t>
        </is>
      </c>
      <c r="BP1052" t="inlineStr">
        <is>
          <t>x</t>
        </is>
      </c>
      <c r="BQ1052" t="inlineStr">
        <is>
          <t>x</t>
        </is>
      </c>
      <c r="BR1052" t="inlineStr">
        <is>
          <t>v/h</t>
        </is>
      </c>
      <c r="BS1052" t="inlineStr"/>
      <c r="BT1052" t="inlineStr"/>
      <c r="BU1052" t="inlineStr"/>
      <c r="BV1052" t="inlineStr"/>
      <c r="BW1052" t="inlineStr"/>
      <c r="BX1052" t="inlineStr"/>
      <c r="BY1052" t="inlineStr"/>
      <c r="BZ1052" t="inlineStr"/>
      <c r="CA1052" t="n">
        <v>1</v>
      </c>
      <c r="CB1052" t="inlineStr">
        <is>
          <t>nur loses Leder Fixieren, Gelenke belassen (ist stabil genug)</t>
        </is>
      </c>
      <c r="CC1052" t="inlineStr"/>
      <c r="CD1052" t="inlineStr"/>
      <c r="CE1052" t="inlineStr"/>
      <c r="CF1052" t="inlineStr"/>
      <c r="CG1052" t="inlineStr"/>
      <c r="CH1052" t="inlineStr"/>
      <c r="CI1052" t="inlineStr"/>
      <c r="CJ1052" t="inlineStr"/>
      <c r="CK1052" t="inlineStr"/>
      <c r="CL1052" t="inlineStr"/>
      <c r="CM1052" t="inlineStr"/>
      <c r="CN1052" t="inlineStr"/>
      <c r="CO1052" t="inlineStr"/>
      <c r="CP1052" t="inlineStr"/>
      <c r="CQ1052" t="inlineStr"/>
      <c r="CR1052" t="inlineStr"/>
      <c r="CS1052" t="inlineStr"/>
      <c r="CT1052" t="inlineStr"/>
      <c r="CU1052" t="inlineStr"/>
    </row>
    <row r="1053">
      <c r="A1053" t="b">
        <v>1</v>
      </c>
      <c r="B1053" t="n">
        <v>957</v>
      </c>
      <c r="C1053" t="inlineStr">
        <is>
          <t>L-1503-31545430X</t>
        </is>
      </c>
      <c r="D1053" t="inlineStr">
        <is>
          <t>1066925402</t>
        </is>
      </c>
      <c r="E1053" t="inlineStr">
        <is>
          <t>Aaf</t>
        </is>
      </c>
      <c r="F1053" t="inlineStr">
        <is>
          <t>https://portal.dnb.de/opac.htm?method=simpleSearch&amp;cqlMode=true&amp;query=idn%3D1066925402</t>
        </is>
      </c>
      <c r="G1053" t="inlineStr">
        <is>
          <t>III 101, 7</t>
        </is>
      </c>
      <c r="H1053" t="inlineStr">
        <is>
          <t>III 101, 7</t>
        </is>
      </c>
      <c r="I1053" t="inlineStr"/>
      <c r="J1053" t="inlineStr"/>
      <c r="K1053" t="inlineStr">
        <is>
          <t>bis 35 cm</t>
        </is>
      </c>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is>
          <t>L</t>
        </is>
      </c>
      <c r="AB1053" t="inlineStr">
        <is>
          <t>x</t>
        </is>
      </c>
      <c r="AC1053" t="inlineStr"/>
      <c r="AD1053" t="inlineStr">
        <is>
          <t>f</t>
        </is>
      </c>
      <c r="AE1053" t="inlineStr"/>
      <c r="AF1053" t="inlineStr"/>
      <c r="AG1053" t="inlineStr"/>
      <c r="AH1053" t="inlineStr"/>
      <c r="AI1053" t="inlineStr"/>
      <c r="AJ1053" t="inlineStr">
        <is>
          <t>Pa</t>
        </is>
      </c>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is>
          <t>110</t>
        </is>
      </c>
      <c r="AY1053" t="inlineStr"/>
      <c r="AZ1053" t="inlineStr"/>
      <c r="BA1053" t="inlineStr"/>
      <c r="BB1053" t="inlineStr">
        <is>
          <t>n</t>
        </is>
      </c>
      <c r="BC1053" t="n">
        <v>0</v>
      </c>
      <c r="BD1053" t="inlineStr"/>
      <c r="BE1053" t="inlineStr"/>
      <c r="BF1053" t="inlineStr"/>
      <c r="BG1053" t="inlineStr">
        <is>
          <t>x</t>
        </is>
      </c>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inlineStr"/>
      <c r="CJ1053" t="inlineStr"/>
      <c r="CK1053" t="inlineStr"/>
      <c r="CL1053" t="inlineStr"/>
      <c r="CM1053" t="inlineStr"/>
      <c r="CN1053" t="inlineStr"/>
      <c r="CO1053" t="inlineStr"/>
      <c r="CP1053" t="inlineStr"/>
      <c r="CQ1053" t="inlineStr"/>
      <c r="CR1053" t="inlineStr"/>
      <c r="CS1053" t="inlineStr"/>
      <c r="CT1053" t="inlineStr"/>
      <c r="CU1053" t="inlineStr"/>
    </row>
    <row r="1054">
      <c r="A1054" t="b">
        <v>0</v>
      </c>
      <c r="B1054" t="n">
        <v>958</v>
      </c>
      <c r="C1054" t="inlineStr">
        <is>
          <t>L-1504-315300701</t>
        </is>
      </c>
      <c r="D1054" t="inlineStr">
        <is>
          <t>1066840776</t>
        </is>
      </c>
      <c r="E1054" t="inlineStr"/>
      <c r="F1054" t="inlineStr">
        <is>
          <t>https://portal.dnb.de/opac.htm?method=simpleSearch&amp;cqlMode=true&amp;query=idn%3D1066840776</t>
        </is>
      </c>
      <c r="G1054" t="inlineStr">
        <is>
          <t>III 101, 8</t>
        </is>
      </c>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is>
          <t>DA</t>
        </is>
      </c>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n">
        <v>0</v>
      </c>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c r="CQ1054" t="inlineStr"/>
      <c r="CR1054" t="inlineStr"/>
      <c r="CS1054" t="inlineStr"/>
      <c r="CT1054" t="inlineStr"/>
      <c r="CU1054" t="inlineStr"/>
    </row>
    <row r="1055">
      <c r="A1055" t="b">
        <v>1</v>
      </c>
      <c r="B1055" t="n">
        <v>959</v>
      </c>
      <c r="C1055" t="inlineStr">
        <is>
          <t>L-1554-406969795</t>
        </is>
      </c>
      <c r="D1055" t="inlineStr">
        <is>
          <t>1132652952</t>
        </is>
      </c>
      <c r="E1055" t="inlineStr">
        <is>
          <t>Af</t>
        </is>
      </c>
      <c r="F1055" t="inlineStr">
        <is>
          <t>https://portal.dnb.de/opac.htm?method=simpleSearch&amp;cqlMode=true&amp;query=idn%3D1132652952</t>
        </is>
      </c>
      <c r="G1055" t="inlineStr">
        <is>
          <t>III 101, 9</t>
        </is>
      </c>
      <c r="H1055" t="inlineStr">
        <is>
          <t>III 101, 9</t>
        </is>
      </c>
      <c r="I1055" t="inlineStr"/>
      <c r="J1055" t="inlineStr"/>
      <c r="K1055" t="inlineStr">
        <is>
          <t>bis 35 cm</t>
        </is>
      </c>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is>
          <t>L</t>
        </is>
      </c>
      <c r="AB1055" t="inlineStr"/>
      <c r="AC1055" t="inlineStr"/>
      <c r="AD1055" t="inlineStr">
        <is>
          <t>f</t>
        </is>
      </c>
      <c r="AE1055" t="inlineStr"/>
      <c r="AF1055" t="inlineStr"/>
      <c r="AG1055" t="inlineStr"/>
      <c r="AH1055" t="inlineStr"/>
      <c r="AI1055" t="inlineStr"/>
      <c r="AJ1055" t="inlineStr">
        <is>
          <t>Pa</t>
        </is>
      </c>
      <c r="AK1055" t="inlineStr"/>
      <c r="AL1055" t="inlineStr"/>
      <c r="AM1055" t="inlineStr"/>
      <c r="AN1055" t="inlineStr"/>
      <c r="AO1055" t="inlineStr"/>
      <c r="AP1055" t="inlineStr"/>
      <c r="AQ1055" t="inlineStr"/>
      <c r="AR1055" t="inlineStr"/>
      <c r="AS1055" t="inlineStr"/>
      <c r="AT1055" t="inlineStr"/>
      <c r="AU1055" t="inlineStr"/>
      <c r="AV1055" t="n">
        <v>0</v>
      </c>
      <c r="AW1055" t="inlineStr">
        <is>
          <t>x</t>
        </is>
      </c>
      <c r="AX1055" t="inlineStr">
        <is>
          <t>110</t>
        </is>
      </c>
      <c r="AY1055" t="inlineStr"/>
      <c r="AZ1055" t="inlineStr"/>
      <c r="BA1055" t="inlineStr"/>
      <c r="BB1055" t="inlineStr">
        <is>
          <t>ja vor</t>
        </is>
      </c>
      <c r="BC1055" t="n">
        <v>7</v>
      </c>
      <c r="BD1055" t="inlineStr"/>
      <c r="BE1055" t="inlineStr"/>
      <c r="BF1055" t="inlineStr"/>
      <c r="BG1055" t="inlineStr"/>
      <c r="BH1055" t="inlineStr"/>
      <c r="BI1055" t="inlineStr"/>
      <c r="BJ1055" t="inlineStr"/>
      <c r="BK1055" t="inlineStr"/>
      <c r="BL1055" t="inlineStr"/>
      <c r="BM1055" t="inlineStr">
        <is>
          <t>Buchschuh (abriebgefährdet)</t>
        </is>
      </c>
      <c r="BN1055" t="inlineStr"/>
      <c r="BO1055" t="inlineStr">
        <is>
          <t>x</t>
        </is>
      </c>
      <c r="BP1055" t="inlineStr">
        <is>
          <t>x</t>
        </is>
      </c>
      <c r="BQ1055" t="inlineStr"/>
      <c r="BR1055" t="inlineStr">
        <is>
          <t>v</t>
        </is>
      </c>
      <c r="BS1055" t="inlineStr"/>
      <c r="BT1055" t="inlineStr"/>
      <c r="BU1055" t="inlineStr"/>
      <c r="BV1055" t="inlineStr"/>
      <c r="BW1055" t="inlineStr"/>
      <c r="BX1055" t="inlineStr"/>
      <c r="BY1055" t="inlineStr"/>
      <c r="BZ1055" t="inlineStr"/>
      <c r="CA1055" t="n">
        <v>3</v>
      </c>
      <c r="CB1055" t="inlineStr"/>
      <c r="CC1055" t="inlineStr"/>
      <c r="CD1055" t="inlineStr"/>
      <c r="CE1055" t="inlineStr"/>
      <c r="CF1055" t="inlineStr"/>
      <c r="CG1055" t="inlineStr">
        <is>
          <t>x</t>
        </is>
      </c>
      <c r="CH1055" t="inlineStr">
        <is>
          <t>x</t>
        </is>
      </c>
      <c r="CI1055" t="inlineStr"/>
      <c r="CJ1055" t="inlineStr">
        <is>
          <t>x</t>
        </is>
      </c>
      <c r="CK1055" t="inlineStr"/>
      <c r="CL1055" t="inlineStr"/>
      <c r="CM1055" t="inlineStr"/>
      <c r="CN1055" t="inlineStr"/>
      <c r="CO1055" t="inlineStr"/>
      <c r="CP1055" t="inlineStr"/>
      <c r="CQ1055" t="inlineStr"/>
      <c r="CR1055" t="inlineStr"/>
      <c r="CS1055" t="inlineStr"/>
      <c r="CT1055" t="n">
        <v>4</v>
      </c>
      <c r="CU1055" t="inlineStr"/>
    </row>
    <row r="1056">
      <c r="A1056" t="b">
        <v>1</v>
      </c>
      <c r="B1056" t="n">
        <v>960</v>
      </c>
      <c r="C1056" t="inlineStr">
        <is>
          <t>L-1507-154281166</t>
        </is>
      </c>
      <c r="D1056" t="inlineStr">
        <is>
          <t>99400091X</t>
        </is>
      </c>
      <c r="E1056" t="inlineStr">
        <is>
          <t>Aal</t>
        </is>
      </c>
      <c r="F1056" t="inlineStr">
        <is>
          <t>https://portal.dnb.de/opac.htm?method=simpleSearch&amp;cqlMode=true&amp;query=idn%3D99400091X</t>
        </is>
      </c>
      <c r="G1056" t="inlineStr">
        <is>
          <t>III 101, 10</t>
        </is>
      </c>
      <c r="H1056" t="inlineStr">
        <is>
          <t>III 101, 10</t>
        </is>
      </c>
      <c r="I1056" t="inlineStr"/>
      <c r="J1056" t="inlineStr"/>
      <c r="K1056" t="inlineStr">
        <is>
          <t>bis 25 cm</t>
        </is>
      </c>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is>
          <t>HPg</t>
        </is>
      </c>
      <c r="AB1056" t="inlineStr"/>
      <c r="AC1056" t="inlineStr"/>
      <c r="AD1056" t="inlineStr">
        <is>
          <t>h</t>
        </is>
      </c>
      <c r="AE1056" t="inlineStr"/>
      <c r="AF1056" t="inlineStr"/>
      <c r="AG1056" t="inlineStr"/>
      <c r="AH1056" t="inlineStr"/>
      <c r="AI1056" t="inlineStr"/>
      <c r="AJ1056" t="inlineStr">
        <is>
          <t>Pa</t>
        </is>
      </c>
      <c r="AK1056" t="inlineStr"/>
      <c r="AL1056" t="inlineStr"/>
      <c r="AM1056" t="inlineStr"/>
      <c r="AN1056" t="inlineStr"/>
      <c r="AO1056" t="inlineStr"/>
      <c r="AP1056" t="inlineStr"/>
      <c r="AQ1056" t="inlineStr"/>
      <c r="AR1056" t="inlineStr"/>
      <c r="AS1056" t="inlineStr"/>
      <c r="AT1056" t="inlineStr"/>
      <c r="AU1056" t="inlineStr"/>
      <c r="AV1056" t="n">
        <v>2</v>
      </c>
      <c r="AW1056" t="inlineStr"/>
      <c r="AX1056" t="inlineStr">
        <is>
          <t>110</t>
        </is>
      </c>
      <c r="AY1056" t="inlineStr"/>
      <c r="AZ1056" t="inlineStr"/>
      <c r="BA1056" t="inlineStr"/>
      <c r="BB1056" t="inlineStr">
        <is>
          <t>n</t>
        </is>
      </c>
      <c r="BC1056" t="n">
        <v>0</v>
      </c>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c r="CQ1056" t="inlineStr"/>
      <c r="CR1056" t="inlineStr"/>
      <c r="CS1056" t="inlineStr"/>
      <c r="CT1056" t="inlineStr"/>
      <c r="CU1056" t="inlineStr"/>
    </row>
    <row r="1057">
      <c r="A1057" t="b">
        <v>1</v>
      </c>
      <c r="B1057" t="n">
        <v>961</v>
      </c>
      <c r="C1057" t="inlineStr">
        <is>
          <t>L-1507-315463481</t>
        </is>
      </c>
      <c r="D1057" t="inlineStr">
        <is>
          <t>1066935548</t>
        </is>
      </c>
      <c r="E1057" t="inlineStr">
        <is>
          <t>Aaf</t>
        </is>
      </c>
      <c r="F1057" t="inlineStr">
        <is>
          <t>https://portal.dnb.de/opac.htm?method=simpleSearch&amp;cqlMode=true&amp;query=idn%3D1066935548</t>
        </is>
      </c>
      <c r="G1057" t="inlineStr">
        <is>
          <t>III 101, 11</t>
        </is>
      </c>
      <c r="H1057" t="inlineStr">
        <is>
          <t>III 101, 11</t>
        </is>
      </c>
      <c r="I1057" t="inlineStr"/>
      <c r="J1057" t="inlineStr"/>
      <c r="K1057" t="inlineStr">
        <is>
          <t>bis 25 cm</t>
        </is>
      </c>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is>
          <t>Pa</t>
        </is>
      </c>
      <c r="AB1057" t="inlineStr"/>
      <c r="AC1057" t="inlineStr"/>
      <c r="AD1057" t="inlineStr">
        <is>
          <t>h</t>
        </is>
      </c>
      <c r="AE1057" t="inlineStr"/>
      <c r="AF1057" t="inlineStr"/>
      <c r="AG1057" t="inlineStr"/>
      <c r="AH1057" t="inlineStr"/>
      <c r="AI1057" t="inlineStr"/>
      <c r="AJ1057" t="inlineStr">
        <is>
          <t>Pa</t>
        </is>
      </c>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is>
          <t>110</t>
        </is>
      </c>
      <c r="AY1057" t="inlineStr"/>
      <c r="AZ1057" t="inlineStr"/>
      <c r="BA1057" t="inlineStr"/>
      <c r="BB1057" t="inlineStr">
        <is>
          <t>n</t>
        </is>
      </c>
      <c r="BC1057" t="n">
        <v>0</v>
      </c>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c r="CQ1057" t="inlineStr"/>
      <c r="CR1057" t="inlineStr"/>
      <c r="CS1057" t="inlineStr"/>
      <c r="CT1057" t="inlineStr"/>
      <c r="CU1057" t="inlineStr"/>
    </row>
    <row r="1058">
      <c r="A1058" t="b">
        <v>0</v>
      </c>
      <c r="B1058" t="n">
        <v>962</v>
      </c>
      <c r="C1058" t="inlineStr">
        <is>
          <t>L-1509-315326840</t>
        </is>
      </c>
      <c r="D1058" t="inlineStr">
        <is>
          <t>1066868808</t>
        </is>
      </c>
      <c r="E1058" t="inlineStr"/>
      <c r="F1058" t="inlineStr">
        <is>
          <t>https://portal.dnb.de/opac.htm?method=simpleSearch&amp;cqlMode=true&amp;query=idn%3D1066868808</t>
        </is>
      </c>
      <c r="G1058" t="inlineStr">
        <is>
          <t>III 101, 12</t>
        </is>
      </c>
      <c r="H1058" t="inlineStr"/>
      <c r="I1058" t="inlineStr"/>
      <c r="J1058" t="inlineStr"/>
      <c r="K1058" t="inlineStr">
        <is>
          <t>bis 25 cm</t>
        </is>
      </c>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is>
          <t>G</t>
        </is>
      </c>
      <c r="AB1058" t="inlineStr"/>
      <c r="AC1058" t="inlineStr"/>
      <c r="AD1058" t="inlineStr">
        <is>
          <t>h/E</t>
        </is>
      </c>
      <c r="AE1058" t="inlineStr"/>
      <c r="AF1058" t="inlineStr"/>
      <c r="AG1058" t="inlineStr"/>
      <c r="AH1058" t="inlineStr"/>
      <c r="AI1058" t="inlineStr"/>
      <c r="AJ1058" t="inlineStr">
        <is>
          <t>Pa</t>
        </is>
      </c>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is>
          <t>110</t>
        </is>
      </c>
      <c r="AY1058" t="inlineStr"/>
      <c r="AZ1058" t="inlineStr"/>
      <c r="BA1058" t="inlineStr"/>
      <c r="BB1058" t="inlineStr">
        <is>
          <t>n</t>
        </is>
      </c>
      <c r="BC1058" t="n">
        <v>0</v>
      </c>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c r="CG1058" t="inlineStr"/>
      <c r="CH1058" t="inlineStr"/>
      <c r="CI1058" t="inlineStr"/>
      <c r="CJ1058" t="inlineStr"/>
      <c r="CK1058" t="inlineStr"/>
      <c r="CL1058" t="inlineStr"/>
      <c r="CM1058" t="inlineStr"/>
      <c r="CN1058" t="inlineStr"/>
      <c r="CO1058" t="inlineStr"/>
      <c r="CP1058" t="inlineStr"/>
      <c r="CQ1058" t="inlineStr"/>
      <c r="CR1058" t="inlineStr"/>
      <c r="CS1058" t="inlineStr"/>
      <c r="CT1058" t="inlineStr"/>
      <c r="CU1058" t="inlineStr"/>
    </row>
    <row r="1059">
      <c r="A1059" t="b">
        <v>1</v>
      </c>
      <c r="B1059" t="inlineStr"/>
      <c r="C1059" t="inlineStr">
        <is>
          <t>L-9999-414281845</t>
        </is>
      </c>
      <c r="D1059" t="inlineStr">
        <is>
          <t>113796636X</t>
        </is>
      </c>
      <c r="E1059" t="inlineStr">
        <is>
          <t>Qd</t>
        </is>
      </c>
      <c r="F1059" t="inlineStr"/>
      <c r="G1059" t="inlineStr">
        <is>
          <t>III 101, 12</t>
        </is>
      </c>
      <c r="H1059" t="inlineStr">
        <is>
          <t>III 101, 12</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inlineStr"/>
      <c r="CO1059" t="inlineStr"/>
      <c r="CP1059" t="inlineStr"/>
      <c r="CQ1059" t="inlineStr"/>
      <c r="CR1059" t="inlineStr"/>
      <c r="CS1059" t="inlineStr"/>
      <c r="CT1059" t="inlineStr"/>
      <c r="CU1059" t="inlineStr"/>
    </row>
    <row r="1060">
      <c r="A1060" t="b">
        <v>0</v>
      </c>
      <c r="B1060" t="n">
        <v>998</v>
      </c>
      <c r="C1060" t="inlineStr">
        <is>
          <t>L-1507-670401528</t>
        </is>
      </c>
      <c r="D1060" t="inlineStr">
        <is>
          <t>1208529617</t>
        </is>
      </c>
      <c r="E1060" t="inlineStr"/>
      <c r="F1060" t="inlineStr">
        <is>
          <t>https://portal.dnb.de/opac.htm?method=simpleSearch&amp;cqlMode=true&amp;query=idn%3D1208529617</t>
        </is>
      </c>
      <c r="G1060" t="inlineStr">
        <is>
          <t>III 101, 12 (Angebunden, Fragment)</t>
        </is>
      </c>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n">
        <v>0</v>
      </c>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inlineStr"/>
      <c r="BZ1060" t="inlineStr"/>
      <c r="CA1060" t="inlineStr"/>
      <c r="CB1060" t="inlineStr"/>
      <c r="CC1060" t="inlineStr"/>
      <c r="CD1060" t="inlineStr"/>
      <c r="CE1060" t="inlineStr"/>
      <c r="CF1060" t="inlineStr"/>
      <c r="CG1060" t="inlineStr"/>
      <c r="CH1060" t="inlineStr"/>
      <c r="CI1060" t="inlineStr"/>
      <c r="CJ1060" t="inlineStr"/>
      <c r="CK1060" t="inlineStr"/>
      <c r="CL1060" t="inlineStr"/>
      <c r="CM1060" t="inlineStr"/>
      <c r="CN1060" t="inlineStr"/>
      <c r="CO1060" t="inlineStr"/>
      <c r="CP1060" t="inlineStr"/>
      <c r="CQ1060" t="inlineStr"/>
      <c r="CR1060" t="inlineStr"/>
      <c r="CS1060" t="inlineStr"/>
      <c r="CT1060" t="inlineStr"/>
      <c r="CU1060" t="inlineStr"/>
    </row>
    <row r="1061">
      <c r="A1061" t="b">
        <v>1</v>
      </c>
      <c r="B1061" t="n">
        <v>963</v>
      </c>
      <c r="C1061" t="inlineStr">
        <is>
          <t>L-1520-31530085X</t>
        </is>
      </c>
      <c r="D1061" t="inlineStr">
        <is>
          <t>1066840946</t>
        </is>
      </c>
      <c r="E1061" t="inlineStr">
        <is>
          <t>Aaf</t>
        </is>
      </c>
      <c r="F1061" t="inlineStr">
        <is>
          <t>https://portal.dnb.de/opac.htm?method=simpleSearch&amp;cqlMode=true&amp;query=idn%3D1066840946</t>
        </is>
      </c>
      <c r="G1061" t="inlineStr">
        <is>
          <t>III 101, 13</t>
        </is>
      </c>
      <c r="H1061" t="inlineStr">
        <is>
          <t>III 101, 13</t>
        </is>
      </c>
      <c r="I1061" t="inlineStr"/>
      <c r="J1061" t="inlineStr"/>
      <c r="K1061" t="inlineStr">
        <is>
          <t>bis 42 cm</t>
        </is>
      </c>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is>
          <t>HD</t>
        </is>
      </c>
      <c r="AB1061" t="inlineStr"/>
      <c r="AC1061" t="inlineStr">
        <is>
          <t>x</t>
        </is>
      </c>
      <c r="AD1061" t="inlineStr">
        <is>
          <t>f</t>
        </is>
      </c>
      <c r="AE1061" t="inlineStr"/>
      <c r="AF1061" t="inlineStr"/>
      <c r="AG1061" t="inlineStr"/>
      <c r="AH1061" t="inlineStr"/>
      <c r="AI1061" t="inlineStr"/>
      <c r="AJ1061" t="inlineStr">
        <is>
          <t>Pa</t>
        </is>
      </c>
      <c r="AK1061" t="inlineStr"/>
      <c r="AL1061" t="inlineStr"/>
      <c r="AM1061" t="inlineStr"/>
      <c r="AN1061" t="inlineStr"/>
      <c r="AO1061" t="inlineStr"/>
      <c r="AP1061" t="inlineStr"/>
      <c r="AQ1061" t="inlineStr"/>
      <c r="AR1061" t="inlineStr"/>
      <c r="AS1061" t="inlineStr"/>
      <c r="AT1061" t="inlineStr">
        <is>
          <t>I/R</t>
        </is>
      </c>
      <c r="AU1061" t="inlineStr">
        <is>
          <t>x</t>
        </is>
      </c>
      <c r="AV1061" t="inlineStr"/>
      <c r="AW1061" t="inlineStr"/>
      <c r="AX1061" t="inlineStr">
        <is>
          <t>110</t>
        </is>
      </c>
      <c r="AY1061" t="inlineStr"/>
      <c r="AZ1061" t="inlineStr"/>
      <c r="BA1061" t="inlineStr"/>
      <c r="BB1061" t="inlineStr">
        <is>
          <t>n</t>
        </is>
      </c>
      <c r="BC1061" t="n">
        <v>0</v>
      </c>
      <c r="BD1061" t="inlineStr"/>
      <c r="BE1061" t="inlineStr">
        <is>
          <t>Gewebe</t>
        </is>
      </c>
      <c r="BF1061" t="inlineStr"/>
      <c r="BG1061" t="inlineStr"/>
      <c r="BH1061" t="inlineStr"/>
      <c r="BI1061" t="inlineStr"/>
      <c r="BJ1061" t="inlineStr"/>
      <c r="BK1061" t="inlineStr">
        <is>
          <t>Reste des Klemmeinbandes liegen der Kassette bei</t>
        </is>
      </c>
      <c r="BL1061" t="inlineStr">
        <is>
          <t>x 110</t>
        </is>
      </c>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c r="CU1061" t="inlineStr"/>
    </row>
    <row r="1062">
      <c r="A1062" t="b">
        <v>1</v>
      </c>
      <c r="B1062" t="n">
        <v>964</v>
      </c>
      <c r="C1062" t="inlineStr">
        <is>
          <t>L-1512-315465379</t>
        </is>
      </c>
      <c r="D1062" t="inlineStr">
        <is>
          <t>1066937532</t>
        </is>
      </c>
      <c r="E1062" t="inlineStr">
        <is>
          <t>Aaf</t>
        </is>
      </c>
      <c r="F1062" t="inlineStr">
        <is>
          <t>https://portal.dnb.de/opac.htm?method=simpleSearch&amp;cqlMode=true&amp;query=idn%3D1066937532</t>
        </is>
      </c>
      <c r="G1062" t="inlineStr">
        <is>
          <t>III 101, 14</t>
        </is>
      </c>
      <c r="H1062" t="inlineStr">
        <is>
          <t>III 101, 14</t>
        </is>
      </c>
      <c r="I1062" t="inlineStr"/>
      <c r="J1062" t="inlineStr"/>
      <c r="K1062" t="inlineStr">
        <is>
          <t>bis 25 cm</t>
        </is>
      </c>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is>
          <t>G</t>
        </is>
      </c>
      <c r="AB1062" t="inlineStr">
        <is>
          <t>x</t>
        </is>
      </c>
      <c r="AC1062" t="inlineStr"/>
      <c r="AD1062" t="inlineStr">
        <is>
          <t>h/E</t>
        </is>
      </c>
      <c r="AE1062" t="inlineStr"/>
      <c r="AF1062" t="inlineStr"/>
      <c r="AG1062" t="inlineStr"/>
      <c r="AH1062" t="inlineStr"/>
      <c r="AI1062" t="inlineStr"/>
      <c r="AJ1062" t="inlineStr">
        <is>
          <t>Pa</t>
        </is>
      </c>
      <c r="AK1062" t="inlineStr">
        <is>
          <t>x</t>
        </is>
      </c>
      <c r="AL1062" t="inlineStr"/>
      <c r="AM1062" t="inlineStr"/>
      <c r="AN1062" t="inlineStr"/>
      <c r="AO1062" t="inlineStr"/>
      <c r="AP1062" t="inlineStr"/>
      <c r="AQ1062" t="inlineStr"/>
      <c r="AR1062" t="inlineStr"/>
      <c r="AS1062" t="inlineStr"/>
      <c r="AT1062" t="inlineStr"/>
      <c r="AU1062" t="inlineStr"/>
      <c r="AV1062" t="inlineStr"/>
      <c r="AW1062" t="inlineStr"/>
      <c r="AX1062" t="inlineStr">
        <is>
          <t>110</t>
        </is>
      </c>
      <c r="AY1062" t="inlineStr"/>
      <c r="AZ1062" t="inlineStr"/>
      <c r="BA1062" t="inlineStr"/>
      <c r="BB1062" t="inlineStr">
        <is>
          <t>n</t>
        </is>
      </c>
      <c r="BC1062" t="n">
        <v>0</v>
      </c>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c r="BZ1062" t="inlineStr"/>
      <c r="CA1062" t="inlineStr"/>
      <c r="CB1062" t="inlineStr"/>
      <c r="CC1062" t="inlineStr"/>
      <c r="CD1062" t="inlineStr"/>
      <c r="CE1062" t="inlineStr"/>
      <c r="CF1062" t="inlineStr"/>
      <c r="CG1062" t="inlineStr"/>
      <c r="CH1062" t="inlineStr"/>
      <c r="CI1062" t="inlineStr"/>
      <c r="CJ1062" t="inlineStr"/>
      <c r="CK1062" t="inlineStr"/>
      <c r="CL1062" t="inlineStr"/>
      <c r="CM1062" t="inlineStr"/>
      <c r="CN1062" t="inlineStr"/>
      <c r="CO1062" t="inlineStr"/>
      <c r="CP1062" t="inlineStr"/>
      <c r="CQ1062" t="inlineStr"/>
      <c r="CR1062" t="inlineStr"/>
      <c r="CS1062" t="inlineStr"/>
      <c r="CT1062" t="inlineStr"/>
      <c r="CU1062" t="inlineStr"/>
    </row>
    <row r="1063">
      <c r="A1063" t="b">
        <v>1</v>
      </c>
      <c r="B1063" t="n">
        <v>999</v>
      </c>
      <c r="C1063" t="inlineStr">
        <is>
          <t>L-1534-154988871</t>
        </is>
      </c>
      <c r="D1063" t="inlineStr">
        <is>
          <t>994259441</t>
        </is>
      </c>
      <c r="E1063" t="inlineStr">
        <is>
          <t>Aal</t>
        </is>
      </c>
      <c r="F1063" t="inlineStr">
        <is>
          <t>https://portal.dnb.de/opac.htm?method=simpleSearch&amp;cqlMode=true&amp;query=idn%3D994259441</t>
        </is>
      </c>
      <c r="G1063" t="inlineStr">
        <is>
          <t>III 101, 14 a</t>
        </is>
      </c>
      <c r="H1063" t="inlineStr">
        <is>
          <t>III 101, 14a</t>
        </is>
      </c>
      <c r="I1063" t="inlineStr"/>
      <c r="J1063" t="inlineStr"/>
      <c r="K1063" t="inlineStr">
        <is>
          <t>bis 25 cm</t>
        </is>
      </c>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is>
          <t>HG</t>
        </is>
      </c>
      <c r="AB1063" t="inlineStr"/>
      <c r="AC1063" t="inlineStr"/>
      <c r="AD1063" t="inlineStr">
        <is>
          <t>h/E</t>
        </is>
      </c>
      <c r="AE1063" t="inlineStr"/>
      <c r="AF1063" t="inlineStr"/>
      <c r="AG1063" t="inlineStr"/>
      <c r="AH1063" t="inlineStr"/>
      <c r="AI1063" t="inlineStr"/>
      <c r="AJ1063" t="inlineStr">
        <is>
          <t>Pa</t>
        </is>
      </c>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is>
          <t>110</t>
        </is>
      </c>
      <c r="AY1063" t="inlineStr"/>
      <c r="AZ1063" t="inlineStr"/>
      <c r="BA1063" t="inlineStr"/>
      <c r="BB1063" t="inlineStr">
        <is>
          <t>n</t>
        </is>
      </c>
      <c r="BC1063" t="n">
        <v>0</v>
      </c>
      <c r="BD1063" t="inlineStr"/>
      <c r="BE1063" t="inlineStr">
        <is>
          <t>Gewebe</t>
        </is>
      </c>
      <c r="BF1063" t="inlineStr"/>
      <c r="BG1063" t="inlineStr"/>
      <c r="BH1063" t="inlineStr"/>
      <c r="BI1063" t="inlineStr"/>
      <c r="BJ1063" t="inlineStr"/>
      <c r="BK1063" t="inlineStr"/>
      <c r="BL1063" t="inlineStr">
        <is>
          <t>x 110</t>
        </is>
      </c>
      <c r="BM1063" t="inlineStr"/>
      <c r="BN1063" t="inlineStr"/>
      <c r="BO1063" t="inlineStr"/>
      <c r="BP1063" t="inlineStr"/>
      <c r="BQ1063" t="inlineStr"/>
      <c r="BR1063" t="inlineStr"/>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t="inlineStr"/>
      <c r="CG1063" t="inlineStr"/>
      <c r="CH1063" t="inlineStr"/>
      <c r="CI1063" t="inlineStr"/>
      <c r="CJ1063" t="inlineStr"/>
      <c r="CK1063" t="inlineStr"/>
      <c r="CL1063" t="inlineStr"/>
      <c r="CM1063" t="inlineStr"/>
      <c r="CN1063" t="inlineStr"/>
      <c r="CO1063" t="inlineStr"/>
      <c r="CP1063" t="inlineStr"/>
      <c r="CQ1063" t="inlineStr"/>
      <c r="CR1063" t="inlineStr"/>
      <c r="CS1063" t="inlineStr"/>
      <c r="CT1063" t="inlineStr"/>
      <c r="CU1063" t="inlineStr"/>
    </row>
    <row r="1064">
      <c r="A1064" t="b">
        <v>1</v>
      </c>
      <c r="B1064" t="n">
        <v>1000</v>
      </c>
      <c r="C1064" t="inlineStr">
        <is>
          <t>L-1558-175074690</t>
        </is>
      </c>
      <c r="D1064" t="inlineStr">
        <is>
          <t>100154014X</t>
        </is>
      </c>
      <c r="E1064" t="inlineStr">
        <is>
          <t>Aal</t>
        </is>
      </c>
      <c r="F1064" t="inlineStr">
        <is>
          <t>https://portal.dnb.de/opac.htm?method=simpleSearch&amp;cqlMode=true&amp;query=idn%3D100154014X</t>
        </is>
      </c>
      <c r="G1064" t="inlineStr">
        <is>
          <t>III 101, 14 b</t>
        </is>
      </c>
      <c r="H1064" t="inlineStr">
        <is>
          <t>III 101, 14b</t>
        </is>
      </c>
      <c r="I1064" t="inlineStr"/>
      <c r="J1064" t="inlineStr"/>
      <c r="K1064" t="inlineStr">
        <is>
          <t>bis 42 cm</t>
        </is>
      </c>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is>
          <t>HL</t>
        </is>
      </c>
      <c r="AB1064" t="inlineStr"/>
      <c r="AC1064" t="inlineStr">
        <is>
          <t>x</t>
        </is>
      </c>
      <c r="AD1064" t="inlineStr">
        <is>
          <t>f</t>
        </is>
      </c>
      <c r="AE1064" t="inlineStr"/>
      <c r="AF1064" t="inlineStr"/>
      <c r="AG1064" t="inlineStr"/>
      <c r="AH1064" t="inlineStr"/>
      <c r="AI1064" t="inlineStr"/>
      <c r="AJ1064" t="inlineStr">
        <is>
          <t>Pa</t>
        </is>
      </c>
      <c r="AK1064" t="inlineStr"/>
      <c r="AL1064" t="inlineStr"/>
      <c r="AM1064" t="inlineStr"/>
      <c r="AN1064" t="inlineStr"/>
      <c r="AO1064" t="inlineStr"/>
      <c r="AP1064" t="inlineStr"/>
      <c r="AQ1064" t="inlineStr"/>
      <c r="AR1064" t="inlineStr"/>
      <c r="AS1064" t="inlineStr">
        <is>
          <t>x</t>
        </is>
      </c>
      <c r="AT1064" t="inlineStr"/>
      <c r="AU1064" t="inlineStr">
        <is>
          <t>x</t>
        </is>
      </c>
      <c r="AV1064" t="inlineStr"/>
      <c r="AW1064" t="inlineStr"/>
      <c r="AX1064" t="inlineStr">
        <is>
          <t>110</t>
        </is>
      </c>
      <c r="AY1064" t="inlineStr"/>
      <c r="AZ1064" t="inlineStr"/>
      <c r="BA1064" t="inlineStr"/>
      <c r="BB1064" t="inlineStr">
        <is>
          <t>n</t>
        </is>
      </c>
      <c r="BC1064" t="n">
        <v>0</v>
      </c>
      <c r="BD1064" t="inlineStr"/>
      <c r="BE1064" t="inlineStr"/>
      <c r="BF1064" t="inlineStr">
        <is>
          <t>x</t>
        </is>
      </c>
      <c r="BG1064" t="inlineStr"/>
      <c r="BH1064" t="inlineStr"/>
      <c r="BI1064" t="inlineStr"/>
      <c r="BJ1064" t="inlineStr"/>
      <c r="BK1064" t="inlineStr"/>
      <c r="BL1064" t="inlineStr">
        <is>
          <t>x 110</t>
        </is>
      </c>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c r="CQ1064" t="inlineStr"/>
      <c r="CR1064" t="inlineStr"/>
      <c r="CS1064" t="inlineStr"/>
      <c r="CT1064" t="inlineStr"/>
      <c r="CU1064" t="inlineStr"/>
    </row>
    <row r="1065">
      <c r="A1065" t="b">
        <v>1</v>
      </c>
      <c r="B1065" t="n">
        <v>965</v>
      </c>
      <c r="C1065" t="inlineStr">
        <is>
          <t>L-1519-315461691</t>
        </is>
      </c>
      <c r="D1065" t="inlineStr">
        <is>
          <t>1066933618</t>
        </is>
      </c>
      <c r="E1065" t="inlineStr">
        <is>
          <t>Aaf</t>
        </is>
      </c>
      <c r="F1065" t="inlineStr">
        <is>
          <t>https://portal.dnb.de/opac.htm?method=simpleSearch&amp;cqlMode=true&amp;query=idn%3D1066933618</t>
        </is>
      </c>
      <c r="G1065" t="inlineStr">
        <is>
          <t>III 101, 15</t>
        </is>
      </c>
      <c r="H1065" t="inlineStr">
        <is>
          <t>III 101, 15</t>
        </is>
      </c>
      <c r="I1065" t="inlineStr"/>
      <c r="J1065" t="inlineStr"/>
      <c r="K1065" t="inlineStr">
        <is>
          <t>bis 42 cm</t>
        </is>
      </c>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is>
          <t>HL</t>
        </is>
      </c>
      <c r="AB1065" t="inlineStr">
        <is>
          <t>x</t>
        </is>
      </c>
      <c r="AC1065" t="inlineStr"/>
      <c r="AD1065" t="inlineStr">
        <is>
          <t>h/E</t>
        </is>
      </c>
      <c r="AE1065" t="inlineStr"/>
      <c r="AF1065" t="inlineStr"/>
      <c r="AG1065" t="inlineStr"/>
      <c r="AH1065" t="inlineStr"/>
      <c r="AI1065" t="inlineStr"/>
      <c r="AJ1065" t="inlineStr">
        <is>
          <t>Pa</t>
        </is>
      </c>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is>
          <t>nur 110</t>
        </is>
      </c>
      <c r="AY1065" t="inlineStr">
        <is>
          <t>x</t>
        </is>
      </c>
      <c r="AZ1065" t="inlineStr"/>
      <c r="BA1065" t="inlineStr"/>
      <c r="BB1065" t="inlineStr">
        <is>
          <t>ja vor</t>
        </is>
      </c>
      <c r="BC1065" t="n">
        <v>0.5</v>
      </c>
      <c r="BD1065" t="inlineStr"/>
      <c r="BE1065" t="inlineStr"/>
      <c r="BF1065" t="inlineStr"/>
      <c r="BG1065" t="inlineStr">
        <is>
          <t>x</t>
        </is>
      </c>
      <c r="BH1065" t="inlineStr"/>
      <c r="BI1065" t="inlineStr"/>
      <c r="BJ1065" t="inlineStr"/>
      <c r="BK1065" t="inlineStr">
        <is>
          <t>Rücken für die Digit. am besten belassen (oder flexibles Gelenk erzeugen)</t>
        </is>
      </c>
      <c r="BL1065" t="inlineStr">
        <is>
          <t>x nur 110</t>
        </is>
      </c>
      <c r="BM1065" t="inlineStr"/>
      <c r="BN1065" t="inlineStr"/>
      <c r="BO1065" t="inlineStr">
        <is>
          <t>x</t>
        </is>
      </c>
      <c r="BP1065" t="inlineStr">
        <is>
          <t>x</t>
        </is>
      </c>
      <c r="BQ1065" t="inlineStr"/>
      <c r="BR1065" t="inlineStr">
        <is>
          <t>v</t>
        </is>
      </c>
      <c r="BS1065" t="inlineStr"/>
      <c r="BT1065" t="inlineStr">
        <is>
          <t>x</t>
        </is>
      </c>
      <c r="BU1065" t="inlineStr"/>
      <c r="BV1065" t="inlineStr"/>
      <c r="BW1065" t="inlineStr"/>
      <c r="BX1065" t="inlineStr"/>
      <c r="BY1065" t="inlineStr"/>
      <c r="BZ1065" t="inlineStr"/>
      <c r="CA1065" t="n">
        <v>0.5</v>
      </c>
      <c r="CB1065" t="inlineStr">
        <is>
          <t>erstmal nur loses Gewebe an Deckeln fixieren; Rücken für Digit. belassen (ist extrem steif durch extrem dicke Rückeneinlage, Rest. würde nichts bringen) oder flexibles/verschiebbares Gelenk erzeugen durch z.B. einschieben eines Pergamentstreifens/Kartons unter das Bezugsmaterial am Deckel --&gt; Rest.aufwand ca. 2-3h(?)</t>
        </is>
      </c>
      <c r="CC1065" t="inlineStr"/>
      <c r="CD1065" t="inlineStr"/>
      <c r="CE1065" t="inlineStr"/>
      <c r="CF1065" t="inlineStr"/>
      <c r="CG1065" t="inlineStr"/>
      <c r="CH1065" t="inlineStr"/>
      <c r="CI1065" t="inlineStr"/>
      <c r="CJ1065" t="inlineStr"/>
      <c r="CK1065" t="inlineStr"/>
      <c r="CL1065" t="inlineStr"/>
      <c r="CM1065" t="inlineStr"/>
      <c r="CN1065" t="inlineStr"/>
      <c r="CO1065" t="inlineStr"/>
      <c r="CP1065" t="inlineStr"/>
      <c r="CQ1065" t="inlineStr"/>
      <c r="CR1065" t="inlineStr"/>
      <c r="CS1065" t="inlineStr"/>
      <c r="CT1065" t="inlineStr"/>
      <c r="CU1065" t="inlineStr"/>
    </row>
    <row r="1066">
      <c r="A1066" t="b">
        <v>1</v>
      </c>
      <c r="B1066" t="n">
        <v>966</v>
      </c>
      <c r="C1066" t="inlineStr">
        <is>
          <t>L-1522-154606200</t>
        </is>
      </c>
      <c r="D1066" t="inlineStr">
        <is>
          <t>994129572</t>
        </is>
      </c>
      <c r="E1066" t="inlineStr">
        <is>
          <t>Aal</t>
        </is>
      </c>
      <c r="F1066" t="inlineStr">
        <is>
          <t>https://portal.dnb.de/opac.htm?method=simpleSearch&amp;cqlMode=true&amp;query=idn%3D994129572</t>
        </is>
      </c>
      <c r="G1066" t="inlineStr">
        <is>
          <t>III 101, 16</t>
        </is>
      </c>
      <c r="H1066" t="inlineStr">
        <is>
          <t>III 101, 16</t>
        </is>
      </c>
      <c r="I1066" t="inlineStr"/>
      <c r="J1066" t="inlineStr"/>
      <c r="K1066" t="inlineStr">
        <is>
          <t>bis 25 cm</t>
        </is>
      </c>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is>
          <t>L</t>
        </is>
      </c>
      <c r="AB1066" t="inlineStr"/>
      <c r="AC1066" t="inlineStr"/>
      <c r="AD1066" t="inlineStr">
        <is>
          <t>f/V</t>
        </is>
      </c>
      <c r="AE1066" t="inlineStr"/>
      <c r="AF1066" t="inlineStr"/>
      <c r="AG1066" t="inlineStr"/>
      <c r="AH1066" t="inlineStr"/>
      <c r="AI1066" t="inlineStr"/>
      <c r="AJ1066" t="inlineStr">
        <is>
          <t>Pa</t>
        </is>
      </c>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is>
          <t>max 110</t>
        </is>
      </c>
      <c r="AY1066" t="inlineStr"/>
      <c r="AZ1066" t="inlineStr"/>
      <c r="BA1066" t="inlineStr"/>
      <c r="BB1066" t="inlineStr">
        <is>
          <t>n</t>
        </is>
      </c>
      <c r="BC1066" t="n">
        <v>0</v>
      </c>
      <c r="BD1066" t="inlineStr"/>
      <c r="BE1066" t="inlineStr">
        <is>
          <t>Halbgewebe mit Papier</t>
        </is>
      </c>
      <c r="BF1066" t="inlineStr"/>
      <c r="BG1066" t="inlineStr"/>
      <c r="BH1066" t="inlineStr"/>
      <c r="BI1066" t="inlineStr"/>
      <c r="BJ1066" t="inlineStr"/>
      <c r="BK1066" t="inlineStr">
        <is>
          <t>Schaden stabil</t>
        </is>
      </c>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c r="CQ1066" t="inlineStr"/>
      <c r="CR1066" t="inlineStr"/>
      <c r="CS1066" t="inlineStr"/>
      <c r="CT1066" t="inlineStr"/>
      <c r="CU1066" t="inlineStr"/>
    </row>
    <row r="1067">
      <c r="A1067" t="b">
        <v>1</v>
      </c>
      <c r="B1067" t="n">
        <v>967</v>
      </c>
      <c r="C1067" t="inlineStr">
        <is>
          <t>L-1534-177157356</t>
        </is>
      </c>
      <c r="D1067" t="inlineStr">
        <is>
          <t>1002389798</t>
        </is>
      </c>
      <c r="E1067" t="inlineStr">
        <is>
          <t>Aal</t>
        </is>
      </c>
      <c r="F1067" t="inlineStr">
        <is>
          <t>https://portal.dnb.de/opac.htm?method=simpleSearch&amp;cqlMode=true&amp;query=idn%3D1002389798</t>
        </is>
      </c>
      <c r="G1067" t="inlineStr">
        <is>
          <t>III 101, 17</t>
        </is>
      </c>
      <c r="H1067" t="inlineStr">
        <is>
          <t>III 101, 17</t>
        </is>
      </c>
      <c r="I1067" t="inlineStr"/>
      <c r="J1067" t="inlineStr"/>
      <c r="K1067" t="inlineStr">
        <is>
          <t>bis 25 cm</t>
        </is>
      </c>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is>
          <t>Pg</t>
        </is>
      </c>
      <c r="AB1067" t="inlineStr">
        <is>
          <t>x</t>
        </is>
      </c>
      <c r="AC1067" t="inlineStr"/>
      <c r="AD1067" t="inlineStr">
        <is>
          <t>h</t>
        </is>
      </c>
      <c r="AE1067" t="inlineStr"/>
      <c r="AF1067" t="inlineStr"/>
      <c r="AG1067" t="inlineStr"/>
      <c r="AH1067" t="inlineStr"/>
      <c r="AI1067" t="inlineStr"/>
      <c r="AJ1067" t="inlineStr">
        <is>
          <t>Pa</t>
        </is>
      </c>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is>
          <t>110</t>
        </is>
      </c>
      <c r="AY1067" t="inlineStr"/>
      <c r="AZ1067" t="inlineStr"/>
      <c r="BA1067" t="inlineStr"/>
      <c r="BB1067" t="inlineStr">
        <is>
          <t>n</t>
        </is>
      </c>
      <c r="BC1067" t="n">
        <v>0</v>
      </c>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c r="CQ1067" t="inlineStr"/>
      <c r="CR1067" t="inlineStr"/>
      <c r="CS1067" t="inlineStr"/>
      <c r="CT1067" t="inlineStr"/>
      <c r="CU1067" t="inlineStr"/>
    </row>
    <row r="1068">
      <c r="A1068" t="b">
        <v>1</v>
      </c>
      <c r="B1068" t="n">
        <v>968</v>
      </c>
      <c r="C1068" t="inlineStr">
        <is>
          <t>L-1524-315468866</t>
        </is>
      </c>
      <c r="D1068" t="inlineStr">
        <is>
          <t>1066941130</t>
        </is>
      </c>
      <c r="E1068" t="inlineStr">
        <is>
          <t>Aaf</t>
        </is>
      </c>
      <c r="F1068" t="inlineStr">
        <is>
          <t>https://portal.dnb.de/opac.htm?method=simpleSearch&amp;cqlMode=true&amp;query=idn%3D1066941130</t>
        </is>
      </c>
      <c r="G1068" t="inlineStr">
        <is>
          <t>III 101, 18</t>
        </is>
      </c>
      <c r="H1068" t="inlineStr">
        <is>
          <t>III 101, 18</t>
        </is>
      </c>
      <c r="I1068" t="inlineStr"/>
      <c r="J1068" t="inlineStr"/>
      <c r="K1068" t="inlineStr">
        <is>
          <t>bis 25 cm</t>
        </is>
      </c>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is>
          <t>G</t>
        </is>
      </c>
      <c r="AB1068" t="inlineStr">
        <is>
          <t>x</t>
        </is>
      </c>
      <c r="AC1068" t="inlineStr"/>
      <c r="AD1068" t="inlineStr">
        <is>
          <t>h/E</t>
        </is>
      </c>
      <c r="AE1068" t="inlineStr"/>
      <c r="AF1068" t="inlineStr"/>
      <c r="AG1068" t="inlineStr"/>
      <c r="AH1068" t="inlineStr"/>
      <c r="AI1068" t="inlineStr"/>
      <c r="AJ1068" t="inlineStr">
        <is>
          <t>Pa</t>
        </is>
      </c>
      <c r="AK1068" t="inlineStr">
        <is>
          <t>x</t>
        </is>
      </c>
      <c r="AL1068" t="inlineStr"/>
      <c r="AM1068" t="inlineStr"/>
      <c r="AN1068" t="inlineStr"/>
      <c r="AO1068" t="inlineStr"/>
      <c r="AP1068" t="inlineStr"/>
      <c r="AQ1068" t="inlineStr"/>
      <c r="AR1068" t="inlineStr"/>
      <c r="AS1068" t="inlineStr"/>
      <c r="AT1068" t="inlineStr"/>
      <c r="AU1068" t="inlineStr"/>
      <c r="AV1068" t="inlineStr"/>
      <c r="AW1068" t="inlineStr"/>
      <c r="AX1068" t="inlineStr">
        <is>
          <t>110</t>
        </is>
      </c>
      <c r="AY1068" t="inlineStr"/>
      <c r="AZ1068" t="inlineStr"/>
      <c r="BA1068" t="inlineStr"/>
      <c r="BB1068" t="inlineStr">
        <is>
          <t>n</t>
        </is>
      </c>
      <c r="BC1068" t="n">
        <v>0</v>
      </c>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c r="CG1068" t="inlineStr"/>
      <c r="CH1068" t="inlineStr"/>
      <c r="CI1068" t="inlineStr"/>
      <c r="CJ1068" t="inlineStr"/>
      <c r="CK1068" t="inlineStr"/>
      <c r="CL1068" t="inlineStr"/>
      <c r="CM1068" t="inlineStr"/>
      <c r="CN1068" t="inlineStr"/>
      <c r="CO1068" t="inlineStr"/>
      <c r="CP1068" t="inlineStr"/>
      <c r="CQ1068" t="inlineStr"/>
      <c r="CR1068" t="inlineStr"/>
      <c r="CS1068" t="inlineStr"/>
      <c r="CT1068" t="inlineStr"/>
      <c r="CU1068" t="inlineStr"/>
    </row>
    <row r="1069">
      <c r="A1069" t="b">
        <v>1</v>
      </c>
      <c r="B1069" t="n">
        <v>969</v>
      </c>
      <c r="C1069" t="inlineStr">
        <is>
          <t>L-1534-315201002</t>
        </is>
      </c>
      <c r="D1069" t="inlineStr">
        <is>
          <t>1066779120</t>
        </is>
      </c>
      <c r="E1069" t="inlineStr">
        <is>
          <t>Aaf</t>
        </is>
      </c>
      <c r="F1069" t="inlineStr">
        <is>
          <t>https://portal.dnb.de/opac.htm?method=simpleSearch&amp;cqlMode=true&amp;query=idn%3D1066779120</t>
        </is>
      </c>
      <c r="G1069" t="inlineStr">
        <is>
          <t>III 101, 19</t>
        </is>
      </c>
      <c r="H1069" t="inlineStr">
        <is>
          <t>III 101, 19</t>
        </is>
      </c>
      <c r="I1069" t="inlineStr"/>
      <c r="J1069" t="inlineStr"/>
      <c r="K1069" t="inlineStr">
        <is>
          <t>bis 25 cm</t>
        </is>
      </c>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is>
          <t>G</t>
        </is>
      </c>
      <c r="AB1069" t="inlineStr">
        <is>
          <t>x</t>
        </is>
      </c>
      <c r="AC1069" t="inlineStr"/>
      <c r="AD1069" t="inlineStr">
        <is>
          <t>h/E</t>
        </is>
      </c>
      <c r="AE1069" t="inlineStr"/>
      <c r="AF1069" t="inlineStr"/>
      <c r="AG1069" t="inlineStr"/>
      <c r="AH1069" t="inlineStr"/>
      <c r="AI1069" t="inlineStr"/>
      <c r="AJ1069" t="inlineStr">
        <is>
          <t>Pa</t>
        </is>
      </c>
      <c r="AK1069" t="inlineStr">
        <is>
          <t>x</t>
        </is>
      </c>
      <c r="AL1069" t="inlineStr"/>
      <c r="AM1069" t="inlineStr"/>
      <c r="AN1069" t="inlineStr"/>
      <c r="AO1069" t="inlineStr"/>
      <c r="AP1069" t="inlineStr"/>
      <c r="AQ1069" t="inlineStr"/>
      <c r="AR1069" t="inlineStr"/>
      <c r="AS1069" t="inlineStr"/>
      <c r="AT1069" t="inlineStr"/>
      <c r="AU1069" t="inlineStr"/>
      <c r="AV1069" t="inlineStr"/>
      <c r="AW1069" t="inlineStr"/>
      <c r="AX1069" t="inlineStr">
        <is>
          <t>110</t>
        </is>
      </c>
      <c r="AY1069" t="inlineStr"/>
      <c r="AZ1069" t="inlineStr"/>
      <c r="BA1069" t="inlineStr"/>
      <c r="BB1069" t="inlineStr">
        <is>
          <t>n</t>
        </is>
      </c>
      <c r="BC1069" t="n">
        <v>0</v>
      </c>
      <c r="BD1069" t="inlineStr"/>
      <c r="BE1069" t="inlineStr"/>
      <c r="BF1069" t="inlineStr"/>
      <c r="BG1069" t="inlineStr">
        <is>
          <t>x</t>
        </is>
      </c>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c r="CM1069" t="inlineStr"/>
      <c r="CN1069" t="inlineStr"/>
      <c r="CO1069" t="inlineStr"/>
      <c r="CP1069" t="inlineStr"/>
      <c r="CQ1069" t="inlineStr"/>
      <c r="CR1069" t="inlineStr"/>
      <c r="CS1069" t="inlineStr"/>
      <c r="CT1069" t="inlineStr"/>
      <c r="CU1069" t="inlineStr"/>
    </row>
    <row r="1070">
      <c r="A1070" t="b">
        <v>1</v>
      </c>
      <c r="B1070" t="n">
        <v>1001</v>
      </c>
      <c r="C1070" t="inlineStr">
        <is>
          <t>L-1533-158991907</t>
        </is>
      </c>
      <c r="D1070" t="inlineStr">
        <is>
          <t>995213216</t>
        </is>
      </c>
      <c r="E1070" t="inlineStr">
        <is>
          <t>Aal</t>
        </is>
      </c>
      <c r="F1070" t="inlineStr">
        <is>
          <t>https://portal.dnb.de/opac.htm?method=simpleSearch&amp;cqlMode=true&amp;query=idn%3D995213216</t>
        </is>
      </c>
      <c r="G1070" t="inlineStr">
        <is>
          <t>III 101, 19 a</t>
        </is>
      </c>
      <c r="H1070" t="inlineStr">
        <is>
          <t>III 101, 19 a</t>
        </is>
      </c>
      <c r="I1070" t="inlineStr"/>
      <c r="J1070" t="inlineStr"/>
      <c r="K1070" t="inlineStr">
        <is>
          <t>bis 25 cm</t>
        </is>
      </c>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is>
          <t>Pg</t>
        </is>
      </c>
      <c r="AB1070" t="inlineStr"/>
      <c r="AC1070" t="inlineStr"/>
      <c r="AD1070" t="inlineStr">
        <is>
          <t>h</t>
        </is>
      </c>
      <c r="AE1070" t="inlineStr"/>
      <c r="AF1070" t="inlineStr"/>
      <c r="AG1070" t="inlineStr"/>
      <c r="AH1070" t="inlineStr"/>
      <c r="AI1070" t="inlineStr"/>
      <c r="AJ1070" t="inlineStr">
        <is>
          <t>Pa</t>
        </is>
      </c>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is>
          <t>110</t>
        </is>
      </c>
      <c r="AY1070" t="inlineStr"/>
      <c r="AZ1070" t="inlineStr"/>
      <c r="BA1070" t="inlineStr"/>
      <c r="BB1070" t="inlineStr">
        <is>
          <t>n</t>
        </is>
      </c>
      <c r="BC1070" t="n">
        <v>0</v>
      </c>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c r="CM1070" t="inlineStr"/>
      <c r="CN1070" t="inlineStr"/>
      <c r="CO1070" t="inlineStr"/>
      <c r="CP1070" t="inlineStr"/>
      <c r="CQ1070" t="inlineStr"/>
      <c r="CR1070" t="inlineStr"/>
      <c r="CS1070" t="inlineStr"/>
      <c r="CT1070" t="inlineStr"/>
      <c r="CU1070" t="inlineStr"/>
    </row>
    <row r="1071">
      <c r="A1071" t="b">
        <v>1</v>
      </c>
      <c r="B1071" t="n">
        <v>970</v>
      </c>
      <c r="C1071" t="inlineStr">
        <is>
          <t>L-1542-315211334</t>
        </is>
      </c>
      <c r="D1071" t="inlineStr">
        <is>
          <t>1066790272</t>
        </is>
      </c>
      <c r="E1071" t="inlineStr">
        <is>
          <t>Aaf</t>
        </is>
      </c>
      <c r="F1071" t="inlineStr">
        <is>
          <t>https://portal.dnb.de/opac.htm?method=simpleSearch&amp;cqlMode=true&amp;query=idn%3D1066790272</t>
        </is>
      </c>
      <c r="G1071" t="inlineStr">
        <is>
          <t>III 101, 20</t>
        </is>
      </c>
      <c r="H1071" t="inlineStr">
        <is>
          <t>III 101, 20</t>
        </is>
      </c>
      <c r="I1071" t="inlineStr"/>
      <c r="J1071" t="inlineStr"/>
      <c r="K1071" t="inlineStr">
        <is>
          <t>bis 35 cm</t>
        </is>
      </c>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is>
          <t>HD</t>
        </is>
      </c>
      <c r="AB1071" t="inlineStr"/>
      <c r="AC1071" t="inlineStr">
        <is>
          <t>x</t>
        </is>
      </c>
      <c r="AD1071" t="inlineStr">
        <is>
          <t>f</t>
        </is>
      </c>
      <c r="AE1071" t="inlineStr"/>
      <c r="AF1071" t="inlineStr"/>
      <c r="AG1071" t="inlineStr"/>
      <c r="AH1071" t="inlineStr"/>
      <c r="AI1071" t="inlineStr"/>
      <c r="AJ1071" t="inlineStr">
        <is>
          <t>Pa</t>
        </is>
      </c>
      <c r="AK1071" t="inlineStr"/>
      <c r="AL1071" t="inlineStr"/>
      <c r="AM1071" t="inlineStr"/>
      <c r="AN1071" t="inlineStr"/>
      <c r="AO1071" t="inlineStr">
        <is>
          <t>x</t>
        </is>
      </c>
      <c r="AP1071" t="inlineStr"/>
      <c r="AQ1071" t="inlineStr"/>
      <c r="AR1071" t="inlineStr"/>
      <c r="AS1071" t="inlineStr"/>
      <c r="AT1071" t="inlineStr"/>
      <c r="AU1071" t="inlineStr"/>
      <c r="AV1071" t="inlineStr"/>
      <c r="AW1071" t="inlineStr"/>
      <c r="AX1071" t="inlineStr">
        <is>
          <t>110</t>
        </is>
      </c>
      <c r="AY1071" t="inlineStr"/>
      <c r="AZ1071" t="inlineStr"/>
      <c r="BA1071" t="inlineStr"/>
      <c r="BB1071" t="inlineStr">
        <is>
          <t>n</t>
        </is>
      </c>
      <c r="BC1071" t="n">
        <v>0</v>
      </c>
      <c r="BD1071" t="inlineStr"/>
      <c r="BE1071" t="inlineStr">
        <is>
          <t>Gewebe</t>
        </is>
      </c>
      <c r="BF1071" t="inlineStr"/>
      <c r="BG1071" t="inlineStr"/>
      <c r="BH1071" t="inlineStr"/>
      <c r="BI1071" t="inlineStr"/>
      <c r="BJ1071" t="inlineStr"/>
      <c r="BK1071" t="inlineStr"/>
      <c r="BL1071" t="inlineStr">
        <is>
          <t>x 110</t>
        </is>
      </c>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c r="CM1071" t="inlineStr"/>
      <c r="CN1071" t="inlineStr"/>
      <c r="CO1071" t="inlineStr"/>
      <c r="CP1071" t="inlineStr"/>
      <c r="CQ1071" t="inlineStr"/>
      <c r="CR1071" t="inlineStr"/>
      <c r="CS1071" t="inlineStr"/>
      <c r="CT1071" t="inlineStr"/>
      <c r="CU1071" t="inlineStr"/>
    </row>
    <row r="1072">
      <c r="A1072" t="b">
        <v>1</v>
      </c>
      <c r="B1072" t="n">
        <v>971</v>
      </c>
      <c r="C1072" t="inlineStr">
        <is>
          <t>L-1542-315461683</t>
        </is>
      </c>
      <c r="D1072" t="inlineStr">
        <is>
          <t>106693360X</t>
        </is>
      </c>
      <c r="E1072" t="inlineStr">
        <is>
          <t>Aaf</t>
        </is>
      </c>
      <c r="F1072" t="inlineStr">
        <is>
          <t>https://portal.dnb.de/opac.htm?method=simpleSearch&amp;cqlMode=true&amp;query=idn%3D106693360X</t>
        </is>
      </c>
      <c r="G1072" t="inlineStr">
        <is>
          <t>III 101, 21</t>
        </is>
      </c>
      <c r="H1072" t="inlineStr">
        <is>
          <t>III 101, 21</t>
        </is>
      </c>
      <c r="I1072" t="inlineStr"/>
      <c r="J1072" t="inlineStr"/>
      <c r="K1072" t="inlineStr">
        <is>
          <t>bis 25 cm</t>
        </is>
      </c>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is>
          <t>HL</t>
        </is>
      </c>
      <c r="AB1072" t="inlineStr">
        <is>
          <t>x</t>
        </is>
      </c>
      <c r="AC1072" t="inlineStr"/>
      <c r="AD1072" t="inlineStr">
        <is>
          <t>h/E</t>
        </is>
      </c>
      <c r="AE1072" t="inlineStr"/>
      <c r="AF1072" t="inlineStr"/>
      <c r="AG1072" t="inlineStr"/>
      <c r="AH1072" t="inlineStr"/>
      <c r="AI1072" t="inlineStr"/>
      <c r="AJ1072" t="inlineStr">
        <is>
          <t>Pa</t>
        </is>
      </c>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is>
          <t>110</t>
        </is>
      </c>
      <c r="AY1072" t="inlineStr"/>
      <c r="AZ1072" t="inlineStr"/>
      <c r="BA1072" t="inlineStr"/>
      <c r="BB1072" t="inlineStr">
        <is>
          <t>ja vor</t>
        </is>
      </c>
      <c r="BC1072" t="n">
        <v>1</v>
      </c>
      <c r="BD1072" t="inlineStr"/>
      <c r="BE1072" t="inlineStr"/>
      <c r="BF1072" t="inlineStr"/>
      <c r="BG1072" t="inlineStr">
        <is>
          <t>x</t>
        </is>
      </c>
      <c r="BH1072" t="inlineStr"/>
      <c r="BI1072" t="inlineStr"/>
      <c r="BJ1072" t="inlineStr"/>
      <c r="BK1072" t="inlineStr"/>
      <c r="BL1072" t="inlineStr"/>
      <c r="BM1072" t="inlineStr"/>
      <c r="BN1072" t="inlineStr"/>
      <c r="BO1072" t="inlineStr">
        <is>
          <t>x</t>
        </is>
      </c>
      <c r="BP1072" t="inlineStr">
        <is>
          <t>x</t>
        </is>
      </c>
      <c r="BQ1072" t="inlineStr">
        <is>
          <t>x</t>
        </is>
      </c>
      <c r="BR1072" t="inlineStr">
        <is>
          <t>v</t>
        </is>
      </c>
      <c r="BS1072" t="inlineStr"/>
      <c r="BT1072" t="inlineStr"/>
      <c r="BU1072" t="inlineStr"/>
      <c r="BV1072" t="inlineStr"/>
      <c r="BW1072" t="inlineStr"/>
      <c r="BX1072" t="inlineStr"/>
      <c r="BY1072" t="inlineStr"/>
      <c r="BZ1072" t="inlineStr"/>
      <c r="CA1072" t="n">
        <v>1</v>
      </c>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c r="CQ1072" t="inlineStr"/>
      <c r="CR1072" t="inlineStr"/>
      <c r="CS1072" t="inlineStr"/>
      <c r="CT1072" t="inlineStr"/>
      <c r="CU1072" t="inlineStr"/>
    </row>
    <row r="1073">
      <c r="A1073" t="b">
        <v>1</v>
      </c>
      <c r="B1073" t="n">
        <v>972</v>
      </c>
      <c r="C1073" t="inlineStr">
        <is>
          <t>L-1543-315465255</t>
        </is>
      </c>
      <c r="D1073" t="inlineStr">
        <is>
          <t>1066937400</t>
        </is>
      </c>
      <c r="E1073" t="inlineStr">
        <is>
          <t>Aaf</t>
        </is>
      </c>
      <c r="F1073" t="inlineStr">
        <is>
          <t>https://portal.dnb.de/opac.htm?method=simpleSearch&amp;cqlMode=true&amp;query=idn%3D1066937400</t>
        </is>
      </c>
      <c r="G1073" t="inlineStr">
        <is>
          <t>III 101, 22</t>
        </is>
      </c>
      <c r="H1073" t="inlineStr">
        <is>
          <t>III 101, 22</t>
        </is>
      </c>
      <c r="I1073" t="inlineStr"/>
      <c r="J1073" t="inlineStr"/>
      <c r="K1073" t="inlineStr">
        <is>
          <t>bis 25 cm</t>
        </is>
      </c>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is>
          <t>Pg</t>
        </is>
      </c>
      <c r="AB1073" t="inlineStr"/>
      <c r="AC1073" t="inlineStr"/>
      <c r="AD1073" t="inlineStr">
        <is>
          <t>h</t>
        </is>
      </c>
      <c r="AE1073" t="inlineStr"/>
      <c r="AF1073" t="inlineStr"/>
      <c r="AG1073" t="inlineStr"/>
      <c r="AH1073" t="inlineStr"/>
      <c r="AI1073" t="inlineStr"/>
      <c r="AJ1073" t="inlineStr">
        <is>
          <t>Pa</t>
        </is>
      </c>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is>
          <t>110</t>
        </is>
      </c>
      <c r="AY1073" t="inlineStr"/>
      <c r="AZ1073" t="inlineStr"/>
      <c r="BA1073" t="inlineStr"/>
      <c r="BB1073" t="inlineStr">
        <is>
          <t>n</t>
        </is>
      </c>
      <c r="BC1073" t="n">
        <v>0</v>
      </c>
      <c r="BD1073" t="inlineStr"/>
      <c r="BE1073" t="inlineStr">
        <is>
          <t>Gewebe</t>
        </is>
      </c>
      <c r="BF1073" t="inlineStr"/>
      <c r="BG1073" t="inlineStr"/>
      <c r="BH1073" t="inlineStr"/>
      <c r="BI1073" t="inlineStr"/>
      <c r="BJ1073" t="inlineStr"/>
      <c r="BK1073" t="inlineStr">
        <is>
          <t>durchbrochener Perg.bd. mit Damast unterlegt</t>
        </is>
      </c>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c r="CQ1073" t="inlineStr"/>
      <c r="CR1073" t="inlineStr"/>
      <c r="CS1073" t="inlineStr"/>
      <c r="CT1073" t="inlineStr"/>
      <c r="CU1073" t="inlineStr"/>
    </row>
    <row r="1074">
      <c r="A1074" t="b">
        <v>0</v>
      </c>
      <c r="B1074" t="n">
        <v>1007</v>
      </c>
      <c r="C1074" t="inlineStr">
        <is>
          <t>L-1540-315063815</t>
        </is>
      </c>
      <c r="D1074" t="inlineStr">
        <is>
          <t>1066675163</t>
        </is>
      </c>
      <c r="E1074" t="inlineStr"/>
      <c r="F1074" t="inlineStr">
        <is>
          <t>https://portal.dnb.de/opac.htm?method=simpleSearch&amp;cqlMode=true&amp;query=idn%3D1066675163</t>
        </is>
      </c>
      <c r="G1074" t="inlineStr">
        <is>
          <t>III 101, 22 a</t>
        </is>
      </c>
      <c r="H1074" t="inlineStr"/>
      <c r="I1074" t="inlineStr"/>
      <c r="J1074" t="inlineStr"/>
      <c r="K1074" t="inlineStr">
        <is>
          <t>bis 25 cm</t>
        </is>
      </c>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is>
          <t>x</t>
        </is>
      </c>
      <c r="AA1074" t="inlineStr">
        <is>
          <t>L</t>
        </is>
      </c>
      <c r="AB1074" t="inlineStr"/>
      <c r="AC1074" t="inlineStr"/>
      <c r="AD1074" t="inlineStr">
        <is>
          <t>f/V</t>
        </is>
      </c>
      <c r="AE1074" t="inlineStr"/>
      <c r="AF1074" t="inlineStr"/>
      <c r="AG1074" t="inlineStr"/>
      <c r="AH1074" t="inlineStr"/>
      <c r="AI1074" t="inlineStr"/>
      <c r="AJ1074" t="inlineStr">
        <is>
          <t>Pa</t>
        </is>
      </c>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is>
          <t>60</t>
        </is>
      </c>
      <c r="AY1074" t="inlineStr"/>
      <c r="AZ1074" t="inlineStr"/>
      <c r="BA1074" t="inlineStr"/>
      <c r="BB1074" t="inlineStr">
        <is>
          <t>n</t>
        </is>
      </c>
      <c r="BC1074" t="n">
        <v>0</v>
      </c>
      <c r="BD1074" t="inlineStr"/>
      <c r="BE1074" t="inlineStr"/>
      <c r="BF1074" t="inlineStr"/>
      <c r="BG1074" t="inlineStr"/>
      <c r="BH1074" t="inlineStr"/>
      <c r="BI1074" t="inlineStr">
        <is>
          <t>x sauer</t>
        </is>
      </c>
      <c r="BJ1074" t="inlineStr">
        <is>
          <t>x</t>
        </is>
      </c>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c r="CQ1074" t="inlineStr"/>
      <c r="CR1074" t="inlineStr"/>
      <c r="CS1074" t="inlineStr"/>
      <c r="CT1074" t="inlineStr"/>
      <c r="CU1074" t="inlineStr"/>
    </row>
    <row r="1075">
      <c r="A1075" t="b">
        <v>1</v>
      </c>
      <c r="B1075" t="inlineStr"/>
      <c r="C1075" t="inlineStr">
        <is>
          <t>L-1540-719396689</t>
        </is>
      </c>
      <c r="D1075" t="inlineStr">
        <is>
          <t>1230020926</t>
        </is>
      </c>
      <c r="E1075" t="inlineStr">
        <is>
          <t>Qd</t>
        </is>
      </c>
      <c r="F1075" t="inlineStr"/>
      <c r="G1075" t="inlineStr">
        <is>
          <t>III 101, 22 a</t>
        </is>
      </c>
      <c r="H1075" t="inlineStr">
        <is>
          <t>III 101, 22 a</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c r="CQ1075" t="inlineStr"/>
      <c r="CR1075" t="inlineStr"/>
      <c r="CS1075" t="inlineStr"/>
      <c r="CT1075" t="inlineStr"/>
      <c r="CU1075" t="inlineStr"/>
    </row>
    <row r="1076">
      <c r="A1076" t="b">
        <v>1</v>
      </c>
      <c r="B1076" t="n">
        <v>973</v>
      </c>
      <c r="C1076" t="inlineStr">
        <is>
          <t>L-1557-15396765X</t>
        </is>
      </c>
      <c r="D1076" t="inlineStr">
        <is>
          <t>99390601X</t>
        </is>
      </c>
      <c r="E1076" t="inlineStr">
        <is>
          <t>Aal</t>
        </is>
      </c>
      <c r="F1076" t="inlineStr">
        <is>
          <t>https://portal.dnb.de/opac.htm?method=simpleSearch&amp;cqlMode=true&amp;query=idn%3D99390601X</t>
        </is>
      </c>
      <c r="G1076" t="inlineStr">
        <is>
          <t>III 101, 23</t>
        </is>
      </c>
      <c r="H1076" t="inlineStr">
        <is>
          <t>III 101, 23</t>
        </is>
      </c>
      <c r="I1076" t="inlineStr"/>
      <c r="J1076" t="inlineStr"/>
      <c r="K1076" t="inlineStr">
        <is>
          <t>bis 25 cm</t>
        </is>
      </c>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is>
          <t>HL</t>
        </is>
      </c>
      <c r="AB1076" t="inlineStr"/>
      <c r="AC1076" t="inlineStr"/>
      <c r="AD1076" t="inlineStr">
        <is>
          <t>f</t>
        </is>
      </c>
      <c r="AE1076" t="inlineStr"/>
      <c r="AF1076" t="inlineStr"/>
      <c r="AG1076" t="inlineStr"/>
      <c r="AH1076" t="inlineStr"/>
      <c r="AI1076" t="inlineStr"/>
      <c r="AJ1076" t="inlineStr">
        <is>
          <t>Pa</t>
        </is>
      </c>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is>
          <t>60</t>
        </is>
      </c>
      <c r="AY1076" t="inlineStr"/>
      <c r="AZ1076" t="inlineStr"/>
      <c r="BA1076" t="inlineStr"/>
      <c r="BB1076" t="inlineStr">
        <is>
          <t>n</t>
        </is>
      </c>
      <c r="BC1076" t="n">
        <v>0</v>
      </c>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c r="CQ1076" t="inlineStr"/>
      <c r="CR1076" t="inlineStr"/>
      <c r="CS1076" t="inlineStr"/>
      <c r="CT1076" t="inlineStr"/>
      <c r="CU1076" t="inlineStr"/>
    </row>
    <row r="1077">
      <c r="A1077" t="b">
        <v>1</v>
      </c>
      <c r="B1077" t="n">
        <v>974</v>
      </c>
      <c r="C1077" t="inlineStr">
        <is>
          <t>L-1560-406972435</t>
        </is>
      </c>
      <c r="D1077" t="inlineStr">
        <is>
          <t>1132656729</t>
        </is>
      </c>
      <c r="E1077" t="inlineStr">
        <is>
          <t>Af</t>
        </is>
      </c>
      <c r="F1077" t="inlineStr">
        <is>
          <t>https://portal.dnb.de/opac.htm?method=simpleSearch&amp;cqlMode=true&amp;query=idn%3D1132656729</t>
        </is>
      </c>
      <c r="G1077" t="inlineStr">
        <is>
          <t>III 101, 24</t>
        </is>
      </c>
      <c r="H1077" t="inlineStr">
        <is>
          <t>III 101, 24</t>
        </is>
      </c>
      <c r="I1077" t="inlineStr"/>
      <c r="J1077" t="inlineStr"/>
      <c r="K1077" t="inlineStr">
        <is>
          <t>bis 25 cm</t>
        </is>
      </c>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is>
          <t>L</t>
        </is>
      </c>
      <c r="AB1077" t="inlineStr"/>
      <c r="AC1077" t="inlineStr"/>
      <c r="AD1077" t="inlineStr">
        <is>
          <t>f/V</t>
        </is>
      </c>
      <c r="AE1077" t="inlineStr"/>
      <c r="AF1077" t="inlineStr"/>
      <c r="AG1077" t="inlineStr"/>
      <c r="AH1077" t="inlineStr"/>
      <c r="AI1077" t="inlineStr"/>
      <c r="AJ1077" t="inlineStr">
        <is>
          <t>Pa</t>
        </is>
      </c>
      <c r="AK1077" t="inlineStr"/>
      <c r="AL1077" t="inlineStr"/>
      <c r="AM1077" t="inlineStr"/>
      <c r="AN1077" t="inlineStr"/>
      <c r="AO1077" t="inlineStr"/>
      <c r="AP1077" t="inlineStr"/>
      <c r="AQ1077" t="inlineStr"/>
      <c r="AR1077" t="inlineStr"/>
      <c r="AS1077" t="inlineStr"/>
      <c r="AT1077" t="inlineStr"/>
      <c r="AU1077" t="inlineStr"/>
      <c r="AV1077" t="n">
        <v>2</v>
      </c>
      <c r="AW1077" t="inlineStr">
        <is>
          <t>x</t>
        </is>
      </c>
      <c r="AX1077" t="inlineStr">
        <is>
          <t>45</t>
        </is>
      </c>
      <c r="AY1077" t="inlineStr"/>
      <c r="AZ1077" t="inlineStr"/>
      <c r="BA1077" t="inlineStr"/>
      <c r="BB1077" t="inlineStr">
        <is>
          <t>n</t>
        </is>
      </c>
      <c r="BC1077" t="n">
        <v>0</v>
      </c>
      <c r="BD1077" t="inlineStr"/>
      <c r="BE1077" t="inlineStr">
        <is>
          <t>Gewebe</t>
        </is>
      </c>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c r="CU1077" t="inlineStr"/>
    </row>
    <row r="1078">
      <c r="A1078" t="b">
        <v>1</v>
      </c>
      <c r="B1078" t="n">
        <v>975</v>
      </c>
      <c r="C1078" t="inlineStr">
        <is>
          <t>L-1543-154047686</t>
        </is>
      </c>
      <c r="D1078" t="inlineStr">
        <is>
          <t>993938299</t>
        </is>
      </c>
      <c r="E1078" t="inlineStr">
        <is>
          <t>Aal</t>
        </is>
      </c>
      <c r="F1078" t="inlineStr">
        <is>
          <t>https://portal.dnb.de/opac.htm?method=simpleSearch&amp;cqlMode=true&amp;query=idn%3D993938299</t>
        </is>
      </c>
      <c r="G1078" t="inlineStr">
        <is>
          <t>III 101, 25</t>
        </is>
      </c>
      <c r="H1078" t="inlineStr">
        <is>
          <t>III 101, 25</t>
        </is>
      </c>
      <c r="I1078" t="inlineStr"/>
      <c r="J1078" t="inlineStr"/>
      <c r="K1078" t="inlineStr">
        <is>
          <t>bis 25 cm</t>
        </is>
      </c>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is>
          <t>HG</t>
        </is>
      </c>
      <c r="AB1078" t="inlineStr"/>
      <c r="AC1078" t="inlineStr">
        <is>
          <t>x</t>
        </is>
      </c>
      <c r="AD1078" t="inlineStr">
        <is>
          <t>h/E</t>
        </is>
      </c>
      <c r="AE1078" t="inlineStr"/>
      <c r="AF1078" t="inlineStr"/>
      <c r="AG1078" t="inlineStr"/>
      <c r="AH1078" t="inlineStr"/>
      <c r="AI1078" t="inlineStr"/>
      <c r="AJ1078" t="inlineStr">
        <is>
          <t>Pa</t>
        </is>
      </c>
      <c r="AK1078" t="inlineStr">
        <is>
          <t>x</t>
        </is>
      </c>
      <c r="AL1078" t="inlineStr"/>
      <c r="AM1078" t="inlineStr"/>
      <c r="AN1078" t="inlineStr"/>
      <c r="AO1078" t="inlineStr"/>
      <c r="AP1078" t="inlineStr"/>
      <c r="AQ1078" t="inlineStr"/>
      <c r="AR1078" t="inlineStr"/>
      <c r="AS1078" t="inlineStr"/>
      <c r="AT1078" t="inlineStr"/>
      <c r="AU1078" t="inlineStr"/>
      <c r="AV1078" t="inlineStr"/>
      <c r="AW1078" t="inlineStr"/>
      <c r="AX1078" t="inlineStr">
        <is>
          <t>110</t>
        </is>
      </c>
      <c r="AY1078" t="inlineStr"/>
      <c r="AZ1078" t="inlineStr"/>
      <c r="BA1078" t="inlineStr"/>
      <c r="BB1078" t="inlineStr">
        <is>
          <t>ja vor</t>
        </is>
      </c>
      <c r="BC1078" t="n">
        <v>0.5</v>
      </c>
      <c r="BD1078" t="inlineStr"/>
      <c r="BE1078" t="inlineStr"/>
      <c r="BF1078" t="inlineStr"/>
      <c r="BG1078" t="inlineStr"/>
      <c r="BH1078" t="inlineStr"/>
      <c r="BI1078" t="inlineStr"/>
      <c r="BJ1078" t="inlineStr"/>
      <c r="BK1078" t="inlineStr"/>
      <c r="BL1078" t="inlineStr"/>
      <c r="BM1078" t="inlineStr"/>
      <c r="BN1078" t="inlineStr"/>
      <c r="BO1078" t="inlineStr">
        <is>
          <t>x</t>
        </is>
      </c>
      <c r="BP1078" t="inlineStr">
        <is>
          <t>x</t>
        </is>
      </c>
      <c r="BQ1078" t="inlineStr"/>
      <c r="BR1078" t="inlineStr"/>
      <c r="BS1078" t="inlineStr"/>
      <c r="BT1078" t="inlineStr"/>
      <c r="BU1078" t="inlineStr"/>
      <c r="BV1078" t="inlineStr"/>
      <c r="BW1078" t="inlineStr"/>
      <c r="BX1078" t="inlineStr"/>
      <c r="BY1078" t="inlineStr"/>
      <c r="BZ1078" t="inlineStr"/>
      <c r="CA1078" t="n">
        <v>0.5</v>
      </c>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c r="CU1078" t="inlineStr"/>
    </row>
    <row r="1079">
      <c r="A1079" t="b">
        <v>1</v>
      </c>
      <c r="B1079" t="n">
        <v>976</v>
      </c>
      <c r="C1079" t="inlineStr">
        <is>
          <t>L-1549-315323094</t>
        </is>
      </c>
      <c r="D1079" t="inlineStr">
        <is>
          <t>1066864705</t>
        </is>
      </c>
      <c r="E1079" t="inlineStr">
        <is>
          <t>Aaf</t>
        </is>
      </c>
      <c r="F1079" t="inlineStr">
        <is>
          <t>https://portal.dnb.de/opac.htm?method=simpleSearch&amp;cqlMode=true&amp;query=idn%3D1066864705</t>
        </is>
      </c>
      <c r="G1079" t="inlineStr">
        <is>
          <t>III 101, 27 -1</t>
        </is>
      </c>
      <c r="H1079" t="inlineStr">
        <is>
          <t>III 101, 27</t>
        </is>
      </c>
      <c r="I1079" t="inlineStr"/>
      <c r="J1079" t="inlineStr"/>
      <c r="K1079" t="inlineStr">
        <is>
          <t>bis 25 cm</t>
        </is>
      </c>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is>
          <t>Pa</t>
        </is>
      </c>
      <c r="AB1079" t="inlineStr"/>
      <c r="AC1079" t="inlineStr"/>
      <c r="AD1079" t="inlineStr">
        <is>
          <t>f</t>
        </is>
      </c>
      <c r="AE1079" t="inlineStr"/>
      <c r="AF1079" t="inlineStr"/>
      <c r="AG1079" t="inlineStr"/>
      <c r="AH1079" t="inlineStr"/>
      <c r="AI1079" t="inlineStr"/>
      <c r="AJ1079" t="inlineStr">
        <is>
          <t>Pa</t>
        </is>
      </c>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is>
          <t>60</t>
        </is>
      </c>
      <c r="AY1079" t="inlineStr"/>
      <c r="AZ1079" t="inlineStr"/>
      <c r="BA1079" t="inlineStr"/>
      <c r="BB1079" t="inlineStr">
        <is>
          <t>n</t>
        </is>
      </c>
      <c r="BC1079" t="n">
        <v>0</v>
      </c>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inlineStr"/>
      <c r="CP1079" t="inlineStr"/>
      <c r="CQ1079" t="inlineStr"/>
      <c r="CR1079" t="inlineStr"/>
      <c r="CS1079" t="inlineStr"/>
      <c r="CT1079" t="inlineStr"/>
      <c r="CU1079" t="inlineStr"/>
    </row>
    <row r="1080">
      <c r="A1080" t="b">
        <v>0</v>
      </c>
      <c r="B1080" t="inlineStr"/>
      <c r="C1080" t="inlineStr"/>
      <c r="D1080" t="inlineStr"/>
      <c r="E1080" t="inlineStr"/>
      <c r="F1080" t="inlineStr"/>
      <c r="G1080" t="inlineStr">
        <is>
          <t>III 101, 27 -2</t>
        </is>
      </c>
      <c r="H1080" t="inlineStr"/>
      <c r="I1080" t="inlineStr"/>
      <c r="J1080" t="inlineStr"/>
      <c r="K1080" t="inlineStr">
        <is>
          <t>bis 25 cm</t>
        </is>
      </c>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is>
          <t>Pa</t>
        </is>
      </c>
      <c r="AB1080" t="inlineStr"/>
      <c r="AC1080" t="inlineStr"/>
      <c r="AD1080" t="inlineStr">
        <is>
          <t>f</t>
        </is>
      </c>
      <c r="AE1080" t="inlineStr"/>
      <c r="AF1080" t="inlineStr"/>
      <c r="AG1080" t="inlineStr"/>
      <c r="AH1080" t="inlineStr"/>
      <c r="AI1080" t="inlineStr"/>
      <c r="AJ1080" t="inlineStr">
        <is>
          <t>Pa</t>
        </is>
      </c>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is>
          <t>60</t>
        </is>
      </c>
      <c r="AY1080" t="inlineStr"/>
      <c r="AZ1080" t="inlineStr"/>
      <c r="BA1080" t="inlineStr"/>
      <c r="BB1080" t="inlineStr">
        <is>
          <t>n</t>
        </is>
      </c>
      <c r="BC1080" t="n">
        <v>0</v>
      </c>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c r="CQ1080" t="inlineStr"/>
      <c r="CR1080" t="inlineStr"/>
      <c r="CS1080" t="inlineStr"/>
      <c r="CT1080" t="inlineStr"/>
      <c r="CU1080" t="inlineStr"/>
    </row>
    <row r="1081">
      <c r="A1081" t="b">
        <v>1</v>
      </c>
      <c r="B1081" t="n">
        <v>1008</v>
      </c>
      <c r="C1081" t="inlineStr">
        <is>
          <t>L-1557-169504190</t>
        </is>
      </c>
      <c r="D1081" t="inlineStr">
        <is>
          <t>999822306</t>
        </is>
      </c>
      <c r="E1081" t="inlineStr">
        <is>
          <t>Aal</t>
        </is>
      </c>
      <c r="F1081" t="inlineStr">
        <is>
          <t>https://portal.dnb.de/opac.htm?method=simpleSearch&amp;cqlMode=true&amp;query=idn%3D999822306</t>
        </is>
      </c>
      <c r="G1081" t="inlineStr">
        <is>
          <t>III 101, 27 a</t>
        </is>
      </c>
      <c r="H1081" t="inlineStr">
        <is>
          <t>III 101, 27 a</t>
        </is>
      </c>
      <c r="I1081" t="inlineStr"/>
      <c r="J1081" t="inlineStr"/>
      <c r="K1081" t="inlineStr">
        <is>
          <t>bis 25 cm</t>
        </is>
      </c>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is>
          <t>HL</t>
        </is>
      </c>
      <c r="AB1081" t="inlineStr"/>
      <c r="AC1081" t="inlineStr"/>
      <c r="AD1081" t="inlineStr">
        <is>
          <t>f/V</t>
        </is>
      </c>
      <c r="AE1081" t="inlineStr"/>
      <c r="AF1081" t="inlineStr"/>
      <c r="AG1081" t="inlineStr"/>
      <c r="AH1081" t="inlineStr"/>
      <c r="AI1081" t="inlineStr"/>
      <c r="AJ1081" t="inlineStr">
        <is>
          <t>Pa</t>
        </is>
      </c>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is>
          <t>110</t>
        </is>
      </c>
      <c r="AY1081" t="inlineStr"/>
      <c r="AZ1081" t="inlineStr"/>
      <c r="BA1081" t="inlineStr"/>
      <c r="BB1081" t="inlineStr">
        <is>
          <t>n</t>
        </is>
      </c>
      <c r="BC1081" t="n">
        <v>0</v>
      </c>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c r="CU1081" t="inlineStr"/>
    </row>
    <row r="1082">
      <c r="A1082" t="b">
        <v>1</v>
      </c>
      <c r="B1082" t="n">
        <v>977</v>
      </c>
      <c r="C1082" t="inlineStr">
        <is>
          <t>L-5305-31530958X</t>
        </is>
      </c>
      <c r="D1082" t="inlineStr">
        <is>
          <t>1066850593</t>
        </is>
      </c>
      <c r="E1082" t="inlineStr">
        <is>
          <t>Aaf</t>
        </is>
      </c>
      <c r="F1082" t="inlineStr">
        <is>
          <t>https://portal.dnb.de/opac.htm?method=simpleSearch&amp;cqlMode=true&amp;query=idn%3D1066850593</t>
        </is>
      </c>
      <c r="G1082" t="inlineStr">
        <is>
          <t>III 101, 28</t>
        </is>
      </c>
      <c r="H1082" t="inlineStr">
        <is>
          <t>III 101, 28</t>
        </is>
      </c>
      <c r="I1082" t="inlineStr"/>
      <c r="J1082" t="inlineStr"/>
      <c r="K1082" t="inlineStr">
        <is>
          <t>bis 25 cm</t>
        </is>
      </c>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is>
          <t>L</t>
        </is>
      </c>
      <c r="AB1082" t="inlineStr"/>
      <c r="AC1082" t="inlineStr"/>
      <c r="AD1082" t="inlineStr">
        <is>
          <t>f</t>
        </is>
      </c>
      <c r="AE1082" t="inlineStr"/>
      <c r="AF1082" t="inlineStr">
        <is>
          <t>x</t>
        </is>
      </c>
      <c r="AG1082" t="inlineStr"/>
      <c r="AH1082" t="inlineStr"/>
      <c r="AI1082" t="inlineStr"/>
      <c r="AJ1082" t="inlineStr">
        <is>
          <t>Pa</t>
        </is>
      </c>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is>
          <t>45</t>
        </is>
      </c>
      <c r="AY1082" t="inlineStr"/>
      <c r="AZ1082" t="inlineStr"/>
      <c r="BA1082" t="inlineStr"/>
      <c r="BB1082" t="inlineStr">
        <is>
          <t>ja vor</t>
        </is>
      </c>
      <c r="BC1082" t="n">
        <v>1</v>
      </c>
      <c r="BD1082" t="inlineStr"/>
      <c r="BE1082" t="inlineStr">
        <is>
          <t>Wellpappe</t>
        </is>
      </c>
      <c r="BF1082" t="inlineStr"/>
      <c r="BG1082" t="inlineStr"/>
      <c r="BH1082" t="inlineStr"/>
      <c r="BI1082" t="inlineStr"/>
      <c r="BJ1082" t="inlineStr"/>
      <c r="BK1082" t="inlineStr"/>
      <c r="BL1082" t="inlineStr"/>
      <c r="BM1082" t="inlineStr">
        <is>
          <t>Umschlag (Leder pudert)</t>
        </is>
      </c>
      <c r="BN1082" t="inlineStr"/>
      <c r="BO1082" t="inlineStr">
        <is>
          <t>x</t>
        </is>
      </c>
      <c r="BP1082" t="inlineStr">
        <is>
          <t>x</t>
        </is>
      </c>
      <c r="BQ1082" t="inlineStr"/>
      <c r="BR1082" t="inlineStr"/>
      <c r="BS1082" t="inlineStr"/>
      <c r="BT1082" t="inlineStr"/>
      <c r="BU1082" t="inlineStr"/>
      <c r="BV1082" t="inlineStr"/>
      <c r="BW1082" t="inlineStr"/>
      <c r="BX1082" t="inlineStr"/>
      <c r="BY1082" t="inlineStr"/>
      <c r="BZ1082" t="inlineStr"/>
      <c r="CA1082" t="n">
        <v>1</v>
      </c>
      <c r="CB1082" t="inlineStr">
        <is>
          <t>evtl. festigen mit Klucel</t>
        </is>
      </c>
      <c r="CC1082" t="inlineStr"/>
      <c r="CD1082" t="inlineStr"/>
      <c r="CE1082" t="inlineStr"/>
      <c r="CF1082" t="inlineStr"/>
      <c r="CG1082" t="inlineStr"/>
      <c r="CH1082" t="inlineStr"/>
      <c r="CI1082" t="inlineStr"/>
      <c r="CJ1082" t="inlineStr"/>
      <c r="CK1082" t="inlineStr"/>
      <c r="CL1082" t="inlineStr"/>
      <c r="CM1082" t="inlineStr"/>
      <c r="CN1082" t="inlineStr"/>
      <c r="CO1082" t="inlineStr"/>
      <c r="CP1082" t="inlineStr"/>
      <c r="CQ1082" t="inlineStr"/>
      <c r="CR1082" t="inlineStr"/>
      <c r="CS1082" t="inlineStr"/>
      <c r="CT1082" t="inlineStr"/>
      <c r="CU1082" t="inlineStr"/>
    </row>
    <row r="1083">
      <c r="A1083" t="b">
        <v>1</v>
      </c>
      <c r="B1083" t="n">
        <v>978</v>
      </c>
      <c r="C1083" t="inlineStr">
        <is>
          <t>L-1548-315323426</t>
        </is>
      </c>
      <c r="D1083" t="inlineStr">
        <is>
          <t>1066865108</t>
        </is>
      </c>
      <c r="E1083" t="inlineStr">
        <is>
          <t>Aaf</t>
        </is>
      </c>
      <c r="F1083" t="inlineStr">
        <is>
          <t>https://portal.dnb.de/opac.htm?method=simpleSearch&amp;cqlMode=true&amp;query=idn%3D1066865108</t>
        </is>
      </c>
      <c r="G1083" t="inlineStr">
        <is>
          <t>III 101, 29</t>
        </is>
      </c>
      <c r="H1083" t="inlineStr">
        <is>
          <t>III 101, 29</t>
        </is>
      </c>
      <c r="I1083" t="inlineStr"/>
      <c r="J1083" t="inlineStr"/>
      <c r="K1083" t="inlineStr">
        <is>
          <t>bis 25 cm</t>
        </is>
      </c>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is>
          <t>L</t>
        </is>
      </c>
      <c r="AB1083" t="inlineStr"/>
      <c r="AC1083" t="inlineStr">
        <is>
          <t>x</t>
        </is>
      </c>
      <c r="AD1083" t="inlineStr">
        <is>
          <t>f/V</t>
        </is>
      </c>
      <c r="AE1083" t="inlineStr"/>
      <c r="AF1083" t="inlineStr"/>
      <c r="AG1083" t="inlineStr"/>
      <c r="AH1083" t="inlineStr"/>
      <c r="AI1083" t="inlineStr"/>
      <c r="AJ1083" t="inlineStr">
        <is>
          <t>Pa</t>
        </is>
      </c>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is>
          <t>45</t>
        </is>
      </c>
      <c r="AY1083" t="inlineStr"/>
      <c r="AZ1083" t="inlineStr"/>
      <c r="BA1083" t="inlineStr"/>
      <c r="BB1083" t="inlineStr">
        <is>
          <t>n</t>
        </is>
      </c>
      <c r="BC1083" t="n">
        <v>0</v>
      </c>
      <c r="BD1083" t="inlineStr"/>
      <c r="BE1083" t="inlineStr">
        <is>
          <t>Gewebe</t>
        </is>
      </c>
      <c r="BF1083" t="inlineStr"/>
      <c r="BG1083" t="inlineStr"/>
      <c r="BH1083" t="inlineStr"/>
      <c r="BI1083" t="inlineStr"/>
      <c r="BJ1083" t="inlineStr"/>
      <c r="BK1083" t="inlineStr">
        <is>
          <t>Rücken ist bereits gebrochen, scheint aber stabil genug</t>
        </is>
      </c>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c r="CQ1083" t="inlineStr"/>
      <c r="CR1083" t="inlineStr"/>
      <c r="CS1083" t="inlineStr"/>
      <c r="CT1083" t="inlineStr"/>
      <c r="CU1083" t="inlineStr"/>
    </row>
    <row r="1084">
      <c r="A1084" t="b">
        <v>1</v>
      </c>
      <c r="B1084" t="n">
        <v>980</v>
      </c>
      <c r="C1084" t="inlineStr">
        <is>
          <t>L-1503-169953904</t>
        </is>
      </c>
      <c r="D1084" t="inlineStr">
        <is>
          <t>100005554X</t>
        </is>
      </c>
      <c r="E1084" t="inlineStr">
        <is>
          <t>Afl</t>
        </is>
      </c>
      <c r="F1084" t="inlineStr">
        <is>
          <t>https://portal.dnb.de/opac.htm?method=simpleSearch&amp;cqlMode=true&amp;query=idn%3D100005554X</t>
        </is>
      </c>
      <c r="G1084" t="inlineStr">
        <is>
          <t>III 101, 30</t>
        </is>
      </c>
      <c r="H1084" t="inlineStr">
        <is>
          <t>III 101, 30</t>
        </is>
      </c>
      <c r="I1084" t="inlineStr"/>
      <c r="J1084" t="inlineStr"/>
      <c r="K1084" t="inlineStr">
        <is>
          <t>bis 25 cm</t>
        </is>
      </c>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is>
          <t>L</t>
        </is>
      </c>
      <c r="AB1084" t="inlineStr"/>
      <c r="AC1084" t="inlineStr">
        <is>
          <t>x</t>
        </is>
      </c>
      <c r="AD1084" t="inlineStr">
        <is>
          <t>f</t>
        </is>
      </c>
      <c r="AE1084" t="inlineStr"/>
      <c r="AF1084" t="inlineStr"/>
      <c r="AG1084" t="inlineStr"/>
      <c r="AH1084" t="inlineStr"/>
      <c r="AI1084" t="inlineStr"/>
      <c r="AJ1084" t="inlineStr">
        <is>
          <t>Pa</t>
        </is>
      </c>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is>
          <t>110</t>
        </is>
      </c>
      <c r="AY1084" t="inlineStr"/>
      <c r="AZ1084" t="inlineStr"/>
      <c r="BA1084" t="inlineStr"/>
      <c r="BB1084" t="inlineStr">
        <is>
          <t>n</t>
        </is>
      </c>
      <c r="BC1084" t="n">
        <v>0</v>
      </c>
      <c r="BD1084" t="inlineStr"/>
      <c r="BE1084" t="inlineStr">
        <is>
          <t>Gewebe</t>
        </is>
      </c>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c r="BV1084" t="inlineStr"/>
      <c r="BW1084" t="inlineStr"/>
      <c r="BX1084" t="inlineStr"/>
      <c r="BY1084" t="inlineStr"/>
      <c r="BZ1084" t="inlineStr"/>
      <c r="CA1084" t="inlineStr"/>
      <c r="CB1084" t="inlineStr"/>
      <c r="CC1084" t="inlineStr"/>
      <c r="CD1084" t="inlineStr"/>
      <c r="CE1084" t="inlineStr"/>
      <c r="CF1084" t="inlineStr"/>
      <c r="CG1084" t="inlineStr"/>
      <c r="CH1084" t="inlineStr"/>
      <c r="CI1084" t="inlineStr"/>
      <c r="CJ1084" t="inlineStr"/>
      <c r="CK1084" t="inlineStr"/>
      <c r="CL1084" t="inlineStr"/>
      <c r="CM1084" t="inlineStr"/>
      <c r="CN1084" t="inlineStr"/>
      <c r="CO1084" t="inlineStr"/>
      <c r="CP1084" t="inlineStr"/>
      <c r="CQ1084" t="inlineStr"/>
      <c r="CR1084" t="inlineStr"/>
      <c r="CS1084" t="inlineStr"/>
      <c r="CT1084" t="inlineStr"/>
      <c r="CU1084" t="inlineStr"/>
    </row>
    <row r="1085">
      <c r="A1085" t="b">
        <v>1</v>
      </c>
      <c r="B1085" t="n">
        <v>979</v>
      </c>
      <c r="C1085" t="inlineStr">
        <is>
          <t>L-1503-177699183</t>
        </is>
      </c>
      <c r="D1085" t="inlineStr">
        <is>
          <t>1002609763</t>
        </is>
      </c>
      <c r="E1085" t="inlineStr">
        <is>
          <t>Aal</t>
        </is>
      </c>
      <c r="F1085" t="inlineStr">
        <is>
          <t>https://portal.dnb.de/opac.htm?method=simpleSearch&amp;cqlMode=true&amp;query=idn%3D1002609763</t>
        </is>
      </c>
      <c r="G1085" t="inlineStr">
        <is>
          <t>III 101, 30 (angebunden?)</t>
        </is>
      </c>
      <c r="H1085" t="inlineStr">
        <is>
          <t>III 101, 30</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n">
        <v>0</v>
      </c>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c r="BV1085" t="inlineStr"/>
      <c r="BW1085" t="inlineStr"/>
      <c r="BX1085" t="inlineStr"/>
      <c r="BY1085" t="inlineStr"/>
      <c r="BZ1085" t="inlineStr"/>
      <c r="CA1085" t="inlineStr"/>
      <c r="CB1085" t="inlineStr"/>
      <c r="CC1085" t="inlineStr"/>
      <c r="CD1085" t="inlineStr"/>
      <c r="CE1085" t="inlineStr"/>
      <c r="CF1085" t="inlineStr"/>
      <c r="CG1085" t="inlineStr"/>
      <c r="CH1085" t="inlineStr"/>
      <c r="CI1085" t="inlineStr"/>
      <c r="CJ1085" t="inlineStr"/>
      <c r="CK1085" t="inlineStr"/>
      <c r="CL1085" t="inlineStr"/>
      <c r="CM1085" t="inlineStr"/>
      <c r="CN1085" t="inlineStr"/>
      <c r="CO1085" t="inlineStr"/>
      <c r="CP1085" t="inlineStr"/>
      <c r="CQ1085" t="inlineStr"/>
      <c r="CR1085" t="inlineStr"/>
      <c r="CS1085" t="inlineStr"/>
      <c r="CT1085" t="inlineStr"/>
      <c r="CU1085" t="inlineStr"/>
    </row>
    <row r="1086">
      <c r="A1086" t="b">
        <v>1</v>
      </c>
      <c r="B1086" t="n">
        <v>981</v>
      </c>
      <c r="C1086" t="inlineStr">
        <is>
          <t>L-1503-169954072</t>
        </is>
      </c>
      <c r="D1086" t="inlineStr">
        <is>
          <t>1000055663</t>
        </is>
      </c>
      <c r="E1086" t="inlineStr">
        <is>
          <t>Aal</t>
        </is>
      </c>
      <c r="F1086" t="inlineStr">
        <is>
          <t>https://portal.dnb.de/opac.htm?method=simpleSearch&amp;cqlMode=true&amp;query=idn%3D1000055663</t>
        </is>
      </c>
      <c r="G1086" t="inlineStr">
        <is>
          <t>III 101, 30 (angebunden?)</t>
        </is>
      </c>
      <c r="H1086" t="inlineStr">
        <is>
          <t>III 101, 30</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n">
        <v>0</v>
      </c>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c r="BU1086" t="inlineStr"/>
      <c r="BV1086" t="inlineStr"/>
      <c r="BW1086" t="inlineStr"/>
      <c r="BX1086" t="inlineStr"/>
      <c r="BY1086" t="inlineStr"/>
      <c r="BZ1086" t="inlineStr"/>
      <c r="CA1086" t="inlineStr"/>
      <c r="CB1086" t="inlineStr"/>
      <c r="CC1086" t="inlineStr"/>
      <c r="CD1086" t="inlineStr"/>
      <c r="CE1086" t="inlineStr"/>
      <c r="CF1086" t="inlineStr"/>
      <c r="CG1086" t="inlineStr"/>
      <c r="CH1086" t="inlineStr"/>
      <c r="CI1086" t="inlineStr"/>
      <c r="CJ1086" t="inlineStr"/>
      <c r="CK1086" t="inlineStr"/>
      <c r="CL1086" t="inlineStr"/>
      <c r="CM1086" t="inlineStr"/>
      <c r="CN1086" t="inlineStr"/>
      <c r="CO1086" t="inlineStr"/>
      <c r="CP1086" t="inlineStr"/>
      <c r="CQ1086" t="inlineStr"/>
      <c r="CR1086" t="inlineStr"/>
      <c r="CS1086" t="inlineStr"/>
      <c r="CT1086" t="inlineStr"/>
      <c r="CU1086" t="inlineStr"/>
    </row>
    <row r="1087">
      <c r="A1087" t="b">
        <v>1</v>
      </c>
      <c r="B1087" t="n">
        <v>982</v>
      </c>
      <c r="C1087" t="inlineStr">
        <is>
          <t>L-1524-315461527</t>
        </is>
      </c>
      <c r="D1087" t="inlineStr">
        <is>
          <t>1066933421</t>
        </is>
      </c>
      <c r="E1087" t="inlineStr">
        <is>
          <t>Aaf</t>
        </is>
      </c>
      <c r="F1087" t="inlineStr">
        <is>
          <t>https://portal.dnb.de/opac.htm?method=simpleSearch&amp;cqlMode=true&amp;query=idn%3D1066933421</t>
        </is>
      </c>
      <c r="G1087" t="inlineStr">
        <is>
          <t>III 101, 31</t>
        </is>
      </c>
      <c r="H1087" t="inlineStr">
        <is>
          <t>III 101, 31</t>
        </is>
      </c>
      <c r="I1087" t="inlineStr"/>
      <c r="J1087" t="inlineStr"/>
      <c r="K1087" t="inlineStr">
        <is>
          <t>bis 25 cm</t>
        </is>
      </c>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is>
          <t>HL</t>
        </is>
      </c>
      <c r="AB1087" t="inlineStr"/>
      <c r="AC1087" t="inlineStr"/>
      <c r="AD1087" t="inlineStr">
        <is>
          <t>f</t>
        </is>
      </c>
      <c r="AE1087" t="inlineStr"/>
      <c r="AF1087" t="inlineStr"/>
      <c r="AG1087" t="inlineStr"/>
      <c r="AH1087" t="inlineStr"/>
      <c r="AI1087" t="inlineStr"/>
      <c r="AJ1087" t="inlineStr">
        <is>
          <t>Pa</t>
        </is>
      </c>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is>
          <t>110</t>
        </is>
      </c>
      <c r="AY1087" t="inlineStr"/>
      <c r="AZ1087" t="inlineStr">
        <is>
          <t>x</t>
        </is>
      </c>
      <c r="BA1087" t="inlineStr">
        <is>
          <t>x</t>
        </is>
      </c>
      <c r="BB1087" t="inlineStr">
        <is>
          <t>n</t>
        </is>
      </c>
      <c r="BC1087" t="n">
        <v>0</v>
      </c>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c r="CG1087" t="inlineStr"/>
      <c r="CH1087" t="inlineStr"/>
      <c r="CI1087" t="inlineStr"/>
      <c r="CJ1087" t="inlineStr"/>
      <c r="CK1087" t="inlineStr"/>
      <c r="CL1087" t="inlineStr"/>
      <c r="CM1087" t="inlineStr"/>
      <c r="CN1087" t="inlineStr"/>
      <c r="CO1087" t="inlineStr"/>
      <c r="CP1087" t="inlineStr"/>
      <c r="CQ1087" t="inlineStr"/>
      <c r="CR1087" t="inlineStr"/>
      <c r="CS1087" t="inlineStr"/>
      <c r="CT1087" t="inlineStr"/>
      <c r="CU1087" t="inlineStr"/>
    </row>
    <row r="1088">
      <c r="A1088" t="b">
        <v>1</v>
      </c>
      <c r="B1088" t="n">
        <v>983</v>
      </c>
      <c r="C1088" t="inlineStr">
        <is>
          <t>L-1551-177066873</t>
        </is>
      </c>
      <c r="D1088" t="inlineStr">
        <is>
          <t>1002341744</t>
        </is>
      </c>
      <c r="E1088" t="inlineStr">
        <is>
          <t>Aal</t>
        </is>
      </c>
      <c r="F1088" t="inlineStr">
        <is>
          <t>https://portal.dnb.de/opac.htm?method=simpleSearch&amp;cqlMode=true&amp;query=idn%3D1002341744</t>
        </is>
      </c>
      <c r="G1088" t="inlineStr">
        <is>
          <t>III 101, 32</t>
        </is>
      </c>
      <c r="H1088" t="inlineStr">
        <is>
          <t>III 101, 32</t>
        </is>
      </c>
      <c r="I1088" t="inlineStr"/>
      <c r="J1088" t="inlineStr"/>
      <c r="K1088" t="inlineStr">
        <is>
          <t>bis 25 cm</t>
        </is>
      </c>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is>
          <t>L</t>
        </is>
      </c>
      <c r="AB1088" t="inlineStr"/>
      <c r="AC1088" t="inlineStr">
        <is>
          <t>x</t>
        </is>
      </c>
      <c r="AD1088" t="inlineStr">
        <is>
          <t>f</t>
        </is>
      </c>
      <c r="AE1088" t="inlineStr"/>
      <c r="AF1088" t="inlineStr"/>
      <c r="AG1088" t="inlineStr"/>
      <c r="AH1088" t="inlineStr"/>
      <c r="AI1088" t="inlineStr"/>
      <c r="AJ1088" t="inlineStr">
        <is>
          <t>Pa</t>
        </is>
      </c>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is>
          <t>110</t>
        </is>
      </c>
      <c r="AY1088" t="inlineStr"/>
      <c r="AZ1088" t="inlineStr">
        <is>
          <t>x</t>
        </is>
      </c>
      <c r="BA1088" t="inlineStr">
        <is>
          <t>x</t>
        </is>
      </c>
      <c r="BB1088" t="inlineStr">
        <is>
          <t>n</t>
        </is>
      </c>
      <c r="BC1088" t="n">
        <v>0</v>
      </c>
      <c r="BD1088" t="inlineStr"/>
      <c r="BE1088" t="inlineStr">
        <is>
          <t>Gewebe</t>
        </is>
      </c>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c r="BU1088" t="inlineStr"/>
      <c r="BV1088" t="inlineStr"/>
      <c r="BW1088" t="inlineStr"/>
      <c r="BX1088" t="inlineStr"/>
      <c r="BY1088" t="inlineStr"/>
      <c r="BZ1088" t="inlineStr"/>
      <c r="CA1088" t="inlineStr"/>
      <c r="CB1088" t="inlineStr"/>
      <c r="CC1088" t="inlineStr"/>
      <c r="CD1088" t="inlineStr"/>
      <c r="CE1088" t="inlineStr"/>
      <c r="CF1088" t="inlineStr"/>
      <c r="CG1088" t="inlineStr"/>
      <c r="CH1088" t="inlineStr"/>
      <c r="CI1088" t="inlineStr"/>
      <c r="CJ1088" t="inlineStr"/>
      <c r="CK1088" t="inlineStr"/>
      <c r="CL1088" t="inlineStr"/>
      <c r="CM1088" t="inlineStr"/>
      <c r="CN1088" t="inlineStr"/>
      <c r="CO1088" t="inlineStr"/>
      <c r="CP1088" t="inlineStr"/>
      <c r="CQ1088" t="inlineStr"/>
      <c r="CR1088" t="inlineStr"/>
      <c r="CS1088" t="inlineStr"/>
      <c r="CT1088" t="inlineStr"/>
      <c r="CU1088" t="inlineStr"/>
    </row>
    <row r="1089">
      <c r="A1089" t="b">
        <v>1</v>
      </c>
      <c r="B1089" t="n">
        <v>984</v>
      </c>
      <c r="C1089" t="inlineStr">
        <is>
          <t>L-1552-166775851</t>
        </is>
      </c>
      <c r="D1089" t="inlineStr">
        <is>
          <t>998707805</t>
        </is>
      </c>
      <c r="E1089" t="inlineStr">
        <is>
          <t>Aal</t>
        </is>
      </c>
      <c r="F1089" t="inlineStr">
        <is>
          <t>https://portal.dnb.de/opac.htm?method=simpleSearch&amp;cqlMode=true&amp;query=idn%3D998707805</t>
        </is>
      </c>
      <c r="G1089" t="inlineStr">
        <is>
          <t>III 101, 33</t>
        </is>
      </c>
      <c r="H1089" t="inlineStr">
        <is>
          <t>III 101, 33</t>
        </is>
      </c>
      <c r="I1089" t="inlineStr"/>
      <c r="J1089" t="inlineStr"/>
      <c r="K1089" t="inlineStr">
        <is>
          <t>bis 25 cm</t>
        </is>
      </c>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is>
          <t>Pg</t>
        </is>
      </c>
      <c r="AB1089" t="inlineStr"/>
      <c r="AC1089" t="inlineStr"/>
      <c r="AD1089" t="inlineStr">
        <is>
          <t>h</t>
        </is>
      </c>
      <c r="AE1089" t="inlineStr"/>
      <c r="AF1089" t="inlineStr"/>
      <c r="AG1089" t="inlineStr"/>
      <c r="AH1089" t="inlineStr"/>
      <c r="AI1089" t="inlineStr"/>
      <c r="AJ1089" t="inlineStr">
        <is>
          <t>Pa</t>
        </is>
      </c>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is>
          <t>60</t>
        </is>
      </c>
      <c r="AY1089" t="inlineStr"/>
      <c r="AZ1089" t="inlineStr"/>
      <c r="BA1089" t="inlineStr"/>
      <c r="BB1089" t="inlineStr">
        <is>
          <t>n</t>
        </is>
      </c>
      <c r="BC1089" t="n">
        <v>0</v>
      </c>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t="inlineStr"/>
      <c r="CG1089" t="inlineStr"/>
      <c r="CH1089" t="inlineStr"/>
      <c r="CI1089" t="inlineStr"/>
      <c r="CJ1089" t="inlineStr"/>
      <c r="CK1089" t="inlineStr"/>
      <c r="CL1089" t="inlineStr"/>
      <c r="CM1089" t="inlineStr"/>
      <c r="CN1089" t="inlineStr"/>
      <c r="CO1089" t="inlineStr"/>
      <c r="CP1089" t="inlineStr"/>
      <c r="CQ1089" t="inlineStr"/>
      <c r="CR1089" t="inlineStr"/>
      <c r="CS1089" t="inlineStr"/>
      <c r="CT1089" t="inlineStr"/>
      <c r="CU1089" t="inlineStr"/>
    </row>
    <row r="1090">
      <c r="A1090" t="b">
        <v>1</v>
      </c>
      <c r="B1090" t="n">
        <v>986</v>
      </c>
      <c r="C1090" t="inlineStr">
        <is>
          <t>L-1540-158110234</t>
        </is>
      </c>
      <c r="D1090" t="inlineStr">
        <is>
          <t>994827342</t>
        </is>
      </c>
      <c r="E1090" t="inlineStr">
        <is>
          <t>Aal</t>
        </is>
      </c>
      <c r="F1090" t="inlineStr">
        <is>
          <t>https://portal.dnb.de/opac.htm?method=simpleSearch&amp;cqlMode=true&amp;query=idn%3D994827342</t>
        </is>
      </c>
      <c r="G1090" t="inlineStr">
        <is>
          <t>III 101, 34</t>
        </is>
      </c>
      <c r="H1090" t="inlineStr">
        <is>
          <t>III 101, 34</t>
        </is>
      </c>
      <c r="I1090" t="inlineStr"/>
      <c r="J1090" t="inlineStr"/>
      <c r="K1090" t="inlineStr">
        <is>
          <t>bis 25 cm</t>
        </is>
      </c>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is>
          <t>Pa</t>
        </is>
      </c>
      <c r="AB1090" t="inlineStr"/>
      <c r="AC1090" t="inlineStr"/>
      <c r="AD1090" t="inlineStr">
        <is>
          <t>h/E</t>
        </is>
      </c>
      <c r="AE1090" t="inlineStr"/>
      <c r="AF1090" t="inlineStr"/>
      <c r="AG1090" t="inlineStr"/>
      <c r="AH1090" t="inlineStr"/>
      <c r="AI1090" t="inlineStr"/>
      <c r="AJ1090" t="inlineStr">
        <is>
          <t>Pa</t>
        </is>
      </c>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is>
          <t>110</t>
        </is>
      </c>
      <c r="AY1090" t="inlineStr"/>
      <c r="AZ1090" t="inlineStr"/>
      <c r="BA1090" t="inlineStr"/>
      <c r="BB1090" t="inlineStr">
        <is>
          <t>n</t>
        </is>
      </c>
      <c r="BC1090" t="n">
        <v>0</v>
      </c>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inlineStr"/>
      <c r="CP1090" t="inlineStr"/>
      <c r="CQ1090" t="inlineStr"/>
      <c r="CR1090" t="inlineStr"/>
      <c r="CS1090" t="inlineStr"/>
      <c r="CT1090" t="inlineStr"/>
      <c r="CU1090" t="inlineStr"/>
    </row>
    <row r="1091">
      <c r="A1091" t="b">
        <v>1</v>
      </c>
      <c r="B1091" t="n">
        <v>985</v>
      </c>
      <c r="C1091" t="inlineStr">
        <is>
          <t>L-1540-161526535</t>
        </is>
      </c>
      <c r="D1091" t="inlineStr">
        <is>
          <t>995989699</t>
        </is>
      </c>
      <c r="E1091" t="inlineStr">
        <is>
          <t>Aal</t>
        </is>
      </c>
      <c r="F1091" t="inlineStr">
        <is>
          <t>https://portal.dnb.de/opac.htm?method=simpleSearch&amp;cqlMode=true&amp;query=idn%3D995989699</t>
        </is>
      </c>
      <c r="G1091" t="inlineStr">
        <is>
          <t>III 101, 34 (angebunden?)</t>
        </is>
      </c>
      <c r="H1091" t="inlineStr">
        <is>
          <t>III 101, 34</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n">
        <v>0</v>
      </c>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c r="BU1091" t="inlineStr"/>
      <c r="BV1091" t="inlineStr"/>
      <c r="BW1091" t="inlineStr"/>
      <c r="BX1091" t="inlineStr"/>
      <c r="BY1091" t="inlineStr"/>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inlineStr"/>
      <c r="CP1091" t="inlineStr"/>
      <c r="CQ1091" t="inlineStr"/>
      <c r="CR1091" t="inlineStr"/>
      <c r="CS1091" t="inlineStr"/>
      <c r="CT1091" t="inlineStr"/>
      <c r="CU1091" t="inlineStr"/>
    </row>
    <row r="1092">
      <c r="A1092" t="b">
        <v>1</v>
      </c>
      <c r="B1092" t="n">
        <v>987</v>
      </c>
      <c r="C1092" t="inlineStr">
        <is>
          <t>L-1555-177913347</t>
        </is>
      </c>
      <c r="D1092" t="inlineStr">
        <is>
          <t>1002741084</t>
        </is>
      </c>
      <c r="E1092" t="inlineStr">
        <is>
          <t>Aal</t>
        </is>
      </c>
      <c r="F1092" t="inlineStr">
        <is>
          <t>https://portal.dnb.de/opac.htm?method=simpleSearch&amp;cqlMode=true&amp;query=idn%3D1002741084</t>
        </is>
      </c>
      <c r="G1092" t="inlineStr">
        <is>
          <t>III 101, 35</t>
        </is>
      </c>
      <c r="H1092" t="inlineStr">
        <is>
          <t>III 101, 35</t>
        </is>
      </c>
      <c r="I1092" t="inlineStr"/>
      <c r="J1092" t="inlineStr"/>
      <c r="K1092" t="inlineStr">
        <is>
          <t>bis 35 cm</t>
        </is>
      </c>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is>
          <t>Pg</t>
        </is>
      </c>
      <c r="AB1092" t="inlineStr"/>
      <c r="AC1092" t="inlineStr"/>
      <c r="AD1092" t="inlineStr">
        <is>
          <t>h/E</t>
        </is>
      </c>
      <c r="AE1092" t="inlineStr"/>
      <c r="AF1092" t="inlineStr"/>
      <c r="AG1092" t="inlineStr"/>
      <c r="AH1092" t="inlineStr"/>
      <c r="AI1092" t="inlineStr"/>
      <c r="AJ1092" t="inlineStr">
        <is>
          <t>Pa</t>
        </is>
      </c>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is>
          <t>110</t>
        </is>
      </c>
      <c r="AY1092" t="inlineStr"/>
      <c r="AZ1092" t="inlineStr"/>
      <c r="BA1092" t="inlineStr"/>
      <c r="BB1092" t="inlineStr">
        <is>
          <t>n</t>
        </is>
      </c>
      <c r="BC1092" t="n">
        <v>0</v>
      </c>
      <c r="BD1092" t="inlineStr"/>
      <c r="BE1092" t="inlineStr">
        <is>
          <t>Gewebe</t>
        </is>
      </c>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c r="BT1092" t="inlineStr"/>
      <c r="BU1092" t="inlineStr"/>
      <c r="BV1092" t="inlineStr"/>
      <c r="BW1092" t="inlineStr"/>
      <c r="BX1092" t="inlineStr"/>
      <c r="BY1092" t="inlineStr"/>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inlineStr"/>
      <c r="CP1092" t="inlineStr"/>
      <c r="CQ1092" t="inlineStr"/>
      <c r="CR1092" t="inlineStr"/>
      <c r="CS1092" t="inlineStr"/>
      <c r="CT1092" t="inlineStr"/>
      <c r="CU1092" t="inlineStr"/>
    </row>
    <row r="1093">
      <c r="A1093" t="b">
        <v>1</v>
      </c>
      <c r="B1093" t="n">
        <v>988</v>
      </c>
      <c r="C1093" t="inlineStr">
        <is>
          <t>L-1550-154864390</t>
        </is>
      </c>
      <c r="D1093" t="inlineStr">
        <is>
          <t>994245459</t>
        </is>
      </c>
      <c r="E1093" t="inlineStr">
        <is>
          <t>Aal</t>
        </is>
      </c>
      <c r="F1093" t="inlineStr">
        <is>
          <t>https://portal.dnb.de/opac.htm?method=simpleSearch&amp;cqlMode=true&amp;query=idn%3D994245459</t>
        </is>
      </c>
      <c r="G1093" t="inlineStr">
        <is>
          <t>III 101, 36</t>
        </is>
      </c>
      <c r="H1093" t="inlineStr">
        <is>
          <t>III 101, 36</t>
        </is>
      </c>
      <c r="I1093" t="inlineStr"/>
      <c r="J1093" t="inlineStr"/>
      <c r="K1093" t="inlineStr">
        <is>
          <t>bis 25 cm</t>
        </is>
      </c>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is>
          <t>HD</t>
        </is>
      </c>
      <c r="AB1093" t="inlineStr"/>
      <c r="AC1093" t="inlineStr"/>
      <c r="AD1093" t="inlineStr">
        <is>
          <t>f</t>
        </is>
      </c>
      <c r="AE1093" t="inlineStr"/>
      <c r="AF1093" t="inlineStr"/>
      <c r="AG1093" t="inlineStr"/>
      <c r="AH1093" t="inlineStr"/>
      <c r="AI1093" t="inlineStr"/>
      <c r="AJ1093" t="inlineStr">
        <is>
          <t>Pa</t>
        </is>
      </c>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is>
          <t>110</t>
        </is>
      </c>
      <c r="AY1093" t="inlineStr"/>
      <c r="AZ1093" t="inlineStr"/>
      <c r="BA1093" t="inlineStr"/>
      <c r="BB1093" t="inlineStr">
        <is>
          <t>n</t>
        </is>
      </c>
      <c r="BC1093" t="n">
        <v>0</v>
      </c>
      <c r="BD1093" t="inlineStr"/>
      <c r="BE1093" t="inlineStr">
        <is>
          <t>Gewebe</t>
        </is>
      </c>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c r="BU1093" t="inlineStr"/>
      <c r="BV1093" t="inlineStr"/>
      <c r="BW1093" t="inlineStr"/>
      <c r="BX1093" t="inlineStr"/>
      <c r="BY1093" t="inlineStr"/>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inlineStr"/>
      <c r="CP1093" t="inlineStr"/>
      <c r="CQ1093" t="inlineStr"/>
      <c r="CR1093" t="inlineStr"/>
      <c r="CS1093" t="inlineStr"/>
      <c r="CT1093" t="inlineStr"/>
      <c r="CU1093" t="inlineStr"/>
    </row>
    <row r="1094">
      <c r="A1094" t="b">
        <v>1</v>
      </c>
      <c r="B1094" t="n">
        <v>989</v>
      </c>
      <c r="C1094" t="inlineStr">
        <is>
          <t>L-1540-163763593</t>
        </is>
      </c>
      <c r="D1094" t="inlineStr">
        <is>
          <t>997391812</t>
        </is>
      </c>
      <c r="E1094" t="inlineStr">
        <is>
          <t>Aal</t>
        </is>
      </c>
      <c r="F1094" t="inlineStr">
        <is>
          <t>https://portal.dnb.de/opac.htm?method=simpleSearch&amp;cqlMode=true&amp;query=idn%3D997391812</t>
        </is>
      </c>
      <c r="G1094" t="inlineStr">
        <is>
          <t>III 101, 37</t>
        </is>
      </c>
      <c r="H1094" t="inlineStr">
        <is>
          <t>III 101, 37</t>
        </is>
      </c>
      <c r="I1094" t="inlineStr"/>
      <c r="J1094" t="inlineStr"/>
      <c r="K1094" t="inlineStr">
        <is>
          <t>bis 35 cm</t>
        </is>
      </c>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is>
          <t>Pg</t>
        </is>
      </c>
      <c r="AB1094" t="inlineStr"/>
      <c r="AC1094" t="inlineStr">
        <is>
          <t>x</t>
        </is>
      </c>
      <c r="AD1094" t="inlineStr">
        <is>
          <t>h</t>
        </is>
      </c>
      <c r="AE1094" t="inlineStr"/>
      <c r="AF1094" t="inlineStr"/>
      <c r="AG1094" t="inlineStr"/>
      <c r="AH1094" t="inlineStr"/>
      <c r="AI1094" t="inlineStr"/>
      <c r="AJ1094" t="inlineStr">
        <is>
          <t>Pa</t>
        </is>
      </c>
      <c r="AK1094" t="inlineStr"/>
      <c r="AL1094" t="inlineStr"/>
      <c r="AM1094" t="inlineStr"/>
      <c r="AN1094" t="inlineStr"/>
      <c r="AO1094" t="inlineStr"/>
      <c r="AP1094" t="inlineStr"/>
      <c r="AQ1094" t="inlineStr"/>
      <c r="AR1094" t="inlineStr"/>
      <c r="AS1094" t="inlineStr"/>
      <c r="AT1094" t="inlineStr"/>
      <c r="AU1094" t="inlineStr"/>
      <c r="AV1094" t="n">
        <v>2</v>
      </c>
      <c r="AW1094" t="inlineStr"/>
      <c r="AX1094" t="inlineStr">
        <is>
          <t>110</t>
        </is>
      </c>
      <c r="AY1094" t="inlineStr"/>
      <c r="AZ1094" t="inlineStr"/>
      <c r="BA1094" t="inlineStr"/>
      <c r="BB1094" t="inlineStr">
        <is>
          <t>n</t>
        </is>
      </c>
      <c r="BC1094" t="n">
        <v>0</v>
      </c>
      <c r="BD1094" t="inlineStr"/>
      <c r="BE1094" t="inlineStr">
        <is>
          <t>Gewebe</t>
        </is>
      </c>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c r="BU1094" t="inlineStr"/>
      <c r="BV1094" t="inlineStr"/>
      <c r="BW1094" t="inlineStr"/>
      <c r="BX1094" t="inlineStr"/>
      <c r="BY1094" t="inlineStr"/>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inlineStr"/>
      <c r="CP1094" t="inlineStr"/>
      <c r="CQ1094" t="inlineStr"/>
      <c r="CR1094" t="inlineStr"/>
      <c r="CS1094" t="inlineStr"/>
      <c r="CT1094" t="inlineStr"/>
      <c r="CU1094" t="inlineStr"/>
    </row>
    <row r="1095">
      <c r="A1095" t="b">
        <v>1</v>
      </c>
      <c r="B1095" t="n">
        <v>990</v>
      </c>
      <c r="C1095" t="inlineStr">
        <is>
          <t>L-1540-169770877</t>
        </is>
      </c>
      <c r="D1095" t="inlineStr">
        <is>
          <t>999958127</t>
        </is>
      </c>
      <c r="E1095" t="inlineStr">
        <is>
          <t>Aal</t>
        </is>
      </c>
      <c r="F1095" t="inlineStr">
        <is>
          <t>https://portal.dnb.de/opac.htm?method=simpleSearch&amp;cqlMode=true&amp;query=idn%3D999958127</t>
        </is>
      </c>
      <c r="G1095" t="inlineStr">
        <is>
          <t>III 101, 37</t>
        </is>
      </c>
      <c r="H1095" t="inlineStr">
        <is>
          <t>III 101, 37</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n">
        <v>0</v>
      </c>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inlineStr"/>
      <c r="CP1095" t="inlineStr"/>
      <c r="CQ1095" t="inlineStr"/>
      <c r="CR1095" t="inlineStr"/>
      <c r="CS1095" t="inlineStr"/>
      <c r="CT1095" t="inlineStr"/>
      <c r="CU1095" t="inlineStr"/>
    </row>
    <row r="1096">
      <c r="A1096" t="b">
        <v>1</v>
      </c>
      <c r="B1096" t="n">
        <v>991</v>
      </c>
      <c r="C1096" t="inlineStr">
        <is>
          <t>L-1540-169496759</t>
        </is>
      </c>
      <c r="D1096" t="inlineStr">
        <is>
          <t>99981530X</t>
        </is>
      </c>
      <c r="E1096" t="inlineStr">
        <is>
          <t>Aal</t>
        </is>
      </c>
      <c r="F1096" t="inlineStr">
        <is>
          <t>https://portal.dnb.de/opac.htm?method=simpleSearch&amp;cqlMode=true&amp;query=idn%3D99981530X</t>
        </is>
      </c>
      <c r="G1096" t="inlineStr">
        <is>
          <t>III 101, 38</t>
        </is>
      </c>
      <c r="H1096" t="inlineStr">
        <is>
          <t>III 101, 38</t>
        </is>
      </c>
      <c r="I1096" t="inlineStr"/>
      <c r="J1096" t="inlineStr"/>
      <c r="K1096" t="inlineStr">
        <is>
          <t>bis 25 cm</t>
        </is>
      </c>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is>
          <t>Pg</t>
        </is>
      </c>
      <c r="AB1096" t="inlineStr"/>
      <c r="AC1096" t="inlineStr">
        <is>
          <t>x</t>
        </is>
      </c>
      <c r="AD1096" t="inlineStr">
        <is>
          <t>h/E</t>
        </is>
      </c>
      <c r="AE1096" t="inlineStr"/>
      <c r="AF1096" t="inlineStr"/>
      <c r="AG1096" t="inlineStr"/>
      <c r="AH1096" t="inlineStr"/>
      <c r="AI1096" t="inlineStr"/>
      <c r="AJ1096" t="inlineStr">
        <is>
          <t>Pa</t>
        </is>
      </c>
      <c r="AK1096" t="inlineStr"/>
      <c r="AL1096" t="inlineStr"/>
      <c r="AM1096" t="inlineStr"/>
      <c r="AN1096" t="inlineStr"/>
      <c r="AO1096" t="inlineStr"/>
      <c r="AP1096" t="inlineStr"/>
      <c r="AQ1096" t="inlineStr"/>
      <c r="AR1096" t="inlineStr"/>
      <c r="AS1096" t="inlineStr"/>
      <c r="AT1096" t="inlineStr"/>
      <c r="AU1096" t="inlineStr"/>
      <c r="AV1096" t="n">
        <v>4</v>
      </c>
      <c r="AW1096" t="inlineStr"/>
      <c r="AX1096" t="inlineStr">
        <is>
          <t>110</t>
        </is>
      </c>
      <c r="AY1096" t="inlineStr"/>
      <c r="AZ1096" t="inlineStr">
        <is>
          <t>x</t>
        </is>
      </c>
      <c r="BA1096" t="inlineStr"/>
      <c r="BB1096" t="inlineStr">
        <is>
          <t>n</t>
        </is>
      </c>
      <c r="BC1096" t="n">
        <v>0</v>
      </c>
      <c r="BD1096" t="inlineStr"/>
      <c r="BE1096" t="inlineStr">
        <is>
          <t>Gewebe</t>
        </is>
      </c>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c r="BU1096" t="inlineStr"/>
      <c r="BV1096" t="inlineStr"/>
      <c r="BW1096" t="inlineStr"/>
      <c r="BX1096" t="inlineStr"/>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inlineStr"/>
      <c r="CP1096" t="inlineStr"/>
      <c r="CQ1096" t="inlineStr"/>
      <c r="CR1096" t="inlineStr"/>
      <c r="CS1096" t="inlineStr"/>
      <c r="CT1096" t="inlineStr"/>
      <c r="CU1096" t="inlineStr"/>
    </row>
    <row r="1097">
      <c r="A1097" t="b">
        <v>1</v>
      </c>
      <c r="B1097" t="n">
        <v>992</v>
      </c>
      <c r="C1097" t="inlineStr">
        <is>
          <t>L-1548-160341663</t>
        </is>
      </c>
      <c r="D1097" t="inlineStr">
        <is>
          <t>995639922</t>
        </is>
      </c>
      <c r="E1097" t="inlineStr">
        <is>
          <t>Aal</t>
        </is>
      </c>
      <c r="F1097" t="inlineStr">
        <is>
          <t>https://portal.dnb.de/opac.htm?method=simpleSearch&amp;cqlMode=true&amp;query=idn%3D995639922</t>
        </is>
      </c>
      <c r="G1097" t="inlineStr">
        <is>
          <t>III 101, 39</t>
        </is>
      </c>
      <c r="H1097" t="inlineStr">
        <is>
          <t>III 101, 39</t>
        </is>
      </c>
      <c r="I1097" t="inlineStr"/>
      <c r="J1097" t="inlineStr"/>
      <c r="K1097" t="inlineStr">
        <is>
          <t>bis 25 cm</t>
        </is>
      </c>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is>
          <t>Pg</t>
        </is>
      </c>
      <c r="AB1097" t="inlineStr"/>
      <c r="AC1097" t="inlineStr"/>
      <c r="AD1097" t="inlineStr">
        <is>
          <t>h</t>
        </is>
      </c>
      <c r="AE1097" t="inlineStr"/>
      <c r="AF1097" t="inlineStr"/>
      <c r="AG1097" t="inlineStr"/>
      <c r="AH1097" t="inlineStr"/>
      <c r="AI1097" t="inlineStr"/>
      <c r="AJ1097" t="inlineStr">
        <is>
          <t>Pa</t>
        </is>
      </c>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is>
          <t>110</t>
        </is>
      </c>
      <c r="AY1097" t="inlineStr"/>
      <c r="AZ1097" t="inlineStr"/>
      <c r="BA1097" t="inlineStr"/>
      <c r="BB1097" t="inlineStr">
        <is>
          <t>n</t>
        </is>
      </c>
      <c r="BC1097" t="n">
        <v>0</v>
      </c>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c r="BT1097" t="inlineStr"/>
      <c r="BU1097" t="inlineStr"/>
      <c r="BV1097" t="inlineStr"/>
      <c r="BW1097" t="inlineStr"/>
      <c r="BX1097" t="inlineStr"/>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inlineStr"/>
      <c r="CP1097" t="inlineStr"/>
      <c r="CQ1097" t="inlineStr"/>
      <c r="CR1097" t="inlineStr"/>
      <c r="CS1097" t="inlineStr"/>
      <c r="CT1097" t="inlineStr"/>
      <c r="CU1097" t="inlineStr"/>
    </row>
    <row r="1098">
      <c r="A1098" t="b">
        <v>1</v>
      </c>
      <c r="B1098" t="n">
        <v>993</v>
      </c>
      <c r="C1098" t="inlineStr">
        <is>
          <t>L-1558-169513238</t>
        </is>
      </c>
      <c r="D1098" t="inlineStr">
        <is>
          <t>999831461</t>
        </is>
      </c>
      <c r="E1098" t="inlineStr">
        <is>
          <t>Aal</t>
        </is>
      </c>
      <c r="F1098" t="inlineStr">
        <is>
          <t>https://portal.dnb.de/opac.htm?method=simpleSearch&amp;cqlMode=true&amp;query=idn%3D999831461</t>
        </is>
      </c>
      <c r="G1098" t="inlineStr">
        <is>
          <t>III 101, 40</t>
        </is>
      </c>
      <c r="H1098" t="inlineStr">
        <is>
          <t>III 101, 40</t>
        </is>
      </c>
      <c r="I1098" t="inlineStr"/>
      <c r="J1098" t="inlineStr"/>
      <c r="K1098" t="inlineStr">
        <is>
          <t>bis 25 cm</t>
        </is>
      </c>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is>
          <t>HPg</t>
        </is>
      </c>
      <c r="AB1098" t="inlineStr"/>
      <c r="AC1098" t="inlineStr"/>
      <c r="AD1098" t="inlineStr">
        <is>
          <t>h</t>
        </is>
      </c>
      <c r="AE1098" t="inlineStr"/>
      <c r="AF1098" t="inlineStr"/>
      <c r="AG1098" t="inlineStr"/>
      <c r="AH1098" t="inlineStr"/>
      <c r="AI1098" t="inlineStr"/>
      <c r="AJ1098" t="inlineStr">
        <is>
          <t>Pa</t>
        </is>
      </c>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is>
          <t>110</t>
        </is>
      </c>
      <c r="AY1098" t="inlineStr"/>
      <c r="AZ1098" t="inlineStr"/>
      <c r="BA1098" t="inlineStr"/>
      <c r="BB1098" t="inlineStr">
        <is>
          <t>n</t>
        </is>
      </c>
      <c r="BC1098" t="n">
        <v>0</v>
      </c>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c r="BW1098" t="inlineStr"/>
      <c r="BX1098" t="inlineStr"/>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inlineStr"/>
      <c r="CP1098" t="inlineStr"/>
      <c r="CQ1098" t="inlineStr"/>
      <c r="CR1098" t="inlineStr"/>
      <c r="CS1098" t="inlineStr"/>
      <c r="CT1098" t="inlineStr"/>
      <c r="CU1098" t="inlineStr"/>
    </row>
    <row r="1099">
      <c r="A1099" t="b">
        <v>1</v>
      </c>
      <c r="B1099" t="n">
        <v>994</v>
      </c>
      <c r="C1099" t="inlineStr">
        <is>
          <t>L-1501-15663757X</t>
        </is>
      </c>
      <c r="D1099" t="inlineStr">
        <is>
          <t>994566255</t>
        </is>
      </c>
      <c r="E1099" t="inlineStr">
        <is>
          <t>Aal</t>
        </is>
      </c>
      <c r="F1099" t="inlineStr">
        <is>
          <t>https://portal.dnb.de/opac.htm?method=simpleSearch&amp;cqlMode=true&amp;query=idn%3D994566255</t>
        </is>
      </c>
      <c r="G1099" t="inlineStr">
        <is>
          <t>III 101, 41</t>
        </is>
      </c>
      <c r="H1099" t="inlineStr">
        <is>
          <t>III 101, 41</t>
        </is>
      </c>
      <c r="I1099" t="inlineStr"/>
      <c r="J1099" t="inlineStr"/>
      <c r="K1099" t="inlineStr">
        <is>
          <t>&gt; 42 cm</t>
        </is>
      </c>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is>
          <t>HD</t>
        </is>
      </c>
      <c r="AB1099" t="inlineStr"/>
      <c r="AC1099" t="inlineStr"/>
      <c r="AD1099" t="inlineStr">
        <is>
          <t>f</t>
        </is>
      </c>
      <c r="AE1099" t="inlineStr"/>
      <c r="AF1099" t="inlineStr"/>
      <c r="AG1099" t="inlineStr"/>
      <c r="AH1099" t="inlineStr"/>
      <c r="AI1099" t="inlineStr">
        <is>
          <t>x</t>
        </is>
      </c>
      <c r="AJ1099" t="inlineStr">
        <is>
          <t>Pa</t>
        </is>
      </c>
      <c r="AK1099" t="inlineStr"/>
      <c r="AL1099" t="inlineStr"/>
      <c r="AM1099" t="inlineStr"/>
      <c r="AN1099" t="inlineStr"/>
      <c r="AO1099" t="inlineStr"/>
      <c r="AP1099" t="inlineStr"/>
      <c r="AQ1099" t="inlineStr"/>
      <c r="AR1099" t="inlineStr"/>
      <c r="AS1099" t="inlineStr"/>
      <c r="AT1099" t="inlineStr">
        <is>
          <t>I/R</t>
        </is>
      </c>
      <c r="AU1099" t="inlineStr">
        <is>
          <t>x</t>
        </is>
      </c>
      <c r="AV1099" t="inlineStr"/>
      <c r="AW1099" t="inlineStr"/>
      <c r="AX1099" t="inlineStr">
        <is>
          <t>60</t>
        </is>
      </c>
      <c r="AY1099" t="inlineStr"/>
      <c r="AZ1099" t="inlineStr"/>
      <c r="BA1099" t="inlineStr"/>
      <c r="BB1099" t="inlineStr">
        <is>
          <t>ja vor</t>
        </is>
      </c>
      <c r="BC1099" t="n">
        <v>0.5</v>
      </c>
      <c r="BD1099" t="inlineStr"/>
      <c r="BE1099" t="inlineStr"/>
      <c r="BF1099" t="inlineStr"/>
      <c r="BG1099" t="inlineStr"/>
      <c r="BH1099" t="inlineStr"/>
      <c r="BI1099" t="inlineStr">
        <is>
          <t>x sauer</t>
        </is>
      </c>
      <c r="BJ1099" t="inlineStr">
        <is>
          <t>x</t>
        </is>
      </c>
      <c r="BK1099" t="inlineStr"/>
      <c r="BL1099" t="inlineStr"/>
      <c r="BM1099" t="inlineStr">
        <is>
          <t>Box (sperrt)</t>
        </is>
      </c>
      <c r="BN1099" t="inlineStr"/>
      <c r="BO1099" t="inlineStr"/>
      <c r="BP1099" t="inlineStr"/>
      <c r="BQ1099" t="inlineStr"/>
      <c r="BR1099" t="inlineStr"/>
      <c r="BS1099" t="inlineStr"/>
      <c r="BT1099" t="inlineStr"/>
      <c r="BU1099" t="inlineStr"/>
      <c r="BV1099" t="inlineStr"/>
      <c r="BW1099" t="inlineStr"/>
      <c r="BX1099" t="inlineStr"/>
      <c r="BY1099" t="inlineStr"/>
      <c r="BZ1099" t="inlineStr"/>
      <c r="CA1099" t="inlineStr"/>
      <c r="CB1099" t="inlineStr"/>
      <c r="CC1099" t="inlineStr">
        <is>
          <t>x</t>
        </is>
      </c>
      <c r="CD1099" t="inlineStr"/>
      <c r="CE1099" t="inlineStr"/>
      <c r="CF1099" t="inlineStr"/>
      <c r="CG1099" t="inlineStr"/>
      <c r="CH1099" t="inlineStr"/>
      <c r="CI1099" t="inlineStr"/>
      <c r="CJ1099" t="inlineStr"/>
      <c r="CK1099" t="inlineStr"/>
      <c r="CL1099" t="inlineStr"/>
      <c r="CM1099" t="inlineStr"/>
      <c r="CN1099" t="inlineStr"/>
      <c r="CO1099" t="inlineStr"/>
      <c r="CP1099" t="inlineStr"/>
      <c r="CQ1099" t="inlineStr"/>
      <c r="CR1099" t="inlineStr"/>
      <c r="CS1099" t="inlineStr"/>
      <c r="CT1099" t="n">
        <v>0.5</v>
      </c>
      <c r="CU1099" t="inlineStr">
        <is>
          <t>Vorsatz trocken reinigen (v.a. hinten)</t>
        </is>
      </c>
    </row>
    <row r="1100">
      <c r="A1100" t="b">
        <v>1</v>
      </c>
      <c r="B1100" t="n">
        <v>995</v>
      </c>
      <c r="C1100" t="inlineStr">
        <is>
          <t>L-1536-17692017X</t>
        </is>
      </c>
      <c r="D1100" t="inlineStr">
        <is>
          <t>1002268591</t>
        </is>
      </c>
      <c r="E1100" t="inlineStr">
        <is>
          <t>Aal</t>
        </is>
      </c>
      <c r="F1100" t="inlineStr">
        <is>
          <t>https://portal.dnb.de/opac.htm?method=simpleSearch&amp;cqlMode=true&amp;query=idn%3D1002268591</t>
        </is>
      </c>
      <c r="G1100" t="inlineStr">
        <is>
          <t>III 101, 42</t>
        </is>
      </c>
      <c r="H1100" t="inlineStr">
        <is>
          <t>III 101, 42</t>
        </is>
      </c>
      <c r="I1100" t="inlineStr"/>
      <c r="J1100" t="inlineStr"/>
      <c r="K1100" t="inlineStr">
        <is>
          <t>bis 35 cm</t>
        </is>
      </c>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is>
          <t>Pg</t>
        </is>
      </c>
      <c r="AB1100" t="inlineStr"/>
      <c r="AC1100" t="inlineStr"/>
      <c r="AD1100" t="inlineStr">
        <is>
          <t>h</t>
        </is>
      </c>
      <c r="AE1100" t="inlineStr"/>
      <c r="AF1100" t="inlineStr"/>
      <c r="AG1100" t="inlineStr"/>
      <c r="AH1100" t="inlineStr"/>
      <c r="AI1100" t="inlineStr"/>
      <c r="AJ1100" t="inlineStr">
        <is>
          <t>Pa</t>
        </is>
      </c>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is>
          <t>110</t>
        </is>
      </c>
      <c r="AY1100" t="inlineStr"/>
      <c r="AZ1100" t="inlineStr"/>
      <c r="BA1100" t="inlineStr"/>
      <c r="BB1100" t="inlineStr">
        <is>
          <t>ja vor</t>
        </is>
      </c>
      <c r="BC1100" t="n">
        <v>1.5</v>
      </c>
      <c r="BD1100" t="inlineStr"/>
      <c r="BE1100" t="inlineStr"/>
      <c r="BF1100" t="inlineStr"/>
      <c r="BG1100" t="inlineStr"/>
      <c r="BH1100" t="inlineStr"/>
      <c r="BI1100" t="inlineStr">
        <is>
          <t>x sauer</t>
        </is>
      </c>
      <c r="BJ1100" t="inlineStr">
        <is>
          <t>x</t>
        </is>
      </c>
      <c r="BK1100" t="inlineStr"/>
      <c r="BL1100" t="inlineStr"/>
      <c r="BM1100" t="inlineStr"/>
      <c r="BN1100" t="inlineStr"/>
      <c r="BO1100" t="inlineStr"/>
      <c r="BP1100" t="inlineStr"/>
      <c r="BQ1100" t="inlineStr"/>
      <c r="BR1100" t="inlineStr"/>
      <c r="BS1100" t="inlineStr"/>
      <c r="BT1100" t="inlineStr"/>
      <c r="BU1100" t="inlineStr"/>
      <c r="BV1100" t="inlineStr"/>
      <c r="BW1100" t="inlineStr"/>
      <c r="BX1100" t="inlineStr"/>
      <c r="BY1100" t="inlineStr"/>
      <c r="BZ1100" t="inlineStr"/>
      <c r="CA1100" t="inlineStr"/>
      <c r="CB1100" t="inlineStr"/>
      <c r="CC1100" t="inlineStr"/>
      <c r="CD1100" t="inlineStr"/>
      <c r="CE1100" t="inlineStr"/>
      <c r="CF1100" t="inlineStr"/>
      <c r="CG1100" t="inlineStr">
        <is>
          <t>x</t>
        </is>
      </c>
      <c r="CH1100" t="inlineStr"/>
      <c r="CI1100" t="inlineStr"/>
      <c r="CJ1100" t="inlineStr"/>
      <c r="CK1100" t="inlineStr">
        <is>
          <t>x</t>
        </is>
      </c>
      <c r="CL1100" t="inlineStr"/>
      <c r="CM1100" t="inlineStr"/>
      <c r="CN1100" t="inlineStr"/>
      <c r="CO1100" t="inlineStr"/>
      <c r="CP1100" t="inlineStr"/>
      <c r="CQ1100" t="inlineStr">
        <is>
          <t>x</t>
        </is>
      </c>
      <c r="CR1100" t="inlineStr"/>
      <c r="CS1100" t="inlineStr"/>
      <c r="CT1100" t="n">
        <v>1.5</v>
      </c>
      <c r="CU1100" t="inlineStr"/>
    </row>
    <row r="1101">
      <c r="A1101" t="b">
        <v>1</v>
      </c>
      <c r="B1101" t="n">
        <v>996</v>
      </c>
      <c r="C1101" t="inlineStr">
        <is>
          <t>L-2012-327106</t>
        </is>
      </c>
      <c r="D1101" t="inlineStr">
        <is>
          <t>1026393566</t>
        </is>
      </c>
      <c r="E1101" t="inlineStr">
        <is>
          <t>Aa</t>
        </is>
      </c>
      <c r="F1101" t="inlineStr">
        <is>
          <t>https://portal.dnb.de/opac.htm?method=simpleSearch&amp;cqlMode=true&amp;query=idn%3D1026393566</t>
        </is>
      </c>
      <c r="G1101" t="inlineStr">
        <is>
          <t>III 101, 43</t>
        </is>
      </c>
      <c r="H1101" t="inlineStr">
        <is>
          <t>III 101, 43</t>
        </is>
      </c>
      <c r="I1101" t="inlineStr"/>
      <c r="J1101" t="inlineStr"/>
      <c r="K1101" t="inlineStr">
        <is>
          <t>bis 35 cm</t>
        </is>
      </c>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is>
          <t>Pa</t>
        </is>
      </c>
      <c r="AB1101" t="inlineStr"/>
      <c r="AC1101" t="inlineStr"/>
      <c r="AD1101" t="inlineStr">
        <is>
          <t>h</t>
        </is>
      </c>
      <c r="AE1101" t="inlineStr"/>
      <c r="AF1101" t="inlineStr"/>
      <c r="AG1101" t="inlineStr"/>
      <c r="AH1101" t="inlineStr"/>
      <c r="AI1101" t="inlineStr"/>
      <c r="AJ1101" t="inlineStr">
        <is>
          <t>Pa</t>
        </is>
      </c>
      <c r="AK1101" t="inlineStr"/>
      <c r="AL1101" t="inlineStr"/>
      <c r="AM1101" t="inlineStr"/>
      <c r="AN1101" t="inlineStr"/>
      <c r="AO1101" t="inlineStr"/>
      <c r="AP1101" t="inlineStr"/>
      <c r="AQ1101" t="inlineStr"/>
      <c r="AR1101" t="inlineStr"/>
      <c r="AS1101" t="inlineStr"/>
      <c r="AT1101" t="inlineStr">
        <is>
          <t>K</t>
        </is>
      </c>
      <c r="AU1101" t="inlineStr">
        <is>
          <t>x</t>
        </is>
      </c>
      <c r="AV1101" t="n">
        <v>0</v>
      </c>
      <c r="AW1101" t="inlineStr">
        <is>
          <t>x</t>
        </is>
      </c>
      <c r="AX1101" t="inlineStr">
        <is>
          <t>110</t>
        </is>
      </c>
      <c r="AY1101" t="inlineStr"/>
      <c r="AZ1101" t="inlineStr"/>
      <c r="BA1101" t="inlineStr"/>
      <c r="BB1101" t="inlineStr">
        <is>
          <t>ja vor</t>
        </is>
      </c>
      <c r="BC1101" t="n">
        <v>0.5</v>
      </c>
      <c r="BD1101" t="inlineStr"/>
      <c r="BE1101" t="inlineStr"/>
      <c r="BF1101" t="inlineStr"/>
      <c r="BG1101" t="inlineStr"/>
      <c r="BH1101" t="inlineStr">
        <is>
          <t>x</t>
        </is>
      </c>
      <c r="BI1101" t="inlineStr"/>
      <c r="BJ1101" t="inlineStr"/>
      <c r="BK1101" t="inlineStr"/>
      <c r="BL1101" t="inlineStr"/>
      <c r="BM1101" t="inlineStr"/>
      <c r="BN1101" t="inlineStr"/>
      <c r="BO1101" t="inlineStr"/>
      <c r="BP1101" t="inlineStr">
        <is>
          <t>x</t>
        </is>
      </c>
      <c r="BQ1101" t="inlineStr"/>
      <c r="BR1101" t="inlineStr"/>
      <c r="BS1101" t="inlineStr"/>
      <c r="BT1101" t="inlineStr"/>
      <c r="BU1101" t="inlineStr"/>
      <c r="BV1101" t="inlineStr"/>
      <c r="BW1101" t="inlineStr"/>
      <c r="BX1101" t="inlineStr"/>
      <c r="BY1101" t="inlineStr"/>
      <c r="BZ1101" t="inlineStr"/>
      <c r="CA1101" t="n">
        <v>0.5</v>
      </c>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inlineStr"/>
      <c r="CP1101" t="inlineStr"/>
      <c r="CQ1101" t="inlineStr"/>
      <c r="CR1101" t="inlineStr"/>
      <c r="CS1101" t="inlineStr"/>
      <c r="CT1101" t="inlineStr"/>
      <c r="CU1101" t="inlineStr"/>
    </row>
    <row r="1102">
      <c r="A1102" t="b">
        <v>1</v>
      </c>
      <c r="B1102" t="n">
        <v>997</v>
      </c>
      <c r="C1102" t="inlineStr">
        <is>
          <t>L-2019-302232</t>
        </is>
      </c>
      <c r="D1102" t="inlineStr">
        <is>
          <t>118582569X</t>
        </is>
      </c>
      <c r="E1102" t="inlineStr">
        <is>
          <t>Aa</t>
        </is>
      </c>
      <c r="F1102" t="inlineStr">
        <is>
          <t>https://portal.dnb.de/opac.htm?method=simpleSearch&amp;cqlMode=true&amp;query=idn%3D118582569X</t>
        </is>
      </c>
      <c r="G1102" t="inlineStr">
        <is>
          <t>III 101, 44</t>
        </is>
      </c>
      <c r="H1102" t="inlineStr">
        <is>
          <t>III 101, 44</t>
        </is>
      </c>
      <c r="I1102" t="inlineStr"/>
      <c r="J1102" t="inlineStr"/>
      <c r="K1102" t="inlineStr">
        <is>
          <t>bis 25 cm</t>
        </is>
      </c>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is>
          <t>Pg</t>
        </is>
      </c>
      <c r="AB1102" t="inlineStr"/>
      <c r="AC1102" t="inlineStr"/>
      <c r="AD1102" t="inlineStr">
        <is>
          <t>h</t>
        </is>
      </c>
      <c r="AE1102" t="inlineStr"/>
      <c r="AF1102" t="inlineStr"/>
      <c r="AG1102" t="inlineStr"/>
      <c r="AH1102" t="inlineStr"/>
      <c r="AI1102" t="inlineStr"/>
      <c r="AJ1102" t="inlineStr">
        <is>
          <t>Pa</t>
        </is>
      </c>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is>
          <t>110</t>
        </is>
      </c>
      <c r="AY1102" t="inlineStr"/>
      <c r="AZ1102" t="inlineStr"/>
      <c r="BA1102" t="inlineStr"/>
      <c r="BB1102" t="inlineStr">
        <is>
          <t>n</t>
        </is>
      </c>
      <c r="BC1102" t="n">
        <v>0</v>
      </c>
      <c r="BD1102" t="inlineStr"/>
      <c r="BE1102" t="inlineStr"/>
      <c r="BF1102" t="inlineStr"/>
      <c r="BG1102" t="inlineStr"/>
      <c r="BH1102" t="inlineStr">
        <is>
          <t>x</t>
        </is>
      </c>
      <c r="BI1102" t="inlineStr"/>
      <c r="BJ1102" t="inlineStr"/>
      <c r="BK1102" t="inlineStr"/>
      <c r="BL1102" t="inlineStr"/>
      <c r="BM1102" t="inlineStr"/>
      <c r="BN1102" t="inlineStr"/>
      <c r="BO1102" t="inlineStr"/>
      <c r="BP1102" t="inlineStr"/>
      <c r="BQ1102" t="inlineStr"/>
      <c r="BR1102" t="inlineStr"/>
      <c r="BS1102" t="inlineStr"/>
      <c r="BT1102" t="inlineStr"/>
      <c r="BU1102" t="inlineStr"/>
      <c r="BV1102" t="inlineStr"/>
      <c r="BW1102" t="inlineStr"/>
      <c r="BX1102" t="inlineStr"/>
      <c r="BY1102" t="inlineStr"/>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inlineStr"/>
      <c r="CP1102" t="inlineStr"/>
      <c r="CQ1102" t="inlineStr"/>
      <c r="CR1102" t="inlineStr"/>
      <c r="CS1102" t="inlineStr"/>
      <c r="CT1102" t="inlineStr"/>
      <c r="CU1102" t="inlineStr"/>
    </row>
    <row r="1103">
      <c r="A1103" t="b">
        <v>1</v>
      </c>
      <c r="B1103" t="n">
        <v>1014</v>
      </c>
      <c r="C1103" t="inlineStr">
        <is>
          <t>L-1505-31549025X</t>
        </is>
      </c>
      <c r="D1103" t="inlineStr">
        <is>
          <t>1066959722</t>
        </is>
      </c>
      <c r="E1103" t="inlineStr">
        <is>
          <t>Aaf</t>
        </is>
      </c>
      <c r="F1103" t="inlineStr">
        <is>
          <t>https://portal.dnb.de/opac.htm?method=simpleSearch&amp;cqlMode=true&amp;query=idn%3D1066959722</t>
        </is>
      </c>
      <c r="G1103" t="inlineStr">
        <is>
          <t>III 102, 1</t>
        </is>
      </c>
      <c r="H1103" t="inlineStr">
        <is>
          <t>III 102, 1</t>
        </is>
      </c>
      <c r="I1103" t="inlineStr"/>
      <c r="J1103" t="inlineStr"/>
      <c r="K1103" t="inlineStr">
        <is>
          <t>bis 35 cm</t>
        </is>
      </c>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is>
          <t>HL</t>
        </is>
      </c>
      <c r="AB1103" t="inlineStr">
        <is>
          <t>x</t>
        </is>
      </c>
      <c r="AC1103" t="inlineStr"/>
      <c r="AD1103" t="inlineStr">
        <is>
          <t>h/E</t>
        </is>
      </c>
      <c r="AE1103" t="inlineStr"/>
      <c r="AF1103" t="inlineStr"/>
      <c r="AG1103" t="inlineStr"/>
      <c r="AH1103" t="inlineStr"/>
      <c r="AI1103" t="inlineStr"/>
      <c r="AJ1103" t="inlineStr">
        <is>
          <t>Pa</t>
        </is>
      </c>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is>
          <t>110</t>
        </is>
      </c>
      <c r="AY1103" t="inlineStr"/>
      <c r="AZ1103" t="inlineStr"/>
      <c r="BA1103" t="inlineStr"/>
      <c r="BB1103" t="inlineStr">
        <is>
          <t>n</t>
        </is>
      </c>
      <c r="BC1103" t="n">
        <v>0</v>
      </c>
      <c r="BD1103" t="inlineStr"/>
      <c r="BE1103" t="inlineStr"/>
      <c r="BF1103" t="inlineStr"/>
      <c r="BG1103" t="inlineStr">
        <is>
          <t>x</t>
        </is>
      </c>
      <c r="BH1103" t="inlineStr"/>
      <c r="BI1103" t="inlineStr"/>
      <c r="BJ1103" t="inlineStr"/>
      <c r="BK1103" t="inlineStr"/>
      <c r="BL1103" t="inlineStr"/>
      <c r="BM1103" t="inlineStr"/>
      <c r="BN1103" t="inlineStr"/>
      <c r="BO1103" t="inlineStr"/>
      <c r="BP1103" t="inlineStr"/>
      <c r="BQ1103" t="inlineStr"/>
      <c r="BR1103" t="inlineStr"/>
      <c r="BS1103" t="inlineStr"/>
      <c r="BT1103" t="inlineStr"/>
      <c r="BU1103" t="inlineStr"/>
      <c r="BV1103" t="inlineStr"/>
      <c r="BW1103" t="inlineStr"/>
      <c r="BX1103" t="inlineStr"/>
      <c r="BY1103" t="inlineStr"/>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inlineStr"/>
      <c r="CP1103" t="inlineStr"/>
      <c r="CQ1103" t="inlineStr"/>
      <c r="CR1103" t="inlineStr"/>
      <c r="CS1103" t="inlineStr"/>
      <c r="CT1103" t="inlineStr"/>
      <c r="CU1103" t="inlineStr"/>
    </row>
    <row r="1104">
      <c r="A1104" t="b">
        <v>1</v>
      </c>
      <c r="B1104" t="n">
        <v>1015</v>
      </c>
      <c r="C1104" t="inlineStr">
        <is>
          <t>L-1516-315491884</t>
        </is>
      </c>
      <c r="D1104" t="inlineStr">
        <is>
          <t>1066961492</t>
        </is>
      </c>
      <c r="E1104" t="inlineStr">
        <is>
          <t>Aaf</t>
        </is>
      </c>
      <c r="F1104" t="inlineStr">
        <is>
          <t>https://portal.dnb.de/opac.htm?method=simpleSearch&amp;cqlMode=true&amp;query=idn%3D1066961492</t>
        </is>
      </c>
      <c r="G1104" t="inlineStr">
        <is>
          <t>III 103, 1</t>
        </is>
      </c>
      <c r="H1104" t="inlineStr">
        <is>
          <t>III 103, 1</t>
        </is>
      </c>
      <c r="I1104" t="inlineStr"/>
      <c r="J1104" t="inlineStr"/>
      <c r="K1104" t="inlineStr">
        <is>
          <t>bis 25 cm</t>
        </is>
      </c>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is>
          <t>HPg</t>
        </is>
      </c>
      <c r="AB1104" t="inlineStr"/>
      <c r="AC1104" t="inlineStr"/>
      <c r="AD1104" t="inlineStr">
        <is>
          <t>h/E</t>
        </is>
      </c>
      <c r="AE1104" t="inlineStr"/>
      <c r="AF1104" t="inlineStr"/>
      <c r="AG1104" t="inlineStr"/>
      <c r="AH1104" t="inlineStr"/>
      <c r="AI1104" t="inlineStr"/>
      <c r="AJ1104" t="inlineStr">
        <is>
          <t>Pa</t>
        </is>
      </c>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is>
          <t>110</t>
        </is>
      </c>
      <c r="AY1104" t="inlineStr"/>
      <c r="AZ1104" t="inlineStr"/>
      <c r="BA1104" t="inlineStr"/>
      <c r="BB1104" t="inlineStr">
        <is>
          <t>n</t>
        </is>
      </c>
      <c r="BC1104" t="n">
        <v>0</v>
      </c>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c r="BT1104" t="inlineStr"/>
      <c r="BU1104" t="inlineStr"/>
      <c r="BV1104" t="inlineStr"/>
      <c r="BW1104" t="inlineStr"/>
      <c r="BX1104" t="inlineStr"/>
      <c r="BY1104" t="inlineStr"/>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inlineStr"/>
      <c r="CP1104" t="inlineStr"/>
      <c r="CQ1104" t="inlineStr"/>
      <c r="CR1104" t="inlineStr"/>
      <c r="CS1104" t="inlineStr"/>
      <c r="CT1104" t="inlineStr"/>
      <c r="CU1104" t="inlineStr"/>
    </row>
    <row r="1105">
      <c r="A1105" t="b">
        <v>0</v>
      </c>
      <c r="B1105" t="n">
        <v>1021</v>
      </c>
      <c r="C1105" t="inlineStr">
        <is>
          <t>L-1515-169171450</t>
        </is>
      </c>
      <c r="D1105" t="inlineStr">
        <is>
          <t>999799924</t>
        </is>
      </c>
      <c r="E1105" t="inlineStr"/>
      <c r="F1105" t="inlineStr">
        <is>
          <t>https://portal.dnb.de/opac.htm?method=simpleSearch&amp;cqlMode=true&amp;query=idn%3D999799924</t>
        </is>
      </c>
      <c r="G1105" t="inlineStr">
        <is>
          <t>III 103, 1a</t>
        </is>
      </c>
      <c r="H1105" t="inlineStr"/>
      <c r="I1105" t="inlineStr"/>
      <c r="J1105" t="inlineStr"/>
      <c r="K1105" t="inlineStr">
        <is>
          <t>bis 35 cm</t>
        </is>
      </c>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is>
          <t>HD</t>
        </is>
      </c>
      <c r="AB1105" t="inlineStr"/>
      <c r="AC1105" t="inlineStr">
        <is>
          <t>x</t>
        </is>
      </c>
      <c r="AD1105" t="inlineStr">
        <is>
          <t>f</t>
        </is>
      </c>
      <c r="AE1105" t="inlineStr"/>
      <c r="AF1105" t="inlineStr"/>
      <c r="AG1105" t="inlineStr"/>
      <c r="AH1105" t="inlineStr"/>
      <c r="AI1105" t="inlineStr"/>
      <c r="AJ1105" t="inlineStr">
        <is>
          <t>Pa</t>
        </is>
      </c>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is>
          <t>60</t>
        </is>
      </c>
      <c r="AY1105" t="inlineStr"/>
      <c r="AZ1105" t="inlineStr"/>
      <c r="BA1105" t="inlineStr"/>
      <c r="BB1105" t="inlineStr">
        <is>
          <t>ja vor</t>
        </is>
      </c>
      <c r="BC1105" t="n">
        <v>1</v>
      </c>
      <c r="BD1105" t="inlineStr"/>
      <c r="BE1105" t="inlineStr"/>
      <c r="BF1105" t="inlineStr"/>
      <c r="BG1105" t="inlineStr">
        <is>
          <t>x</t>
        </is>
      </c>
      <c r="BH1105" t="inlineStr"/>
      <c r="BI1105" t="inlineStr"/>
      <c r="BJ1105" t="inlineStr"/>
      <c r="BK1105" t="inlineStr"/>
      <c r="BL1105" t="inlineStr"/>
      <c r="BM1105" t="inlineStr"/>
      <c r="BN1105" t="inlineStr"/>
      <c r="BO1105" t="inlineStr"/>
      <c r="BP1105" t="inlineStr"/>
      <c r="BQ1105" t="inlineStr"/>
      <c r="BR1105" t="inlineStr"/>
      <c r="BS1105" t="inlineStr"/>
      <c r="BT1105" t="inlineStr"/>
      <c r="BU1105" t="inlineStr">
        <is>
          <t>x</t>
        </is>
      </c>
      <c r="BV1105" t="inlineStr"/>
      <c r="BW1105" t="inlineStr"/>
      <c r="BX1105" t="inlineStr"/>
      <c r="BY1105" t="inlineStr"/>
      <c r="BZ1105" t="inlineStr"/>
      <c r="CA1105" t="n">
        <v>1</v>
      </c>
      <c r="CB1105" t="inlineStr">
        <is>
          <t>Schonernagel aus Holz hinten unten rechts fragil: loses Fragment gehört auf Position 4-6</t>
        </is>
      </c>
      <c r="CC1105" t="inlineStr"/>
      <c r="CD1105" t="inlineStr"/>
      <c r="CE1105" t="inlineStr"/>
      <c r="CF1105" t="inlineStr"/>
      <c r="CG1105" t="inlineStr"/>
      <c r="CH1105" t="inlineStr"/>
      <c r="CI1105" t="inlineStr"/>
      <c r="CJ1105" t="inlineStr"/>
      <c r="CK1105" t="inlineStr"/>
      <c r="CL1105" t="inlineStr"/>
      <c r="CM1105" t="inlineStr"/>
      <c r="CN1105" t="inlineStr"/>
      <c r="CO1105" t="inlineStr"/>
      <c r="CP1105" t="inlineStr"/>
      <c r="CQ1105" t="inlineStr"/>
      <c r="CR1105" t="inlineStr"/>
      <c r="CS1105" t="inlineStr"/>
      <c r="CT1105" t="inlineStr"/>
      <c r="CU1105" t="inlineStr"/>
    </row>
    <row r="1106">
      <c r="A1106" t="b">
        <v>1</v>
      </c>
      <c r="B1106" t="inlineStr"/>
      <c r="C1106" t="inlineStr">
        <is>
          <t>L-1515-783813759</t>
        </is>
      </c>
      <c r="D1106" t="inlineStr">
        <is>
          <t>1262282411</t>
        </is>
      </c>
      <c r="E1106" t="inlineStr">
        <is>
          <t>Qd</t>
        </is>
      </c>
      <c r="F1106" t="inlineStr"/>
      <c r="G1106" t="inlineStr">
        <is>
          <t>III 103, 1a</t>
        </is>
      </c>
      <c r="H1106" t="inlineStr">
        <is>
          <t>III 103, 1a</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c r="BT1106" t="inlineStr"/>
      <c r="BU1106" t="inlineStr"/>
      <c r="BV1106" t="inlineStr"/>
      <c r="BW1106" t="inlineStr"/>
      <c r="BX1106" t="inlineStr"/>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inlineStr"/>
      <c r="CP1106" t="inlineStr"/>
      <c r="CQ1106" t="inlineStr"/>
      <c r="CR1106" t="inlineStr"/>
      <c r="CS1106" t="inlineStr"/>
      <c r="CT1106" t="inlineStr"/>
      <c r="CU1106" t="inlineStr"/>
    </row>
    <row r="1107">
      <c r="A1107" t="b">
        <v>0</v>
      </c>
      <c r="B1107" t="n">
        <v>1020</v>
      </c>
      <c r="C1107" t="inlineStr">
        <is>
          <t>L-1515-169169995</t>
        </is>
      </c>
      <c r="D1107" t="inlineStr">
        <is>
          <t>999798227</t>
        </is>
      </c>
      <c r="E1107" t="inlineStr"/>
      <c r="F1107" t="inlineStr">
        <is>
          <t>https://portal.dnb.de/opac.htm?method=simpleSearch&amp;cqlMode=true&amp;query=idn%3D999798227</t>
        </is>
      </c>
      <c r="G1107" t="inlineStr">
        <is>
          <t>III 103, 1a (angebunden)</t>
        </is>
      </c>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n">
        <v>0</v>
      </c>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c r="BT1107" t="inlineStr"/>
      <c r="BU1107" t="inlineStr"/>
      <c r="BV1107" t="inlineStr"/>
      <c r="BW1107" t="inlineStr"/>
      <c r="BX1107" t="inlineStr"/>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inlineStr"/>
      <c r="CP1107" t="inlineStr"/>
      <c r="CQ1107" t="inlineStr"/>
      <c r="CR1107" t="inlineStr"/>
      <c r="CS1107" t="inlineStr"/>
      <c r="CT1107" t="inlineStr"/>
      <c r="CU1107" t="inlineStr"/>
    </row>
    <row r="1108">
      <c r="A1108" t="b">
        <v>0</v>
      </c>
      <c r="B1108" t="n">
        <v>1022</v>
      </c>
      <c r="C1108" t="inlineStr">
        <is>
          <t>L-1532-169952711</t>
        </is>
      </c>
      <c r="D1108" t="inlineStr">
        <is>
          <t>1000054292</t>
        </is>
      </c>
      <c r="E1108" t="inlineStr"/>
      <c r="F1108" t="inlineStr">
        <is>
          <t>https://portal.dnb.de/opac.htm?method=simpleSearch&amp;cqlMode=true&amp;query=idn%3D1000054292</t>
        </is>
      </c>
      <c r="G1108" t="inlineStr">
        <is>
          <t>III 103, 1a (angebunden)</t>
        </is>
      </c>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n">
        <v>0</v>
      </c>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c r="BT1108" t="inlineStr"/>
      <c r="BU1108" t="inlineStr"/>
      <c r="BV1108" t="inlineStr"/>
      <c r="BW1108" t="inlineStr"/>
      <c r="BX1108" t="inlineStr"/>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inlineStr"/>
      <c r="CP1108" t="inlineStr"/>
      <c r="CQ1108" t="inlineStr"/>
      <c r="CR1108" t="inlineStr"/>
      <c r="CS1108" t="inlineStr"/>
      <c r="CT1108" t="inlineStr"/>
      <c r="CU1108" t="inlineStr"/>
    </row>
    <row r="1109">
      <c r="A1109" t="b">
        <v>1</v>
      </c>
      <c r="B1109" t="n">
        <v>1025</v>
      </c>
      <c r="C1109" t="inlineStr">
        <is>
          <t>L-1520-155918680</t>
        </is>
      </c>
      <c r="D1109" t="inlineStr">
        <is>
          <t>994429207</t>
        </is>
      </c>
      <c r="E1109" t="inlineStr">
        <is>
          <t>Aal</t>
        </is>
      </c>
      <c r="F1109" t="inlineStr">
        <is>
          <t>https://portal.dnb.de/opac.htm?method=simpleSearch&amp;cqlMode=true&amp;query=idn%3D994429207</t>
        </is>
      </c>
      <c r="G1109" t="inlineStr">
        <is>
          <t>III 103, 1b</t>
        </is>
      </c>
      <c r="H1109" t="inlineStr">
        <is>
          <t>III 103, 1b</t>
        </is>
      </c>
      <c r="I1109" t="inlineStr"/>
      <c r="J1109" t="inlineStr"/>
      <c r="K1109" t="inlineStr">
        <is>
          <t>bis 35 cm</t>
        </is>
      </c>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is>
          <t>HD</t>
        </is>
      </c>
      <c r="AB1109" t="inlineStr"/>
      <c r="AC1109" t="inlineStr">
        <is>
          <t>x</t>
        </is>
      </c>
      <c r="AD1109" t="inlineStr">
        <is>
          <t>f</t>
        </is>
      </c>
      <c r="AE1109" t="inlineStr"/>
      <c r="AF1109" t="inlineStr"/>
      <c r="AG1109" t="inlineStr"/>
      <c r="AH1109" t="inlineStr"/>
      <c r="AI1109" t="inlineStr"/>
      <c r="AJ1109" t="inlineStr">
        <is>
          <t>Pa</t>
        </is>
      </c>
      <c r="AK1109" t="inlineStr"/>
      <c r="AL1109" t="inlineStr"/>
      <c r="AM1109" t="inlineStr"/>
      <c r="AN1109" t="inlineStr"/>
      <c r="AO1109" t="inlineStr"/>
      <c r="AP1109" t="inlineStr"/>
      <c r="AQ1109" t="inlineStr"/>
      <c r="AR1109" t="inlineStr"/>
      <c r="AS1109" t="inlineStr"/>
      <c r="AT1109" t="inlineStr"/>
      <c r="AU1109" t="inlineStr"/>
      <c r="AV1109" t="n">
        <v>4</v>
      </c>
      <c r="AW1109" t="inlineStr">
        <is>
          <t>x</t>
        </is>
      </c>
      <c r="AX1109" t="inlineStr">
        <is>
          <t>80</t>
        </is>
      </c>
      <c r="AY1109" t="inlineStr"/>
      <c r="AZ1109" t="inlineStr"/>
      <c r="BA1109" t="inlineStr"/>
      <c r="BB1109" t="inlineStr">
        <is>
          <t>n</t>
        </is>
      </c>
      <c r="BC1109" t="n">
        <v>0</v>
      </c>
      <c r="BD1109" t="inlineStr"/>
      <c r="BE1109" t="inlineStr">
        <is>
          <t>Gewebe</t>
        </is>
      </c>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c r="BV1109" t="inlineStr"/>
      <c r="BW1109" t="inlineStr"/>
      <c r="BX1109" t="inlineStr"/>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inlineStr"/>
      <c r="CP1109" t="inlineStr"/>
      <c r="CQ1109" t="inlineStr"/>
      <c r="CR1109" t="inlineStr"/>
      <c r="CS1109" t="inlineStr"/>
      <c r="CT1109" t="inlineStr"/>
      <c r="CU1109" t="inlineStr"/>
    </row>
    <row r="1110">
      <c r="A1110" t="b">
        <v>1</v>
      </c>
      <c r="B1110" t="n">
        <v>1023</v>
      </c>
      <c r="C1110" t="inlineStr">
        <is>
          <t>L-1520-175435847</t>
        </is>
      </c>
      <c r="D1110" t="inlineStr">
        <is>
          <t>1001711211</t>
        </is>
      </c>
      <c r="E1110" t="inlineStr">
        <is>
          <t>Aal</t>
        </is>
      </c>
      <c r="F1110" t="inlineStr">
        <is>
          <t>https://portal.dnb.de/opac.htm?method=simpleSearch&amp;cqlMode=true&amp;query=idn%3D1001711211</t>
        </is>
      </c>
      <c r="G1110" t="inlineStr">
        <is>
          <t>III 103, 1b (angebunden)</t>
        </is>
      </c>
      <c r="H1110" t="inlineStr">
        <is>
          <t>III 103, 1b</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n">
        <v>0</v>
      </c>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c r="BT1110" t="inlineStr"/>
      <c r="BU1110" t="inlineStr"/>
      <c r="BV1110" t="inlineStr"/>
      <c r="BW1110" t="inlineStr"/>
      <c r="BX1110" t="inlineStr"/>
      <c r="BY1110" t="inlineStr"/>
      <c r="BZ1110" t="inlineStr"/>
      <c r="CA1110" t="inlineStr"/>
      <c r="CB1110" t="inlineStr"/>
      <c r="CC1110" t="inlineStr"/>
      <c r="CD1110" t="inlineStr"/>
      <c r="CE1110" t="inlineStr"/>
      <c r="CF1110" t="inlineStr"/>
      <c r="CG1110" t="inlineStr"/>
      <c r="CH1110" t="inlineStr"/>
      <c r="CI1110" t="inlineStr"/>
      <c r="CJ1110" t="inlineStr"/>
      <c r="CK1110" t="inlineStr"/>
      <c r="CL1110" t="inlineStr"/>
      <c r="CM1110" t="inlineStr"/>
      <c r="CN1110" t="inlineStr"/>
      <c r="CO1110" t="inlineStr"/>
      <c r="CP1110" t="inlineStr"/>
      <c r="CQ1110" t="inlineStr"/>
      <c r="CR1110" t="inlineStr"/>
      <c r="CS1110" t="inlineStr"/>
      <c r="CT1110" t="inlineStr"/>
      <c r="CU1110" t="inlineStr"/>
    </row>
    <row r="1111">
      <c r="A1111" t="b">
        <v>1</v>
      </c>
      <c r="B1111" t="n">
        <v>1024</v>
      </c>
      <c r="C1111" t="inlineStr">
        <is>
          <t>L-1522-167626604</t>
        </is>
      </c>
      <c r="D1111" t="inlineStr">
        <is>
          <t>999153358</t>
        </is>
      </c>
      <c r="E1111" t="inlineStr">
        <is>
          <t>Aal</t>
        </is>
      </c>
      <c r="F1111" t="inlineStr">
        <is>
          <t>https://portal.dnb.de/opac.htm?method=simpleSearch&amp;cqlMode=true&amp;query=idn%3D999153358</t>
        </is>
      </c>
      <c r="G1111" t="inlineStr">
        <is>
          <t>III 103, 1b (angebunden)</t>
        </is>
      </c>
      <c r="H1111" t="inlineStr">
        <is>
          <t>III 103, 1b</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n">
        <v>0</v>
      </c>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c r="BT1111" t="inlineStr"/>
      <c r="BU1111" t="inlineStr"/>
      <c r="BV1111" t="inlineStr"/>
      <c r="BW1111" t="inlineStr"/>
      <c r="BX1111" t="inlineStr"/>
      <c r="BY1111" t="inlineStr"/>
      <c r="BZ1111" t="inlineStr"/>
      <c r="CA1111" t="inlineStr"/>
      <c r="CB1111" t="inlineStr"/>
      <c r="CC1111" t="inlineStr"/>
      <c r="CD1111" t="inlineStr"/>
      <c r="CE1111" t="inlineStr"/>
      <c r="CF1111" t="inlineStr"/>
      <c r="CG1111" t="inlineStr"/>
      <c r="CH1111" t="inlineStr"/>
      <c r="CI1111" t="inlineStr"/>
      <c r="CJ1111" t="inlineStr"/>
      <c r="CK1111" t="inlineStr"/>
      <c r="CL1111" t="inlineStr"/>
      <c r="CM1111" t="inlineStr"/>
      <c r="CN1111" t="inlineStr"/>
      <c r="CO1111" t="inlineStr"/>
      <c r="CP1111" t="inlineStr"/>
      <c r="CQ1111" t="inlineStr"/>
      <c r="CR1111" t="inlineStr"/>
      <c r="CS1111" t="inlineStr"/>
      <c r="CT1111" t="inlineStr"/>
      <c r="CU1111" t="inlineStr"/>
    </row>
    <row r="1112">
      <c r="A1112" t="b">
        <v>0</v>
      </c>
      <c r="B1112" t="n">
        <v>1016</v>
      </c>
      <c r="C1112" t="inlineStr">
        <is>
          <t>L-1516-169679969</t>
        </is>
      </c>
      <c r="D1112" t="inlineStr">
        <is>
          <t>999905414</t>
        </is>
      </c>
      <c r="E1112" t="inlineStr"/>
      <c r="F1112" t="inlineStr">
        <is>
          <t>https://portal.dnb.de/opac.htm?method=simpleSearch&amp;cqlMode=true&amp;query=idn%3D999905414</t>
        </is>
      </c>
      <c r="G1112" t="inlineStr">
        <is>
          <t>III 103, 2</t>
        </is>
      </c>
      <c r="H1112" t="inlineStr"/>
      <c r="I1112" t="inlineStr"/>
      <c r="J1112" t="inlineStr"/>
      <c r="K1112" t="inlineStr">
        <is>
          <t>bis 25 cm</t>
        </is>
      </c>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is>
          <t>HL</t>
        </is>
      </c>
      <c r="AB1112" t="inlineStr">
        <is>
          <t>x</t>
        </is>
      </c>
      <c r="AC1112" t="inlineStr"/>
      <c r="AD1112" t="inlineStr">
        <is>
          <t>h/E</t>
        </is>
      </c>
      <c r="AE1112" t="inlineStr"/>
      <c r="AF1112" t="inlineStr"/>
      <c r="AG1112" t="inlineStr"/>
      <c r="AH1112" t="inlineStr"/>
      <c r="AI1112" t="inlineStr"/>
      <c r="AJ1112" t="inlineStr">
        <is>
          <t>Pa</t>
        </is>
      </c>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is>
          <t>110</t>
        </is>
      </c>
      <c r="AY1112" t="inlineStr"/>
      <c r="AZ1112" t="inlineStr"/>
      <c r="BA1112" t="inlineStr"/>
      <c r="BB1112" t="inlineStr">
        <is>
          <t>n</t>
        </is>
      </c>
      <c r="BC1112" t="n">
        <v>0</v>
      </c>
      <c r="BD1112" t="inlineStr"/>
      <c r="BE1112" t="inlineStr"/>
      <c r="BF1112" t="inlineStr"/>
      <c r="BG1112" t="inlineStr">
        <is>
          <t>x</t>
        </is>
      </c>
      <c r="BH1112" t="inlineStr"/>
      <c r="BI1112" t="inlineStr"/>
      <c r="BJ1112" t="inlineStr"/>
      <c r="BK1112" t="inlineStr"/>
      <c r="BL1112" t="inlineStr"/>
      <c r="BM1112" t="inlineStr"/>
      <c r="BN1112" t="inlineStr"/>
      <c r="BO1112" t="inlineStr"/>
      <c r="BP1112" t="inlineStr"/>
      <c r="BQ1112" t="inlineStr"/>
      <c r="BR1112" t="inlineStr"/>
      <c r="BS1112" t="inlineStr"/>
      <c r="BT1112" t="inlineStr"/>
      <c r="BU1112" t="inlineStr"/>
      <c r="BV1112" t="inlineStr"/>
      <c r="BW1112" t="inlineStr"/>
      <c r="BX1112" t="inlineStr"/>
      <c r="BY1112" t="inlineStr"/>
      <c r="BZ1112" t="inlineStr"/>
      <c r="CA1112" t="inlineStr"/>
      <c r="CB1112" t="inlineStr"/>
      <c r="CC1112" t="inlineStr"/>
      <c r="CD1112" t="inlineStr"/>
      <c r="CE1112" t="inlineStr"/>
      <c r="CF1112" t="inlineStr"/>
      <c r="CG1112" t="inlineStr"/>
      <c r="CH1112" t="inlineStr"/>
      <c r="CI1112" t="inlineStr"/>
      <c r="CJ1112" t="inlineStr"/>
      <c r="CK1112" t="inlineStr"/>
      <c r="CL1112" t="inlineStr"/>
      <c r="CM1112" t="inlineStr"/>
      <c r="CN1112" t="inlineStr"/>
      <c r="CO1112" t="inlineStr"/>
      <c r="CP1112" t="inlineStr"/>
      <c r="CQ1112" t="inlineStr"/>
      <c r="CR1112" t="inlineStr"/>
      <c r="CS1112" t="inlineStr"/>
      <c r="CT1112" t="inlineStr"/>
      <c r="CU1112" t="inlineStr"/>
    </row>
    <row r="1113">
      <c r="A1113" t="b">
        <v>1</v>
      </c>
      <c r="B1113" t="inlineStr"/>
      <c r="C1113" t="inlineStr">
        <is>
          <t>L-1516-785386408</t>
        </is>
      </c>
      <c r="D1113" t="inlineStr">
        <is>
          <t>1263172806</t>
        </is>
      </c>
      <c r="E1113" t="inlineStr">
        <is>
          <t>Qd</t>
        </is>
      </c>
      <c r="F1113" t="inlineStr"/>
      <c r="G1113" t="inlineStr">
        <is>
          <t>III 103, 2</t>
        </is>
      </c>
      <c r="H1113" t="inlineStr">
        <is>
          <t>III 103, 2</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c r="BT1113" t="inlineStr"/>
      <c r="BU1113" t="inlineStr"/>
      <c r="BV1113" t="inlineStr"/>
      <c r="BW1113" t="inlineStr"/>
      <c r="BX1113" t="inlineStr"/>
      <c r="BY1113" t="inlineStr"/>
      <c r="BZ1113" t="inlineStr"/>
      <c r="CA1113" t="inlineStr"/>
      <c r="CB1113" t="inlineStr"/>
      <c r="CC1113" t="inlineStr"/>
      <c r="CD1113" t="inlineStr"/>
      <c r="CE1113" t="inlineStr"/>
      <c r="CF1113" t="inlineStr"/>
      <c r="CG1113" t="inlineStr"/>
      <c r="CH1113" t="inlineStr"/>
      <c r="CI1113" t="inlineStr"/>
      <c r="CJ1113" t="inlineStr"/>
      <c r="CK1113" t="inlineStr"/>
      <c r="CL1113" t="inlineStr"/>
      <c r="CM1113" t="inlineStr"/>
      <c r="CN1113" t="inlineStr"/>
      <c r="CO1113" t="inlineStr"/>
      <c r="CP1113" t="inlineStr"/>
      <c r="CQ1113" t="inlineStr"/>
      <c r="CR1113" t="inlineStr"/>
      <c r="CS1113" t="inlineStr"/>
      <c r="CT1113" t="inlineStr"/>
      <c r="CU1113" t="inlineStr"/>
    </row>
    <row r="1114">
      <c r="A1114" t="b">
        <v>0</v>
      </c>
      <c r="B1114" t="n">
        <v>1026</v>
      </c>
      <c r="C1114" t="inlineStr">
        <is>
          <t>L-1880-161836186</t>
        </is>
      </c>
      <c r="D1114" t="inlineStr">
        <is>
          <t>996175946</t>
        </is>
      </c>
      <c r="E1114" t="inlineStr"/>
      <c r="F1114" t="inlineStr">
        <is>
          <t>https://portal.dnb.de/opac.htm?method=simpleSearch&amp;cqlMode=true&amp;query=idn%3D996175946</t>
        </is>
      </c>
      <c r="G1114" t="inlineStr">
        <is>
          <t>III 103, 2 (2. angebundenes Werk)</t>
        </is>
      </c>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n">
        <v>0</v>
      </c>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c r="BU1114" t="inlineStr"/>
      <c r="BV1114" t="inlineStr"/>
      <c r="BW1114" t="inlineStr"/>
      <c r="BX1114" t="inlineStr"/>
      <c r="BY1114" t="inlineStr"/>
      <c r="BZ1114" t="inlineStr"/>
      <c r="CA1114" t="inlineStr"/>
      <c r="CB1114" t="inlineStr"/>
      <c r="CC1114" t="inlineStr"/>
      <c r="CD1114" t="inlineStr"/>
      <c r="CE1114" t="inlineStr"/>
      <c r="CF1114" t="inlineStr"/>
      <c r="CG1114" t="inlineStr"/>
      <c r="CH1114" t="inlineStr"/>
      <c r="CI1114" t="inlineStr"/>
      <c r="CJ1114" t="inlineStr"/>
      <c r="CK1114" t="inlineStr"/>
      <c r="CL1114" t="inlineStr"/>
      <c r="CM1114" t="inlineStr"/>
      <c r="CN1114" t="inlineStr"/>
      <c r="CO1114" t="inlineStr"/>
      <c r="CP1114" t="inlineStr"/>
      <c r="CQ1114" t="inlineStr"/>
      <c r="CR1114" t="inlineStr"/>
      <c r="CS1114" t="inlineStr"/>
      <c r="CT1114" t="inlineStr"/>
      <c r="CU1114" t="inlineStr"/>
    </row>
    <row r="1115">
      <c r="A1115" t="b">
        <v>1</v>
      </c>
      <c r="B1115" t="n">
        <v>1027</v>
      </c>
      <c r="C1115" t="inlineStr">
        <is>
          <t>L-1522-167210017</t>
        </is>
      </c>
      <c r="D1115" t="inlineStr">
        <is>
          <t>998925993</t>
        </is>
      </c>
      <c r="E1115" t="inlineStr">
        <is>
          <t>Aal</t>
        </is>
      </c>
      <c r="F1115" t="inlineStr">
        <is>
          <t>https://portal.dnb.de/opac.htm?method=simpleSearch&amp;cqlMode=true&amp;query=idn%3D998925993</t>
        </is>
      </c>
      <c r="G1115" t="inlineStr">
        <is>
          <t>III 103, 2 a</t>
        </is>
      </c>
      <c r="H1115" t="inlineStr">
        <is>
          <t>III 103, 2 a</t>
        </is>
      </c>
      <c r="I1115" t="inlineStr"/>
      <c r="J1115" t="inlineStr"/>
      <c r="K1115" t="inlineStr">
        <is>
          <t>bis 25 cm</t>
        </is>
      </c>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is>
          <t>Br</t>
        </is>
      </c>
      <c r="AB1115" t="inlineStr"/>
      <c r="AC1115" t="inlineStr">
        <is>
          <t>x</t>
        </is>
      </c>
      <c r="AD1115" t="inlineStr">
        <is>
          <t>f</t>
        </is>
      </c>
      <c r="AE1115" t="inlineStr"/>
      <c r="AF1115" t="inlineStr"/>
      <c r="AG1115" t="inlineStr"/>
      <c r="AH1115" t="inlineStr"/>
      <c r="AI1115" t="inlineStr"/>
      <c r="AJ1115" t="inlineStr">
        <is>
          <t>Pa</t>
        </is>
      </c>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is>
          <t>nur 110</t>
        </is>
      </c>
      <c r="AY1115" t="inlineStr"/>
      <c r="AZ1115" t="inlineStr"/>
      <c r="BA1115" t="inlineStr"/>
      <c r="BB1115" t="inlineStr">
        <is>
          <t>n</t>
        </is>
      </c>
      <c r="BC1115" t="n">
        <v>0</v>
      </c>
      <c r="BD1115" t="inlineStr"/>
      <c r="BE1115" t="inlineStr"/>
      <c r="BF1115" t="inlineStr"/>
      <c r="BG1115" t="inlineStr"/>
      <c r="BH1115" t="inlineStr">
        <is>
          <t>x (Leder)</t>
        </is>
      </c>
      <c r="BI1115" t="inlineStr"/>
      <c r="BJ1115" t="inlineStr"/>
      <c r="BK1115" t="inlineStr">
        <is>
          <t>Broschur in Ledermappe</t>
        </is>
      </c>
      <c r="BL1115" t="inlineStr">
        <is>
          <t>x nur 110</t>
        </is>
      </c>
      <c r="BM1115" t="inlineStr"/>
      <c r="BN1115" t="inlineStr"/>
      <c r="BO1115" t="inlineStr"/>
      <c r="BP1115" t="inlineStr"/>
      <c r="BQ1115" t="inlineStr"/>
      <c r="BR1115" t="inlineStr"/>
      <c r="BS1115" t="inlineStr"/>
      <c r="BT1115" t="inlineStr"/>
      <c r="BU1115" t="inlineStr"/>
      <c r="BV1115" t="inlineStr"/>
      <c r="BW1115" t="inlineStr"/>
      <c r="BX1115" t="inlineStr"/>
      <c r="BY1115" t="inlineStr"/>
      <c r="BZ1115" t="inlineStr"/>
      <c r="CA1115" t="inlineStr"/>
      <c r="CB1115" t="inlineStr"/>
      <c r="CC1115" t="inlineStr"/>
      <c r="CD1115" t="inlineStr"/>
      <c r="CE1115" t="inlineStr"/>
      <c r="CF1115" t="inlineStr"/>
      <c r="CG1115" t="inlineStr"/>
      <c r="CH1115" t="inlineStr"/>
      <c r="CI1115" t="inlineStr"/>
      <c r="CJ1115" t="inlineStr"/>
      <c r="CK1115" t="inlineStr"/>
      <c r="CL1115" t="inlineStr"/>
      <c r="CM1115" t="inlineStr"/>
      <c r="CN1115" t="inlineStr"/>
      <c r="CO1115" t="inlineStr"/>
      <c r="CP1115" t="inlineStr"/>
      <c r="CQ1115" t="inlineStr"/>
      <c r="CR1115" t="inlineStr"/>
      <c r="CS1115" t="inlineStr"/>
      <c r="CT1115" t="inlineStr"/>
      <c r="CU1115" t="inlineStr"/>
    </row>
    <row r="1116">
      <c r="A1116" t="b">
        <v>1</v>
      </c>
      <c r="B1116" t="n">
        <v>1017</v>
      </c>
      <c r="C1116" t="inlineStr">
        <is>
          <t>L-1539-315490756</t>
        </is>
      </c>
      <c r="D1116" t="inlineStr">
        <is>
          <t>1066960240</t>
        </is>
      </c>
      <c r="E1116" t="inlineStr">
        <is>
          <t>Aaf</t>
        </is>
      </c>
      <c r="F1116" t="inlineStr">
        <is>
          <t>https://portal.dnb.de/opac.htm?method=simpleSearch&amp;cqlMode=true&amp;query=idn%3D1066960240</t>
        </is>
      </c>
      <c r="G1116" t="inlineStr">
        <is>
          <t>III 103, 3</t>
        </is>
      </c>
      <c r="H1116" t="inlineStr">
        <is>
          <t>III 103, 3</t>
        </is>
      </c>
      <c r="I1116" t="inlineStr"/>
      <c r="J1116" t="inlineStr"/>
      <c r="K1116" t="inlineStr">
        <is>
          <t>bis 25 cm</t>
        </is>
      </c>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is>
          <t>G</t>
        </is>
      </c>
      <c r="AB1116" t="inlineStr">
        <is>
          <t>x</t>
        </is>
      </c>
      <c r="AC1116" t="inlineStr"/>
      <c r="AD1116" t="inlineStr">
        <is>
          <t>h/E</t>
        </is>
      </c>
      <c r="AE1116" t="inlineStr"/>
      <c r="AF1116" t="inlineStr"/>
      <c r="AG1116" t="inlineStr"/>
      <c r="AH1116" t="inlineStr"/>
      <c r="AI1116" t="inlineStr"/>
      <c r="AJ1116" t="inlineStr">
        <is>
          <t>Pa</t>
        </is>
      </c>
      <c r="AK1116" t="inlineStr">
        <is>
          <t>x</t>
        </is>
      </c>
      <c r="AL1116" t="inlineStr"/>
      <c r="AM1116" t="inlineStr"/>
      <c r="AN1116" t="inlineStr"/>
      <c r="AO1116" t="inlineStr"/>
      <c r="AP1116" t="inlineStr"/>
      <c r="AQ1116" t="inlineStr"/>
      <c r="AR1116" t="inlineStr"/>
      <c r="AS1116" t="inlineStr"/>
      <c r="AT1116" t="inlineStr"/>
      <c r="AU1116" t="inlineStr"/>
      <c r="AV1116" t="inlineStr"/>
      <c r="AW1116" t="inlineStr"/>
      <c r="AX1116" t="inlineStr">
        <is>
          <t>110</t>
        </is>
      </c>
      <c r="AY1116" t="inlineStr"/>
      <c r="AZ1116" t="inlineStr"/>
      <c r="BA1116" t="inlineStr"/>
      <c r="BB1116" t="inlineStr">
        <is>
          <t>n</t>
        </is>
      </c>
      <c r="BC1116" t="n">
        <v>0</v>
      </c>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c r="BT1116" t="inlineStr"/>
      <c r="BU1116" t="inlineStr"/>
      <c r="BV1116" t="inlineStr"/>
      <c r="BW1116" t="inlineStr"/>
      <c r="BX1116" t="inlineStr"/>
      <c r="BY1116" t="inlineStr"/>
      <c r="BZ1116" t="inlineStr"/>
      <c r="CA1116" t="inlineStr"/>
      <c r="CB1116" t="inlineStr"/>
      <c r="CC1116" t="inlineStr"/>
      <c r="CD1116" t="inlineStr"/>
      <c r="CE1116" t="inlineStr"/>
      <c r="CF1116" t="inlineStr"/>
      <c r="CG1116" t="inlineStr"/>
      <c r="CH1116" t="inlineStr"/>
      <c r="CI1116" t="inlineStr"/>
      <c r="CJ1116" t="inlineStr"/>
      <c r="CK1116" t="inlineStr"/>
      <c r="CL1116" t="inlineStr"/>
      <c r="CM1116" t="inlineStr"/>
      <c r="CN1116" t="inlineStr"/>
      <c r="CO1116" t="inlineStr"/>
      <c r="CP1116" t="inlineStr"/>
      <c r="CQ1116" t="inlineStr"/>
      <c r="CR1116" t="inlineStr"/>
      <c r="CS1116" t="inlineStr"/>
      <c r="CT1116" t="inlineStr"/>
      <c r="CU1116" t="inlineStr"/>
    </row>
    <row r="1117">
      <c r="A1117" t="b">
        <v>1</v>
      </c>
      <c r="B1117" t="n">
        <v>1018</v>
      </c>
      <c r="C1117" t="inlineStr">
        <is>
          <t>L-1554-155912364</t>
        </is>
      </c>
      <c r="D1117" t="inlineStr">
        <is>
          <t>994422938</t>
        </is>
      </c>
      <c r="E1117" t="inlineStr">
        <is>
          <t>Aal</t>
        </is>
      </c>
      <c r="F1117" t="inlineStr">
        <is>
          <t>https://portal.dnb.de/opac.htm?method=simpleSearch&amp;cqlMode=true&amp;query=idn%3D994422938</t>
        </is>
      </c>
      <c r="G1117" t="inlineStr">
        <is>
          <t>III 103, 4</t>
        </is>
      </c>
      <c r="H1117" t="inlineStr">
        <is>
          <t>III 103, 4</t>
        </is>
      </c>
      <c r="I1117" t="inlineStr"/>
      <c r="J1117" t="inlineStr"/>
      <c r="K1117" t="inlineStr">
        <is>
          <t>bis 25 cm</t>
        </is>
      </c>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is>
          <t>G</t>
        </is>
      </c>
      <c r="AB1117" t="inlineStr"/>
      <c r="AC1117" t="inlineStr"/>
      <c r="AD1117" t="inlineStr">
        <is>
          <t>h/E</t>
        </is>
      </c>
      <c r="AE1117" t="inlineStr"/>
      <c r="AF1117" t="inlineStr"/>
      <c r="AG1117" t="inlineStr"/>
      <c r="AH1117" t="inlineStr"/>
      <c r="AI1117" t="inlineStr"/>
      <c r="AJ1117" t="inlineStr">
        <is>
          <t>Pa</t>
        </is>
      </c>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is>
          <t>110</t>
        </is>
      </c>
      <c r="AY1117" t="inlineStr"/>
      <c r="AZ1117" t="inlineStr"/>
      <c r="BA1117" t="inlineStr"/>
      <c r="BB1117" t="inlineStr">
        <is>
          <t>n</t>
        </is>
      </c>
      <c r="BC1117" t="n">
        <v>0</v>
      </c>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c r="BS1117" t="inlineStr"/>
      <c r="BT1117" t="inlineStr"/>
      <c r="BU1117" t="inlineStr"/>
      <c r="BV1117" t="inlineStr"/>
      <c r="BW1117" t="inlineStr"/>
      <c r="BX1117" t="inlineStr"/>
      <c r="BY1117" t="inlineStr"/>
      <c r="BZ1117" t="inlineStr"/>
      <c r="CA1117" t="inlineStr"/>
      <c r="CB1117" t="inlineStr"/>
      <c r="CC1117" t="inlineStr"/>
      <c r="CD1117" t="inlineStr"/>
      <c r="CE1117" t="inlineStr"/>
      <c r="CF1117" t="inlineStr"/>
      <c r="CG1117" t="inlineStr"/>
      <c r="CH1117" t="inlineStr"/>
      <c r="CI1117" t="inlineStr"/>
      <c r="CJ1117" t="inlineStr"/>
      <c r="CK1117" t="inlineStr"/>
      <c r="CL1117" t="inlineStr"/>
      <c r="CM1117" t="inlineStr"/>
      <c r="CN1117" t="inlineStr"/>
      <c r="CO1117" t="inlineStr"/>
      <c r="CP1117" t="inlineStr"/>
      <c r="CQ1117" t="inlineStr"/>
      <c r="CR1117" t="inlineStr"/>
      <c r="CS1117" t="inlineStr"/>
      <c r="CT1117" t="inlineStr"/>
      <c r="CU1117" t="inlineStr"/>
    </row>
    <row r="1118">
      <c r="A1118" t="b">
        <v>1</v>
      </c>
      <c r="B1118" t="n">
        <v>1019</v>
      </c>
      <c r="C1118" t="inlineStr">
        <is>
          <t>L-1555-177026413</t>
        </is>
      </c>
      <c r="D1118" t="inlineStr">
        <is>
          <t>1002324033</t>
        </is>
      </c>
      <c r="E1118" t="inlineStr">
        <is>
          <t>Aal</t>
        </is>
      </c>
      <c r="F1118" t="inlineStr">
        <is>
          <t>https://portal.dnb.de/opac.htm?method=simpleSearch&amp;cqlMode=true&amp;query=idn%3D1002324033</t>
        </is>
      </c>
      <c r="G1118" t="inlineStr">
        <is>
          <t>III 103, 5</t>
        </is>
      </c>
      <c r="H1118" t="inlineStr">
        <is>
          <t>III 103, 5</t>
        </is>
      </c>
      <c r="I1118" t="inlineStr"/>
      <c r="J1118" t="inlineStr"/>
      <c r="K1118" t="inlineStr">
        <is>
          <t>bis 25 cm</t>
        </is>
      </c>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is>
          <t>L</t>
        </is>
      </c>
      <c r="AB1118" t="inlineStr"/>
      <c r="AC1118" t="inlineStr"/>
      <c r="AD1118" t="inlineStr">
        <is>
          <t>f</t>
        </is>
      </c>
      <c r="AE1118" t="inlineStr"/>
      <c r="AF1118" t="inlineStr"/>
      <c r="AG1118" t="inlineStr">
        <is>
          <t>x</t>
        </is>
      </c>
      <c r="AH1118" t="inlineStr"/>
      <c r="AI1118" t="inlineStr"/>
      <c r="AJ1118" t="inlineStr">
        <is>
          <t>Pa</t>
        </is>
      </c>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is>
          <t>max 110</t>
        </is>
      </c>
      <c r="AY1118" t="inlineStr"/>
      <c r="AZ1118" t="inlineStr"/>
      <c r="BA1118" t="inlineStr"/>
      <c r="BB1118" t="inlineStr">
        <is>
          <t>n</t>
        </is>
      </c>
      <c r="BC1118" t="n">
        <v>0</v>
      </c>
      <c r="BD1118" t="inlineStr"/>
      <c r="BE1118" t="inlineStr"/>
      <c r="BF1118" t="inlineStr"/>
      <c r="BG1118" t="inlineStr"/>
      <c r="BH1118" t="inlineStr">
        <is>
          <t>x</t>
        </is>
      </c>
      <c r="BI1118" t="inlineStr"/>
      <c r="BJ1118" t="inlineStr"/>
      <c r="BK1118" t="inlineStr">
        <is>
          <t>einige Einlagen inneliegend</t>
        </is>
      </c>
      <c r="BL1118" t="inlineStr"/>
      <c r="BM1118" t="inlineStr"/>
      <c r="BN1118" t="inlineStr"/>
      <c r="BO1118" t="inlineStr"/>
      <c r="BP1118" t="inlineStr"/>
      <c r="BQ1118" t="inlineStr"/>
      <c r="BR1118" t="inlineStr"/>
      <c r="BS1118" t="inlineStr"/>
      <c r="BT1118" t="inlineStr"/>
      <c r="BU1118" t="inlineStr"/>
      <c r="BV1118" t="inlineStr"/>
      <c r="BW1118" t="inlineStr"/>
      <c r="BX1118" t="inlineStr"/>
      <c r="BY1118" t="inlineStr"/>
      <c r="BZ1118" t="inlineStr"/>
      <c r="CA1118" t="inlineStr"/>
      <c r="CB1118" t="inlineStr"/>
      <c r="CC1118" t="inlineStr"/>
      <c r="CD1118" t="inlineStr"/>
      <c r="CE1118" t="inlineStr"/>
      <c r="CF1118" t="inlineStr"/>
      <c r="CG1118" t="inlineStr"/>
      <c r="CH1118" t="inlineStr"/>
      <c r="CI1118" t="inlineStr"/>
      <c r="CJ1118" t="inlineStr"/>
      <c r="CK1118" t="inlineStr"/>
      <c r="CL1118" t="inlineStr"/>
      <c r="CM1118" t="inlineStr"/>
      <c r="CN1118" t="inlineStr"/>
      <c r="CO1118" t="inlineStr"/>
      <c r="CP1118" t="inlineStr"/>
      <c r="CQ1118" t="inlineStr"/>
      <c r="CR1118" t="inlineStr"/>
      <c r="CS1118" t="inlineStr"/>
      <c r="CT1118" t="inlineStr"/>
      <c r="CU1118" t="inlineStr"/>
    </row>
    <row r="1119">
      <c r="A1119" t="b">
        <v>1</v>
      </c>
      <c r="B1119" t="n">
        <v>1028</v>
      </c>
      <c r="C1119" t="inlineStr">
        <is>
          <t>L-1504-154448257</t>
        </is>
      </c>
      <c r="D1119" t="inlineStr">
        <is>
          <t>994060793</t>
        </is>
      </c>
      <c r="E1119" t="inlineStr">
        <is>
          <t>Aal</t>
        </is>
      </c>
      <c r="F1119" t="inlineStr">
        <is>
          <t>https://portal.dnb.de/opac.htm?method=simpleSearch&amp;cqlMode=true&amp;query=idn%3D994060793</t>
        </is>
      </c>
      <c r="G1119" t="inlineStr">
        <is>
          <t>III 104, 1</t>
        </is>
      </c>
      <c r="H1119" t="inlineStr">
        <is>
          <t>III 104, 1</t>
        </is>
      </c>
      <c r="I1119" t="inlineStr"/>
      <c r="J1119" t="inlineStr"/>
      <c r="K1119" t="inlineStr">
        <is>
          <t>bis 25 cm</t>
        </is>
      </c>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is>
          <t>HPg</t>
        </is>
      </c>
      <c r="AB1119" t="inlineStr"/>
      <c r="AC1119" t="inlineStr"/>
      <c r="AD1119" t="inlineStr">
        <is>
          <t>h/E</t>
        </is>
      </c>
      <c r="AE1119" t="inlineStr"/>
      <c r="AF1119" t="inlineStr"/>
      <c r="AG1119" t="inlineStr"/>
      <c r="AH1119" t="inlineStr"/>
      <c r="AI1119" t="inlineStr"/>
      <c r="AJ1119" t="inlineStr">
        <is>
          <t>Pa</t>
        </is>
      </c>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is>
          <t>110</t>
        </is>
      </c>
      <c r="AY1119" t="inlineStr"/>
      <c r="AZ1119" t="inlineStr"/>
      <c r="BA1119" t="inlineStr"/>
      <c r="BB1119" t="inlineStr">
        <is>
          <t>n</t>
        </is>
      </c>
      <c r="BC1119" t="n">
        <v>0</v>
      </c>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c r="BT1119" t="inlineStr"/>
      <c r="BU1119" t="inlineStr"/>
      <c r="BV1119" t="inlineStr"/>
      <c r="BW1119" t="inlineStr"/>
      <c r="BX1119" t="inlineStr"/>
      <c r="BY1119" t="inlineStr"/>
      <c r="BZ1119" t="inlineStr"/>
      <c r="CA1119" t="inlineStr"/>
      <c r="CB1119" t="inlineStr"/>
      <c r="CC1119" t="inlineStr"/>
      <c r="CD1119" t="inlineStr"/>
      <c r="CE1119" t="inlineStr"/>
      <c r="CF1119" t="inlineStr"/>
      <c r="CG1119" t="inlineStr"/>
      <c r="CH1119" t="inlineStr"/>
      <c r="CI1119" t="inlineStr"/>
      <c r="CJ1119" t="inlineStr"/>
      <c r="CK1119" t="inlineStr"/>
      <c r="CL1119" t="inlineStr"/>
      <c r="CM1119" t="inlineStr"/>
      <c r="CN1119" t="inlineStr"/>
      <c r="CO1119" t="inlineStr"/>
      <c r="CP1119" t="inlineStr"/>
      <c r="CQ1119" t="inlineStr"/>
      <c r="CR1119" t="inlineStr"/>
      <c r="CS1119" t="inlineStr"/>
      <c r="CT1119" t="inlineStr"/>
      <c r="CU1119" t="inlineStr"/>
    </row>
    <row r="1120">
      <c r="A1120" t="b">
        <v>0</v>
      </c>
      <c r="B1120" t="n">
        <v>1029</v>
      </c>
      <c r="C1120" t="inlineStr">
        <is>
          <t>L-1504-315493054</t>
        </is>
      </c>
      <c r="D1120" t="inlineStr">
        <is>
          <t>1066962723</t>
        </is>
      </c>
      <c r="E1120" t="inlineStr"/>
      <c r="F1120" t="inlineStr">
        <is>
          <t>https://portal.dnb.de/opac.htm?method=simpleSearch&amp;cqlMode=true&amp;query=idn%3D1066962723</t>
        </is>
      </c>
      <c r="G1120" t="inlineStr">
        <is>
          <t>III 104, 2</t>
        </is>
      </c>
      <c r="H1120" t="inlineStr"/>
      <c r="I1120" t="inlineStr"/>
      <c r="J1120" t="inlineStr"/>
      <c r="K1120" t="inlineStr">
        <is>
          <t>bis 35 cm</t>
        </is>
      </c>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is>
          <t>HL</t>
        </is>
      </c>
      <c r="AB1120" t="inlineStr">
        <is>
          <t>x</t>
        </is>
      </c>
      <c r="AC1120" t="inlineStr"/>
      <c r="AD1120" t="inlineStr">
        <is>
          <t>h/E</t>
        </is>
      </c>
      <c r="AE1120" t="inlineStr"/>
      <c r="AF1120" t="inlineStr"/>
      <c r="AG1120" t="inlineStr"/>
      <c r="AH1120" t="inlineStr"/>
      <c r="AI1120" t="inlineStr"/>
      <c r="AJ1120" t="inlineStr">
        <is>
          <t>Pa</t>
        </is>
      </c>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is>
          <t>60</t>
        </is>
      </c>
      <c r="AY1120" t="inlineStr"/>
      <c r="AZ1120" t="inlineStr"/>
      <c r="BA1120" t="inlineStr"/>
      <c r="BB1120" t="inlineStr">
        <is>
          <t>n</t>
        </is>
      </c>
      <c r="BC1120" t="n">
        <v>0</v>
      </c>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c r="BT1120" t="inlineStr"/>
      <c r="BU1120" t="inlineStr"/>
      <c r="BV1120" t="inlineStr"/>
      <c r="BW1120" t="inlineStr"/>
      <c r="BX1120" t="inlineStr"/>
      <c r="BY1120" t="inlineStr"/>
      <c r="BZ1120" t="inlineStr"/>
      <c r="CA1120" t="inlineStr"/>
      <c r="CB1120" t="inlineStr"/>
      <c r="CC1120" t="inlineStr"/>
      <c r="CD1120" t="inlineStr"/>
      <c r="CE1120" t="inlineStr"/>
      <c r="CF1120" t="inlineStr"/>
      <c r="CG1120" t="inlineStr"/>
      <c r="CH1120" t="inlineStr"/>
      <c r="CI1120" t="inlineStr"/>
      <c r="CJ1120" t="inlineStr"/>
      <c r="CK1120" t="inlineStr"/>
      <c r="CL1120" t="inlineStr"/>
      <c r="CM1120" t="inlineStr"/>
      <c r="CN1120" t="inlineStr"/>
      <c r="CO1120" t="inlineStr"/>
      <c r="CP1120" t="inlineStr"/>
      <c r="CQ1120" t="inlineStr"/>
      <c r="CR1120" t="inlineStr"/>
      <c r="CS1120" t="inlineStr"/>
      <c r="CT1120" t="inlineStr"/>
      <c r="CU1120" t="inlineStr"/>
    </row>
    <row r="1121">
      <c r="A1121" t="b">
        <v>1</v>
      </c>
      <c r="B1121" t="inlineStr"/>
      <c r="C1121" t="inlineStr">
        <is>
          <t>L-9999-414832833</t>
        </is>
      </c>
      <c r="D1121" t="inlineStr">
        <is>
          <t>1138315893</t>
        </is>
      </c>
      <c r="E1121" t="inlineStr">
        <is>
          <t>Qd</t>
        </is>
      </c>
      <c r="F1121" t="inlineStr"/>
      <c r="G1121" t="inlineStr">
        <is>
          <t>III 104, 2</t>
        </is>
      </c>
      <c r="H1121" t="inlineStr">
        <is>
          <t>III 104, 2</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c r="BT1121" t="inlineStr"/>
      <c r="BU1121" t="inlineStr"/>
      <c r="BV1121" t="inlineStr"/>
      <c r="BW1121" t="inlineStr"/>
      <c r="BX1121" t="inlineStr"/>
      <c r="BY1121" t="inlineStr"/>
      <c r="BZ1121" t="inlineStr"/>
      <c r="CA1121" t="inlineStr"/>
      <c r="CB1121" t="inlineStr"/>
      <c r="CC1121" t="inlineStr"/>
      <c r="CD1121" t="inlineStr"/>
      <c r="CE1121" t="inlineStr"/>
      <c r="CF1121" t="inlineStr"/>
      <c r="CG1121" t="inlineStr"/>
      <c r="CH1121" t="inlineStr"/>
      <c r="CI1121" t="inlineStr"/>
      <c r="CJ1121" t="inlineStr"/>
      <c r="CK1121" t="inlineStr"/>
      <c r="CL1121" t="inlineStr"/>
      <c r="CM1121" t="inlineStr"/>
      <c r="CN1121" t="inlineStr"/>
      <c r="CO1121" t="inlineStr"/>
      <c r="CP1121" t="inlineStr"/>
      <c r="CQ1121" t="inlineStr"/>
      <c r="CR1121" t="inlineStr"/>
      <c r="CS1121" t="inlineStr"/>
      <c r="CT1121" t="inlineStr"/>
      <c r="CU1121" t="inlineStr"/>
    </row>
    <row r="1122">
      <c r="A1122" t="b">
        <v>0</v>
      </c>
      <c r="B1122" t="n">
        <v>1086</v>
      </c>
      <c r="C1122" t="inlineStr">
        <is>
          <t>L-1506-679691367</t>
        </is>
      </c>
      <c r="D1122" t="inlineStr">
        <is>
          <t>1211522628</t>
        </is>
      </c>
      <c r="E1122" t="inlineStr"/>
      <c r="F1122" t="inlineStr">
        <is>
          <t>https://portal.dnb.de/opac.htm?method=simpleSearch&amp;cqlMode=true&amp;query=idn%3D1211522628</t>
        </is>
      </c>
      <c r="G1122" t="inlineStr">
        <is>
          <t>III 104, 2 (1. angebundenes Werk)</t>
        </is>
      </c>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n">
        <v>0</v>
      </c>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c r="BT1122" t="inlineStr"/>
      <c r="BU1122" t="inlineStr"/>
      <c r="BV1122" t="inlineStr"/>
      <c r="BW1122" t="inlineStr"/>
      <c r="BX1122" t="inlineStr"/>
      <c r="BY1122" t="inlineStr"/>
      <c r="BZ1122" t="inlineStr"/>
      <c r="CA1122" t="inlineStr"/>
      <c r="CB1122" t="inlineStr"/>
      <c r="CC1122" t="inlineStr"/>
      <c r="CD1122" t="inlineStr"/>
      <c r="CE1122" t="inlineStr"/>
      <c r="CF1122" t="inlineStr"/>
      <c r="CG1122" t="inlineStr"/>
      <c r="CH1122" t="inlineStr"/>
      <c r="CI1122" t="inlineStr"/>
      <c r="CJ1122" t="inlineStr"/>
      <c r="CK1122" t="inlineStr"/>
      <c r="CL1122" t="inlineStr"/>
      <c r="CM1122" t="inlineStr"/>
      <c r="CN1122" t="inlineStr"/>
      <c r="CO1122" t="inlineStr"/>
      <c r="CP1122" t="inlineStr"/>
      <c r="CQ1122" t="inlineStr"/>
      <c r="CR1122" t="inlineStr"/>
      <c r="CS1122" t="inlineStr"/>
      <c r="CT1122" t="inlineStr"/>
      <c r="CU1122" t="inlineStr"/>
    </row>
    <row r="1123">
      <c r="A1123" t="b">
        <v>1</v>
      </c>
      <c r="B1123" t="n">
        <v>1030</v>
      </c>
      <c r="C1123" t="inlineStr">
        <is>
          <t>L-1508-315487321</t>
        </is>
      </c>
      <c r="D1123" t="inlineStr">
        <is>
          <t>1066956685</t>
        </is>
      </c>
      <c r="E1123" t="inlineStr">
        <is>
          <t>Aaf</t>
        </is>
      </c>
      <c r="F1123" t="inlineStr">
        <is>
          <t>https://portal.dnb.de/opac.htm?method=simpleSearch&amp;cqlMode=true&amp;query=idn%3D1066956685</t>
        </is>
      </c>
      <c r="G1123" t="inlineStr">
        <is>
          <t>III 104, 3</t>
        </is>
      </c>
      <c r="H1123" t="inlineStr">
        <is>
          <t>III 104, 3</t>
        </is>
      </c>
      <c r="I1123" t="inlineStr"/>
      <c r="J1123" t="inlineStr"/>
      <c r="K1123" t="inlineStr">
        <is>
          <t>bis 25 cm</t>
        </is>
      </c>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is>
          <t>Pa</t>
        </is>
      </c>
      <c r="AB1123" t="inlineStr"/>
      <c r="AC1123" t="inlineStr"/>
      <c r="AD1123" t="inlineStr">
        <is>
          <t>h/E</t>
        </is>
      </c>
      <c r="AE1123" t="inlineStr"/>
      <c r="AF1123" t="inlineStr"/>
      <c r="AG1123" t="inlineStr"/>
      <c r="AH1123" t="inlineStr"/>
      <c r="AI1123" t="inlineStr"/>
      <c r="AJ1123" t="inlineStr">
        <is>
          <t>Pa</t>
        </is>
      </c>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is>
          <t>110</t>
        </is>
      </c>
      <c r="AY1123" t="inlineStr"/>
      <c r="AZ1123" t="inlineStr"/>
      <c r="BA1123" t="inlineStr"/>
      <c r="BB1123" t="inlineStr">
        <is>
          <t>n</t>
        </is>
      </c>
      <c r="BC1123" t="n">
        <v>0</v>
      </c>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c r="BT1123" t="inlineStr"/>
      <c r="BU1123" t="inlineStr"/>
      <c r="BV1123" t="inlineStr"/>
      <c r="BW1123" t="inlineStr"/>
      <c r="BX1123" t="inlineStr"/>
      <c r="BY1123" t="inlineStr"/>
      <c r="BZ1123" t="inlineStr"/>
      <c r="CA1123" t="inlineStr"/>
      <c r="CB1123" t="inlineStr"/>
      <c r="CC1123" t="inlineStr"/>
      <c r="CD1123" t="inlineStr"/>
      <c r="CE1123" t="inlineStr"/>
      <c r="CF1123" t="inlineStr"/>
      <c r="CG1123" t="inlineStr"/>
      <c r="CH1123" t="inlineStr"/>
      <c r="CI1123" t="inlineStr"/>
      <c r="CJ1123" t="inlineStr"/>
      <c r="CK1123" t="inlineStr"/>
      <c r="CL1123" t="inlineStr"/>
      <c r="CM1123" t="inlineStr"/>
      <c r="CN1123" t="inlineStr"/>
      <c r="CO1123" t="inlineStr"/>
      <c r="CP1123" t="inlineStr"/>
      <c r="CQ1123" t="inlineStr"/>
      <c r="CR1123" t="inlineStr"/>
      <c r="CS1123" t="inlineStr"/>
      <c r="CT1123" t="inlineStr"/>
      <c r="CU1123" t="inlineStr"/>
    </row>
    <row r="1124">
      <c r="A1124" t="b">
        <v>0</v>
      </c>
      <c r="B1124" t="inlineStr"/>
      <c r="C1124" t="inlineStr"/>
      <c r="D1124" t="inlineStr"/>
      <c r="E1124" t="inlineStr"/>
      <c r="F1124" t="inlineStr"/>
      <c r="G1124" t="inlineStr">
        <is>
          <t>III 104, 4</t>
        </is>
      </c>
      <c r="H1124" t="inlineStr"/>
      <c r="I1124" t="inlineStr"/>
      <c r="J1124" t="inlineStr"/>
      <c r="K1124" t="inlineStr">
        <is>
          <t>bis 25 cm</t>
        </is>
      </c>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is>
          <t>oE</t>
        </is>
      </c>
      <c r="AB1124" t="inlineStr"/>
      <c r="AC1124" t="inlineStr"/>
      <c r="AD1124" t="inlineStr"/>
      <c r="AE1124" t="inlineStr"/>
      <c r="AF1124" t="inlineStr"/>
      <c r="AG1124" t="inlineStr"/>
      <c r="AH1124" t="inlineStr"/>
      <c r="AI1124" t="inlineStr"/>
      <c r="AJ1124" t="inlineStr">
        <is>
          <t>Pa</t>
        </is>
      </c>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is>
          <t>nur 110</t>
        </is>
      </c>
      <c r="AY1124" t="inlineStr"/>
      <c r="AZ1124" t="inlineStr"/>
      <c r="BA1124" t="inlineStr"/>
      <c r="BB1124" t="inlineStr">
        <is>
          <t>n</t>
        </is>
      </c>
      <c r="BC1124" t="n">
        <v>0</v>
      </c>
      <c r="BD1124" t="inlineStr"/>
      <c r="BE1124" t="inlineStr"/>
      <c r="BF1124" t="inlineStr"/>
      <c r="BG1124" t="inlineStr"/>
      <c r="BH1124" t="inlineStr">
        <is>
          <t>x</t>
        </is>
      </c>
      <c r="BI1124" t="inlineStr"/>
      <c r="BJ1124" t="inlineStr"/>
      <c r="BK1124" t="inlineStr">
        <is>
          <t>Einband liegt in der Mappe bei</t>
        </is>
      </c>
      <c r="BL1124" t="inlineStr">
        <is>
          <t>x nur 110</t>
        </is>
      </c>
      <c r="BM1124" t="inlineStr"/>
      <c r="BN1124" t="inlineStr"/>
      <c r="BO1124" t="inlineStr"/>
      <c r="BP1124" t="inlineStr"/>
      <c r="BQ1124" t="inlineStr"/>
      <c r="BR1124" t="inlineStr"/>
      <c r="BS1124" t="inlineStr"/>
      <c r="BT1124" t="inlineStr"/>
      <c r="BU1124" t="inlineStr"/>
      <c r="BV1124" t="inlineStr"/>
      <c r="BW1124" t="inlineStr"/>
      <c r="BX1124" t="inlineStr"/>
      <c r="BY1124" t="inlineStr"/>
      <c r="BZ1124" t="inlineStr"/>
      <c r="CA1124" t="inlineStr"/>
      <c r="CB1124" t="inlineStr"/>
      <c r="CC1124" t="inlineStr"/>
      <c r="CD1124" t="inlineStr"/>
      <c r="CE1124" t="inlineStr"/>
      <c r="CF1124" t="inlineStr"/>
      <c r="CG1124" t="inlineStr"/>
      <c r="CH1124" t="inlineStr"/>
      <c r="CI1124" t="inlineStr"/>
      <c r="CJ1124" t="inlineStr"/>
      <c r="CK1124" t="inlineStr"/>
      <c r="CL1124" t="inlineStr"/>
      <c r="CM1124" t="inlineStr"/>
      <c r="CN1124" t="inlineStr"/>
      <c r="CO1124" t="inlineStr"/>
      <c r="CP1124" t="inlineStr"/>
      <c r="CQ1124" t="inlineStr"/>
      <c r="CR1124" t="inlineStr"/>
      <c r="CS1124" t="inlineStr"/>
      <c r="CT1124" t="inlineStr"/>
      <c r="CU1124" t="inlineStr"/>
    </row>
    <row r="1125">
      <c r="A1125" t="b">
        <v>1</v>
      </c>
      <c r="B1125" t="n">
        <v>1147</v>
      </c>
      <c r="C1125" t="inlineStr">
        <is>
          <t>L-1521-167207245</t>
        </is>
      </c>
      <c r="D1125" t="inlineStr">
        <is>
          <t>998923095</t>
        </is>
      </c>
      <c r="E1125" t="inlineStr">
        <is>
          <t>Aal</t>
        </is>
      </c>
      <c r="F1125" t="inlineStr">
        <is>
          <t>https://portal.dnb.de/opac.htm?method=simpleSearch&amp;cqlMode=true&amp;query=idn%3D998923095</t>
        </is>
      </c>
      <c r="G1125" t="inlineStr">
        <is>
          <t>III 104, 4 a</t>
        </is>
      </c>
      <c r="H1125" t="inlineStr">
        <is>
          <t>III 104, 4a</t>
        </is>
      </c>
      <c r="I1125" t="inlineStr"/>
      <c r="J1125" t="inlineStr"/>
      <c r="K1125" t="inlineStr">
        <is>
          <t>bis 25 cm</t>
        </is>
      </c>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is>
          <t>L</t>
        </is>
      </c>
      <c r="AB1125" t="inlineStr"/>
      <c r="AC1125" t="inlineStr"/>
      <c r="AD1125" t="inlineStr">
        <is>
          <t>f</t>
        </is>
      </c>
      <c r="AE1125" t="inlineStr"/>
      <c r="AF1125" t="inlineStr"/>
      <c r="AG1125" t="inlineStr"/>
      <c r="AH1125" t="inlineStr"/>
      <c r="AI1125" t="inlineStr"/>
      <c r="AJ1125" t="inlineStr">
        <is>
          <t>Pa</t>
        </is>
      </c>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is>
          <t>110</t>
        </is>
      </c>
      <c r="AY1125" t="inlineStr"/>
      <c r="AZ1125" t="inlineStr"/>
      <c r="BA1125" t="inlineStr">
        <is>
          <t>x</t>
        </is>
      </c>
      <c r="BB1125" t="inlineStr">
        <is>
          <t>n</t>
        </is>
      </c>
      <c r="BC1125" t="n">
        <v>0</v>
      </c>
      <c r="BD1125" t="inlineStr"/>
      <c r="BE1125" t="inlineStr">
        <is>
          <t>Gewebe</t>
        </is>
      </c>
      <c r="BF1125" t="inlineStr"/>
      <c r="BG1125" t="inlineStr"/>
      <c r="BH1125" t="inlineStr"/>
      <c r="BI1125" t="inlineStr"/>
      <c r="BJ1125" t="inlineStr"/>
      <c r="BK1125" t="inlineStr"/>
      <c r="BL1125" t="inlineStr">
        <is>
          <t>x 110</t>
        </is>
      </c>
      <c r="BM1125" t="inlineStr"/>
      <c r="BN1125" t="inlineStr"/>
      <c r="BO1125" t="inlineStr"/>
      <c r="BP1125" t="inlineStr"/>
      <c r="BQ1125" t="inlineStr"/>
      <c r="BR1125" t="inlineStr"/>
      <c r="BS1125" t="inlineStr"/>
      <c r="BT1125" t="inlineStr"/>
      <c r="BU1125" t="inlineStr"/>
      <c r="BV1125" t="inlineStr"/>
      <c r="BW1125" t="inlineStr"/>
      <c r="BX1125" t="inlineStr"/>
      <c r="BY1125" t="inlineStr"/>
      <c r="BZ1125" t="inlineStr"/>
      <c r="CA1125" t="inlineStr"/>
      <c r="CB1125" t="inlineStr"/>
      <c r="CC1125" t="inlineStr"/>
      <c r="CD1125" t="inlineStr"/>
      <c r="CE1125" t="inlineStr"/>
      <c r="CF1125" t="inlineStr"/>
      <c r="CG1125" t="inlineStr"/>
      <c r="CH1125" t="inlineStr"/>
      <c r="CI1125" t="inlineStr"/>
      <c r="CJ1125" t="inlineStr"/>
      <c r="CK1125" t="inlineStr"/>
      <c r="CL1125" t="inlineStr"/>
      <c r="CM1125" t="inlineStr"/>
      <c r="CN1125" t="inlineStr"/>
      <c r="CO1125" t="inlineStr"/>
      <c r="CP1125" t="inlineStr"/>
      <c r="CQ1125" t="inlineStr"/>
      <c r="CR1125" t="inlineStr"/>
      <c r="CS1125" t="inlineStr"/>
      <c r="CT1125" t="inlineStr"/>
      <c r="CU1125" t="inlineStr"/>
    </row>
    <row r="1126">
      <c r="A1126" t="b">
        <v>1</v>
      </c>
      <c r="B1126" t="n">
        <v>1031</v>
      </c>
      <c r="C1126" t="inlineStr">
        <is>
          <t>L-1520-315489227</t>
        </is>
      </c>
      <c r="D1126" t="inlineStr">
        <is>
          <t>1066958610</t>
        </is>
      </c>
      <c r="E1126" t="inlineStr">
        <is>
          <t>Aaf</t>
        </is>
      </c>
      <c r="F1126" t="inlineStr">
        <is>
          <t>https://portal.dnb.de/opac.htm?method=simpleSearch&amp;cqlMode=true&amp;query=idn%3D1066958610</t>
        </is>
      </c>
      <c r="G1126" t="inlineStr">
        <is>
          <t>III 104, 5</t>
        </is>
      </c>
      <c r="H1126" t="inlineStr">
        <is>
          <t>III 104, 5</t>
        </is>
      </c>
      <c r="I1126" t="inlineStr"/>
      <c r="J1126" t="inlineStr"/>
      <c r="K1126" t="inlineStr">
        <is>
          <t>bis 25 cm</t>
        </is>
      </c>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is>
          <t>HPg</t>
        </is>
      </c>
      <c r="AB1126" t="inlineStr"/>
      <c r="AC1126" t="inlineStr"/>
      <c r="AD1126" t="inlineStr">
        <is>
          <t>h/E</t>
        </is>
      </c>
      <c r="AE1126" t="inlineStr"/>
      <c r="AF1126" t="inlineStr"/>
      <c r="AG1126" t="inlineStr"/>
      <c r="AH1126" t="inlineStr"/>
      <c r="AI1126" t="inlineStr"/>
      <c r="AJ1126" t="inlineStr">
        <is>
          <t>Pa</t>
        </is>
      </c>
      <c r="AK1126" t="inlineStr">
        <is>
          <t>x</t>
        </is>
      </c>
      <c r="AL1126" t="inlineStr"/>
      <c r="AM1126" t="inlineStr"/>
      <c r="AN1126" t="inlineStr"/>
      <c r="AO1126" t="inlineStr"/>
      <c r="AP1126" t="inlineStr"/>
      <c r="AQ1126" t="inlineStr"/>
      <c r="AR1126" t="inlineStr"/>
      <c r="AS1126" t="inlineStr"/>
      <c r="AT1126" t="inlineStr"/>
      <c r="AU1126" t="inlineStr"/>
      <c r="AV1126" t="inlineStr"/>
      <c r="AW1126" t="inlineStr"/>
      <c r="AX1126" t="inlineStr">
        <is>
          <t>110</t>
        </is>
      </c>
      <c r="AY1126" t="inlineStr"/>
      <c r="AZ1126" t="inlineStr"/>
      <c r="BA1126" t="inlineStr"/>
      <c r="BB1126" t="inlineStr">
        <is>
          <t>n</t>
        </is>
      </c>
      <c r="BC1126" t="n">
        <v>0</v>
      </c>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c r="BW1126" t="inlineStr"/>
      <c r="BX1126" t="inlineStr"/>
      <c r="BY1126" t="inlineStr"/>
      <c r="BZ1126" t="inlineStr"/>
      <c r="CA1126" t="inlineStr"/>
      <c r="CB1126" t="inlineStr"/>
      <c r="CC1126" t="inlineStr"/>
      <c r="CD1126" t="inlineStr"/>
      <c r="CE1126" t="inlineStr"/>
      <c r="CF1126" t="inlineStr"/>
      <c r="CG1126" t="inlineStr"/>
      <c r="CH1126" t="inlineStr"/>
      <c r="CI1126" t="inlineStr"/>
      <c r="CJ1126" t="inlineStr"/>
      <c r="CK1126" t="inlineStr"/>
      <c r="CL1126" t="inlineStr"/>
      <c r="CM1126" t="inlineStr"/>
      <c r="CN1126" t="inlineStr"/>
      <c r="CO1126" t="inlineStr"/>
      <c r="CP1126" t="inlineStr"/>
      <c r="CQ1126" t="inlineStr"/>
      <c r="CR1126" t="inlineStr"/>
      <c r="CS1126" t="inlineStr"/>
      <c r="CT1126" t="inlineStr"/>
      <c r="CU1126" t="inlineStr"/>
    </row>
    <row r="1127">
      <c r="A1127" t="b">
        <v>1</v>
      </c>
      <c r="B1127" t="n">
        <v>1148</v>
      </c>
      <c r="C1127" t="inlineStr">
        <is>
          <t>L-1522-165117656</t>
        </is>
      </c>
      <c r="D1127" t="inlineStr">
        <is>
          <t>99785636X</t>
        </is>
      </c>
      <c r="E1127" t="inlineStr">
        <is>
          <t>Aal</t>
        </is>
      </c>
      <c r="F1127" t="inlineStr">
        <is>
          <t>https://portal.dnb.de/opac.htm?method=simpleSearch&amp;cqlMode=true&amp;query=idn%3D99785636X</t>
        </is>
      </c>
      <c r="G1127" t="inlineStr">
        <is>
          <t>III 104, 5 a</t>
        </is>
      </c>
      <c r="H1127" t="inlineStr">
        <is>
          <t>III 104, 5 a</t>
        </is>
      </c>
      <c r="I1127" t="inlineStr"/>
      <c r="J1127" t="inlineStr"/>
      <c r="K1127" t="inlineStr">
        <is>
          <t>bis 25 cm</t>
        </is>
      </c>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is>
          <t>HPg</t>
        </is>
      </c>
      <c r="AB1127" t="inlineStr"/>
      <c r="AC1127" t="inlineStr"/>
      <c r="AD1127" t="inlineStr">
        <is>
          <t>h/E</t>
        </is>
      </c>
      <c r="AE1127" t="inlineStr"/>
      <c r="AF1127" t="inlineStr"/>
      <c r="AG1127" t="inlineStr"/>
      <c r="AH1127" t="inlineStr"/>
      <c r="AI1127" t="inlineStr"/>
      <c r="AJ1127" t="inlineStr">
        <is>
          <t>Pa</t>
        </is>
      </c>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is>
          <t>110</t>
        </is>
      </c>
      <c r="AY1127" t="inlineStr"/>
      <c r="AZ1127" t="inlineStr">
        <is>
          <t>x</t>
        </is>
      </c>
      <c r="BA1127" t="inlineStr">
        <is>
          <t>x</t>
        </is>
      </c>
      <c r="BB1127" t="inlineStr">
        <is>
          <t>n</t>
        </is>
      </c>
      <c r="BC1127" t="n">
        <v>0</v>
      </c>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inlineStr"/>
      <c r="BX1127" t="inlineStr"/>
      <c r="BY1127" t="inlineStr"/>
      <c r="BZ1127" t="inlineStr"/>
      <c r="CA1127" t="inlineStr"/>
      <c r="CB1127" t="inlineStr"/>
      <c r="CC1127" t="inlineStr"/>
      <c r="CD1127" t="inlineStr"/>
      <c r="CE1127" t="inlineStr"/>
      <c r="CF1127" t="inlineStr"/>
      <c r="CG1127" t="inlineStr"/>
      <c r="CH1127" t="inlineStr"/>
      <c r="CI1127" t="inlineStr"/>
      <c r="CJ1127" t="inlineStr"/>
      <c r="CK1127" t="inlineStr"/>
      <c r="CL1127" t="inlineStr"/>
      <c r="CM1127" t="inlineStr"/>
      <c r="CN1127" t="inlineStr"/>
      <c r="CO1127" t="inlineStr"/>
      <c r="CP1127" t="inlineStr"/>
      <c r="CQ1127" t="inlineStr"/>
      <c r="CR1127" t="inlineStr"/>
      <c r="CS1127" t="inlineStr"/>
      <c r="CT1127" t="inlineStr"/>
      <c r="CU1127" t="inlineStr"/>
    </row>
    <row r="1128">
      <c r="A1128" t="b">
        <v>0</v>
      </c>
      <c r="B1128" t="n">
        <v>1149</v>
      </c>
      <c r="C1128" t="inlineStr">
        <is>
          <t>L-1522-167107100</t>
        </is>
      </c>
      <c r="D1128" t="inlineStr">
        <is>
          <t>99888409X</t>
        </is>
      </c>
      <c r="E1128" t="inlineStr"/>
      <c r="F1128" t="inlineStr">
        <is>
          <t>https://portal.dnb.de/opac.htm?method=simpleSearch&amp;cqlMode=true&amp;query=idn%3D99888409X</t>
        </is>
      </c>
      <c r="G1128" t="inlineStr">
        <is>
          <t>III 104, 5 b</t>
        </is>
      </c>
      <c r="H1128" t="inlineStr"/>
      <c r="I1128" t="inlineStr"/>
      <c r="J1128" t="inlineStr"/>
      <c r="K1128" t="inlineStr">
        <is>
          <t>bis 25 cm</t>
        </is>
      </c>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is>
          <t>HD</t>
        </is>
      </c>
      <c r="AB1128" t="inlineStr"/>
      <c r="AC1128" t="inlineStr"/>
      <c r="AD1128" t="inlineStr">
        <is>
          <t>f</t>
        </is>
      </c>
      <c r="AE1128" t="inlineStr"/>
      <c r="AF1128" t="inlineStr"/>
      <c r="AG1128" t="inlineStr"/>
      <c r="AH1128" t="inlineStr"/>
      <c r="AI1128" t="inlineStr"/>
      <c r="AJ1128" t="inlineStr">
        <is>
          <t>Pa</t>
        </is>
      </c>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is>
          <t>110</t>
        </is>
      </c>
      <c r="AY1128" t="inlineStr"/>
      <c r="AZ1128" t="inlineStr"/>
      <c r="BA1128" t="inlineStr"/>
      <c r="BB1128" t="inlineStr">
        <is>
          <t>n</t>
        </is>
      </c>
      <c r="BC1128" t="n">
        <v>0</v>
      </c>
      <c r="BD1128" t="inlineStr"/>
      <c r="BE1128" t="inlineStr"/>
      <c r="BF1128" t="inlineStr"/>
      <c r="BG1128" t="inlineStr">
        <is>
          <t>x</t>
        </is>
      </c>
      <c r="BH1128" t="inlineStr"/>
      <c r="BI1128" t="inlineStr"/>
      <c r="BJ1128" t="inlineStr"/>
      <c r="BK1128" t="inlineStr"/>
      <c r="BL1128" t="inlineStr"/>
      <c r="BM1128" t="inlineStr"/>
      <c r="BN1128" t="inlineStr"/>
      <c r="BO1128" t="inlineStr"/>
      <c r="BP1128" t="inlineStr"/>
      <c r="BQ1128" t="inlineStr"/>
      <c r="BR1128" t="inlineStr"/>
      <c r="BS1128" t="inlineStr"/>
      <c r="BT1128" t="inlineStr"/>
      <c r="BU1128" t="inlineStr"/>
      <c r="BV1128" t="inlineStr"/>
      <c r="BW1128" t="inlineStr"/>
      <c r="BX1128" t="inlineStr"/>
      <c r="BY1128" t="inlineStr"/>
      <c r="BZ1128" t="inlineStr"/>
      <c r="CA1128" t="inlineStr"/>
      <c r="CB1128" t="inlineStr"/>
      <c r="CC1128" t="inlineStr"/>
      <c r="CD1128" t="inlineStr"/>
      <c r="CE1128" t="inlineStr"/>
      <c r="CF1128" t="inlineStr"/>
      <c r="CG1128" t="inlineStr"/>
      <c r="CH1128" t="inlineStr"/>
      <c r="CI1128" t="inlineStr"/>
      <c r="CJ1128" t="inlineStr"/>
      <c r="CK1128" t="inlineStr"/>
      <c r="CL1128" t="inlineStr"/>
      <c r="CM1128" t="inlineStr"/>
      <c r="CN1128" t="inlineStr"/>
      <c r="CO1128" t="inlineStr"/>
      <c r="CP1128" t="inlineStr"/>
      <c r="CQ1128" t="inlineStr"/>
      <c r="CR1128" t="inlineStr"/>
      <c r="CS1128" t="inlineStr"/>
      <c r="CT1128" t="inlineStr"/>
      <c r="CU1128" t="inlineStr"/>
    </row>
    <row r="1129">
      <c r="A1129" t="b">
        <v>1</v>
      </c>
      <c r="B1129" t="inlineStr"/>
      <c r="C1129" t="inlineStr">
        <is>
          <t>L-1522-785393129</t>
        </is>
      </c>
      <c r="D1129" t="inlineStr">
        <is>
          <t>1263179819</t>
        </is>
      </c>
      <c r="E1129" t="inlineStr">
        <is>
          <t>Qd</t>
        </is>
      </c>
      <c r="F1129" t="inlineStr"/>
      <c r="G1129" t="inlineStr">
        <is>
          <t>III 104, 5 b</t>
        </is>
      </c>
      <c r="H1129" t="inlineStr">
        <is>
          <t>III 104, 5 b</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c r="BT1129" t="inlineStr"/>
      <c r="BU1129" t="inlineStr"/>
      <c r="BV1129" t="inlineStr"/>
      <c r="BW1129" t="inlineStr"/>
      <c r="BX1129" t="inlineStr"/>
      <c r="BY1129" t="inlineStr"/>
      <c r="BZ1129" t="inlineStr"/>
      <c r="CA1129" t="inlineStr"/>
      <c r="CB1129" t="inlineStr"/>
      <c r="CC1129" t="inlineStr"/>
      <c r="CD1129" t="inlineStr"/>
      <c r="CE1129" t="inlineStr"/>
      <c r="CF1129" t="inlineStr"/>
      <c r="CG1129" t="inlineStr"/>
      <c r="CH1129" t="inlineStr"/>
      <c r="CI1129" t="inlineStr"/>
      <c r="CJ1129" t="inlineStr"/>
      <c r="CK1129" t="inlineStr"/>
      <c r="CL1129" t="inlineStr"/>
      <c r="CM1129" t="inlineStr"/>
      <c r="CN1129" t="inlineStr"/>
      <c r="CO1129" t="inlineStr"/>
      <c r="CP1129" t="inlineStr"/>
      <c r="CQ1129" t="inlineStr"/>
      <c r="CR1129" t="inlineStr"/>
      <c r="CS1129" t="inlineStr"/>
      <c r="CT1129" t="inlineStr"/>
      <c r="CU1129" t="inlineStr"/>
    </row>
    <row r="1130">
      <c r="A1130" t="b">
        <v>0</v>
      </c>
      <c r="B1130" t="n">
        <v>1150</v>
      </c>
      <c r="C1130" t="inlineStr">
        <is>
          <t>L-1522-167107844</t>
        </is>
      </c>
      <c r="D1130" t="inlineStr">
        <is>
          <t>99888488X</t>
        </is>
      </c>
      <c r="E1130" t="inlineStr"/>
      <c r="F1130" t="inlineStr">
        <is>
          <t>https://portal.dnb.de/opac.htm?method=simpleSearch&amp;cqlMode=true&amp;query=idn%3D99888488X</t>
        </is>
      </c>
      <c r="G1130" t="inlineStr">
        <is>
          <t>III 104, 5 b (angebunden)</t>
        </is>
      </c>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n">
        <v>0</v>
      </c>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c r="BT1130" t="inlineStr"/>
      <c r="BU1130" t="inlineStr"/>
      <c r="BV1130" t="inlineStr"/>
      <c r="BW1130" t="inlineStr"/>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inlineStr"/>
      <c r="CP1130" t="inlineStr"/>
      <c r="CQ1130" t="inlineStr"/>
      <c r="CR1130" t="inlineStr"/>
      <c r="CS1130" t="inlineStr"/>
      <c r="CT1130" t="inlineStr"/>
      <c r="CU1130" t="inlineStr"/>
    </row>
    <row r="1131">
      <c r="A1131" t="b">
        <v>0</v>
      </c>
      <c r="B1131" t="n">
        <v>1032</v>
      </c>
      <c r="C1131" t="inlineStr">
        <is>
          <t>L-1524-315491906</t>
        </is>
      </c>
      <c r="D1131" t="inlineStr">
        <is>
          <t>1066961514</t>
        </is>
      </c>
      <c r="E1131" t="inlineStr"/>
      <c r="F1131" t="inlineStr">
        <is>
          <t>https://portal.dnb.de/opac.htm?method=simpleSearch&amp;cqlMode=true&amp;query=idn%3D1066961514</t>
        </is>
      </c>
      <c r="G1131" t="inlineStr">
        <is>
          <t>III 104, 6</t>
        </is>
      </c>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is>
          <t>DA</t>
        </is>
      </c>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n">
        <v>0</v>
      </c>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c r="BT1131" t="inlineStr"/>
      <c r="BU1131" t="inlineStr"/>
      <c r="BV1131" t="inlineStr"/>
      <c r="BW1131" t="inlineStr"/>
      <c r="BX1131" t="inlineStr"/>
      <c r="BY1131" t="inlineStr"/>
      <c r="BZ1131" t="inlineStr"/>
      <c r="CA1131" t="inlineStr"/>
      <c r="CB1131" t="inlineStr"/>
      <c r="CC1131" t="inlineStr"/>
      <c r="CD1131" t="inlineStr"/>
      <c r="CE1131" t="inlineStr"/>
      <c r="CF1131" t="inlineStr"/>
      <c r="CG1131" t="inlineStr"/>
      <c r="CH1131" t="inlineStr"/>
      <c r="CI1131" t="inlineStr"/>
      <c r="CJ1131" t="inlineStr"/>
      <c r="CK1131" t="inlineStr"/>
      <c r="CL1131" t="inlineStr"/>
      <c r="CM1131" t="inlineStr"/>
      <c r="CN1131" t="inlineStr"/>
      <c r="CO1131" t="inlineStr"/>
      <c r="CP1131" t="inlineStr"/>
      <c r="CQ1131" t="inlineStr"/>
      <c r="CR1131" t="inlineStr"/>
      <c r="CS1131" t="inlineStr"/>
      <c r="CT1131" t="inlineStr"/>
      <c r="CU1131" t="inlineStr"/>
    </row>
    <row r="1132">
      <c r="A1132" t="b">
        <v>1</v>
      </c>
      <c r="B1132" t="inlineStr"/>
      <c r="C1132" t="inlineStr">
        <is>
          <t>L-9999-414819012</t>
        </is>
      </c>
      <c r="D1132" t="inlineStr">
        <is>
          <t>1138309168</t>
        </is>
      </c>
      <c r="E1132" t="inlineStr">
        <is>
          <t>Qd</t>
        </is>
      </c>
      <c r="F1132" t="inlineStr"/>
      <c r="G1132" t="inlineStr">
        <is>
          <t>III 104, 6</t>
        </is>
      </c>
      <c r="H1132" t="inlineStr">
        <is>
          <t>III 104, 6</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c r="BT1132" t="inlineStr"/>
      <c r="BU1132" t="inlineStr"/>
      <c r="BV1132" t="inlineStr"/>
      <c r="BW1132" t="inlineStr"/>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c r="CN1132" t="inlineStr"/>
      <c r="CO1132" t="inlineStr"/>
      <c r="CP1132" t="inlineStr"/>
      <c r="CQ1132" t="inlineStr"/>
      <c r="CR1132" t="inlineStr"/>
      <c r="CS1132" t="inlineStr"/>
      <c r="CT1132" t="inlineStr"/>
      <c r="CU1132" t="inlineStr"/>
    </row>
    <row r="1133">
      <c r="A1133" t="b">
        <v>0</v>
      </c>
      <c r="B1133" t="n">
        <v>1151</v>
      </c>
      <c r="C1133" t="inlineStr">
        <is>
          <t>L-1524-315488034</t>
        </is>
      </c>
      <c r="D1133" t="inlineStr">
        <is>
          <t>1066957398</t>
        </is>
      </c>
      <c r="E1133" t="inlineStr"/>
      <c r="F1133" t="inlineStr">
        <is>
          <t>https://portal.dnb.de/opac.htm?method=simpleSearch&amp;cqlMode=true&amp;query=idn%3D1066957398</t>
        </is>
      </c>
      <c r="G1133" t="inlineStr">
        <is>
          <t>III 104, 6 (1. angebundenes Werk)</t>
        </is>
      </c>
      <c r="H1133" t="inlineStr"/>
      <c r="I1133" t="inlineStr"/>
      <c r="J1133" t="inlineStr"/>
      <c r="K1133" t="inlineStr">
        <is>
          <t>bis 25 cm</t>
        </is>
      </c>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is>
          <t>oE</t>
        </is>
      </c>
      <c r="AB1133" t="inlineStr"/>
      <c r="AC1133" t="inlineStr"/>
      <c r="AD1133" t="inlineStr"/>
      <c r="AE1133" t="inlineStr"/>
      <c r="AF1133" t="inlineStr"/>
      <c r="AG1133" t="inlineStr"/>
      <c r="AH1133" t="inlineStr"/>
      <c r="AI1133" t="inlineStr"/>
      <c r="AJ1133" t="inlineStr">
        <is>
          <t>Pa</t>
        </is>
      </c>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is>
          <t>nur 110</t>
        </is>
      </c>
      <c r="AY1133" t="inlineStr"/>
      <c r="AZ1133" t="inlineStr"/>
      <c r="BA1133" t="inlineStr"/>
      <c r="BB1133" t="inlineStr">
        <is>
          <t>n</t>
        </is>
      </c>
      <c r="BC1133" t="n">
        <v>0</v>
      </c>
      <c r="BD1133" t="inlineStr"/>
      <c r="BE1133" t="inlineStr"/>
      <c r="BF1133" t="inlineStr"/>
      <c r="BG1133" t="inlineStr"/>
      <c r="BH1133" t="inlineStr">
        <is>
          <t>x</t>
        </is>
      </c>
      <c r="BI1133" t="inlineStr"/>
      <c r="BJ1133" t="inlineStr">
        <is>
          <t>x (Streckmappe ungünstig, Einband pudert)</t>
        </is>
      </c>
      <c r="BK1133" t="inlineStr">
        <is>
          <t>Einband liegt in der Mappe bei</t>
        </is>
      </c>
      <c r="BL1133" t="inlineStr">
        <is>
          <t>x nur 110</t>
        </is>
      </c>
      <c r="BM1133" t="inlineStr">
        <is>
          <t>Box (Einband lose, der pudert)</t>
        </is>
      </c>
      <c r="BN1133" t="inlineStr"/>
      <c r="BO1133" t="inlineStr"/>
      <c r="BP1133" t="inlineStr"/>
      <c r="BQ1133" t="inlineStr"/>
      <c r="BR1133" t="inlineStr"/>
      <c r="BS1133" t="inlineStr"/>
      <c r="BT1133" t="inlineStr"/>
      <c r="BU1133" t="inlineStr"/>
      <c r="BV1133" t="inlineStr"/>
      <c r="BW1133" t="inlineStr"/>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c r="CN1133" t="inlineStr"/>
      <c r="CO1133" t="inlineStr"/>
      <c r="CP1133" t="inlineStr"/>
      <c r="CQ1133" t="inlineStr"/>
      <c r="CR1133" t="inlineStr"/>
      <c r="CS1133" t="inlineStr"/>
      <c r="CT1133" t="inlineStr"/>
      <c r="CU1133" t="inlineStr"/>
    </row>
    <row r="1134">
      <c r="A1134" t="b">
        <v>0</v>
      </c>
      <c r="B1134" t="n">
        <v>1152</v>
      </c>
      <c r="C1134" t="inlineStr">
        <is>
          <t>L-1524-670826324</t>
        </is>
      </c>
      <c r="D1134" t="inlineStr">
        <is>
          <t>1208806831</t>
        </is>
      </c>
      <c r="E1134" t="inlineStr"/>
      <c r="F1134" t="inlineStr">
        <is>
          <t>https://portal.dnb.de/opac.htm?method=simpleSearch&amp;cqlMode=true&amp;query=idn%3D1208806831</t>
        </is>
      </c>
      <c r="G1134" t="inlineStr">
        <is>
          <t>III 104, 6 (2. angebundenes Werk)</t>
        </is>
      </c>
      <c r="H1134" t="inlineStr"/>
      <c r="I1134" t="inlineStr"/>
      <c r="J1134" t="inlineStr"/>
      <c r="K1134" t="inlineStr">
        <is>
          <t>bis 25 cm</t>
        </is>
      </c>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is>
          <t>oE</t>
        </is>
      </c>
      <c r="AB1134" t="inlineStr"/>
      <c r="AC1134" t="inlineStr"/>
      <c r="AD1134" t="inlineStr"/>
      <c r="AE1134" t="inlineStr"/>
      <c r="AF1134" t="inlineStr"/>
      <c r="AG1134" t="inlineStr"/>
      <c r="AH1134" t="inlineStr"/>
      <c r="AI1134" t="inlineStr"/>
      <c r="AJ1134" t="inlineStr">
        <is>
          <t>Pa</t>
        </is>
      </c>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is>
          <t>nur 110</t>
        </is>
      </c>
      <c r="AY1134" t="inlineStr"/>
      <c r="AZ1134" t="inlineStr"/>
      <c r="BA1134" t="inlineStr"/>
      <c r="BB1134" t="inlineStr">
        <is>
          <t>n</t>
        </is>
      </c>
      <c r="BC1134" t="n">
        <v>0</v>
      </c>
      <c r="BD1134" t="inlineStr"/>
      <c r="BE1134" t="inlineStr"/>
      <c r="BF1134" t="inlineStr"/>
      <c r="BG1134" t="inlineStr"/>
      <c r="BH1134" t="inlineStr">
        <is>
          <t>x</t>
        </is>
      </c>
      <c r="BI1134" t="inlineStr"/>
      <c r="BJ1134" t="inlineStr"/>
      <c r="BK1134" t="inlineStr">
        <is>
          <t>mit III 104,6 (1. angeb. Werk) in einer Mappe</t>
        </is>
      </c>
      <c r="BL1134" t="inlineStr">
        <is>
          <t>x nur 110</t>
        </is>
      </c>
      <c r="BM1134" t="inlineStr"/>
      <c r="BN1134" t="inlineStr"/>
      <c r="BO1134" t="inlineStr"/>
      <c r="BP1134" t="inlineStr"/>
      <c r="BQ1134" t="inlineStr"/>
      <c r="BR1134" t="inlineStr"/>
      <c r="BS1134" t="inlineStr"/>
      <c r="BT1134" t="inlineStr"/>
      <c r="BU1134" t="inlineStr"/>
      <c r="BV1134" t="inlineStr"/>
      <c r="BW1134" t="inlineStr"/>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c r="CN1134" t="inlineStr"/>
      <c r="CO1134" t="inlineStr"/>
      <c r="CP1134" t="inlineStr"/>
      <c r="CQ1134" t="inlineStr"/>
      <c r="CR1134" t="inlineStr"/>
      <c r="CS1134" t="inlineStr"/>
      <c r="CT1134" t="inlineStr"/>
      <c r="CU1134" t="inlineStr"/>
    </row>
    <row r="1135">
      <c r="A1135" t="b">
        <v>1</v>
      </c>
      <c r="B1135" t="n">
        <v>1033</v>
      </c>
      <c r="C1135" t="inlineStr">
        <is>
          <t>L-1523-315488670</t>
        </is>
      </c>
      <c r="D1135" t="inlineStr">
        <is>
          <t>1066958041</t>
        </is>
      </c>
      <c r="E1135" t="inlineStr">
        <is>
          <t>Aaf</t>
        </is>
      </c>
      <c r="F1135" t="inlineStr">
        <is>
          <t>https://portal.dnb.de/opac.htm?method=simpleSearch&amp;cqlMode=true&amp;query=idn%3D1066958041</t>
        </is>
      </c>
      <c r="G1135" t="inlineStr">
        <is>
          <t>III 104, 7</t>
        </is>
      </c>
      <c r="H1135" t="inlineStr">
        <is>
          <t>III 104, 7</t>
        </is>
      </c>
      <c r="I1135" t="inlineStr"/>
      <c r="J1135" t="inlineStr"/>
      <c r="K1135" t="inlineStr">
        <is>
          <t>bis 25 cm</t>
        </is>
      </c>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is>
          <t>HPg</t>
        </is>
      </c>
      <c r="AB1135" t="inlineStr"/>
      <c r="AC1135" t="inlineStr"/>
      <c r="AD1135" t="inlineStr">
        <is>
          <t>h/E</t>
        </is>
      </c>
      <c r="AE1135" t="inlineStr"/>
      <c r="AF1135" t="inlineStr"/>
      <c r="AG1135" t="inlineStr"/>
      <c r="AH1135" t="inlineStr"/>
      <c r="AI1135" t="inlineStr"/>
      <c r="AJ1135" t="inlineStr">
        <is>
          <t>Pa</t>
        </is>
      </c>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is>
          <t>110</t>
        </is>
      </c>
      <c r="AY1135" t="inlineStr"/>
      <c r="AZ1135" t="inlineStr"/>
      <c r="BA1135" t="inlineStr"/>
      <c r="BB1135" t="inlineStr">
        <is>
          <t>n</t>
        </is>
      </c>
      <c r="BC1135" t="n">
        <v>0</v>
      </c>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c r="BT1135" t="inlineStr"/>
      <c r="BU1135" t="inlineStr"/>
      <c r="BV1135" t="inlineStr"/>
      <c r="BW1135" t="inlineStr"/>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c r="CN1135" t="inlineStr"/>
      <c r="CO1135" t="inlineStr"/>
      <c r="CP1135" t="inlineStr"/>
      <c r="CQ1135" t="inlineStr"/>
      <c r="CR1135" t="inlineStr"/>
      <c r="CS1135" t="inlineStr"/>
      <c r="CT1135" t="inlineStr"/>
      <c r="CU1135" t="inlineStr"/>
    </row>
    <row r="1136">
      <c r="A1136" t="b">
        <v>1</v>
      </c>
      <c r="B1136" t="n">
        <v>1034</v>
      </c>
      <c r="C1136" t="inlineStr">
        <is>
          <t>L-1525-31548912X</t>
        </is>
      </c>
      <c r="D1136" t="inlineStr">
        <is>
          <t>1066958505</t>
        </is>
      </c>
      <c r="E1136" t="inlineStr">
        <is>
          <t>Aaf</t>
        </is>
      </c>
      <c r="F1136" t="inlineStr">
        <is>
          <t>https://portal.dnb.de/opac.htm?method=simpleSearch&amp;cqlMode=true&amp;query=idn%3D1066958505</t>
        </is>
      </c>
      <c r="G1136" t="inlineStr">
        <is>
          <t>III 104, 8</t>
        </is>
      </c>
      <c r="H1136" t="inlineStr">
        <is>
          <t>III 104, 8</t>
        </is>
      </c>
      <c r="I1136" t="inlineStr"/>
      <c r="J1136" t="inlineStr"/>
      <c r="K1136" t="inlineStr">
        <is>
          <t>bis 25 cm</t>
        </is>
      </c>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is>
          <t>G</t>
        </is>
      </c>
      <c r="AB1136" t="inlineStr">
        <is>
          <t>x</t>
        </is>
      </c>
      <c r="AC1136" t="inlineStr"/>
      <c r="AD1136" t="inlineStr">
        <is>
          <t>h/E</t>
        </is>
      </c>
      <c r="AE1136" t="inlineStr"/>
      <c r="AF1136" t="inlineStr"/>
      <c r="AG1136" t="inlineStr"/>
      <c r="AH1136" t="inlineStr"/>
      <c r="AI1136" t="inlineStr"/>
      <c r="AJ1136" t="inlineStr">
        <is>
          <t>Pa</t>
        </is>
      </c>
      <c r="AK1136" t="inlineStr">
        <is>
          <t>x</t>
        </is>
      </c>
      <c r="AL1136" t="inlineStr"/>
      <c r="AM1136" t="inlineStr"/>
      <c r="AN1136" t="inlineStr"/>
      <c r="AO1136" t="inlineStr"/>
      <c r="AP1136" t="inlineStr"/>
      <c r="AQ1136" t="inlineStr"/>
      <c r="AR1136" t="inlineStr"/>
      <c r="AS1136" t="inlineStr"/>
      <c r="AT1136" t="inlineStr"/>
      <c r="AU1136" t="inlineStr"/>
      <c r="AV1136" t="inlineStr"/>
      <c r="AW1136" t="inlineStr"/>
      <c r="AX1136" t="inlineStr">
        <is>
          <t>110</t>
        </is>
      </c>
      <c r="AY1136" t="inlineStr"/>
      <c r="AZ1136" t="inlineStr"/>
      <c r="BA1136" t="inlineStr"/>
      <c r="BB1136" t="inlineStr">
        <is>
          <t>n</t>
        </is>
      </c>
      <c r="BC1136" t="n">
        <v>0</v>
      </c>
      <c r="BD1136" t="inlineStr"/>
      <c r="BE1136" t="inlineStr"/>
      <c r="BF1136" t="inlineStr"/>
      <c r="BG1136" t="inlineStr"/>
      <c r="BH1136" t="inlineStr">
        <is>
          <t>x</t>
        </is>
      </c>
      <c r="BI1136" t="inlineStr"/>
      <c r="BJ1136" t="inlineStr"/>
      <c r="BK1136" t="inlineStr"/>
      <c r="BL1136" t="inlineStr"/>
      <c r="BM1136" t="inlineStr"/>
      <c r="BN1136" t="inlineStr"/>
      <c r="BO1136" t="inlineStr"/>
      <c r="BP1136" t="inlineStr"/>
      <c r="BQ1136" t="inlineStr"/>
      <c r="BR1136" t="inlineStr"/>
      <c r="BS1136" t="inlineStr"/>
      <c r="BT1136" t="inlineStr"/>
      <c r="BU1136" t="inlineStr"/>
      <c r="BV1136" t="inlineStr"/>
      <c r="BW1136" t="inlineStr"/>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c r="CN1136" t="inlineStr"/>
      <c r="CO1136" t="inlineStr"/>
      <c r="CP1136" t="inlineStr"/>
      <c r="CQ1136" t="inlineStr"/>
      <c r="CR1136" t="inlineStr"/>
      <c r="CS1136" t="inlineStr"/>
      <c r="CT1136" t="inlineStr"/>
      <c r="CU1136" t="inlineStr"/>
    </row>
    <row r="1137">
      <c r="A1137" t="b">
        <v>0</v>
      </c>
      <c r="B1137" t="n">
        <v>1035</v>
      </c>
      <c r="C1137" t="inlineStr">
        <is>
          <t>L-1521-315470100</t>
        </is>
      </c>
      <c r="D1137" t="inlineStr">
        <is>
          <t>1066942498</t>
        </is>
      </c>
      <c r="E1137" t="inlineStr"/>
      <c r="F1137" t="inlineStr">
        <is>
          <t>https://portal.dnb.de/opac.htm?method=simpleSearch&amp;cqlMode=true&amp;query=idn%3D1066942498</t>
        </is>
      </c>
      <c r="G1137" t="inlineStr">
        <is>
          <t>III 104, 9</t>
        </is>
      </c>
      <c r="H1137" t="inlineStr"/>
      <c r="I1137" t="inlineStr"/>
      <c r="J1137" t="inlineStr"/>
      <c r="K1137" t="inlineStr">
        <is>
          <t>bis 25 cm</t>
        </is>
      </c>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is>
          <t>HL</t>
        </is>
      </c>
      <c r="AB1137" t="inlineStr">
        <is>
          <t>x</t>
        </is>
      </c>
      <c r="AC1137" t="inlineStr"/>
      <c r="AD1137" t="inlineStr">
        <is>
          <t>h/E</t>
        </is>
      </c>
      <c r="AE1137" t="inlineStr"/>
      <c r="AF1137" t="inlineStr"/>
      <c r="AG1137" t="inlineStr"/>
      <c r="AH1137" t="inlineStr"/>
      <c r="AI1137" t="inlineStr"/>
      <c r="AJ1137" t="inlineStr">
        <is>
          <t>Pa</t>
        </is>
      </c>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is>
          <t>110</t>
        </is>
      </c>
      <c r="AY1137" t="inlineStr"/>
      <c r="AZ1137" t="inlineStr"/>
      <c r="BA1137" t="inlineStr"/>
      <c r="BB1137" t="inlineStr">
        <is>
          <t>n</t>
        </is>
      </c>
      <c r="BC1137" t="n">
        <v>0</v>
      </c>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c r="BT1137" t="inlineStr"/>
      <c r="BU1137" t="inlineStr"/>
      <c r="BV1137" t="inlineStr"/>
      <c r="BW1137" t="inlineStr"/>
      <c r="BX1137" t="inlineStr"/>
      <c r="BY1137" t="inlineStr"/>
      <c r="BZ1137" t="inlineStr"/>
      <c r="CA1137" t="inlineStr"/>
      <c r="CB1137" t="inlineStr"/>
      <c r="CC1137" t="inlineStr"/>
      <c r="CD1137" t="inlineStr"/>
      <c r="CE1137" t="inlineStr"/>
      <c r="CF1137" t="inlineStr"/>
      <c r="CG1137" t="inlineStr"/>
      <c r="CH1137" t="inlineStr"/>
      <c r="CI1137" t="inlineStr"/>
      <c r="CJ1137" t="inlineStr"/>
      <c r="CK1137" t="inlineStr"/>
      <c r="CL1137" t="inlineStr"/>
      <c r="CM1137" t="inlineStr"/>
      <c r="CN1137" t="inlineStr"/>
      <c r="CO1137" t="inlineStr"/>
      <c r="CP1137" t="inlineStr"/>
      <c r="CQ1137" t="inlineStr"/>
      <c r="CR1137" t="inlineStr"/>
      <c r="CS1137" t="inlineStr"/>
      <c r="CT1137" t="inlineStr"/>
      <c r="CU1137" t="inlineStr"/>
    </row>
    <row r="1138">
      <c r="A1138" t="b">
        <v>1</v>
      </c>
      <c r="B1138" t="inlineStr"/>
      <c r="C1138" t="inlineStr">
        <is>
          <t>L-9999-413881849</t>
        </is>
      </c>
      <c r="D1138" t="inlineStr">
        <is>
          <t>113772742X</t>
        </is>
      </c>
      <c r="E1138" t="inlineStr">
        <is>
          <t>Qd</t>
        </is>
      </c>
      <c r="F1138" t="inlineStr"/>
      <c r="G1138" t="inlineStr">
        <is>
          <t>III 104, 9</t>
        </is>
      </c>
      <c r="H1138" t="inlineStr">
        <is>
          <t>III 104, 9</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c r="BT1138" t="inlineStr"/>
      <c r="BU1138" t="inlineStr"/>
      <c r="BV1138" t="inlineStr"/>
      <c r="BW1138" t="inlineStr"/>
      <c r="BX1138" t="inlineStr"/>
      <c r="BY1138" t="inlineStr"/>
      <c r="BZ1138" t="inlineStr"/>
      <c r="CA1138" t="inlineStr"/>
      <c r="CB1138" t="inlineStr"/>
      <c r="CC1138" t="inlineStr"/>
      <c r="CD1138" t="inlineStr"/>
      <c r="CE1138" t="inlineStr"/>
      <c r="CF1138" t="inlineStr"/>
      <c r="CG1138" t="inlineStr"/>
      <c r="CH1138" t="inlineStr"/>
      <c r="CI1138" t="inlineStr"/>
      <c r="CJ1138" t="inlineStr"/>
      <c r="CK1138" t="inlineStr"/>
      <c r="CL1138" t="inlineStr"/>
      <c r="CM1138" t="inlineStr"/>
      <c r="CN1138" t="inlineStr"/>
      <c r="CO1138" t="inlineStr"/>
      <c r="CP1138" t="inlineStr"/>
      <c r="CQ1138" t="inlineStr"/>
      <c r="CR1138" t="inlineStr"/>
      <c r="CS1138" t="inlineStr"/>
      <c r="CT1138" t="inlineStr"/>
      <c r="CU1138" t="inlineStr"/>
    </row>
    <row r="1139">
      <c r="A1139" t="b">
        <v>0</v>
      </c>
      <c r="B1139" t="n">
        <v>1153</v>
      </c>
      <c r="C1139" t="inlineStr">
        <is>
          <t>L-1521-667967079</t>
        </is>
      </c>
      <c r="D1139" t="inlineStr">
        <is>
          <t>1207510610</t>
        </is>
      </c>
      <c r="E1139" t="inlineStr"/>
      <c r="F1139" t="inlineStr">
        <is>
          <t>https://portal.dnb.de/opac.htm?method=simpleSearch&amp;cqlMode=true&amp;query=idn%3D1207510610</t>
        </is>
      </c>
      <c r="G1139" t="inlineStr">
        <is>
          <t>III 104, 9 (1. angebundenes Werk)</t>
        </is>
      </c>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n">
        <v>0</v>
      </c>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c r="BT1139" t="inlineStr"/>
      <c r="BU1139" t="inlineStr"/>
      <c r="BV1139" t="inlineStr"/>
      <c r="BW1139" t="inlineStr"/>
      <c r="BX1139" t="inlineStr"/>
      <c r="BY1139" t="inlineStr"/>
      <c r="BZ1139" t="inlineStr"/>
      <c r="CA1139" t="inlineStr"/>
      <c r="CB1139" t="inlineStr"/>
      <c r="CC1139" t="inlineStr"/>
      <c r="CD1139" t="inlineStr"/>
      <c r="CE1139" t="inlineStr"/>
      <c r="CF1139" t="inlineStr"/>
      <c r="CG1139" t="inlineStr"/>
      <c r="CH1139" t="inlineStr"/>
      <c r="CI1139" t="inlineStr"/>
      <c r="CJ1139" t="inlineStr"/>
      <c r="CK1139" t="inlineStr"/>
      <c r="CL1139" t="inlineStr"/>
      <c r="CM1139" t="inlineStr"/>
      <c r="CN1139" t="inlineStr"/>
      <c r="CO1139" t="inlineStr"/>
      <c r="CP1139" t="inlineStr"/>
      <c r="CQ1139" t="inlineStr"/>
      <c r="CR1139" t="inlineStr"/>
      <c r="CS1139" t="inlineStr"/>
      <c r="CT1139" t="inlineStr"/>
      <c r="CU1139" t="inlineStr"/>
    </row>
    <row r="1140">
      <c r="A1140" t="b">
        <v>0</v>
      </c>
      <c r="B1140" t="n">
        <v>1154</v>
      </c>
      <c r="C1140" t="inlineStr">
        <is>
          <t>L-1523-667966862</t>
        </is>
      </c>
      <c r="D1140" t="inlineStr">
        <is>
          <t>1207510351</t>
        </is>
      </c>
      <c r="E1140" t="inlineStr"/>
      <c r="F1140" t="inlineStr">
        <is>
          <t>https://portal.dnb.de/opac.htm?method=simpleSearch&amp;cqlMode=true&amp;query=idn%3D1207510351</t>
        </is>
      </c>
      <c r="G1140" t="inlineStr">
        <is>
          <t>III 104, 9 (2. angebundenes Werk)</t>
        </is>
      </c>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n">
        <v>0</v>
      </c>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c r="BT1140" t="inlineStr"/>
      <c r="BU1140" t="inlineStr"/>
      <c r="BV1140" t="inlineStr"/>
      <c r="BW1140" t="inlineStr"/>
      <c r="BX1140" t="inlineStr"/>
      <c r="BY1140" t="inlineStr"/>
      <c r="BZ1140" t="inlineStr"/>
      <c r="CA1140" t="inlineStr"/>
      <c r="CB1140" t="inlineStr"/>
      <c r="CC1140" t="inlineStr"/>
      <c r="CD1140" t="inlineStr"/>
      <c r="CE1140" t="inlineStr"/>
      <c r="CF1140" t="inlineStr"/>
      <c r="CG1140" t="inlineStr"/>
      <c r="CH1140" t="inlineStr"/>
      <c r="CI1140" t="inlineStr"/>
      <c r="CJ1140" t="inlineStr"/>
      <c r="CK1140" t="inlineStr"/>
      <c r="CL1140" t="inlineStr"/>
      <c r="CM1140" t="inlineStr"/>
      <c r="CN1140" t="inlineStr"/>
      <c r="CO1140" t="inlineStr"/>
      <c r="CP1140" t="inlineStr"/>
      <c r="CQ1140" t="inlineStr"/>
      <c r="CR1140" t="inlineStr"/>
      <c r="CS1140" t="inlineStr"/>
      <c r="CT1140" t="inlineStr"/>
      <c r="CU1140" t="inlineStr"/>
    </row>
    <row r="1141">
      <c r="A1141" t="b">
        <v>0</v>
      </c>
      <c r="B1141" t="n">
        <v>1155</v>
      </c>
      <c r="C1141" t="inlineStr">
        <is>
          <t>L-1602-667962522</t>
        </is>
      </c>
      <c r="D1141" t="inlineStr">
        <is>
          <t>1207503991</t>
        </is>
      </c>
      <c r="E1141" t="inlineStr"/>
      <c r="F1141" t="inlineStr">
        <is>
          <t>https://portal.dnb.de/opac.htm?method=simpleSearch&amp;cqlMode=true&amp;query=idn%3D1207503991</t>
        </is>
      </c>
      <c r="G1141" t="inlineStr">
        <is>
          <t>III 104, 9 (3. angebundenes Werk)</t>
        </is>
      </c>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n">
        <v>0</v>
      </c>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c r="BS1141" t="inlineStr"/>
      <c r="BT1141" t="inlineStr"/>
      <c r="BU1141" t="inlineStr"/>
      <c r="BV1141" t="inlineStr"/>
      <c r="BW1141" t="inlineStr"/>
      <c r="BX1141" t="inlineStr"/>
      <c r="BY1141" t="inlineStr"/>
      <c r="BZ1141" t="inlineStr"/>
      <c r="CA1141" t="inlineStr"/>
      <c r="CB1141" t="inlineStr"/>
      <c r="CC1141" t="inlineStr"/>
      <c r="CD1141" t="inlineStr"/>
      <c r="CE1141" t="inlineStr"/>
      <c r="CF1141" t="inlineStr"/>
      <c r="CG1141" t="inlineStr"/>
      <c r="CH1141" t="inlineStr"/>
      <c r="CI1141" t="inlineStr"/>
      <c r="CJ1141" t="inlineStr"/>
      <c r="CK1141" t="inlineStr"/>
      <c r="CL1141" t="inlineStr"/>
      <c r="CM1141" t="inlineStr"/>
      <c r="CN1141" t="inlineStr"/>
      <c r="CO1141" t="inlineStr"/>
      <c r="CP1141" t="inlineStr"/>
      <c r="CQ1141" t="inlineStr"/>
      <c r="CR1141" t="inlineStr"/>
      <c r="CS1141" t="inlineStr"/>
      <c r="CT1141" t="inlineStr"/>
      <c r="CU1141" t="inlineStr"/>
    </row>
    <row r="1142">
      <c r="A1142" t="b">
        <v>0</v>
      </c>
      <c r="B1142" t="n">
        <v>1156</v>
      </c>
      <c r="C1142" t="inlineStr">
        <is>
          <t>L-1635-666831262</t>
        </is>
      </c>
      <c r="D1142" t="inlineStr">
        <is>
          <t>1206957646</t>
        </is>
      </c>
      <c r="E1142" t="inlineStr"/>
      <c r="F1142" t="inlineStr">
        <is>
          <t>https://portal.dnb.de/opac.htm?method=simpleSearch&amp;cqlMode=true&amp;query=idn%3D1206957646</t>
        </is>
      </c>
      <c r="G1142" t="inlineStr">
        <is>
          <t>III 104, 9 (4. angebundenes Werk)</t>
        </is>
      </c>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n">
        <v>0</v>
      </c>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c r="BT1142" t="inlineStr"/>
      <c r="BU1142" t="inlineStr"/>
      <c r="BV1142" t="inlineStr"/>
      <c r="BW1142" t="inlineStr"/>
      <c r="BX1142" t="inlineStr"/>
      <c r="BY1142" t="inlineStr"/>
      <c r="BZ1142" t="inlineStr"/>
      <c r="CA1142" t="inlineStr"/>
      <c r="CB1142" t="inlineStr"/>
      <c r="CC1142" t="inlineStr"/>
      <c r="CD1142" t="inlineStr"/>
      <c r="CE1142" t="inlineStr"/>
      <c r="CF1142" t="inlineStr"/>
      <c r="CG1142" t="inlineStr"/>
      <c r="CH1142" t="inlineStr"/>
      <c r="CI1142" t="inlineStr"/>
      <c r="CJ1142" t="inlineStr"/>
      <c r="CK1142" t="inlineStr"/>
      <c r="CL1142" t="inlineStr"/>
      <c r="CM1142" t="inlineStr"/>
      <c r="CN1142" t="inlineStr"/>
      <c r="CO1142" t="inlineStr"/>
      <c r="CP1142" t="inlineStr"/>
      <c r="CQ1142" t="inlineStr"/>
      <c r="CR1142" t="inlineStr"/>
      <c r="CS1142" t="inlineStr"/>
      <c r="CT1142" t="inlineStr"/>
      <c r="CU1142" t="inlineStr"/>
    </row>
    <row r="1143">
      <c r="A1143" t="b">
        <v>0</v>
      </c>
      <c r="B1143" t="n">
        <v>1157</v>
      </c>
      <c r="C1143" t="inlineStr">
        <is>
          <t>L-1634-667962638</t>
        </is>
      </c>
      <c r="D1143" t="inlineStr">
        <is>
          <t>1207504165</t>
        </is>
      </c>
      <c r="E1143" t="inlineStr"/>
      <c r="F1143" t="inlineStr">
        <is>
          <t>https://portal.dnb.de/opac.htm?method=simpleSearch&amp;cqlMode=true&amp;query=idn%3D1207504165</t>
        </is>
      </c>
      <c r="G1143" t="inlineStr">
        <is>
          <t>III 104, 9 (5. angebundenes Werk)</t>
        </is>
      </c>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n">
        <v>0</v>
      </c>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c r="BT1143" t="inlineStr"/>
      <c r="BU1143" t="inlineStr"/>
      <c r="BV1143" t="inlineStr"/>
      <c r="BW1143" t="inlineStr"/>
      <c r="BX1143" t="inlineStr"/>
      <c r="BY1143" t="inlineStr"/>
      <c r="BZ1143" t="inlineStr"/>
      <c r="CA1143" t="inlineStr"/>
      <c r="CB1143" t="inlineStr"/>
      <c r="CC1143" t="inlineStr"/>
      <c r="CD1143" t="inlineStr"/>
      <c r="CE1143" t="inlineStr"/>
      <c r="CF1143" t="inlineStr"/>
      <c r="CG1143" t="inlineStr"/>
      <c r="CH1143" t="inlineStr"/>
      <c r="CI1143" t="inlineStr"/>
      <c r="CJ1143" t="inlineStr"/>
      <c r="CK1143" t="inlineStr"/>
      <c r="CL1143" t="inlineStr"/>
      <c r="CM1143" t="inlineStr"/>
      <c r="CN1143" t="inlineStr"/>
      <c r="CO1143" t="inlineStr"/>
      <c r="CP1143" t="inlineStr"/>
      <c r="CQ1143" t="inlineStr"/>
      <c r="CR1143" t="inlineStr"/>
      <c r="CS1143" t="inlineStr"/>
      <c r="CT1143" t="inlineStr"/>
      <c r="CU1143" t="inlineStr"/>
    </row>
    <row r="1144">
      <c r="A1144" t="b">
        <v>0</v>
      </c>
      <c r="B1144" t="n">
        <v>1158</v>
      </c>
      <c r="C1144" t="inlineStr">
        <is>
          <t>L-2009-324235</t>
        </is>
      </c>
      <c r="D1144" t="inlineStr">
        <is>
          <t>997517603</t>
        </is>
      </c>
      <c r="E1144" t="inlineStr"/>
      <c r="F1144" t="inlineStr">
        <is>
          <t>https://portal.dnb.de/opac.htm?method=simpleSearch&amp;cqlMode=true&amp;query=idn%3D997517603</t>
        </is>
      </c>
      <c r="G1144" t="inlineStr">
        <is>
          <t>III 104, 9 a</t>
        </is>
      </c>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is>
          <t>DA</t>
        </is>
      </c>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n">
        <v>0</v>
      </c>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c r="BS1144" t="inlineStr"/>
      <c r="BT1144" t="inlineStr"/>
      <c r="BU1144" t="inlineStr"/>
      <c r="BV1144" t="inlineStr"/>
      <c r="BW1144" t="inlineStr"/>
      <c r="BX1144" t="inlineStr"/>
      <c r="BY1144" t="inlineStr"/>
      <c r="BZ1144" t="inlineStr"/>
      <c r="CA1144" t="inlineStr"/>
      <c r="CB1144" t="inlineStr"/>
      <c r="CC1144" t="inlineStr"/>
      <c r="CD1144" t="inlineStr"/>
      <c r="CE1144" t="inlineStr"/>
      <c r="CF1144" t="inlineStr"/>
      <c r="CG1144" t="inlineStr"/>
      <c r="CH1144" t="inlineStr"/>
      <c r="CI1144" t="inlineStr"/>
      <c r="CJ1144" t="inlineStr"/>
      <c r="CK1144" t="inlineStr"/>
      <c r="CL1144" t="inlineStr"/>
      <c r="CM1144" t="inlineStr"/>
      <c r="CN1144" t="inlineStr"/>
      <c r="CO1144" t="inlineStr"/>
      <c r="CP1144" t="inlineStr"/>
      <c r="CQ1144" t="inlineStr"/>
      <c r="CR1144" t="inlineStr"/>
      <c r="CS1144" t="inlineStr"/>
      <c r="CT1144" t="inlineStr"/>
      <c r="CU1144" t="inlineStr"/>
    </row>
    <row r="1145">
      <c r="A1145" t="b">
        <v>1</v>
      </c>
      <c r="B1145" t="n">
        <v>1036</v>
      </c>
      <c r="C1145" t="inlineStr">
        <is>
          <t>L-1521-315488026</t>
        </is>
      </c>
      <c r="D1145" t="inlineStr">
        <is>
          <t>106695738X</t>
        </is>
      </c>
      <c r="E1145" t="inlineStr">
        <is>
          <t>Aaf</t>
        </is>
      </c>
      <c r="F1145" t="inlineStr">
        <is>
          <t>https://portal.dnb.de/opac.htm?method=simpleSearch&amp;cqlMode=true&amp;query=idn%3D106695738X</t>
        </is>
      </c>
      <c r="G1145" t="inlineStr">
        <is>
          <t>III 104, 10</t>
        </is>
      </c>
      <c r="H1145" t="inlineStr">
        <is>
          <t>III 104, 10</t>
        </is>
      </c>
      <c r="I1145" t="inlineStr"/>
      <c r="J1145" t="inlineStr"/>
      <c r="K1145" t="inlineStr">
        <is>
          <t>bis 25 cm</t>
        </is>
      </c>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is>
          <t>Pa</t>
        </is>
      </c>
      <c r="AB1145" t="inlineStr"/>
      <c r="AC1145" t="inlineStr"/>
      <c r="AD1145" t="inlineStr">
        <is>
          <t>h/E</t>
        </is>
      </c>
      <c r="AE1145" t="inlineStr"/>
      <c r="AF1145" t="inlineStr"/>
      <c r="AG1145" t="inlineStr"/>
      <c r="AH1145" t="inlineStr"/>
      <c r="AI1145" t="inlineStr"/>
      <c r="AJ1145" t="inlineStr">
        <is>
          <t>Pa</t>
        </is>
      </c>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is>
          <t>110</t>
        </is>
      </c>
      <c r="AY1145" t="inlineStr"/>
      <c r="AZ1145" t="inlineStr"/>
      <c r="BA1145" t="inlineStr"/>
      <c r="BB1145" t="inlineStr">
        <is>
          <t>n</t>
        </is>
      </c>
      <c r="BC1145" t="n">
        <v>0</v>
      </c>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c r="BT1145" t="inlineStr"/>
      <c r="BU1145" t="inlineStr"/>
      <c r="BV1145" t="inlineStr"/>
      <c r="BW1145" t="inlineStr"/>
      <c r="BX1145" t="inlineStr"/>
      <c r="BY1145" t="inlineStr"/>
      <c r="BZ1145" t="inlineStr"/>
      <c r="CA1145" t="inlineStr"/>
      <c r="CB1145" t="inlineStr"/>
      <c r="CC1145" t="inlineStr"/>
      <c r="CD1145" t="inlineStr"/>
      <c r="CE1145" t="inlineStr"/>
      <c r="CF1145" t="inlineStr"/>
      <c r="CG1145" t="inlineStr"/>
      <c r="CH1145" t="inlineStr"/>
      <c r="CI1145" t="inlineStr"/>
      <c r="CJ1145" t="inlineStr"/>
      <c r="CK1145" t="inlineStr"/>
      <c r="CL1145" t="inlineStr"/>
      <c r="CM1145" t="inlineStr"/>
      <c r="CN1145" t="inlineStr"/>
      <c r="CO1145" t="inlineStr"/>
      <c r="CP1145" t="inlineStr"/>
      <c r="CQ1145" t="inlineStr"/>
      <c r="CR1145" t="inlineStr"/>
      <c r="CS1145" t="inlineStr"/>
      <c r="CT1145" t="inlineStr"/>
      <c r="CU1145" t="inlineStr"/>
    </row>
    <row r="1146">
      <c r="A1146" t="b">
        <v>1</v>
      </c>
      <c r="B1146" t="n">
        <v>1072</v>
      </c>
      <c r="C1146" t="inlineStr">
        <is>
          <t>L-1520-164981233</t>
        </is>
      </c>
      <c r="D1146" t="inlineStr">
        <is>
          <t>997769807</t>
        </is>
      </c>
      <c r="E1146" t="inlineStr">
        <is>
          <t>Aal</t>
        </is>
      </c>
      <c r="F1146" t="inlineStr">
        <is>
          <t>https://portal.dnb.de/opac.htm?method=simpleSearch&amp;cqlMode=true&amp;query=idn%3D997769807</t>
        </is>
      </c>
      <c r="G1146" t="inlineStr">
        <is>
          <t>III 104, 10 a</t>
        </is>
      </c>
      <c r="H1146" t="inlineStr">
        <is>
          <t>III 104, 10 a</t>
        </is>
      </c>
      <c r="I1146" t="inlineStr"/>
      <c r="J1146" t="inlineStr"/>
      <c r="K1146" t="inlineStr">
        <is>
          <t>bis 25 cm</t>
        </is>
      </c>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is>
          <t>HPg</t>
        </is>
      </c>
      <c r="AB1146" t="inlineStr"/>
      <c r="AC1146" t="inlineStr"/>
      <c r="AD1146" t="inlineStr">
        <is>
          <t>h/E</t>
        </is>
      </c>
      <c r="AE1146" t="inlineStr"/>
      <c r="AF1146" t="inlineStr"/>
      <c r="AG1146" t="inlineStr"/>
      <c r="AH1146" t="inlineStr"/>
      <c r="AI1146" t="inlineStr"/>
      <c r="AJ1146" t="inlineStr">
        <is>
          <t>Pa</t>
        </is>
      </c>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is>
          <t>110</t>
        </is>
      </c>
      <c r="AY1146" t="inlineStr"/>
      <c r="AZ1146" t="inlineStr">
        <is>
          <t>x</t>
        </is>
      </c>
      <c r="BA1146" t="inlineStr">
        <is>
          <t>x</t>
        </is>
      </c>
      <c r="BB1146" t="inlineStr">
        <is>
          <t>n</t>
        </is>
      </c>
      <c r="BC1146" t="n">
        <v>0</v>
      </c>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c r="BT1146" t="inlineStr"/>
      <c r="BU1146" t="inlineStr"/>
      <c r="BV1146" t="inlineStr"/>
      <c r="BW1146" t="inlineStr"/>
      <c r="BX1146" t="inlineStr"/>
      <c r="BY1146" t="inlineStr"/>
      <c r="BZ1146" t="inlineStr"/>
      <c r="CA1146" t="inlineStr"/>
      <c r="CB1146" t="inlineStr"/>
      <c r="CC1146" t="inlineStr"/>
      <c r="CD1146" t="inlineStr"/>
      <c r="CE1146" t="inlineStr"/>
      <c r="CF1146" t="inlineStr"/>
      <c r="CG1146" t="inlineStr"/>
      <c r="CH1146" t="inlineStr"/>
      <c r="CI1146" t="inlineStr"/>
      <c r="CJ1146" t="inlineStr"/>
      <c r="CK1146" t="inlineStr"/>
      <c r="CL1146" t="inlineStr"/>
      <c r="CM1146" t="inlineStr"/>
      <c r="CN1146" t="inlineStr"/>
      <c r="CO1146" t="inlineStr"/>
      <c r="CP1146" t="inlineStr"/>
      <c r="CQ1146" t="inlineStr"/>
      <c r="CR1146" t="inlineStr"/>
      <c r="CS1146" t="inlineStr"/>
      <c r="CT1146" t="inlineStr"/>
      <c r="CU1146" t="inlineStr"/>
    </row>
    <row r="1147">
      <c r="A1147" t="b">
        <v>1</v>
      </c>
      <c r="B1147" t="n">
        <v>1073</v>
      </c>
      <c r="C1147" t="inlineStr">
        <is>
          <t>L-1523-170687309</t>
        </is>
      </c>
      <c r="D1147" t="inlineStr">
        <is>
          <t>1000470466</t>
        </is>
      </c>
      <c r="E1147" t="inlineStr">
        <is>
          <t>Aal</t>
        </is>
      </c>
      <c r="F1147" t="inlineStr">
        <is>
          <t>https://portal.dnb.de/opac.htm?method=simpleSearch&amp;cqlMode=true&amp;query=idn%3D1000470466</t>
        </is>
      </c>
      <c r="G1147" t="inlineStr">
        <is>
          <t>III 104, 10 b</t>
        </is>
      </c>
      <c r="H1147" t="inlineStr">
        <is>
          <t>III 104, 10 b</t>
        </is>
      </c>
      <c r="I1147" t="inlineStr"/>
      <c r="J1147" t="inlineStr"/>
      <c r="K1147" t="inlineStr">
        <is>
          <t>bis 25 cm</t>
        </is>
      </c>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is>
          <t>Pa</t>
        </is>
      </c>
      <c r="AB1147" t="inlineStr"/>
      <c r="AC1147" t="inlineStr"/>
      <c r="AD1147" t="inlineStr">
        <is>
          <t>h/E</t>
        </is>
      </c>
      <c r="AE1147" t="inlineStr"/>
      <c r="AF1147" t="inlineStr"/>
      <c r="AG1147" t="inlineStr"/>
      <c r="AH1147" t="inlineStr"/>
      <c r="AI1147" t="inlineStr"/>
      <c r="AJ1147" t="inlineStr">
        <is>
          <t>Pa</t>
        </is>
      </c>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is>
          <t>110</t>
        </is>
      </c>
      <c r="AY1147" t="inlineStr"/>
      <c r="AZ1147" t="inlineStr">
        <is>
          <t>x</t>
        </is>
      </c>
      <c r="BA1147" t="inlineStr">
        <is>
          <t>x</t>
        </is>
      </c>
      <c r="BB1147" t="inlineStr">
        <is>
          <t>n</t>
        </is>
      </c>
      <c r="BC1147" t="n">
        <v>0</v>
      </c>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c r="BS1147" t="inlineStr"/>
      <c r="BT1147" t="inlineStr"/>
      <c r="BU1147" t="inlineStr"/>
      <c r="BV1147" t="inlineStr"/>
      <c r="BW1147" t="inlineStr"/>
      <c r="BX1147" t="inlineStr"/>
      <c r="BY1147" t="inlineStr"/>
      <c r="BZ1147" t="inlineStr"/>
      <c r="CA1147" t="inlineStr"/>
      <c r="CB1147" t="inlineStr"/>
      <c r="CC1147" t="inlineStr"/>
      <c r="CD1147" t="inlineStr"/>
      <c r="CE1147" t="inlineStr"/>
      <c r="CF1147" t="inlineStr"/>
      <c r="CG1147" t="inlineStr"/>
      <c r="CH1147" t="inlineStr"/>
      <c r="CI1147" t="inlineStr"/>
      <c r="CJ1147" t="inlineStr"/>
      <c r="CK1147" t="inlineStr"/>
      <c r="CL1147" t="inlineStr"/>
      <c r="CM1147" t="inlineStr"/>
      <c r="CN1147" t="inlineStr"/>
      <c r="CO1147" t="inlineStr"/>
      <c r="CP1147" t="inlineStr"/>
      <c r="CQ1147" t="inlineStr"/>
      <c r="CR1147" t="inlineStr"/>
      <c r="CS1147" t="inlineStr"/>
      <c r="CT1147" t="inlineStr"/>
      <c r="CU1147" t="inlineStr"/>
    </row>
    <row r="1148">
      <c r="A1148" t="b">
        <v>1</v>
      </c>
      <c r="B1148" t="n">
        <v>1074</v>
      </c>
      <c r="C1148" t="inlineStr">
        <is>
          <t>L-1528-167085565</t>
        </is>
      </c>
      <c r="D1148" t="inlineStr">
        <is>
          <t>998862851</t>
        </is>
      </c>
      <c r="E1148" t="inlineStr">
        <is>
          <t>Aal</t>
        </is>
      </c>
      <c r="F1148" t="inlineStr">
        <is>
          <t>https://portal.dnb.de/opac.htm?method=simpleSearch&amp;cqlMode=true&amp;query=idn%3D998862851</t>
        </is>
      </c>
      <c r="G1148" t="inlineStr">
        <is>
          <t>III 104, 10 c</t>
        </is>
      </c>
      <c r="H1148" t="inlineStr">
        <is>
          <t>III 104, 10 c</t>
        </is>
      </c>
      <c r="I1148" t="inlineStr"/>
      <c r="J1148" t="inlineStr"/>
      <c r="K1148" t="inlineStr">
        <is>
          <t>bis 25 cm</t>
        </is>
      </c>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is>
          <t>HPg</t>
        </is>
      </c>
      <c r="AB1148" t="inlineStr"/>
      <c r="AC1148" t="inlineStr"/>
      <c r="AD1148" t="inlineStr">
        <is>
          <t>h/E</t>
        </is>
      </c>
      <c r="AE1148" t="inlineStr"/>
      <c r="AF1148" t="inlineStr"/>
      <c r="AG1148" t="inlineStr"/>
      <c r="AH1148" t="inlineStr"/>
      <c r="AI1148" t="inlineStr"/>
      <c r="AJ1148" t="inlineStr">
        <is>
          <t>Pa</t>
        </is>
      </c>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is>
          <t>110</t>
        </is>
      </c>
      <c r="AY1148" t="inlineStr"/>
      <c r="AZ1148" t="inlineStr">
        <is>
          <t>x</t>
        </is>
      </c>
      <c r="BA1148" t="inlineStr">
        <is>
          <t>x</t>
        </is>
      </c>
      <c r="BB1148" t="inlineStr"/>
      <c r="BC1148" t="n">
        <v>0</v>
      </c>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c r="BT1148" t="inlineStr"/>
      <c r="BU1148" t="inlineStr"/>
      <c r="BV1148" t="inlineStr"/>
      <c r="BW1148" t="inlineStr"/>
      <c r="BX1148" t="inlineStr"/>
      <c r="BY1148" t="inlineStr"/>
      <c r="BZ1148" t="inlineStr"/>
      <c r="CA1148" t="inlineStr"/>
      <c r="CB1148" t="inlineStr"/>
      <c r="CC1148" t="inlineStr"/>
      <c r="CD1148" t="inlineStr"/>
      <c r="CE1148" t="inlineStr"/>
      <c r="CF1148" t="inlineStr"/>
      <c r="CG1148" t="inlineStr"/>
      <c r="CH1148" t="inlineStr"/>
      <c r="CI1148" t="inlineStr"/>
      <c r="CJ1148" t="inlineStr"/>
      <c r="CK1148" t="inlineStr"/>
      <c r="CL1148" t="inlineStr"/>
      <c r="CM1148" t="inlineStr"/>
      <c r="CN1148" t="inlineStr"/>
      <c r="CO1148" t="inlineStr"/>
      <c r="CP1148" t="inlineStr"/>
      <c r="CQ1148" t="inlineStr"/>
      <c r="CR1148" t="inlineStr"/>
      <c r="CS1148" t="inlineStr"/>
      <c r="CT1148" t="inlineStr"/>
      <c r="CU1148" t="inlineStr"/>
    </row>
    <row r="1149">
      <c r="A1149" t="b">
        <v>1</v>
      </c>
      <c r="B1149" t="n">
        <v>1037</v>
      </c>
      <c r="C1149" t="inlineStr">
        <is>
          <t>L-1522-315488212</t>
        </is>
      </c>
      <c r="D1149" t="inlineStr">
        <is>
          <t>1066957584</t>
        </is>
      </c>
      <c r="E1149" t="inlineStr">
        <is>
          <t>Aaf</t>
        </is>
      </c>
      <c r="F1149" t="inlineStr">
        <is>
          <t>https://portal.dnb.de/opac.htm?method=simpleSearch&amp;cqlMode=true&amp;query=idn%3D1066957584</t>
        </is>
      </c>
      <c r="G1149" t="inlineStr">
        <is>
          <t>III 104, 11</t>
        </is>
      </c>
      <c r="H1149" t="inlineStr">
        <is>
          <t>III 104, 11</t>
        </is>
      </c>
      <c r="I1149" t="inlineStr"/>
      <c r="J1149" t="inlineStr"/>
      <c r="K1149" t="inlineStr">
        <is>
          <t>bis 25 cm</t>
        </is>
      </c>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is>
          <t>Pa</t>
        </is>
      </c>
      <c r="AB1149" t="inlineStr"/>
      <c r="AC1149" t="inlineStr"/>
      <c r="AD1149" t="inlineStr">
        <is>
          <t>h/E</t>
        </is>
      </c>
      <c r="AE1149" t="inlineStr"/>
      <c r="AF1149" t="inlineStr"/>
      <c r="AG1149" t="inlineStr"/>
      <c r="AH1149" t="inlineStr"/>
      <c r="AI1149" t="inlineStr"/>
      <c r="AJ1149" t="inlineStr">
        <is>
          <t>Pa</t>
        </is>
      </c>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is>
          <t>110</t>
        </is>
      </c>
      <c r="AY1149" t="inlineStr"/>
      <c r="AZ1149" t="inlineStr"/>
      <c r="BA1149" t="inlineStr"/>
      <c r="BB1149" t="inlineStr">
        <is>
          <t>n</t>
        </is>
      </c>
      <c r="BC1149" t="n">
        <v>0</v>
      </c>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c r="BT1149" t="inlineStr"/>
      <c r="BU1149" t="inlineStr"/>
      <c r="BV1149" t="inlineStr"/>
      <c r="BW1149" t="inlineStr"/>
      <c r="BX1149" t="inlineStr"/>
      <c r="BY1149" t="inlineStr"/>
      <c r="BZ1149" t="inlineStr"/>
      <c r="CA1149" t="inlineStr"/>
      <c r="CB1149" t="inlineStr"/>
      <c r="CC1149" t="inlineStr"/>
      <c r="CD1149" t="inlineStr"/>
      <c r="CE1149" t="inlineStr"/>
      <c r="CF1149" t="inlineStr"/>
      <c r="CG1149" t="inlineStr"/>
      <c r="CH1149" t="inlineStr"/>
      <c r="CI1149" t="inlineStr"/>
      <c r="CJ1149" t="inlineStr"/>
      <c r="CK1149" t="inlineStr"/>
      <c r="CL1149" t="inlineStr"/>
      <c r="CM1149" t="inlineStr"/>
      <c r="CN1149" t="inlineStr"/>
      <c r="CO1149" t="inlineStr"/>
      <c r="CP1149" t="inlineStr"/>
      <c r="CQ1149" t="inlineStr"/>
      <c r="CR1149" t="inlineStr"/>
      <c r="CS1149" t="inlineStr"/>
      <c r="CT1149" t="inlineStr"/>
      <c r="CU1149" t="inlineStr"/>
    </row>
    <row r="1150">
      <c r="A1150" t="b">
        <v>0</v>
      </c>
      <c r="B1150" t="n">
        <v>1038</v>
      </c>
      <c r="C1150" t="inlineStr">
        <is>
          <t>L-1542-315491949</t>
        </is>
      </c>
      <c r="D1150" t="inlineStr">
        <is>
          <t>1066961557</t>
        </is>
      </c>
      <c r="E1150" t="inlineStr"/>
      <c r="F1150" t="inlineStr">
        <is>
          <t>https://portal.dnb.de/opac.htm?method=simpleSearch&amp;cqlMode=true&amp;query=idn%3D1066961557</t>
        </is>
      </c>
      <c r="G1150" t="inlineStr">
        <is>
          <t>III 104, 12</t>
        </is>
      </c>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is>
          <t>DA</t>
        </is>
      </c>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n">
        <v>0</v>
      </c>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c r="BT1150" t="inlineStr"/>
      <c r="BU1150" t="inlineStr"/>
      <c r="BV1150" t="inlineStr"/>
      <c r="BW1150" t="inlineStr"/>
      <c r="BX1150" t="inlineStr"/>
      <c r="BY1150" t="inlineStr"/>
      <c r="BZ1150" t="inlineStr"/>
      <c r="CA1150" t="inlineStr"/>
      <c r="CB1150" t="inlineStr"/>
      <c r="CC1150" t="inlineStr"/>
      <c r="CD1150" t="inlineStr"/>
      <c r="CE1150" t="inlineStr"/>
      <c r="CF1150" t="inlineStr"/>
      <c r="CG1150" t="inlineStr"/>
      <c r="CH1150" t="inlineStr"/>
      <c r="CI1150" t="inlineStr"/>
      <c r="CJ1150" t="inlineStr"/>
      <c r="CK1150" t="inlineStr"/>
      <c r="CL1150" t="inlineStr"/>
      <c r="CM1150" t="inlineStr"/>
      <c r="CN1150" t="inlineStr"/>
      <c r="CO1150" t="inlineStr"/>
      <c r="CP1150" t="inlineStr"/>
      <c r="CQ1150" t="inlineStr"/>
      <c r="CR1150" t="inlineStr"/>
      <c r="CS1150" t="inlineStr"/>
      <c r="CT1150" t="inlineStr"/>
      <c r="CU1150" t="inlineStr"/>
    </row>
    <row r="1151">
      <c r="A1151" t="b">
        <v>0</v>
      </c>
      <c r="B1151" t="n">
        <v>1039</v>
      </c>
      <c r="C1151" t="inlineStr">
        <is>
          <t>L-1532-315488085</t>
        </is>
      </c>
      <c r="D1151" t="inlineStr">
        <is>
          <t>1066957444</t>
        </is>
      </c>
      <c r="E1151" t="inlineStr"/>
      <c r="F1151" t="inlineStr">
        <is>
          <t>https://portal.dnb.de/opac.htm?method=simpleSearch&amp;cqlMode=true&amp;query=idn%3D1066957444</t>
        </is>
      </c>
      <c r="G1151" t="inlineStr">
        <is>
          <t>III 104, 13</t>
        </is>
      </c>
      <c r="H1151" t="inlineStr"/>
      <c r="I1151" t="inlineStr"/>
      <c r="J1151" t="inlineStr"/>
      <c r="K1151" t="inlineStr">
        <is>
          <t>bis 25 cm</t>
        </is>
      </c>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is>
          <t>Br</t>
        </is>
      </c>
      <c r="AB1151" t="inlineStr"/>
      <c r="AC1151" t="inlineStr"/>
      <c r="AD1151" t="inlineStr">
        <is>
          <t>f</t>
        </is>
      </c>
      <c r="AE1151" t="inlineStr"/>
      <c r="AF1151" t="inlineStr"/>
      <c r="AG1151" t="inlineStr"/>
      <c r="AH1151" t="inlineStr"/>
      <c r="AI1151" t="inlineStr"/>
      <c r="AJ1151" t="inlineStr">
        <is>
          <t>Pa</t>
        </is>
      </c>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is>
          <t>110</t>
        </is>
      </c>
      <c r="AY1151" t="inlineStr"/>
      <c r="AZ1151" t="inlineStr"/>
      <c r="BA1151" t="inlineStr"/>
      <c r="BB1151" t="inlineStr">
        <is>
          <t>n</t>
        </is>
      </c>
      <c r="BC1151" t="n">
        <v>0</v>
      </c>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c r="BW1151" t="inlineStr"/>
      <c r="BX1151" t="inlineStr"/>
      <c r="BY1151" t="inlineStr"/>
      <c r="BZ1151" t="inlineStr"/>
      <c r="CA1151" t="inlineStr"/>
      <c r="CB1151" t="inlineStr"/>
      <c r="CC1151" t="inlineStr"/>
      <c r="CD1151" t="inlineStr"/>
      <c r="CE1151" t="inlineStr"/>
      <c r="CF1151" t="inlineStr"/>
      <c r="CG1151" t="inlineStr"/>
      <c r="CH1151" t="inlineStr"/>
      <c r="CI1151" t="inlineStr"/>
      <c r="CJ1151" t="inlineStr"/>
      <c r="CK1151" t="inlineStr"/>
      <c r="CL1151" t="inlineStr"/>
      <c r="CM1151" t="inlineStr"/>
      <c r="CN1151" t="inlineStr"/>
      <c r="CO1151" t="inlineStr"/>
      <c r="CP1151" t="inlineStr"/>
      <c r="CQ1151" t="inlineStr"/>
      <c r="CR1151" t="inlineStr"/>
      <c r="CS1151" t="inlineStr"/>
      <c r="CT1151" t="inlineStr"/>
      <c r="CU1151" t="inlineStr"/>
    </row>
    <row r="1152">
      <c r="A1152" t="b">
        <v>1</v>
      </c>
      <c r="B1152" t="n">
        <v>1040</v>
      </c>
      <c r="C1152" t="inlineStr">
        <is>
          <t>L-1525-315492082</t>
        </is>
      </c>
      <c r="D1152" t="inlineStr">
        <is>
          <t>1066961689</t>
        </is>
      </c>
      <c r="E1152" t="inlineStr">
        <is>
          <t>Aaf</t>
        </is>
      </c>
      <c r="F1152" t="inlineStr">
        <is>
          <t>https://portal.dnb.de/opac.htm?method=simpleSearch&amp;cqlMode=true&amp;query=idn%3D1066961689</t>
        </is>
      </c>
      <c r="G1152" t="inlineStr">
        <is>
          <t>III 104, 14</t>
        </is>
      </c>
      <c r="H1152" t="inlineStr">
        <is>
          <t>III 104, 14</t>
        </is>
      </c>
      <c r="I1152" t="inlineStr"/>
      <c r="J1152" t="inlineStr"/>
      <c r="K1152" t="inlineStr">
        <is>
          <t>bis 25 cm</t>
        </is>
      </c>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is>
          <t>x</t>
        </is>
      </c>
      <c r="AA1152" t="inlineStr">
        <is>
          <t>HL</t>
        </is>
      </c>
      <c r="AB1152" t="inlineStr"/>
      <c r="AC1152" t="inlineStr">
        <is>
          <t>x</t>
        </is>
      </c>
      <c r="AD1152" t="inlineStr">
        <is>
          <t>f/V</t>
        </is>
      </c>
      <c r="AE1152" t="inlineStr"/>
      <c r="AF1152" t="inlineStr"/>
      <c r="AG1152" t="inlineStr"/>
      <c r="AH1152" t="inlineStr"/>
      <c r="AI1152" t="inlineStr"/>
      <c r="AJ1152" t="inlineStr">
        <is>
          <t>Pa</t>
        </is>
      </c>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is>
          <t>60</t>
        </is>
      </c>
      <c r="AY1152" t="inlineStr"/>
      <c r="AZ1152" t="inlineStr"/>
      <c r="BA1152" t="inlineStr"/>
      <c r="BB1152" t="inlineStr">
        <is>
          <t>n</t>
        </is>
      </c>
      <c r="BC1152" t="n">
        <v>0</v>
      </c>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c r="BS1152" t="inlineStr"/>
      <c r="BT1152" t="inlineStr"/>
      <c r="BU1152" t="inlineStr"/>
      <c r="BV1152" t="inlineStr"/>
      <c r="BW1152" t="inlineStr"/>
      <c r="BX1152" t="inlineStr"/>
      <c r="BY1152" t="inlineStr"/>
      <c r="BZ1152" t="inlineStr"/>
      <c r="CA1152" t="inlineStr"/>
      <c r="CB1152" t="inlineStr"/>
      <c r="CC1152" t="inlineStr"/>
      <c r="CD1152" t="inlineStr"/>
      <c r="CE1152" t="inlineStr"/>
      <c r="CF1152" t="inlineStr"/>
      <c r="CG1152" t="inlineStr"/>
      <c r="CH1152" t="inlineStr"/>
      <c r="CI1152" t="inlineStr"/>
      <c r="CJ1152" t="inlineStr"/>
      <c r="CK1152" t="inlineStr"/>
      <c r="CL1152" t="inlineStr"/>
      <c r="CM1152" t="inlineStr"/>
      <c r="CN1152" t="inlineStr"/>
      <c r="CO1152" t="inlineStr"/>
      <c r="CP1152" t="inlineStr"/>
      <c r="CQ1152" t="inlineStr"/>
      <c r="CR1152" t="inlineStr"/>
      <c r="CS1152" t="inlineStr"/>
      <c r="CT1152" t="inlineStr"/>
      <c r="CU1152" t="inlineStr"/>
    </row>
    <row r="1153">
      <c r="A1153" t="b">
        <v>1</v>
      </c>
      <c r="B1153" t="n">
        <v>1075</v>
      </c>
      <c r="C1153" t="inlineStr">
        <is>
          <t>L-1524-167183281</t>
        </is>
      </c>
      <c r="D1153" t="inlineStr">
        <is>
          <t>998898333</t>
        </is>
      </c>
      <c r="E1153" t="inlineStr">
        <is>
          <t>Aal</t>
        </is>
      </c>
      <c r="F1153" t="inlineStr">
        <is>
          <t>https://portal.dnb.de/opac.htm?method=simpleSearch&amp;cqlMode=true&amp;query=idn%3D998898333</t>
        </is>
      </c>
      <c r="G1153" t="inlineStr">
        <is>
          <t>III 104, 14 a</t>
        </is>
      </c>
      <c r="H1153" t="inlineStr">
        <is>
          <t>III 104, 14 a</t>
        </is>
      </c>
      <c r="I1153" t="inlineStr"/>
      <c r="J1153" t="inlineStr"/>
      <c r="K1153" t="inlineStr">
        <is>
          <t>bis 25 cm</t>
        </is>
      </c>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is>
          <t>HPg</t>
        </is>
      </c>
      <c r="AB1153" t="inlineStr"/>
      <c r="AC1153" t="inlineStr"/>
      <c r="AD1153" t="inlineStr">
        <is>
          <t>h/E</t>
        </is>
      </c>
      <c r="AE1153" t="inlineStr"/>
      <c r="AF1153" t="inlineStr"/>
      <c r="AG1153" t="inlineStr"/>
      <c r="AH1153" t="inlineStr"/>
      <c r="AI1153" t="inlineStr"/>
      <c r="AJ1153" t="inlineStr">
        <is>
          <t>Pa</t>
        </is>
      </c>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is>
          <t>110</t>
        </is>
      </c>
      <c r="AY1153" t="inlineStr"/>
      <c r="AZ1153" t="inlineStr">
        <is>
          <t>x</t>
        </is>
      </c>
      <c r="BA1153" t="inlineStr">
        <is>
          <t>x</t>
        </is>
      </c>
      <c r="BB1153" t="inlineStr">
        <is>
          <t>n</t>
        </is>
      </c>
      <c r="BC1153" t="n">
        <v>0</v>
      </c>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c r="BT1153" t="inlineStr"/>
      <c r="BU1153" t="inlineStr"/>
      <c r="BV1153" t="inlineStr"/>
      <c r="BW1153" t="inlineStr"/>
      <c r="BX1153" t="inlineStr"/>
      <c r="BY1153" t="inlineStr"/>
      <c r="BZ1153" t="inlineStr"/>
      <c r="CA1153" t="inlineStr"/>
      <c r="CB1153" t="inlineStr"/>
      <c r="CC1153" t="inlineStr"/>
      <c r="CD1153" t="inlineStr"/>
      <c r="CE1153" t="inlineStr"/>
      <c r="CF1153" t="inlineStr"/>
      <c r="CG1153" t="inlineStr"/>
      <c r="CH1153" t="inlineStr"/>
      <c r="CI1153" t="inlineStr"/>
      <c r="CJ1153" t="inlineStr"/>
      <c r="CK1153" t="inlineStr"/>
      <c r="CL1153" t="inlineStr"/>
      <c r="CM1153" t="inlineStr"/>
      <c r="CN1153" t="inlineStr"/>
      <c r="CO1153" t="inlineStr"/>
      <c r="CP1153" t="inlineStr"/>
      <c r="CQ1153" t="inlineStr"/>
      <c r="CR1153" t="inlineStr"/>
      <c r="CS1153" t="inlineStr"/>
      <c r="CT1153" t="inlineStr"/>
      <c r="CU1153" t="inlineStr"/>
    </row>
    <row r="1154">
      <c r="A1154" t="b">
        <v>0</v>
      </c>
      <c r="B1154" t="n">
        <v>1076</v>
      </c>
      <c r="C1154" t="inlineStr">
        <is>
          <t>L-1525-168342634</t>
        </is>
      </c>
      <c r="D1154" t="inlineStr">
        <is>
          <t>999418432</t>
        </is>
      </c>
      <c r="E1154" t="inlineStr"/>
      <c r="F1154" t="inlineStr">
        <is>
          <t>https://portal.dnb.de/opac.htm?method=simpleSearch&amp;cqlMode=true&amp;query=idn%3D999418432</t>
        </is>
      </c>
      <c r="G1154" t="inlineStr">
        <is>
          <t>III 104, 14 b</t>
        </is>
      </c>
      <c r="H1154" t="inlineStr"/>
      <c r="I1154" t="inlineStr"/>
      <c r="J1154" t="inlineStr"/>
      <c r="K1154" t="inlineStr">
        <is>
          <t>bis 25 cm</t>
        </is>
      </c>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is>
          <t>HD</t>
        </is>
      </c>
      <c r="AB1154" t="inlineStr"/>
      <c r="AC1154" t="inlineStr">
        <is>
          <t>x</t>
        </is>
      </c>
      <c r="AD1154" t="inlineStr">
        <is>
          <t>f</t>
        </is>
      </c>
      <c r="AE1154" t="inlineStr"/>
      <c r="AF1154" t="inlineStr"/>
      <c r="AG1154" t="inlineStr"/>
      <c r="AH1154" t="inlineStr"/>
      <c r="AI1154" t="inlineStr"/>
      <c r="AJ1154" t="inlineStr">
        <is>
          <t>Pa</t>
        </is>
      </c>
      <c r="AK1154" t="inlineStr"/>
      <c r="AL1154" t="inlineStr"/>
      <c r="AM1154" t="inlineStr"/>
      <c r="AN1154" t="inlineStr"/>
      <c r="AO1154" t="inlineStr"/>
      <c r="AP1154" t="inlineStr"/>
      <c r="AQ1154" t="inlineStr"/>
      <c r="AR1154" t="inlineStr"/>
      <c r="AS1154" t="inlineStr"/>
      <c r="AT1154" t="inlineStr"/>
      <c r="AU1154" t="inlineStr"/>
      <c r="AV1154" t="n">
        <v>0</v>
      </c>
      <c r="AW1154" t="inlineStr">
        <is>
          <t>x</t>
        </is>
      </c>
      <c r="AX1154" t="inlineStr">
        <is>
          <t>110</t>
        </is>
      </c>
      <c r="AY1154" t="inlineStr"/>
      <c r="AZ1154" t="inlineStr"/>
      <c r="BA1154" t="inlineStr"/>
      <c r="BB1154" t="inlineStr">
        <is>
          <t>n</t>
        </is>
      </c>
      <c r="BC1154" t="n">
        <v>0</v>
      </c>
      <c r="BD1154" t="inlineStr"/>
      <c r="BE1154" t="inlineStr">
        <is>
          <t>Gewebe</t>
        </is>
      </c>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c r="BT1154" t="inlineStr"/>
      <c r="BU1154" t="inlineStr"/>
      <c r="BV1154" t="inlineStr"/>
      <c r="BW1154" t="inlineStr"/>
      <c r="BX1154" t="inlineStr"/>
      <c r="BY1154" t="inlineStr"/>
      <c r="BZ1154" t="inlineStr"/>
      <c r="CA1154" t="inlineStr"/>
      <c r="CB1154" t="inlineStr"/>
      <c r="CC1154" t="inlineStr"/>
      <c r="CD1154" t="inlineStr"/>
      <c r="CE1154" t="inlineStr"/>
      <c r="CF1154" t="inlineStr"/>
      <c r="CG1154" t="inlineStr"/>
      <c r="CH1154" t="inlineStr"/>
      <c r="CI1154" t="inlineStr"/>
      <c r="CJ1154" t="inlineStr"/>
      <c r="CK1154" t="inlineStr"/>
      <c r="CL1154" t="inlineStr"/>
      <c r="CM1154" t="inlineStr"/>
      <c r="CN1154" t="inlineStr"/>
      <c r="CO1154" t="inlineStr"/>
      <c r="CP1154" t="inlineStr"/>
      <c r="CQ1154" t="inlineStr"/>
      <c r="CR1154" t="inlineStr"/>
      <c r="CS1154" t="inlineStr"/>
      <c r="CT1154" t="inlineStr"/>
      <c r="CU1154" t="inlineStr"/>
    </row>
    <row r="1155">
      <c r="A1155" t="b">
        <v>1</v>
      </c>
      <c r="B1155" t="inlineStr"/>
      <c r="C1155" t="inlineStr">
        <is>
          <t>L-1524-786237821</t>
        </is>
      </c>
      <c r="D1155" t="inlineStr">
        <is>
          <t>1263573177</t>
        </is>
      </c>
      <c r="E1155" t="inlineStr">
        <is>
          <t>Qd</t>
        </is>
      </c>
      <c r="F1155" t="inlineStr"/>
      <c r="G1155" t="inlineStr">
        <is>
          <t>III 104, 14 b</t>
        </is>
      </c>
      <c r="H1155" t="inlineStr">
        <is>
          <t>III 104, 14 b</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c r="BT1155" t="inlineStr"/>
      <c r="BU1155" t="inlineStr"/>
      <c r="BV1155" t="inlineStr"/>
      <c r="BW1155" t="inlineStr"/>
      <c r="BX1155" t="inlineStr"/>
      <c r="BY1155" t="inlineStr"/>
      <c r="BZ1155" t="inlineStr"/>
      <c r="CA1155" t="inlineStr"/>
      <c r="CB1155" t="inlineStr"/>
      <c r="CC1155" t="inlineStr"/>
      <c r="CD1155" t="inlineStr"/>
      <c r="CE1155" t="inlineStr"/>
      <c r="CF1155" t="inlineStr"/>
      <c r="CG1155" t="inlineStr"/>
      <c r="CH1155" t="inlineStr"/>
      <c r="CI1155" t="inlineStr"/>
      <c r="CJ1155" t="inlineStr"/>
      <c r="CK1155" t="inlineStr"/>
      <c r="CL1155" t="inlineStr"/>
      <c r="CM1155" t="inlineStr"/>
      <c r="CN1155" t="inlineStr"/>
      <c r="CO1155" t="inlineStr"/>
      <c r="CP1155" t="inlineStr"/>
      <c r="CQ1155" t="inlineStr"/>
      <c r="CR1155" t="inlineStr"/>
      <c r="CS1155" t="inlineStr"/>
      <c r="CT1155" t="inlineStr"/>
      <c r="CU1155" t="inlineStr"/>
    </row>
    <row r="1156">
      <c r="A1156" t="b">
        <v>0</v>
      </c>
      <c r="B1156" t="n">
        <v>1077</v>
      </c>
      <c r="C1156" t="inlineStr">
        <is>
          <t>L-1524-156068702</t>
        </is>
      </c>
      <c r="D1156" t="inlineStr">
        <is>
          <t>994509901</t>
        </is>
      </c>
      <c r="E1156" t="inlineStr"/>
      <c r="F1156" t="inlineStr">
        <is>
          <t>https://portal.dnb.de/opac.htm?method=simpleSearch&amp;cqlMode=true&amp;query=idn%3D994509901</t>
        </is>
      </c>
      <c r="G1156" t="inlineStr">
        <is>
          <t>III 104, 14/b (angebunden)</t>
        </is>
      </c>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n">
        <v>0</v>
      </c>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c r="BS1156" t="inlineStr"/>
      <c r="BT1156" t="inlineStr"/>
      <c r="BU1156" t="inlineStr"/>
      <c r="BV1156" t="inlineStr"/>
      <c r="BW1156" t="inlineStr"/>
      <c r="BX1156" t="inlineStr"/>
      <c r="BY1156" t="inlineStr"/>
      <c r="BZ1156" t="inlineStr"/>
      <c r="CA1156" t="inlineStr"/>
      <c r="CB1156" t="inlineStr"/>
      <c r="CC1156" t="inlineStr"/>
      <c r="CD1156" t="inlineStr"/>
      <c r="CE1156" t="inlineStr"/>
      <c r="CF1156" t="inlineStr"/>
      <c r="CG1156" t="inlineStr"/>
      <c r="CH1156" t="inlineStr"/>
      <c r="CI1156" t="inlineStr"/>
      <c r="CJ1156" t="inlineStr"/>
      <c r="CK1156" t="inlineStr"/>
      <c r="CL1156" t="inlineStr"/>
      <c r="CM1156" t="inlineStr"/>
      <c r="CN1156" t="inlineStr"/>
      <c r="CO1156" t="inlineStr"/>
      <c r="CP1156" t="inlineStr"/>
      <c r="CQ1156" t="inlineStr"/>
      <c r="CR1156" t="inlineStr"/>
      <c r="CS1156" t="inlineStr"/>
      <c r="CT1156" t="inlineStr"/>
      <c r="CU1156" t="inlineStr"/>
    </row>
    <row r="1157">
      <c r="A1157" t="b">
        <v>1</v>
      </c>
      <c r="B1157" t="n">
        <v>1041</v>
      </c>
      <c r="C1157" t="inlineStr">
        <is>
          <t>L-1527-315493208</t>
        </is>
      </c>
      <c r="D1157" t="inlineStr">
        <is>
          <t>1066962936</t>
        </is>
      </c>
      <c r="E1157" t="inlineStr">
        <is>
          <t>Aaf</t>
        </is>
      </c>
      <c r="F1157" t="inlineStr">
        <is>
          <t>https://portal.dnb.de/opac.htm?method=simpleSearch&amp;cqlMode=true&amp;query=idn%3D1066962936</t>
        </is>
      </c>
      <c r="G1157" t="inlineStr">
        <is>
          <t>III 104, 15</t>
        </is>
      </c>
      <c r="H1157" t="inlineStr">
        <is>
          <t>III 104, 15</t>
        </is>
      </c>
      <c r="I1157" t="inlineStr"/>
      <c r="J1157" t="inlineStr"/>
      <c r="K1157" t="inlineStr">
        <is>
          <t>bis 25 cm</t>
        </is>
      </c>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is>
          <t>G</t>
        </is>
      </c>
      <c r="AB1157" t="inlineStr">
        <is>
          <t>x</t>
        </is>
      </c>
      <c r="AC1157" t="inlineStr"/>
      <c r="AD1157" t="inlineStr">
        <is>
          <t>h/E</t>
        </is>
      </c>
      <c r="AE1157" t="inlineStr"/>
      <c r="AF1157" t="inlineStr"/>
      <c r="AG1157" t="inlineStr"/>
      <c r="AH1157" t="inlineStr"/>
      <c r="AI1157" t="inlineStr"/>
      <c r="AJ1157" t="inlineStr">
        <is>
          <t>Pa</t>
        </is>
      </c>
      <c r="AK1157" t="inlineStr">
        <is>
          <t>x</t>
        </is>
      </c>
      <c r="AL1157" t="inlineStr"/>
      <c r="AM1157" t="inlineStr"/>
      <c r="AN1157" t="inlineStr"/>
      <c r="AO1157" t="inlineStr"/>
      <c r="AP1157" t="inlineStr"/>
      <c r="AQ1157" t="inlineStr"/>
      <c r="AR1157" t="inlineStr"/>
      <c r="AS1157" t="inlineStr"/>
      <c r="AT1157" t="inlineStr"/>
      <c r="AU1157" t="inlineStr"/>
      <c r="AV1157" t="inlineStr"/>
      <c r="AW1157" t="inlineStr"/>
      <c r="AX1157" t="inlineStr">
        <is>
          <t>110</t>
        </is>
      </c>
      <c r="AY1157" t="inlineStr"/>
      <c r="AZ1157" t="inlineStr"/>
      <c r="BA1157" t="inlineStr"/>
      <c r="BB1157" t="inlineStr">
        <is>
          <t>n</t>
        </is>
      </c>
      <c r="BC1157" t="n">
        <v>0</v>
      </c>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c r="BW1157" t="inlineStr"/>
      <c r="BX1157" t="inlineStr"/>
      <c r="BY1157" t="inlineStr"/>
      <c r="BZ1157" t="inlineStr"/>
      <c r="CA1157" t="inlineStr"/>
      <c r="CB1157" t="inlineStr"/>
      <c r="CC1157" t="inlineStr"/>
      <c r="CD1157" t="inlineStr"/>
      <c r="CE1157" t="inlineStr"/>
      <c r="CF1157" t="inlineStr"/>
      <c r="CG1157" t="inlineStr"/>
      <c r="CH1157" t="inlineStr"/>
      <c r="CI1157" t="inlineStr"/>
      <c r="CJ1157" t="inlineStr"/>
      <c r="CK1157" t="inlineStr"/>
      <c r="CL1157" t="inlineStr"/>
      <c r="CM1157" t="inlineStr"/>
      <c r="CN1157" t="inlineStr"/>
      <c r="CO1157" t="inlineStr"/>
      <c r="CP1157" t="inlineStr"/>
      <c r="CQ1157" t="inlineStr"/>
      <c r="CR1157" t="inlineStr"/>
      <c r="CS1157" t="inlineStr"/>
      <c r="CT1157" t="inlineStr"/>
      <c r="CU1157" t="inlineStr"/>
    </row>
    <row r="1158">
      <c r="A1158" t="b">
        <v>1</v>
      </c>
      <c r="B1158" t="n">
        <v>1078</v>
      </c>
      <c r="C1158" t="inlineStr">
        <is>
          <t>L-1527-167684795</t>
        </is>
      </c>
      <c r="D1158" t="inlineStr">
        <is>
          <t>999178016</t>
        </is>
      </c>
      <c r="E1158" t="inlineStr">
        <is>
          <t>Aal</t>
        </is>
      </c>
      <c r="F1158" t="inlineStr">
        <is>
          <t>https://portal.dnb.de/opac.htm?method=simpleSearch&amp;cqlMode=true&amp;query=idn%3D999178016</t>
        </is>
      </c>
      <c r="G1158" t="inlineStr">
        <is>
          <t>III 104, 15 a</t>
        </is>
      </c>
      <c r="H1158" t="inlineStr">
        <is>
          <t>III 104, 15a</t>
        </is>
      </c>
      <c r="I1158" t="inlineStr"/>
      <c r="J1158" t="inlineStr"/>
      <c r="K1158" t="inlineStr">
        <is>
          <t>bis 25 cm</t>
        </is>
      </c>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is>
          <t>HPg</t>
        </is>
      </c>
      <c r="AB1158" t="inlineStr"/>
      <c r="AC1158" t="inlineStr"/>
      <c r="AD1158" t="inlineStr">
        <is>
          <t>h/E</t>
        </is>
      </c>
      <c r="AE1158" t="inlineStr"/>
      <c r="AF1158" t="inlineStr"/>
      <c r="AG1158" t="inlineStr"/>
      <c r="AH1158" t="inlineStr"/>
      <c r="AI1158" t="inlineStr"/>
      <c r="AJ1158" t="inlineStr">
        <is>
          <t>Pa</t>
        </is>
      </c>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is>
          <t>110</t>
        </is>
      </c>
      <c r="AY1158" t="inlineStr"/>
      <c r="AZ1158" t="inlineStr"/>
      <c r="BA1158" t="inlineStr"/>
      <c r="BB1158" t="inlineStr">
        <is>
          <t>n</t>
        </is>
      </c>
      <c r="BC1158" t="n">
        <v>0</v>
      </c>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c r="BS1158" t="inlineStr"/>
      <c r="BT1158" t="inlineStr"/>
      <c r="BU1158" t="inlineStr"/>
      <c r="BV1158" t="inlineStr"/>
      <c r="BW1158" t="inlineStr"/>
      <c r="BX1158" t="inlineStr"/>
      <c r="BY1158" t="inlineStr"/>
      <c r="BZ1158" t="inlineStr"/>
      <c r="CA1158" t="inlineStr"/>
      <c r="CB1158" t="inlineStr"/>
      <c r="CC1158" t="inlineStr"/>
      <c r="CD1158" t="inlineStr"/>
      <c r="CE1158" t="inlineStr"/>
      <c r="CF1158" t="inlineStr"/>
      <c r="CG1158" t="inlineStr"/>
      <c r="CH1158" t="inlineStr"/>
      <c r="CI1158" t="inlineStr"/>
      <c r="CJ1158" t="inlineStr"/>
      <c r="CK1158" t="inlineStr"/>
      <c r="CL1158" t="inlineStr"/>
      <c r="CM1158" t="inlineStr"/>
      <c r="CN1158" t="inlineStr"/>
      <c r="CO1158" t="inlineStr"/>
      <c r="CP1158" t="inlineStr"/>
      <c r="CQ1158" t="inlineStr"/>
      <c r="CR1158" t="inlineStr"/>
      <c r="CS1158" t="inlineStr"/>
      <c r="CT1158" t="inlineStr"/>
      <c r="CU1158" t="inlineStr"/>
    </row>
    <row r="1159">
      <c r="A1159" t="b">
        <v>1</v>
      </c>
      <c r="B1159" t="n">
        <v>1079</v>
      </c>
      <c r="C1159" t="inlineStr">
        <is>
          <t>L-1529-167684949</t>
        </is>
      </c>
      <c r="D1159" t="inlineStr">
        <is>
          <t>999178199</t>
        </is>
      </c>
      <c r="E1159" t="inlineStr">
        <is>
          <t>Aal</t>
        </is>
      </c>
      <c r="F1159" t="inlineStr">
        <is>
          <t>https://portal.dnb.de/opac.htm?method=simpleSearch&amp;cqlMode=true&amp;query=idn%3D999178199</t>
        </is>
      </c>
      <c r="G1159" t="inlineStr">
        <is>
          <t>III 104, 15 b</t>
        </is>
      </c>
      <c r="H1159" t="inlineStr">
        <is>
          <t>III 104, 15b</t>
        </is>
      </c>
      <c r="I1159" t="inlineStr"/>
      <c r="J1159" t="inlineStr"/>
      <c r="K1159" t="inlineStr">
        <is>
          <t>bis 25 cm</t>
        </is>
      </c>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is>
          <t>Pa</t>
        </is>
      </c>
      <c r="AB1159" t="inlineStr"/>
      <c r="AC1159" t="inlineStr"/>
      <c r="AD1159" t="inlineStr">
        <is>
          <t>h/E</t>
        </is>
      </c>
      <c r="AE1159" t="inlineStr"/>
      <c r="AF1159" t="inlineStr"/>
      <c r="AG1159" t="inlineStr"/>
      <c r="AH1159" t="inlineStr"/>
      <c r="AI1159" t="inlineStr"/>
      <c r="AJ1159" t="inlineStr">
        <is>
          <t>Pa</t>
        </is>
      </c>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is>
          <t>110</t>
        </is>
      </c>
      <c r="AY1159" t="inlineStr"/>
      <c r="AZ1159" t="inlineStr">
        <is>
          <t>x</t>
        </is>
      </c>
      <c r="BA1159" t="inlineStr">
        <is>
          <t>x</t>
        </is>
      </c>
      <c r="BB1159" t="inlineStr">
        <is>
          <t>n</t>
        </is>
      </c>
      <c r="BC1159" t="n">
        <v>0</v>
      </c>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c r="BT1159" t="inlineStr"/>
      <c r="BU1159" t="inlineStr"/>
      <c r="BV1159" t="inlineStr"/>
      <c r="BW1159" t="inlineStr"/>
      <c r="BX1159" t="inlineStr"/>
      <c r="BY1159" t="inlineStr"/>
      <c r="BZ1159" t="inlineStr"/>
      <c r="CA1159" t="inlineStr"/>
      <c r="CB1159" t="inlineStr"/>
      <c r="CC1159" t="inlineStr"/>
      <c r="CD1159" t="inlineStr"/>
      <c r="CE1159" t="inlineStr"/>
      <c r="CF1159" t="inlineStr"/>
      <c r="CG1159" t="inlineStr"/>
      <c r="CH1159" t="inlineStr"/>
      <c r="CI1159" t="inlineStr"/>
      <c r="CJ1159" t="inlineStr"/>
      <c r="CK1159" t="inlineStr"/>
      <c r="CL1159" t="inlineStr"/>
      <c r="CM1159" t="inlineStr"/>
      <c r="CN1159" t="inlineStr"/>
      <c r="CO1159" t="inlineStr"/>
      <c r="CP1159" t="inlineStr"/>
      <c r="CQ1159" t="inlineStr"/>
      <c r="CR1159" t="inlineStr"/>
      <c r="CS1159" t="inlineStr"/>
      <c r="CT1159" t="inlineStr"/>
      <c r="CU1159" t="inlineStr"/>
    </row>
    <row r="1160">
      <c r="A1160" t="b">
        <v>1</v>
      </c>
      <c r="B1160" t="n">
        <v>1042</v>
      </c>
      <c r="C1160" t="inlineStr">
        <is>
          <t>L-1531-315494573</t>
        </is>
      </c>
      <c r="D1160" t="inlineStr">
        <is>
          <t>1066964343</t>
        </is>
      </c>
      <c r="E1160" t="inlineStr">
        <is>
          <t>Aaf</t>
        </is>
      </c>
      <c r="F1160" t="inlineStr">
        <is>
          <t>https://portal.dnb.de/opac.htm?method=simpleSearch&amp;cqlMode=true&amp;query=idn%3D1066964343</t>
        </is>
      </c>
      <c r="G1160" t="inlineStr">
        <is>
          <t>III 104, 16</t>
        </is>
      </c>
      <c r="H1160" t="inlineStr">
        <is>
          <t>III 104, 16</t>
        </is>
      </c>
      <c r="I1160" t="inlineStr"/>
      <c r="J1160" t="inlineStr"/>
      <c r="K1160" t="inlineStr">
        <is>
          <t>bis 25 cm</t>
        </is>
      </c>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is>
          <t>Br</t>
        </is>
      </c>
      <c r="AB1160" t="inlineStr"/>
      <c r="AC1160" t="inlineStr"/>
      <c r="AD1160" t="inlineStr">
        <is>
          <t>f</t>
        </is>
      </c>
      <c r="AE1160" t="inlineStr"/>
      <c r="AF1160" t="inlineStr"/>
      <c r="AG1160" t="inlineStr"/>
      <c r="AH1160" t="inlineStr"/>
      <c r="AI1160" t="inlineStr"/>
      <c r="AJ1160" t="inlineStr">
        <is>
          <t>Pa</t>
        </is>
      </c>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is>
          <t>180</t>
        </is>
      </c>
      <c r="AY1160" t="inlineStr"/>
      <c r="AZ1160" t="inlineStr"/>
      <c r="BA1160" t="inlineStr"/>
      <c r="BB1160" t="inlineStr">
        <is>
          <t>n</t>
        </is>
      </c>
      <c r="BC1160" t="n">
        <v>0</v>
      </c>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c r="BS1160" t="inlineStr"/>
      <c r="BT1160" t="inlineStr"/>
      <c r="BU1160" t="inlineStr"/>
      <c r="BV1160" t="inlineStr"/>
      <c r="BW1160" t="inlineStr"/>
      <c r="BX1160" t="inlineStr"/>
      <c r="BY1160" t="inlineStr"/>
      <c r="BZ1160" t="inlineStr"/>
      <c r="CA1160" t="inlineStr"/>
      <c r="CB1160" t="inlineStr"/>
      <c r="CC1160" t="inlineStr"/>
      <c r="CD1160" t="inlineStr"/>
      <c r="CE1160" t="inlineStr"/>
      <c r="CF1160" t="inlineStr"/>
      <c r="CG1160" t="inlineStr"/>
      <c r="CH1160" t="inlineStr"/>
      <c r="CI1160" t="inlineStr"/>
      <c r="CJ1160" t="inlineStr"/>
      <c r="CK1160" t="inlineStr"/>
      <c r="CL1160" t="inlineStr"/>
      <c r="CM1160" t="inlineStr"/>
      <c r="CN1160" t="inlineStr"/>
      <c r="CO1160" t="inlineStr"/>
      <c r="CP1160" t="inlineStr"/>
      <c r="CQ1160" t="inlineStr"/>
      <c r="CR1160" t="inlineStr"/>
      <c r="CS1160" t="inlineStr"/>
      <c r="CT1160" t="inlineStr"/>
      <c r="CU1160" t="inlineStr"/>
    </row>
    <row r="1161">
      <c r="A1161" t="b">
        <v>0</v>
      </c>
      <c r="B1161" t="n">
        <v>1080</v>
      </c>
      <c r="C1161" t="inlineStr">
        <is>
          <t>L-1556-315062746</t>
        </is>
      </c>
      <c r="D1161" t="inlineStr">
        <is>
          <t>106667423X</t>
        </is>
      </c>
      <c r="E1161" t="inlineStr"/>
      <c r="F1161" t="inlineStr">
        <is>
          <t>https://portal.dnb.de/opac.htm?method=simpleSearch&amp;cqlMode=true&amp;query=idn%3D106667423X</t>
        </is>
      </c>
      <c r="G1161" t="inlineStr">
        <is>
          <t>III 104, 16 a</t>
        </is>
      </c>
      <c r="H1161" t="inlineStr"/>
      <c r="I1161" t="inlineStr"/>
      <c r="J1161" t="inlineStr"/>
      <c r="K1161" t="inlineStr">
        <is>
          <t>bis 25 cm</t>
        </is>
      </c>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is>
          <t>HD</t>
        </is>
      </c>
      <c r="AB1161" t="inlineStr"/>
      <c r="AC1161" t="inlineStr"/>
      <c r="AD1161" t="inlineStr">
        <is>
          <t>h</t>
        </is>
      </c>
      <c r="AE1161" t="inlineStr"/>
      <c r="AF1161" t="inlineStr"/>
      <c r="AG1161" t="inlineStr"/>
      <c r="AH1161" t="inlineStr"/>
      <c r="AI1161" t="inlineStr"/>
      <c r="AJ1161" t="inlineStr">
        <is>
          <t>Pa</t>
        </is>
      </c>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is>
          <t>nur 110</t>
        </is>
      </c>
      <c r="AY1161" t="inlineStr">
        <is>
          <t>x</t>
        </is>
      </c>
      <c r="AZ1161" t="inlineStr"/>
      <c r="BA1161" t="inlineStr"/>
      <c r="BB1161" t="inlineStr">
        <is>
          <t>n</t>
        </is>
      </c>
      <c r="BC1161" t="n">
        <v>0</v>
      </c>
      <c r="BD1161" t="inlineStr"/>
      <c r="BE1161" t="inlineStr">
        <is>
          <t>Gewebe</t>
        </is>
      </c>
      <c r="BF1161" t="inlineStr"/>
      <c r="BG1161" t="inlineStr"/>
      <c r="BH1161" t="inlineStr"/>
      <c r="BI1161" t="inlineStr"/>
      <c r="BJ1161" t="inlineStr"/>
      <c r="BK1161" t="inlineStr">
        <is>
          <t>Buch ist stärker beschädigt, aber mit JP notgesichert, daher stabil genug für Digit. --&gt; mit Stephanie besprechen, ob Rest. dennoch erwünscht (dann ws. aber nicht mehr so gut aufzuschlagen)</t>
        </is>
      </c>
      <c r="BL1161" t="inlineStr">
        <is>
          <t>x nur 110, mit Begleitung</t>
        </is>
      </c>
      <c r="BM1161" t="inlineStr">
        <is>
          <t>Box (Kassette ist zu klein)</t>
        </is>
      </c>
      <c r="BN1161" t="inlineStr"/>
      <c r="BO1161" t="inlineStr"/>
      <c r="BP1161" t="inlineStr"/>
      <c r="BQ1161" t="inlineStr"/>
      <c r="BR1161" t="inlineStr"/>
      <c r="BS1161" t="inlineStr"/>
      <c r="BT1161" t="inlineStr"/>
      <c r="BU1161" t="inlineStr"/>
      <c r="BV1161" t="inlineStr"/>
      <c r="BW1161" t="inlineStr"/>
      <c r="BX1161" t="inlineStr"/>
      <c r="BY1161" t="inlineStr"/>
      <c r="BZ1161" t="inlineStr"/>
      <c r="CA1161" t="inlineStr"/>
      <c r="CB1161" t="inlineStr"/>
      <c r="CC1161" t="inlineStr"/>
      <c r="CD1161" t="inlineStr"/>
      <c r="CE1161" t="inlineStr"/>
      <c r="CF1161" t="inlineStr"/>
      <c r="CG1161" t="inlineStr"/>
      <c r="CH1161" t="inlineStr"/>
      <c r="CI1161" t="inlineStr"/>
      <c r="CJ1161" t="inlineStr"/>
      <c r="CK1161" t="inlineStr"/>
      <c r="CL1161" t="inlineStr"/>
      <c r="CM1161" t="inlineStr"/>
      <c r="CN1161" t="inlineStr"/>
      <c r="CO1161" t="inlineStr"/>
      <c r="CP1161" t="inlineStr"/>
      <c r="CQ1161" t="inlineStr"/>
      <c r="CR1161" t="inlineStr"/>
      <c r="CS1161" t="inlineStr"/>
      <c r="CT1161" t="inlineStr"/>
      <c r="CU1161" t="inlineStr"/>
    </row>
    <row r="1162">
      <c r="A1162" t="b">
        <v>1</v>
      </c>
      <c r="B1162" t="inlineStr"/>
      <c r="C1162" t="inlineStr">
        <is>
          <t>L-1500-704954621</t>
        </is>
      </c>
      <c r="D1162" t="inlineStr">
        <is>
          <t>1223003582</t>
        </is>
      </c>
      <c r="E1162" t="inlineStr">
        <is>
          <t>Qd</t>
        </is>
      </c>
      <c r="F1162" t="inlineStr"/>
      <c r="G1162" t="inlineStr">
        <is>
          <t>III 104, 16 a</t>
        </is>
      </c>
      <c r="H1162" t="inlineStr">
        <is>
          <t>III 104, 16 a</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c r="BS1162" t="inlineStr"/>
      <c r="BT1162" t="inlineStr"/>
      <c r="BU1162" t="inlineStr"/>
      <c r="BV1162" t="inlineStr"/>
      <c r="BW1162" t="inlineStr"/>
      <c r="BX1162" t="inlineStr"/>
      <c r="BY1162" t="inlineStr"/>
      <c r="BZ1162" t="inlineStr"/>
      <c r="CA1162" t="inlineStr"/>
      <c r="CB1162" t="inlineStr"/>
      <c r="CC1162" t="inlineStr"/>
      <c r="CD1162" t="inlineStr"/>
      <c r="CE1162" t="inlineStr"/>
      <c r="CF1162" t="inlineStr"/>
      <c r="CG1162" t="inlineStr"/>
      <c r="CH1162" t="inlineStr"/>
      <c r="CI1162" t="inlineStr"/>
      <c r="CJ1162" t="inlineStr"/>
      <c r="CK1162" t="inlineStr"/>
      <c r="CL1162" t="inlineStr"/>
      <c r="CM1162" t="inlineStr"/>
      <c r="CN1162" t="inlineStr"/>
      <c r="CO1162" t="inlineStr"/>
      <c r="CP1162" t="inlineStr"/>
      <c r="CQ1162" t="inlineStr"/>
      <c r="CR1162" t="inlineStr"/>
      <c r="CS1162" t="inlineStr"/>
      <c r="CT1162" t="inlineStr"/>
      <c r="CU1162" t="inlineStr"/>
    </row>
    <row r="1163">
      <c r="A1163" t="b">
        <v>1</v>
      </c>
      <c r="B1163" t="n">
        <v>1043</v>
      </c>
      <c r="C1163" t="inlineStr">
        <is>
          <t>L-1531-315489243</t>
        </is>
      </c>
      <c r="D1163" t="inlineStr">
        <is>
          <t>1066958637</t>
        </is>
      </c>
      <c r="E1163" t="inlineStr">
        <is>
          <t>Aaf</t>
        </is>
      </c>
      <c r="F1163" t="inlineStr">
        <is>
          <t>https://portal.dnb.de/opac.htm?method=simpleSearch&amp;cqlMode=true&amp;query=idn%3D1066958637</t>
        </is>
      </c>
      <c r="G1163" t="inlineStr">
        <is>
          <t>III 104, 17</t>
        </is>
      </c>
      <c r="H1163" t="inlineStr">
        <is>
          <t>III 104, 17</t>
        </is>
      </c>
      <c r="I1163" t="inlineStr"/>
      <c r="J1163" t="inlineStr"/>
      <c r="K1163" t="inlineStr">
        <is>
          <t>bis 25 cm</t>
        </is>
      </c>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is>
          <t>oE</t>
        </is>
      </c>
      <c r="AB1163" t="inlineStr"/>
      <c r="AC1163" t="inlineStr"/>
      <c r="AD1163" t="inlineStr"/>
      <c r="AE1163" t="inlineStr"/>
      <c r="AF1163" t="inlineStr"/>
      <c r="AG1163" t="inlineStr"/>
      <c r="AH1163" t="inlineStr"/>
      <c r="AI1163" t="inlineStr"/>
      <c r="AJ1163" t="inlineStr">
        <is>
          <t>Pa</t>
        </is>
      </c>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is>
          <t>nur 110</t>
        </is>
      </c>
      <c r="AY1163" t="inlineStr"/>
      <c r="AZ1163" t="inlineStr"/>
      <c r="BA1163" t="inlineStr"/>
      <c r="BB1163" t="inlineStr">
        <is>
          <t>n</t>
        </is>
      </c>
      <c r="BC1163" t="n">
        <v>0</v>
      </c>
      <c r="BD1163" t="inlineStr"/>
      <c r="BE1163" t="inlineStr">
        <is>
          <t>Gewebe</t>
        </is>
      </c>
      <c r="BF1163" t="inlineStr"/>
      <c r="BG1163" t="inlineStr"/>
      <c r="BH1163" t="inlineStr"/>
      <c r="BI1163" t="inlineStr"/>
      <c r="BJ1163" t="inlineStr"/>
      <c r="BK1163" t="inlineStr">
        <is>
          <t>Einband liegt der Kassette bei</t>
        </is>
      </c>
      <c r="BL1163" t="inlineStr"/>
      <c r="BM1163" t="inlineStr"/>
      <c r="BN1163" t="inlineStr"/>
      <c r="BO1163" t="inlineStr"/>
      <c r="BP1163" t="inlineStr"/>
      <c r="BQ1163" t="inlineStr"/>
      <c r="BR1163" t="inlineStr"/>
      <c r="BS1163" t="inlineStr"/>
      <c r="BT1163" t="inlineStr"/>
      <c r="BU1163" t="inlineStr"/>
      <c r="BV1163" t="inlineStr"/>
      <c r="BW1163" t="inlineStr"/>
      <c r="BX1163" t="inlineStr"/>
      <c r="BY1163" t="inlineStr"/>
      <c r="BZ1163" t="inlineStr"/>
      <c r="CA1163" t="inlineStr"/>
      <c r="CB1163" t="inlineStr"/>
      <c r="CC1163" t="inlineStr"/>
      <c r="CD1163" t="inlineStr"/>
      <c r="CE1163" t="inlineStr"/>
      <c r="CF1163" t="inlineStr"/>
      <c r="CG1163" t="inlineStr"/>
      <c r="CH1163" t="inlineStr"/>
      <c r="CI1163" t="inlineStr"/>
      <c r="CJ1163" t="inlineStr"/>
      <c r="CK1163" t="inlineStr"/>
      <c r="CL1163" t="inlineStr"/>
      <c r="CM1163" t="inlineStr"/>
      <c r="CN1163" t="inlineStr"/>
      <c r="CO1163" t="inlineStr"/>
      <c r="CP1163" t="inlineStr"/>
      <c r="CQ1163" t="inlineStr"/>
      <c r="CR1163" t="inlineStr"/>
      <c r="CS1163" t="inlineStr"/>
      <c r="CT1163" t="inlineStr"/>
      <c r="CU1163" t="inlineStr"/>
    </row>
    <row r="1164">
      <c r="A1164" t="b">
        <v>1</v>
      </c>
      <c r="B1164" t="n">
        <v>1044</v>
      </c>
      <c r="C1164" t="inlineStr">
        <is>
          <t>L-1532-315307668</t>
        </is>
      </c>
      <c r="D1164" t="inlineStr">
        <is>
          <t>1066848564</t>
        </is>
      </c>
      <c r="E1164" t="inlineStr">
        <is>
          <t>AaB</t>
        </is>
      </c>
      <c r="F1164" t="inlineStr">
        <is>
          <t>https://portal.dnb.de/opac.htm?method=simpleSearch&amp;cqlMode=true&amp;query=idn%3D1066848564</t>
        </is>
      </c>
      <c r="G1164" t="inlineStr">
        <is>
          <t>III 104, 18</t>
        </is>
      </c>
      <c r="H1164" t="inlineStr">
        <is>
          <t>III 104, 18</t>
        </is>
      </c>
      <c r="I1164" t="inlineStr"/>
      <c r="J1164" t="inlineStr"/>
      <c r="K1164" t="inlineStr">
        <is>
          <t>bis 35 cm</t>
        </is>
      </c>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is>
          <t>L</t>
        </is>
      </c>
      <c r="AB1164" t="inlineStr">
        <is>
          <t>x</t>
        </is>
      </c>
      <c r="AC1164" t="inlineStr"/>
      <c r="AD1164" t="inlineStr">
        <is>
          <t>h/E</t>
        </is>
      </c>
      <c r="AE1164" t="inlineStr"/>
      <c r="AF1164" t="inlineStr"/>
      <c r="AG1164" t="inlineStr"/>
      <c r="AH1164" t="inlineStr"/>
      <c r="AI1164" t="inlineStr"/>
      <c r="AJ1164" t="inlineStr">
        <is>
          <t>Pa</t>
        </is>
      </c>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is>
          <t>110</t>
        </is>
      </c>
      <c r="AY1164" t="inlineStr"/>
      <c r="AZ1164" t="inlineStr"/>
      <c r="BA1164" t="inlineStr"/>
      <c r="BB1164" t="inlineStr">
        <is>
          <t>n</t>
        </is>
      </c>
      <c r="BC1164" t="n">
        <v>0</v>
      </c>
      <c r="BD1164" t="inlineStr"/>
      <c r="BE1164" t="inlineStr"/>
      <c r="BF1164" t="inlineStr"/>
      <c r="BG1164" t="inlineStr">
        <is>
          <t>x</t>
        </is>
      </c>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c r="BW1164" t="inlineStr"/>
      <c r="BX1164" t="inlineStr"/>
      <c r="BY1164" t="inlineStr"/>
      <c r="BZ1164" t="inlineStr"/>
      <c r="CA1164" t="inlineStr"/>
      <c r="CB1164" t="inlineStr"/>
      <c r="CC1164" t="inlineStr"/>
      <c r="CD1164" t="inlineStr"/>
      <c r="CE1164" t="inlineStr"/>
      <c r="CF1164" t="inlineStr"/>
      <c r="CG1164" t="inlineStr"/>
      <c r="CH1164" t="inlineStr"/>
      <c r="CI1164" t="inlineStr"/>
      <c r="CJ1164" t="inlineStr"/>
      <c r="CK1164" t="inlineStr"/>
      <c r="CL1164" t="inlineStr"/>
      <c r="CM1164" t="inlineStr"/>
      <c r="CN1164" t="inlineStr"/>
      <c r="CO1164" t="inlineStr"/>
      <c r="CP1164" t="inlineStr"/>
      <c r="CQ1164" t="inlineStr"/>
      <c r="CR1164" t="inlineStr"/>
      <c r="CS1164" t="inlineStr"/>
      <c r="CT1164" t="inlineStr"/>
      <c r="CU1164" t="inlineStr"/>
    </row>
    <row r="1165">
      <c r="A1165" t="b">
        <v>1</v>
      </c>
      <c r="B1165" t="n">
        <v>1081</v>
      </c>
      <c r="C1165" t="inlineStr">
        <is>
          <t>L-1536-167113534</t>
        </is>
      </c>
      <c r="D1165" t="inlineStr">
        <is>
          <t>998890197</t>
        </is>
      </c>
      <c r="E1165" t="inlineStr">
        <is>
          <t>Aal</t>
        </is>
      </c>
      <c r="F1165" t="inlineStr">
        <is>
          <t>https://portal.dnb.de/opac.htm?method=simpleSearch&amp;cqlMode=true&amp;query=idn%3D998890197</t>
        </is>
      </c>
      <c r="G1165" t="inlineStr">
        <is>
          <t>III 104, 18 a</t>
        </is>
      </c>
      <c r="H1165" t="inlineStr">
        <is>
          <t>III 104, 18a</t>
        </is>
      </c>
      <c r="I1165" t="inlineStr"/>
      <c r="J1165" t="inlineStr"/>
      <c r="K1165" t="inlineStr">
        <is>
          <t>bis 25 cm</t>
        </is>
      </c>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is>
          <t>HPg</t>
        </is>
      </c>
      <c r="AB1165" t="inlineStr"/>
      <c r="AC1165" t="inlineStr"/>
      <c r="AD1165" t="inlineStr">
        <is>
          <t>h/E</t>
        </is>
      </c>
      <c r="AE1165" t="inlineStr"/>
      <c r="AF1165" t="inlineStr"/>
      <c r="AG1165" t="inlineStr"/>
      <c r="AH1165" t="inlineStr"/>
      <c r="AI1165" t="inlineStr"/>
      <c r="AJ1165" t="inlineStr">
        <is>
          <t>Pa</t>
        </is>
      </c>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is>
          <t>110</t>
        </is>
      </c>
      <c r="AY1165" t="inlineStr"/>
      <c r="AZ1165" t="inlineStr">
        <is>
          <t>x</t>
        </is>
      </c>
      <c r="BA1165" t="inlineStr">
        <is>
          <t>x</t>
        </is>
      </c>
      <c r="BB1165" t="inlineStr">
        <is>
          <t>n</t>
        </is>
      </c>
      <c r="BC1165" t="n">
        <v>0</v>
      </c>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c r="BS1165" t="inlineStr"/>
      <c r="BT1165" t="inlineStr"/>
      <c r="BU1165" t="inlineStr"/>
      <c r="BV1165" t="inlineStr"/>
      <c r="BW1165" t="inlineStr"/>
      <c r="BX1165" t="inlineStr"/>
      <c r="BY1165" t="inlineStr"/>
      <c r="BZ1165" t="inlineStr"/>
      <c r="CA1165" t="inlineStr"/>
      <c r="CB1165" t="inlineStr"/>
      <c r="CC1165" t="inlineStr"/>
      <c r="CD1165" t="inlineStr"/>
      <c r="CE1165" t="inlineStr"/>
      <c r="CF1165" t="inlineStr"/>
      <c r="CG1165" t="inlineStr"/>
      <c r="CH1165" t="inlineStr"/>
      <c r="CI1165" t="inlineStr"/>
      <c r="CJ1165" t="inlineStr"/>
      <c r="CK1165" t="inlineStr"/>
      <c r="CL1165" t="inlineStr"/>
      <c r="CM1165" t="inlineStr"/>
      <c r="CN1165" t="inlineStr"/>
      <c r="CO1165" t="inlineStr"/>
      <c r="CP1165" t="inlineStr"/>
      <c r="CQ1165" t="inlineStr"/>
      <c r="CR1165" t="inlineStr"/>
      <c r="CS1165" t="inlineStr"/>
      <c r="CT1165" t="inlineStr"/>
      <c r="CU1165" t="inlineStr"/>
    </row>
    <row r="1166">
      <c r="A1166" t="b">
        <v>1</v>
      </c>
      <c r="B1166" t="n">
        <v>1082</v>
      </c>
      <c r="C1166" t="inlineStr">
        <is>
          <t>L-1536-167934902</t>
        </is>
      </c>
      <c r="D1166" t="inlineStr">
        <is>
          <t>999336967</t>
        </is>
      </c>
      <c r="E1166" t="inlineStr">
        <is>
          <t>Aal</t>
        </is>
      </c>
      <c r="F1166" t="inlineStr">
        <is>
          <t>https://portal.dnb.de/opac.htm?method=simpleSearch&amp;cqlMode=true&amp;query=idn%3D999336967</t>
        </is>
      </c>
      <c r="G1166" t="inlineStr">
        <is>
          <t>III 104, 18 b</t>
        </is>
      </c>
      <c r="H1166" t="inlineStr">
        <is>
          <t>III 104, 18 b</t>
        </is>
      </c>
      <c r="I1166" t="inlineStr"/>
      <c r="J1166" t="inlineStr"/>
      <c r="K1166" t="inlineStr">
        <is>
          <t>bis 25 cm</t>
        </is>
      </c>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is>
          <t>HD</t>
        </is>
      </c>
      <c r="AB1166" t="inlineStr"/>
      <c r="AC1166" t="inlineStr">
        <is>
          <t>x</t>
        </is>
      </c>
      <c r="AD1166" t="inlineStr">
        <is>
          <t>f</t>
        </is>
      </c>
      <c r="AE1166" t="inlineStr"/>
      <c r="AF1166" t="inlineStr"/>
      <c r="AG1166" t="inlineStr"/>
      <c r="AH1166" t="inlineStr"/>
      <c r="AI1166" t="inlineStr"/>
      <c r="AJ1166" t="inlineStr">
        <is>
          <t>Pa</t>
        </is>
      </c>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is>
          <t>110</t>
        </is>
      </c>
      <c r="AY1166" t="inlineStr"/>
      <c r="AZ1166" t="inlineStr">
        <is>
          <t>x</t>
        </is>
      </c>
      <c r="BA1166" t="inlineStr">
        <is>
          <t>x</t>
        </is>
      </c>
      <c r="BB1166" t="inlineStr">
        <is>
          <t>n</t>
        </is>
      </c>
      <c r="BC1166" t="n">
        <v>0</v>
      </c>
      <c r="BD1166" t="inlineStr"/>
      <c r="BE1166" t="inlineStr"/>
      <c r="BF1166" t="inlineStr"/>
      <c r="BG1166" t="inlineStr"/>
      <c r="BH1166" t="inlineStr">
        <is>
          <t>x</t>
        </is>
      </c>
      <c r="BI1166" t="inlineStr"/>
      <c r="BJ1166" t="inlineStr"/>
      <c r="BK1166" t="inlineStr"/>
      <c r="BL1166" t="inlineStr"/>
      <c r="BM1166" t="inlineStr"/>
      <c r="BN1166" t="inlineStr"/>
      <c r="BO1166" t="inlineStr"/>
      <c r="BP1166" t="inlineStr"/>
      <c r="BQ1166" t="inlineStr"/>
      <c r="BR1166" t="inlineStr"/>
      <c r="BS1166" t="inlineStr"/>
      <c r="BT1166" t="inlineStr"/>
      <c r="BU1166" t="inlineStr"/>
      <c r="BV1166" t="inlineStr"/>
      <c r="BW1166" t="inlineStr"/>
      <c r="BX1166" t="inlineStr"/>
      <c r="BY1166" t="inlineStr"/>
      <c r="BZ1166" t="inlineStr"/>
      <c r="CA1166" t="inlineStr"/>
      <c r="CB1166" t="inlineStr"/>
      <c r="CC1166" t="inlineStr"/>
      <c r="CD1166" t="inlineStr"/>
      <c r="CE1166" t="inlineStr"/>
      <c r="CF1166" t="inlineStr"/>
      <c r="CG1166" t="inlineStr"/>
      <c r="CH1166" t="inlineStr"/>
      <c r="CI1166" t="inlineStr"/>
      <c r="CJ1166" t="inlineStr"/>
      <c r="CK1166" t="inlineStr"/>
      <c r="CL1166" t="inlineStr"/>
      <c r="CM1166" t="inlineStr"/>
      <c r="CN1166" t="inlineStr"/>
      <c r="CO1166" t="inlineStr"/>
      <c r="CP1166" t="inlineStr"/>
      <c r="CQ1166" t="inlineStr"/>
      <c r="CR1166" t="inlineStr"/>
      <c r="CS1166" t="inlineStr"/>
      <c r="CT1166" t="inlineStr"/>
      <c r="CU1166" t="inlineStr"/>
    </row>
    <row r="1167">
      <c r="A1167" t="b">
        <v>0</v>
      </c>
      <c r="B1167" t="n">
        <v>1045</v>
      </c>
      <c r="C1167" t="inlineStr">
        <is>
          <t>L-1538-315492058</t>
        </is>
      </c>
      <c r="D1167" t="inlineStr">
        <is>
          <t>1066961654</t>
        </is>
      </c>
      <c r="E1167" t="inlineStr"/>
      <c r="F1167" t="inlineStr">
        <is>
          <t>https://portal.dnb.de/opac.htm?method=simpleSearch&amp;cqlMode=true&amp;query=idn%3D1066961654</t>
        </is>
      </c>
      <c r="G1167" t="inlineStr">
        <is>
          <t>III 104, 19</t>
        </is>
      </c>
      <c r="H1167" t="inlineStr"/>
      <c r="I1167" t="inlineStr"/>
      <c r="J1167" t="inlineStr"/>
      <c r="K1167" t="inlineStr">
        <is>
          <t>bis 25 cm</t>
        </is>
      </c>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is>
          <t>G</t>
        </is>
      </c>
      <c r="AB1167" t="inlineStr">
        <is>
          <t>x</t>
        </is>
      </c>
      <c r="AC1167" t="inlineStr"/>
      <c r="AD1167" t="inlineStr">
        <is>
          <t>h/E</t>
        </is>
      </c>
      <c r="AE1167" t="inlineStr"/>
      <c r="AF1167" t="inlineStr"/>
      <c r="AG1167" t="inlineStr"/>
      <c r="AH1167" t="inlineStr"/>
      <c r="AI1167" t="inlineStr"/>
      <c r="AJ1167" t="inlineStr">
        <is>
          <t>Pa</t>
        </is>
      </c>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is>
          <t>110</t>
        </is>
      </c>
      <c r="AY1167" t="inlineStr"/>
      <c r="AZ1167" t="inlineStr"/>
      <c r="BA1167" t="inlineStr"/>
      <c r="BB1167" t="inlineStr">
        <is>
          <t>n</t>
        </is>
      </c>
      <c r="BC1167" t="n">
        <v>0</v>
      </c>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c r="BS1167" t="inlineStr"/>
      <c r="BT1167" t="inlineStr"/>
      <c r="BU1167" t="inlineStr"/>
      <c r="BV1167" t="inlineStr"/>
      <c r="BW1167" t="inlineStr"/>
      <c r="BX1167" t="inlineStr"/>
      <c r="BY1167" t="inlineStr"/>
      <c r="BZ1167" t="inlineStr"/>
      <c r="CA1167" t="inlineStr"/>
      <c r="CB1167" t="inlineStr"/>
      <c r="CC1167" t="inlineStr"/>
      <c r="CD1167" t="inlineStr"/>
      <c r="CE1167" t="inlineStr"/>
      <c r="CF1167" t="inlineStr"/>
      <c r="CG1167" t="inlineStr"/>
      <c r="CH1167" t="inlineStr"/>
      <c r="CI1167" t="inlineStr"/>
      <c r="CJ1167" t="inlineStr"/>
      <c r="CK1167" t="inlineStr"/>
      <c r="CL1167" t="inlineStr"/>
      <c r="CM1167" t="inlineStr"/>
      <c r="CN1167" t="inlineStr"/>
      <c r="CO1167" t="inlineStr"/>
      <c r="CP1167" t="inlineStr"/>
      <c r="CQ1167" t="inlineStr"/>
      <c r="CR1167" t="inlineStr"/>
      <c r="CS1167" t="inlineStr"/>
      <c r="CT1167" t="inlineStr"/>
      <c r="CU1167" t="inlineStr"/>
    </row>
    <row r="1168">
      <c r="A1168" t="b">
        <v>1</v>
      </c>
      <c r="B1168" t="inlineStr"/>
      <c r="C1168" t="inlineStr">
        <is>
          <t>L-9999-41482752X</t>
        </is>
      </c>
      <c r="D1168" t="inlineStr">
        <is>
          <t>1138311278</t>
        </is>
      </c>
      <c r="E1168" t="inlineStr">
        <is>
          <t>Qd</t>
        </is>
      </c>
      <c r="F1168" t="inlineStr"/>
      <c r="G1168" t="inlineStr">
        <is>
          <t>III 104, 19</t>
        </is>
      </c>
      <c r="H1168" t="inlineStr">
        <is>
          <t>III 104, 19</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c r="BT1168" t="inlineStr"/>
      <c r="BU1168" t="inlineStr"/>
      <c r="BV1168" t="inlineStr"/>
      <c r="BW1168" t="inlineStr"/>
      <c r="BX1168" t="inlineStr"/>
      <c r="BY1168" t="inlineStr"/>
      <c r="BZ1168" t="inlineStr"/>
      <c r="CA1168" t="inlineStr"/>
      <c r="CB1168" t="inlineStr"/>
      <c r="CC1168" t="inlineStr"/>
      <c r="CD1168" t="inlineStr"/>
      <c r="CE1168" t="inlineStr"/>
      <c r="CF1168" t="inlineStr"/>
      <c r="CG1168" t="inlineStr"/>
      <c r="CH1168" t="inlineStr"/>
      <c r="CI1168" t="inlineStr"/>
      <c r="CJ1168" t="inlineStr"/>
      <c r="CK1168" t="inlineStr"/>
      <c r="CL1168" t="inlineStr"/>
      <c r="CM1168" t="inlineStr"/>
      <c r="CN1168" t="inlineStr"/>
      <c r="CO1168" t="inlineStr"/>
      <c r="CP1168" t="inlineStr"/>
      <c r="CQ1168" t="inlineStr"/>
      <c r="CR1168" t="inlineStr"/>
      <c r="CS1168" t="inlineStr"/>
      <c r="CT1168" t="inlineStr"/>
      <c r="CU1168" t="inlineStr"/>
    </row>
    <row r="1169">
      <c r="A1169" t="b">
        <v>0</v>
      </c>
      <c r="B1169" t="n">
        <v>1083</v>
      </c>
      <c r="C1169" t="inlineStr">
        <is>
          <t>L-1880-669845418</t>
        </is>
      </c>
      <c r="D1169" t="inlineStr">
        <is>
          <t>1002510953</t>
        </is>
      </c>
      <c r="E1169" t="inlineStr"/>
      <c r="F1169" t="inlineStr">
        <is>
          <t>https://portal.dnb.de/opac.htm?method=simpleSearch&amp;cqlMode=true&amp;query=idn%3D1002510953</t>
        </is>
      </c>
      <c r="G1169" t="inlineStr">
        <is>
          <t>III 104, 19 (1. angebundenes Werk)</t>
        </is>
      </c>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n">
        <v>0</v>
      </c>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c r="BS1169" t="inlineStr"/>
      <c r="BT1169" t="inlineStr"/>
      <c r="BU1169" t="inlineStr"/>
      <c r="BV1169" t="inlineStr"/>
      <c r="BW1169" t="inlineStr"/>
      <c r="BX1169" t="inlineStr"/>
      <c r="BY1169" t="inlineStr"/>
      <c r="BZ1169" t="inlineStr"/>
      <c r="CA1169" t="inlineStr"/>
      <c r="CB1169" t="inlineStr"/>
      <c r="CC1169" t="inlineStr"/>
      <c r="CD1169" t="inlineStr"/>
      <c r="CE1169" t="inlineStr"/>
      <c r="CF1169" t="inlineStr"/>
      <c r="CG1169" t="inlineStr"/>
      <c r="CH1169" t="inlineStr"/>
      <c r="CI1169" t="inlineStr"/>
      <c r="CJ1169" t="inlineStr"/>
      <c r="CK1169" t="inlineStr"/>
      <c r="CL1169" t="inlineStr"/>
      <c r="CM1169" t="inlineStr"/>
      <c r="CN1169" t="inlineStr"/>
      <c r="CO1169" t="inlineStr"/>
      <c r="CP1169" t="inlineStr"/>
      <c r="CQ1169" t="inlineStr"/>
      <c r="CR1169" t="inlineStr"/>
      <c r="CS1169" t="inlineStr"/>
      <c r="CT1169" t="inlineStr"/>
      <c r="CU1169" t="inlineStr"/>
    </row>
    <row r="1170">
      <c r="A1170" t="b">
        <v>0</v>
      </c>
      <c r="B1170" t="n">
        <v>1084</v>
      </c>
      <c r="C1170" t="inlineStr">
        <is>
          <t>L-1880-669844985</t>
        </is>
      </c>
      <c r="D1170" t="inlineStr">
        <is>
          <t>1208238930</t>
        </is>
      </c>
      <c r="E1170" t="inlineStr"/>
      <c r="F1170" t="inlineStr">
        <is>
          <t>https://portal.dnb.de/opac.htm?method=simpleSearch&amp;cqlMode=true&amp;query=idn%3D1208238930</t>
        </is>
      </c>
      <c r="G1170" t="inlineStr">
        <is>
          <t>III 104, 19 (2. angebundenes Werk)</t>
        </is>
      </c>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n">
        <v>0</v>
      </c>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c r="BS1170" t="inlineStr"/>
      <c r="BT1170" t="inlineStr"/>
      <c r="BU1170" t="inlineStr"/>
      <c r="BV1170" t="inlineStr"/>
      <c r="BW1170" t="inlineStr"/>
      <c r="BX1170" t="inlineStr"/>
      <c r="BY1170" t="inlineStr"/>
      <c r="BZ1170" t="inlineStr"/>
      <c r="CA1170" t="inlineStr"/>
      <c r="CB1170" t="inlineStr"/>
      <c r="CC1170" t="inlineStr"/>
      <c r="CD1170" t="inlineStr"/>
      <c r="CE1170" t="inlineStr"/>
      <c r="CF1170" t="inlineStr"/>
      <c r="CG1170" t="inlineStr"/>
      <c r="CH1170" t="inlineStr"/>
      <c r="CI1170" t="inlineStr"/>
      <c r="CJ1170" t="inlineStr"/>
      <c r="CK1170" t="inlineStr"/>
      <c r="CL1170" t="inlineStr"/>
      <c r="CM1170" t="inlineStr"/>
      <c r="CN1170" t="inlineStr"/>
      <c r="CO1170" t="inlineStr"/>
      <c r="CP1170" t="inlineStr"/>
      <c r="CQ1170" t="inlineStr"/>
      <c r="CR1170" t="inlineStr"/>
      <c r="CS1170" t="inlineStr"/>
      <c r="CT1170" t="inlineStr"/>
      <c r="CU1170" t="inlineStr"/>
    </row>
    <row r="1171">
      <c r="A1171" t="b">
        <v>1</v>
      </c>
      <c r="B1171" t="n">
        <v>1085</v>
      </c>
      <c r="C1171" t="inlineStr">
        <is>
          <t>L-1537-159443032</t>
        </is>
      </c>
      <c r="D1171" t="inlineStr">
        <is>
          <t>995384096</t>
        </is>
      </c>
      <c r="E1171" t="inlineStr">
        <is>
          <t>Aal</t>
        </is>
      </c>
      <c r="F1171" t="inlineStr">
        <is>
          <t>https://portal.dnb.de/opac.htm?method=simpleSearch&amp;cqlMode=true&amp;query=idn%3D995384096</t>
        </is>
      </c>
      <c r="G1171" t="inlineStr">
        <is>
          <t>III 104, 19 a</t>
        </is>
      </c>
      <c r="H1171" t="inlineStr">
        <is>
          <t>III 104, 19a</t>
        </is>
      </c>
      <c r="I1171" t="inlineStr"/>
      <c r="J1171" t="inlineStr"/>
      <c r="K1171" t="inlineStr">
        <is>
          <t>bis 25 cm</t>
        </is>
      </c>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is>
          <t>HPg</t>
        </is>
      </c>
      <c r="AB1171" t="inlineStr"/>
      <c r="AC1171" t="inlineStr"/>
      <c r="AD1171" t="inlineStr">
        <is>
          <t>h/E</t>
        </is>
      </c>
      <c r="AE1171" t="inlineStr"/>
      <c r="AF1171" t="inlineStr"/>
      <c r="AG1171" t="inlineStr"/>
      <c r="AH1171" t="inlineStr"/>
      <c r="AI1171" t="inlineStr"/>
      <c r="AJ1171" t="inlineStr">
        <is>
          <t>Pa</t>
        </is>
      </c>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is>
          <t>110</t>
        </is>
      </c>
      <c r="AY1171" t="inlineStr"/>
      <c r="AZ1171" t="inlineStr">
        <is>
          <t>x</t>
        </is>
      </c>
      <c r="BA1171" t="inlineStr">
        <is>
          <t>x</t>
        </is>
      </c>
      <c r="BB1171" t="inlineStr">
        <is>
          <t>n</t>
        </is>
      </c>
      <c r="BC1171" t="n">
        <v>0</v>
      </c>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c r="BT1171" t="inlineStr"/>
      <c r="BU1171" t="inlineStr"/>
      <c r="BV1171" t="inlineStr"/>
      <c r="BW1171" t="inlineStr"/>
      <c r="BX1171" t="inlineStr"/>
      <c r="BY1171" t="inlineStr"/>
      <c r="BZ1171" t="inlineStr"/>
      <c r="CA1171" t="inlineStr"/>
      <c r="CB1171" t="inlineStr"/>
      <c r="CC1171" t="inlineStr"/>
      <c r="CD1171" t="inlineStr"/>
      <c r="CE1171" t="inlineStr"/>
      <c r="CF1171" t="inlineStr"/>
      <c r="CG1171" t="inlineStr"/>
      <c r="CH1171" t="inlineStr"/>
      <c r="CI1171" t="inlineStr"/>
      <c r="CJ1171" t="inlineStr"/>
      <c r="CK1171" t="inlineStr"/>
      <c r="CL1171" t="inlineStr"/>
      <c r="CM1171" t="inlineStr"/>
      <c r="CN1171" t="inlineStr"/>
      <c r="CO1171" t="inlineStr"/>
      <c r="CP1171" t="inlineStr"/>
      <c r="CQ1171" t="inlineStr"/>
      <c r="CR1171" t="inlineStr"/>
      <c r="CS1171" t="inlineStr"/>
      <c r="CT1171" t="inlineStr"/>
      <c r="CU1171" t="inlineStr"/>
    </row>
    <row r="1172">
      <c r="A1172" t="b">
        <v>0</v>
      </c>
      <c r="B1172" t="n">
        <v>1046</v>
      </c>
      <c r="C1172" t="inlineStr">
        <is>
          <t>L-1539-315083689</t>
        </is>
      </c>
      <c r="D1172" t="inlineStr">
        <is>
          <t>1066696314</t>
        </is>
      </c>
      <c r="E1172" t="inlineStr"/>
      <c r="F1172" t="inlineStr">
        <is>
          <t>https://portal.dnb.de/opac.htm?method=simpleSearch&amp;cqlMode=true&amp;query=idn%3D1066696314</t>
        </is>
      </c>
      <c r="G1172" t="inlineStr">
        <is>
          <t>III 104, 20</t>
        </is>
      </c>
      <c r="H1172" t="inlineStr"/>
      <c r="I1172" t="inlineStr"/>
      <c r="J1172" t="inlineStr"/>
      <c r="K1172" t="inlineStr">
        <is>
          <t>bis 35 cm</t>
        </is>
      </c>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is>
          <t>Pg</t>
        </is>
      </c>
      <c r="AB1172" t="inlineStr"/>
      <c r="AC1172" t="inlineStr">
        <is>
          <t>x</t>
        </is>
      </c>
      <c r="AD1172" t="inlineStr">
        <is>
          <t>h/E</t>
        </is>
      </c>
      <c r="AE1172" t="inlineStr">
        <is>
          <t>x</t>
        </is>
      </c>
      <c r="AF1172" t="inlineStr"/>
      <c r="AG1172" t="inlineStr"/>
      <c r="AH1172" t="inlineStr"/>
      <c r="AI1172" t="inlineStr"/>
      <c r="AJ1172" t="inlineStr">
        <is>
          <t>Pa</t>
        </is>
      </c>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is>
          <t>110</t>
        </is>
      </c>
      <c r="AY1172" t="inlineStr"/>
      <c r="AZ1172" t="inlineStr"/>
      <c r="BA1172" t="inlineStr"/>
      <c r="BB1172" t="inlineStr">
        <is>
          <t>n</t>
        </is>
      </c>
      <c r="BC1172" t="n">
        <v>0</v>
      </c>
      <c r="BD1172" t="inlineStr"/>
      <c r="BE1172" t="inlineStr">
        <is>
          <t>Gewebe</t>
        </is>
      </c>
      <c r="BF1172" t="inlineStr"/>
      <c r="BG1172" t="inlineStr"/>
      <c r="BH1172" t="inlineStr"/>
      <c r="BI1172" t="inlineStr"/>
      <c r="BJ1172" t="inlineStr"/>
      <c r="BK1172" t="inlineStr"/>
      <c r="BL1172" t="inlineStr"/>
      <c r="BM1172" t="inlineStr"/>
      <c r="BN1172" t="inlineStr"/>
      <c r="BO1172" t="inlineStr"/>
      <c r="BP1172" t="inlineStr"/>
      <c r="BQ1172" t="inlineStr"/>
      <c r="BR1172" t="inlineStr"/>
      <c r="BS1172" t="inlineStr"/>
      <c r="BT1172" t="inlineStr"/>
      <c r="BU1172" t="inlineStr"/>
      <c r="BV1172" t="inlineStr"/>
      <c r="BW1172" t="inlineStr"/>
      <c r="BX1172" t="inlineStr"/>
      <c r="BY1172" t="inlineStr"/>
      <c r="BZ1172" t="inlineStr"/>
      <c r="CA1172" t="inlineStr"/>
      <c r="CB1172" t="inlineStr"/>
      <c r="CC1172" t="inlineStr"/>
      <c r="CD1172" t="inlineStr"/>
      <c r="CE1172" t="inlineStr"/>
      <c r="CF1172" t="inlineStr"/>
      <c r="CG1172" t="inlineStr"/>
      <c r="CH1172" t="inlineStr"/>
      <c r="CI1172" t="inlineStr"/>
      <c r="CJ1172" t="inlineStr"/>
      <c r="CK1172" t="inlineStr"/>
      <c r="CL1172" t="inlineStr"/>
      <c r="CM1172" t="inlineStr"/>
      <c r="CN1172" t="inlineStr"/>
      <c r="CO1172" t="inlineStr"/>
      <c r="CP1172" t="inlineStr"/>
      <c r="CQ1172" t="inlineStr"/>
      <c r="CR1172" t="inlineStr"/>
      <c r="CS1172" t="inlineStr"/>
      <c r="CT1172" t="inlineStr"/>
      <c r="CU1172" t="inlineStr"/>
    </row>
    <row r="1173">
      <c r="A1173" t="b">
        <v>1</v>
      </c>
      <c r="B1173" t="inlineStr"/>
      <c r="C1173" t="inlineStr">
        <is>
          <t>L-9999-401757196</t>
        </is>
      </c>
      <c r="D1173" t="inlineStr">
        <is>
          <t>1129395545</t>
        </is>
      </c>
      <c r="E1173" t="inlineStr">
        <is>
          <t>Qd</t>
        </is>
      </c>
      <c r="F1173" t="inlineStr"/>
      <c r="G1173" t="inlineStr">
        <is>
          <t>III 104, 20</t>
        </is>
      </c>
      <c r="H1173" t="inlineStr">
        <is>
          <t>III 104, 20</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c r="BT1173" t="inlineStr"/>
      <c r="BU1173" t="inlineStr"/>
      <c r="BV1173" t="inlineStr"/>
      <c r="BW1173" t="inlineStr"/>
      <c r="BX1173" t="inlineStr"/>
      <c r="BY1173" t="inlineStr"/>
      <c r="BZ1173" t="inlineStr"/>
      <c r="CA1173" t="inlineStr"/>
      <c r="CB1173" t="inlineStr"/>
      <c r="CC1173" t="inlineStr"/>
      <c r="CD1173" t="inlineStr"/>
      <c r="CE1173" t="inlineStr"/>
      <c r="CF1173" t="inlineStr"/>
      <c r="CG1173" t="inlineStr"/>
      <c r="CH1173" t="inlineStr"/>
      <c r="CI1173" t="inlineStr"/>
      <c r="CJ1173" t="inlineStr"/>
      <c r="CK1173" t="inlineStr"/>
      <c r="CL1173" t="inlineStr"/>
      <c r="CM1173" t="inlineStr"/>
      <c r="CN1173" t="inlineStr"/>
      <c r="CO1173" t="inlineStr"/>
      <c r="CP1173" t="inlineStr"/>
      <c r="CQ1173" t="inlineStr"/>
      <c r="CR1173" t="inlineStr"/>
      <c r="CS1173" t="inlineStr"/>
      <c r="CT1173" t="inlineStr"/>
      <c r="CU1173" t="inlineStr"/>
    </row>
    <row r="1174">
      <c r="A1174" t="b">
        <v>0</v>
      </c>
      <c r="B1174" t="n">
        <v>1087</v>
      </c>
      <c r="C1174" t="inlineStr">
        <is>
          <t>L-1619-670404942</t>
        </is>
      </c>
      <c r="D1174" t="inlineStr">
        <is>
          <t>1208535919</t>
        </is>
      </c>
      <c r="E1174" t="inlineStr"/>
      <c r="F1174" t="inlineStr">
        <is>
          <t>https://portal.dnb.de/opac.htm?method=simpleSearch&amp;cqlMode=true&amp;query=idn%3D1208535919</t>
        </is>
      </c>
      <c r="G1174" t="inlineStr">
        <is>
          <t>III 104, 20 (1. angebundenes Werk)</t>
        </is>
      </c>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n">
        <v>0</v>
      </c>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c r="BS1174" t="inlineStr"/>
      <c r="BT1174" t="inlineStr"/>
      <c r="BU1174" t="inlineStr"/>
      <c r="BV1174" t="inlineStr"/>
      <c r="BW1174" t="inlineStr"/>
      <c r="BX1174" t="inlineStr"/>
      <c r="BY1174" t="inlineStr"/>
      <c r="BZ1174" t="inlineStr"/>
      <c r="CA1174" t="inlineStr"/>
      <c r="CB1174" t="inlineStr"/>
      <c r="CC1174" t="inlineStr"/>
      <c r="CD1174" t="inlineStr"/>
      <c r="CE1174" t="inlineStr"/>
      <c r="CF1174" t="inlineStr"/>
      <c r="CG1174" t="inlineStr"/>
      <c r="CH1174" t="inlineStr"/>
      <c r="CI1174" t="inlineStr"/>
      <c r="CJ1174" t="inlineStr"/>
      <c r="CK1174" t="inlineStr"/>
      <c r="CL1174" t="inlineStr"/>
      <c r="CM1174" t="inlineStr"/>
      <c r="CN1174" t="inlineStr"/>
      <c r="CO1174" t="inlineStr"/>
      <c r="CP1174" t="inlineStr"/>
      <c r="CQ1174" t="inlineStr"/>
      <c r="CR1174" t="inlineStr"/>
      <c r="CS1174" t="inlineStr"/>
      <c r="CT1174" t="inlineStr"/>
      <c r="CU1174" t="inlineStr"/>
    </row>
    <row r="1175">
      <c r="A1175" t="b">
        <v>0</v>
      </c>
      <c r="B1175" t="n">
        <v>1088</v>
      </c>
      <c r="C1175" t="inlineStr">
        <is>
          <t>L-1619-670405078</t>
        </is>
      </c>
      <c r="D1175" t="inlineStr">
        <is>
          <t>1208536184</t>
        </is>
      </c>
      <c r="E1175" t="inlineStr"/>
      <c r="F1175" t="inlineStr">
        <is>
          <t>https://portal.dnb.de/opac.htm?method=simpleSearch&amp;cqlMode=true&amp;query=idn%3D1208536184</t>
        </is>
      </c>
      <c r="G1175" t="inlineStr">
        <is>
          <t>III 104, 20 (2. angebundenes Werk)</t>
        </is>
      </c>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n">
        <v>0</v>
      </c>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c r="BU1175" t="inlineStr"/>
      <c r="BV1175" t="inlineStr"/>
      <c r="BW1175" t="inlineStr"/>
      <c r="BX1175" t="inlineStr"/>
      <c r="BY1175" t="inlineStr"/>
      <c r="BZ1175" t="inlineStr"/>
      <c r="CA1175" t="inlineStr"/>
      <c r="CB1175" t="inlineStr"/>
      <c r="CC1175" t="inlineStr"/>
      <c r="CD1175" t="inlineStr"/>
      <c r="CE1175" t="inlineStr"/>
      <c r="CF1175" t="inlineStr"/>
      <c r="CG1175" t="inlineStr"/>
      <c r="CH1175" t="inlineStr"/>
      <c r="CI1175" t="inlineStr"/>
      <c r="CJ1175" t="inlineStr"/>
      <c r="CK1175" t="inlineStr"/>
      <c r="CL1175" t="inlineStr"/>
      <c r="CM1175" t="inlineStr"/>
      <c r="CN1175" t="inlineStr"/>
      <c r="CO1175" t="inlineStr"/>
      <c r="CP1175" t="inlineStr"/>
      <c r="CQ1175" t="inlineStr"/>
      <c r="CR1175" t="inlineStr"/>
      <c r="CS1175" t="inlineStr"/>
      <c r="CT1175" t="inlineStr"/>
      <c r="CU1175" t="inlineStr"/>
    </row>
    <row r="1176">
      <c r="A1176" t="b">
        <v>1</v>
      </c>
      <c r="B1176" t="n">
        <v>1091</v>
      </c>
      <c r="C1176" t="inlineStr">
        <is>
          <t>L-1539-167079905</t>
        </is>
      </c>
      <c r="D1176" t="inlineStr">
        <is>
          <t>998857661</t>
        </is>
      </c>
      <c r="E1176" t="inlineStr">
        <is>
          <t>Afl</t>
        </is>
      </c>
      <c r="F1176" t="inlineStr">
        <is>
          <t>https://portal.dnb.de/opac.htm?method=simpleSearch&amp;cqlMode=true&amp;query=idn%3D998857661</t>
        </is>
      </c>
      <c r="G1176" t="inlineStr">
        <is>
          <t>III 104, 20 a - 1</t>
        </is>
      </c>
      <c r="H1176" t="inlineStr">
        <is>
          <t>III 104, 20 a</t>
        </is>
      </c>
      <c r="I1176" t="inlineStr"/>
      <c r="J1176" t="inlineStr"/>
      <c r="K1176" t="inlineStr">
        <is>
          <t>bis 35 cm</t>
        </is>
      </c>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is>
          <t>HD</t>
        </is>
      </c>
      <c r="AB1176" t="inlineStr"/>
      <c r="AC1176" t="inlineStr">
        <is>
          <t>x</t>
        </is>
      </c>
      <c r="AD1176" t="inlineStr">
        <is>
          <t>f</t>
        </is>
      </c>
      <c r="AE1176" t="inlineStr"/>
      <c r="AF1176" t="inlineStr"/>
      <c r="AG1176" t="inlineStr"/>
      <c r="AH1176" t="inlineStr"/>
      <c r="AI1176" t="inlineStr"/>
      <c r="AJ1176" t="inlineStr">
        <is>
          <t>Pa</t>
        </is>
      </c>
      <c r="AK1176" t="inlineStr"/>
      <c r="AL1176" t="inlineStr"/>
      <c r="AM1176" t="inlineStr"/>
      <c r="AN1176" t="inlineStr"/>
      <c r="AO1176" t="inlineStr">
        <is>
          <t>x</t>
        </is>
      </c>
      <c r="AP1176" t="inlineStr"/>
      <c r="AQ1176" t="inlineStr"/>
      <c r="AR1176" t="inlineStr"/>
      <c r="AS1176" t="inlineStr"/>
      <c r="AT1176" t="inlineStr"/>
      <c r="AU1176" t="inlineStr"/>
      <c r="AV1176" t="inlineStr"/>
      <c r="AW1176" t="inlineStr"/>
      <c r="AX1176" t="inlineStr">
        <is>
          <t>110</t>
        </is>
      </c>
      <c r="AY1176" t="inlineStr"/>
      <c r="AZ1176" t="inlineStr"/>
      <c r="BA1176" t="inlineStr"/>
      <c r="BB1176" t="inlineStr">
        <is>
          <t>n</t>
        </is>
      </c>
      <c r="BC1176" t="n">
        <v>0</v>
      </c>
      <c r="BD1176" t="inlineStr"/>
      <c r="BE1176" t="inlineStr">
        <is>
          <t>Gewebe</t>
        </is>
      </c>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c r="BU1176" t="inlineStr"/>
      <c r="BV1176" t="inlineStr"/>
      <c r="BW1176" t="inlineStr"/>
      <c r="BX1176" t="inlineStr"/>
      <c r="BY1176" t="inlineStr"/>
      <c r="BZ1176" t="inlineStr"/>
      <c r="CA1176" t="inlineStr"/>
      <c r="CB1176" t="inlineStr"/>
      <c r="CC1176" t="inlineStr"/>
      <c r="CD1176" t="inlineStr"/>
      <c r="CE1176" t="inlineStr"/>
      <c r="CF1176" t="inlineStr"/>
      <c r="CG1176" t="inlineStr"/>
      <c r="CH1176" t="inlineStr"/>
      <c r="CI1176" t="inlineStr"/>
      <c r="CJ1176" t="inlineStr"/>
      <c r="CK1176" t="inlineStr"/>
      <c r="CL1176" t="inlineStr"/>
      <c r="CM1176" t="inlineStr"/>
      <c r="CN1176" t="inlineStr"/>
      <c r="CO1176" t="inlineStr"/>
      <c r="CP1176" t="inlineStr"/>
      <c r="CQ1176" t="inlineStr"/>
      <c r="CR1176" t="inlineStr"/>
      <c r="CS1176" t="inlineStr"/>
      <c r="CT1176" t="inlineStr"/>
      <c r="CU1176" t="inlineStr"/>
    </row>
    <row r="1177">
      <c r="A1177" t="b">
        <v>1</v>
      </c>
      <c r="B1177" t="n">
        <v>1089</v>
      </c>
      <c r="C1177" t="inlineStr">
        <is>
          <t>L-1550-16708013X</t>
        </is>
      </c>
      <c r="D1177" t="inlineStr">
        <is>
          <t>998857874</t>
        </is>
      </c>
      <c r="E1177" t="inlineStr">
        <is>
          <t>Afl</t>
        </is>
      </c>
      <c r="F1177" t="inlineStr">
        <is>
          <t>https://portal.dnb.de/opac.htm?method=simpleSearch&amp;cqlMode=true&amp;query=idn%3D998857874</t>
        </is>
      </c>
      <c r="G1177" t="inlineStr">
        <is>
          <t>III 104, 20 a - 3</t>
        </is>
      </c>
      <c r="H1177" t="inlineStr">
        <is>
          <t>III 104, 20 a</t>
        </is>
      </c>
      <c r="I1177" t="inlineStr"/>
      <c r="J1177" t="inlineStr"/>
      <c r="K1177" t="inlineStr">
        <is>
          <t>bis 35 cm</t>
        </is>
      </c>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is>
          <t>HD</t>
        </is>
      </c>
      <c r="AB1177" t="inlineStr"/>
      <c r="AC1177" t="inlineStr">
        <is>
          <t>x</t>
        </is>
      </c>
      <c r="AD1177" t="inlineStr">
        <is>
          <t>f</t>
        </is>
      </c>
      <c r="AE1177" t="inlineStr"/>
      <c r="AF1177" t="inlineStr"/>
      <c r="AG1177" t="inlineStr"/>
      <c r="AH1177" t="inlineStr"/>
      <c r="AI1177" t="inlineStr"/>
      <c r="AJ1177" t="inlineStr">
        <is>
          <t>Pa</t>
        </is>
      </c>
      <c r="AK1177" t="inlineStr"/>
      <c r="AL1177" t="inlineStr"/>
      <c r="AM1177" t="inlineStr"/>
      <c r="AN1177" t="inlineStr">
        <is>
          <t>x</t>
        </is>
      </c>
      <c r="AO1177" t="inlineStr"/>
      <c r="AP1177" t="inlineStr"/>
      <c r="AQ1177" t="inlineStr"/>
      <c r="AR1177" t="inlineStr"/>
      <c r="AS1177" t="inlineStr"/>
      <c r="AT1177" t="inlineStr"/>
      <c r="AU1177" t="inlineStr"/>
      <c r="AV1177" t="inlineStr"/>
      <c r="AW1177" t="inlineStr"/>
      <c r="AX1177" t="inlineStr">
        <is>
          <t>max 110</t>
        </is>
      </c>
      <c r="AY1177" t="inlineStr"/>
      <c r="AZ1177" t="inlineStr"/>
      <c r="BA1177" t="inlineStr"/>
      <c r="BB1177" t="inlineStr">
        <is>
          <t>ja vor</t>
        </is>
      </c>
      <c r="BC1177" t="n">
        <v>0.5</v>
      </c>
      <c r="BD1177" t="inlineStr"/>
      <c r="BE1177" t="inlineStr"/>
      <c r="BF1177" t="inlineStr"/>
      <c r="BG1177" t="inlineStr"/>
      <c r="BH1177" t="inlineStr"/>
      <c r="BI1177" t="inlineStr">
        <is>
          <t>x sauer</t>
        </is>
      </c>
      <c r="BJ1177" t="inlineStr">
        <is>
          <t>x</t>
        </is>
      </c>
      <c r="BK1177" t="inlineStr"/>
      <c r="BL1177" t="inlineStr"/>
      <c r="BM1177" t="inlineStr"/>
      <c r="BN1177" t="inlineStr"/>
      <c r="BO1177" t="inlineStr"/>
      <c r="BP1177" t="inlineStr"/>
      <c r="BQ1177" t="inlineStr"/>
      <c r="BR1177" t="inlineStr"/>
      <c r="BS1177" t="inlineStr"/>
      <c r="BT1177" t="inlineStr"/>
      <c r="BU1177" t="inlineStr">
        <is>
          <t>x</t>
        </is>
      </c>
      <c r="BV1177" t="inlineStr"/>
      <c r="BW1177" t="inlineStr"/>
      <c r="BX1177" t="inlineStr"/>
      <c r="BY1177" t="inlineStr"/>
      <c r="BZ1177" t="inlineStr"/>
      <c r="CA1177" t="n">
        <v>0.5</v>
      </c>
      <c r="CB1177" t="inlineStr">
        <is>
          <t>untere Schließe haltendes Teil</t>
        </is>
      </c>
      <c r="CC1177" t="inlineStr"/>
      <c r="CD1177" t="inlineStr"/>
      <c r="CE1177" t="inlineStr"/>
      <c r="CF1177" t="inlineStr"/>
      <c r="CG1177" t="inlineStr"/>
      <c r="CH1177" t="inlineStr"/>
      <c r="CI1177" t="inlineStr"/>
      <c r="CJ1177" t="inlineStr"/>
      <c r="CK1177" t="inlineStr"/>
      <c r="CL1177" t="inlineStr"/>
      <c r="CM1177" t="inlineStr"/>
      <c r="CN1177" t="inlineStr"/>
      <c r="CO1177" t="inlineStr"/>
      <c r="CP1177" t="inlineStr"/>
      <c r="CQ1177" t="inlineStr"/>
      <c r="CR1177" t="inlineStr"/>
      <c r="CS1177" t="inlineStr"/>
      <c r="CT1177" t="inlineStr"/>
      <c r="CU1177" t="inlineStr"/>
    </row>
    <row r="1178">
      <c r="A1178" t="b">
        <v>1</v>
      </c>
      <c r="B1178" t="n">
        <v>1090</v>
      </c>
      <c r="C1178" t="inlineStr">
        <is>
          <t>L-1553-167080180</t>
        </is>
      </c>
      <c r="D1178" t="inlineStr">
        <is>
          <t>998857955</t>
        </is>
      </c>
      <c r="E1178" t="inlineStr">
        <is>
          <t>Afl</t>
        </is>
      </c>
      <c r="F1178" t="inlineStr">
        <is>
          <t>https://portal.dnb.de/opac.htm?method=simpleSearch&amp;cqlMode=true&amp;query=idn%3D998857955</t>
        </is>
      </c>
      <c r="G1178" t="inlineStr">
        <is>
          <t>III 104, 20 a - 6</t>
        </is>
      </c>
      <c r="H1178" t="inlineStr">
        <is>
          <t>III 104, 20 a</t>
        </is>
      </c>
      <c r="I1178" t="inlineStr"/>
      <c r="J1178" t="inlineStr"/>
      <c r="K1178" t="inlineStr">
        <is>
          <t>bis 35 cm</t>
        </is>
      </c>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is>
          <t>HD</t>
        </is>
      </c>
      <c r="AB1178" t="inlineStr"/>
      <c r="AC1178" t="inlineStr"/>
      <c r="AD1178" t="inlineStr">
        <is>
          <t>f</t>
        </is>
      </c>
      <c r="AE1178" t="inlineStr"/>
      <c r="AF1178" t="inlineStr"/>
      <c r="AG1178" t="inlineStr"/>
      <c r="AH1178" t="inlineStr"/>
      <c r="AI1178" t="inlineStr">
        <is>
          <t>x</t>
        </is>
      </c>
      <c r="AJ1178" t="inlineStr">
        <is>
          <t>Pa</t>
        </is>
      </c>
      <c r="AK1178" t="inlineStr"/>
      <c r="AL1178" t="inlineStr"/>
      <c r="AM1178" t="inlineStr"/>
      <c r="AN1178" t="inlineStr">
        <is>
          <t>x</t>
        </is>
      </c>
      <c r="AO1178" t="inlineStr"/>
      <c r="AP1178" t="inlineStr"/>
      <c r="AQ1178" t="inlineStr"/>
      <c r="AR1178" t="inlineStr"/>
      <c r="AS1178" t="inlineStr"/>
      <c r="AT1178" t="inlineStr"/>
      <c r="AU1178" t="inlineStr"/>
      <c r="AV1178" t="inlineStr"/>
      <c r="AW1178" t="inlineStr"/>
      <c r="AX1178" t="inlineStr">
        <is>
          <t>45</t>
        </is>
      </c>
      <c r="AY1178" t="inlineStr"/>
      <c r="AZ1178" t="inlineStr"/>
      <c r="BA1178" t="inlineStr"/>
      <c r="BB1178" t="inlineStr">
        <is>
          <t>n</t>
        </is>
      </c>
      <c r="BC1178" t="n">
        <v>0</v>
      </c>
      <c r="BD1178" t="inlineStr"/>
      <c r="BE1178" t="inlineStr"/>
      <c r="BF1178" t="inlineStr"/>
      <c r="BG1178" t="inlineStr"/>
      <c r="BH1178" t="inlineStr"/>
      <c r="BI1178" t="inlineStr">
        <is>
          <t>x sauer</t>
        </is>
      </c>
      <c r="BJ1178" t="inlineStr">
        <is>
          <t>x</t>
        </is>
      </c>
      <c r="BK1178" t="inlineStr"/>
      <c r="BL1178" t="inlineStr"/>
      <c r="BM1178" t="inlineStr"/>
      <c r="BN1178" t="inlineStr"/>
      <c r="BO1178" t="inlineStr"/>
      <c r="BP1178" t="inlineStr"/>
      <c r="BQ1178" t="inlineStr"/>
      <c r="BR1178" t="inlineStr"/>
      <c r="BS1178" t="inlineStr"/>
      <c r="BT1178" t="inlineStr"/>
      <c r="BU1178" t="inlineStr"/>
      <c r="BV1178" t="inlineStr"/>
      <c r="BW1178" t="inlineStr"/>
      <c r="BX1178" t="inlineStr"/>
      <c r="BY1178" t="inlineStr"/>
      <c r="BZ1178" t="inlineStr"/>
      <c r="CA1178" t="inlineStr"/>
      <c r="CB1178" t="inlineStr"/>
      <c r="CC1178" t="inlineStr"/>
      <c r="CD1178" t="inlineStr"/>
      <c r="CE1178" t="inlineStr"/>
      <c r="CF1178" t="inlineStr"/>
      <c r="CG1178" t="inlineStr"/>
      <c r="CH1178" t="inlineStr"/>
      <c r="CI1178" t="inlineStr"/>
      <c r="CJ1178" t="inlineStr"/>
      <c r="CK1178" t="inlineStr"/>
      <c r="CL1178" t="inlineStr"/>
      <c r="CM1178" t="inlineStr"/>
      <c r="CN1178" t="inlineStr"/>
      <c r="CO1178" t="inlineStr"/>
      <c r="CP1178" t="inlineStr"/>
      <c r="CQ1178" t="inlineStr"/>
      <c r="CR1178" t="inlineStr"/>
      <c r="CS1178" t="inlineStr"/>
      <c r="CT1178" t="inlineStr"/>
      <c r="CU1178" t="inlineStr"/>
    </row>
    <row r="1179">
      <c r="A1179" t="b">
        <v>1</v>
      </c>
      <c r="B1179" t="n">
        <v>1092</v>
      </c>
      <c r="C1179" t="inlineStr">
        <is>
          <t>L-1539-167183672</t>
        </is>
      </c>
      <c r="D1179" t="inlineStr">
        <is>
          <t>998898775</t>
        </is>
      </c>
      <c r="E1179" t="inlineStr">
        <is>
          <t>Aal</t>
        </is>
      </c>
      <c r="F1179" t="inlineStr">
        <is>
          <t>https://portal.dnb.de/opac.htm?method=simpleSearch&amp;cqlMode=true&amp;query=idn%3D998898775</t>
        </is>
      </c>
      <c r="G1179" t="inlineStr">
        <is>
          <t>III 104, 20 b</t>
        </is>
      </c>
      <c r="H1179" t="inlineStr">
        <is>
          <t>III 104, 20b</t>
        </is>
      </c>
      <c r="I1179" t="inlineStr"/>
      <c r="J1179" t="inlineStr"/>
      <c r="K1179" t="inlineStr">
        <is>
          <t>bis 25 cm</t>
        </is>
      </c>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is>
          <t>HPg</t>
        </is>
      </c>
      <c r="AB1179" t="inlineStr"/>
      <c r="AC1179" t="inlineStr">
        <is>
          <t>x</t>
        </is>
      </c>
      <c r="AD1179" t="inlineStr">
        <is>
          <t>h/E</t>
        </is>
      </c>
      <c r="AE1179" t="inlineStr"/>
      <c r="AF1179" t="inlineStr"/>
      <c r="AG1179" t="inlineStr"/>
      <c r="AH1179" t="inlineStr"/>
      <c r="AI1179" t="inlineStr"/>
      <c r="AJ1179" t="inlineStr">
        <is>
          <t>Pa</t>
        </is>
      </c>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is>
          <t>110</t>
        </is>
      </c>
      <c r="AY1179" t="inlineStr"/>
      <c r="AZ1179" t="inlineStr"/>
      <c r="BA1179" t="inlineStr"/>
      <c r="BB1179" t="inlineStr">
        <is>
          <t>n</t>
        </is>
      </c>
      <c r="BC1179" t="n">
        <v>0</v>
      </c>
      <c r="BD1179" t="inlineStr"/>
      <c r="BE1179" t="inlineStr">
        <is>
          <t>Gewebe</t>
        </is>
      </c>
      <c r="BF1179" t="inlineStr"/>
      <c r="BG1179" t="inlineStr"/>
      <c r="BH1179" t="inlineStr"/>
      <c r="BI1179" t="inlineStr"/>
      <c r="BJ1179" t="inlineStr"/>
      <c r="BK1179" t="inlineStr">
        <is>
          <t>mit anderen Büchern gemeinsam in einer Kassette</t>
        </is>
      </c>
      <c r="BL1179" t="inlineStr"/>
      <c r="BM1179" t="inlineStr"/>
      <c r="BN1179" t="inlineStr"/>
      <c r="BO1179" t="inlineStr"/>
      <c r="BP1179" t="inlineStr"/>
      <c r="BQ1179" t="inlineStr"/>
      <c r="BR1179" t="inlineStr"/>
      <c r="BS1179" t="inlineStr"/>
      <c r="BT1179" t="inlineStr"/>
      <c r="BU1179" t="inlineStr"/>
      <c r="BV1179" t="inlineStr"/>
      <c r="BW1179" t="inlineStr"/>
      <c r="BX1179" t="inlineStr"/>
      <c r="BY1179" t="inlineStr"/>
      <c r="BZ1179" t="inlineStr"/>
      <c r="CA1179" t="inlineStr"/>
      <c r="CB1179" t="inlineStr"/>
      <c r="CC1179" t="inlineStr"/>
      <c r="CD1179" t="inlineStr"/>
      <c r="CE1179" t="inlineStr"/>
      <c r="CF1179" t="inlineStr"/>
      <c r="CG1179" t="inlineStr"/>
      <c r="CH1179" t="inlineStr"/>
      <c r="CI1179" t="inlineStr"/>
      <c r="CJ1179" t="inlineStr"/>
      <c r="CK1179" t="inlineStr"/>
      <c r="CL1179" t="inlineStr"/>
      <c r="CM1179" t="inlineStr"/>
      <c r="CN1179" t="inlineStr"/>
      <c r="CO1179" t="inlineStr"/>
      <c r="CP1179" t="inlineStr"/>
      <c r="CQ1179" t="inlineStr"/>
      <c r="CR1179" t="inlineStr"/>
      <c r="CS1179" t="inlineStr"/>
      <c r="CT1179" t="inlineStr"/>
      <c r="CU1179" t="inlineStr"/>
    </row>
    <row r="1180">
      <c r="A1180" t="b">
        <v>1</v>
      </c>
      <c r="B1180" t="n">
        <v>1047</v>
      </c>
      <c r="C1180" t="inlineStr">
        <is>
          <t>L-1540-315494549</t>
        </is>
      </c>
      <c r="D1180" t="inlineStr">
        <is>
          <t>1066964319</t>
        </is>
      </c>
      <c r="E1180" t="inlineStr">
        <is>
          <t>AaB</t>
        </is>
      </c>
      <c r="F1180" t="inlineStr">
        <is>
          <t>https://portal.dnb.de/opac.htm?method=simpleSearch&amp;cqlMode=true&amp;query=idn%3D1066964319</t>
        </is>
      </c>
      <c r="G1180" t="inlineStr">
        <is>
          <t>III 104, 21</t>
        </is>
      </c>
      <c r="H1180" t="inlineStr">
        <is>
          <t>III 104, 21</t>
        </is>
      </c>
      <c r="I1180" t="inlineStr"/>
      <c r="J1180" t="inlineStr"/>
      <c r="K1180" t="inlineStr">
        <is>
          <t>bis 35 cm</t>
        </is>
      </c>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is>
          <t>HL</t>
        </is>
      </c>
      <c r="AB1180" t="inlineStr"/>
      <c r="AC1180" t="inlineStr"/>
      <c r="AD1180" t="inlineStr">
        <is>
          <t>h/E</t>
        </is>
      </c>
      <c r="AE1180" t="inlineStr"/>
      <c r="AF1180" t="inlineStr"/>
      <c r="AG1180" t="inlineStr"/>
      <c r="AH1180" t="inlineStr"/>
      <c r="AI1180" t="inlineStr"/>
      <c r="AJ1180" t="inlineStr">
        <is>
          <t>Pa</t>
        </is>
      </c>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is>
          <t>45</t>
        </is>
      </c>
      <c r="AY1180" t="inlineStr"/>
      <c r="AZ1180" t="inlineStr">
        <is>
          <t>x</t>
        </is>
      </c>
      <c r="BA1180" t="inlineStr">
        <is>
          <t>x</t>
        </is>
      </c>
      <c r="BB1180" t="inlineStr">
        <is>
          <t>n</t>
        </is>
      </c>
      <c r="BC1180" t="n">
        <v>0</v>
      </c>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c r="BS1180" t="inlineStr"/>
      <c r="BT1180" t="inlineStr"/>
      <c r="BU1180" t="inlineStr"/>
      <c r="BV1180" t="inlineStr"/>
      <c r="BW1180" t="inlineStr"/>
      <c r="BX1180" t="inlineStr"/>
      <c r="BY1180" t="inlineStr"/>
      <c r="BZ1180" t="inlineStr"/>
      <c r="CA1180" t="inlineStr"/>
      <c r="CB1180" t="inlineStr"/>
      <c r="CC1180" t="inlineStr"/>
      <c r="CD1180" t="inlineStr"/>
      <c r="CE1180" t="inlineStr"/>
      <c r="CF1180" t="inlineStr"/>
      <c r="CG1180" t="inlineStr"/>
      <c r="CH1180" t="inlineStr"/>
      <c r="CI1180" t="inlineStr"/>
      <c r="CJ1180" t="inlineStr"/>
      <c r="CK1180" t="inlineStr"/>
      <c r="CL1180" t="inlineStr"/>
      <c r="CM1180" t="inlineStr"/>
      <c r="CN1180" t="inlineStr"/>
      <c r="CO1180" t="inlineStr"/>
      <c r="CP1180" t="inlineStr"/>
      <c r="CQ1180" t="inlineStr"/>
      <c r="CR1180" t="inlineStr"/>
      <c r="CS1180" t="inlineStr"/>
      <c r="CT1180" t="inlineStr"/>
      <c r="CU1180" t="inlineStr"/>
    </row>
    <row r="1181">
      <c r="A1181" t="b">
        <v>1</v>
      </c>
      <c r="B1181" t="n">
        <v>1093</v>
      </c>
      <c r="C1181" t="inlineStr">
        <is>
          <t>L-1539-167109278</t>
        </is>
      </c>
      <c r="D1181" t="inlineStr">
        <is>
          <t>998886092</t>
        </is>
      </c>
      <c r="E1181" t="inlineStr">
        <is>
          <t>Aal</t>
        </is>
      </c>
      <c r="F1181" t="inlineStr">
        <is>
          <t>https://portal.dnb.de/opac.htm?method=simpleSearch&amp;cqlMode=true&amp;query=idn%3D998886092</t>
        </is>
      </c>
      <c r="G1181" t="inlineStr">
        <is>
          <t>III 104, 21 a</t>
        </is>
      </c>
      <c r="H1181" t="inlineStr">
        <is>
          <t>III 104, 21a</t>
        </is>
      </c>
      <c r="I1181" t="inlineStr"/>
      <c r="J1181" t="inlineStr"/>
      <c r="K1181" t="inlineStr">
        <is>
          <t>bis 25 cm</t>
        </is>
      </c>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is>
          <t>HPg</t>
        </is>
      </c>
      <c r="AB1181" t="inlineStr"/>
      <c r="AC1181" t="inlineStr">
        <is>
          <t>x</t>
        </is>
      </c>
      <c r="AD1181" t="inlineStr">
        <is>
          <t>h/E</t>
        </is>
      </c>
      <c r="AE1181" t="inlineStr"/>
      <c r="AF1181" t="inlineStr"/>
      <c r="AG1181" t="inlineStr"/>
      <c r="AH1181" t="inlineStr"/>
      <c r="AI1181" t="inlineStr"/>
      <c r="AJ1181" t="inlineStr">
        <is>
          <t>Pa</t>
        </is>
      </c>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is>
          <t>110</t>
        </is>
      </c>
      <c r="AY1181" t="inlineStr"/>
      <c r="AZ1181" t="inlineStr"/>
      <c r="BA1181" t="inlineStr"/>
      <c r="BB1181" t="inlineStr">
        <is>
          <t>n</t>
        </is>
      </c>
      <c r="BC1181" t="n">
        <v>0</v>
      </c>
      <c r="BD1181" t="inlineStr"/>
      <c r="BE1181" t="inlineStr">
        <is>
          <t>Gewebe</t>
        </is>
      </c>
      <c r="BF1181" t="inlineStr"/>
      <c r="BG1181" t="inlineStr"/>
      <c r="BH1181" t="inlineStr"/>
      <c r="BI1181" t="inlineStr"/>
      <c r="BJ1181" t="inlineStr"/>
      <c r="BK1181" t="inlineStr">
        <is>
          <t>mit anderen Büchern gemeinsam in einer Kassette</t>
        </is>
      </c>
      <c r="BL1181" t="inlineStr"/>
      <c r="BM1181" t="inlineStr"/>
      <c r="BN1181" t="inlineStr"/>
      <c r="BO1181" t="inlineStr"/>
      <c r="BP1181" t="inlineStr"/>
      <c r="BQ1181" t="inlineStr"/>
      <c r="BR1181" t="inlineStr"/>
      <c r="BS1181" t="inlineStr"/>
      <c r="BT1181" t="inlineStr"/>
      <c r="BU1181" t="inlineStr"/>
      <c r="BV1181" t="inlineStr"/>
      <c r="BW1181" t="inlineStr"/>
      <c r="BX1181" t="inlineStr"/>
      <c r="BY1181" t="inlineStr"/>
      <c r="BZ1181" t="inlineStr"/>
      <c r="CA1181" t="inlineStr"/>
      <c r="CB1181" t="inlineStr"/>
      <c r="CC1181" t="inlineStr"/>
      <c r="CD1181" t="inlineStr"/>
      <c r="CE1181" t="inlineStr"/>
      <c r="CF1181" t="inlineStr"/>
      <c r="CG1181" t="inlineStr"/>
      <c r="CH1181" t="inlineStr"/>
      <c r="CI1181" t="inlineStr"/>
      <c r="CJ1181" t="inlineStr"/>
      <c r="CK1181" t="inlineStr"/>
      <c r="CL1181" t="inlineStr"/>
      <c r="CM1181" t="inlineStr"/>
      <c r="CN1181" t="inlineStr"/>
      <c r="CO1181" t="inlineStr"/>
      <c r="CP1181" t="inlineStr"/>
      <c r="CQ1181" t="inlineStr"/>
      <c r="CR1181" t="inlineStr"/>
      <c r="CS1181" t="inlineStr"/>
      <c r="CT1181" t="inlineStr"/>
      <c r="CU1181" t="inlineStr"/>
    </row>
    <row r="1182">
      <c r="A1182" t="b">
        <v>1</v>
      </c>
      <c r="B1182" t="n">
        <v>1048</v>
      </c>
      <c r="C1182" t="inlineStr">
        <is>
          <t>L-1542-315488190</t>
        </is>
      </c>
      <c r="D1182" t="inlineStr">
        <is>
          <t>1066957568</t>
        </is>
      </c>
      <c r="E1182" t="inlineStr">
        <is>
          <t>Aaf</t>
        </is>
      </c>
      <c r="F1182" t="inlineStr">
        <is>
          <t>https://portal.dnb.de/opac.htm?method=simpleSearch&amp;cqlMode=true&amp;query=idn%3D1066957568</t>
        </is>
      </c>
      <c r="G1182" t="inlineStr">
        <is>
          <t>III 104, 22</t>
        </is>
      </c>
      <c r="H1182" t="inlineStr">
        <is>
          <t>III 104, 22</t>
        </is>
      </c>
      <c r="I1182" t="inlineStr"/>
      <c r="J1182" t="inlineStr"/>
      <c r="K1182" t="inlineStr">
        <is>
          <t>bis 25 cm</t>
        </is>
      </c>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is>
          <t>x</t>
        </is>
      </c>
      <c r="AA1182" t="inlineStr">
        <is>
          <t>HL</t>
        </is>
      </c>
      <c r="AB1182" t="inlineStr">
        <is>
          <t>x</t>
        </is>
      </c>
      <c r="AC1182" t="inlineStr"/>
      <c r="AD1182" t="inlineStr">
        <is>
          <t>f</t>
        </is>
      </c>
      <c r="AE1182" t="inlineStr"/>
      <c r="AF1182" t="inlineStr"/>
      <c r="AG1182" t="inlineStr"/>
      <c r="AH1182" t="inlineStr"/>
      <c r="AI1182" t="inlineStr"/>
      <c r="AJ1182" t="inlineStr">
        <is>
          <t>Pa</t>
        </is>
      </c>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is>
          <t>60</t>
        </is>
      </c>
      <c r="AY1182" t="inlineStr"/>
      <c r="AZ1182" t="inlineStr"/>
      <c r="BA1182" t="inlineStr"/>
      <c r="BB1182" t="inlineStr">
        <is>
          <t>n</t>
        </is>
      </c>
      <c r="BC1182" t="n">
        <v>0</v>
      </c>
      <c r="BD1182" t="inlineStr"/>
      <c r="BE1182" t="inlineStr"/>
      <c r="BF1182" t="inlineStr"/>
      <c r="BG1182" t="inlineStr"/>
      <c r="BH1182" t="inlineStr"/>
      <c r="BI1182" t="inlineStr">
        <is>
          <t>x sauer</t>
        </is>
      </c>
      <c r="BJ1182" t="inlineStr">
        <is>
          <t>x</t>
        </is>
      </c>
      <c r="BK1182" t="inlineStr"/>
      <c r="BL1182" t="inlineStr"/>
      <c r="BM1182" t="inlineStr"/>
      <c r="BN1182" t="inlineStr"/>
      <c r="BO1182" t="inlineStr"/>
      <c r="BP1182" t="inlineStr"/>
      <c r="BQ1182" t="inlineStr"/>
      <c r="BR1182" t="inlineStr"/>
      <c r="BS1182" t="inlineStr"/>
      <c r="BT1182" t="inlineStr"/>
      <c r="BU1182" t="inlineStr"/>
      <c r="BV1182" t="inlineStr"/>
      <c r="BW1182" t="inlineStr"/>
      <c r="BX1182" t="inlineStr"/>
      <c r="BY1182" t="inlineStr"/>
      <c r="BZ1182" t="inlineStr"/>
      <c r="CA1182" t="inlineStr"/>
      <c r="CB1182" t="inlineStr"/>
      <c r="CC1182" t="inlineStr"/>
      <c r="CD1182" t="inlineStr"/>
      <c r="CE1182" t="inlineStr"/>
      <c r="CF1182" t="inlineStr"/>
      <c r="CG1182" t="inlineStr"/>
      <c r="CH1182" t="inlineStr"/>
      <c r="CI1182" t="inlineStr"/>
      <c r="CJ1182" t="inlineStr"/>
      <c r="CK1182" t="inlineStr"/>
      <c r="CL1182" t="inlineStr"/>
      <c r="CM1182" t="inlineStr"/>
      <c r="CN1182" t="inlineStr"/>
      <c r="CO1182" t="inlineStr"/>
      <c r="CP1182" t="inlineStr"/>
      <c r="CQ1182" t="inlineStr"/>
      <c r="CR1182" t="inlineStr"/>
      <c r="CS1182" t="inlineStr"/>
      <c r="CT1182" t="inlineStr"/>
      <c r="CU1182" t="inlineStr"/>
    </row>
    <row r="1183">
      <c r="A1183" t="b">
        <v>1</v>
      </c>
      <c r="B1183" t="n">
        <v>1094</v>
      </c>
      <c r="C1183" t="inlineStr">
        <is>
          <t>L-1542-153948558</t>
        </is>
      </c>
      <c r="D1183" t="inlineStr">
        <is>
          <t>993885098</t>
        </is>
      </c>
      <c r="E1183" t="inlineStr">
        <is>
          <t>Aal</t>
        </is>
      </c>
      <c r="F1183" t="inlineStr">
        <is>
          <t>https://portal.dnb.de/opac.htm?method=simpleSearch&amp;cqlMode=true&amp;query=idn%3D993885098</t>
        </is>
      </c>
      <c r="G1183" t="inlineStr">
        <is>
          <t>III 104, 22 a</t>
        </is>
      </c>
      <c r="H1183" t="inlineStr">
        <is>
          <t>III 104, 22 a</t>
        </is>
      </c>
      <c r="I1183" t="inlineStr"/>
      <c r="J1183" t="inlineStr"/>
      <c r="K1183" t="inlineStr">
        <is>
          <t>bis 25 cm</t>
        </is>
      </c>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is>
          <t>G</t>
        </is>
      </c>
      <c r="AB1183" t="inlineStr"/>
      <c r="AC1183" t="inlineStr"/>
      <c r="AD1183" t="inlineStr">
        <is>
          <t>h/E</t>
        </is>
      </c>
      <c r="AE1183" t="inlineStr"/>
      <c r="AF1183" t="inlineStr"/>
      <c r="AG1183" t="inlineStr"/>
      <c r="AH1183" t="inlineStr"/>
      <c r="AI1183" t="inlineStr"/>
      <c r="AJ1183" t="inlineStr">
        <is>
          <t>Pa</t>
        </is>
      </c>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is>
          <t>110</t>
        </is>
      </c>
      <c r="AY1183" t="inlineStr"/>
      <c r="AZ1183" t="inlineStr">
        <is>
          <t>x</t>
        </is>
      </c>
      <c r="BA1183" t="inlineStr">
        <is>
          <t>x</t>
        </is>
      </c>
      <c r="BB1183" t="inlineStr">
        <is>
          <t>n</t>
        </is>
      </c>
      <c r="BC1183" t="n">
        <v>0</v>
      </c>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c r="BU1183" t="inlineStr"/>
      <c r="BV1183" t="inlineStr"/>
      <c r="BW1183" t="inlineStr"/>
      <c r="BX1183" t="inlineStr"/>
      <c r="BY1183" t="inlineStr"/>
      <c r="BZ1183" t="inlineStr"/>
      <c r="CA1183" t="inlineStr"/>
      <c r="CB1183" t="inlineStr"/>
      <c r="CC1183" t="inlineStr"/>
      <c r="CD1183" t="inlineStr"/>
      <c r="CE1183" t="inlineStr"/>
      <c r="CF1183" t="inlineStr"/>
      <c r="CG1183" t="inlineStr"/>
      <c r="CH1183" t="inlineStr"/>
      <c r="CI1183" t="inlineStr"/>
      <c r="CJ1183" t="inlineStr"/>
      <c r="CK1183" t="inlineStr"/>
      <c r="CL1183" t="inlineStr"/>
      <c r="CM1183" t="inlineStr"/>
      <c r="CN1183" t="inlineStr"/>
      <c r="CO1183" t="inlineStr"/>
      <c r="CP1183" t="inlineStr"/>
      <c r="CQ1183" t="inlineStr"/>
      <c r="CR1183" t="inlineStr"/>
      <c r="CS1183" t="inlineStr"/>
      <c r="CT1183" t="inlineStr"/>
      <c r="CU1183" t="inlineStr"/>
    </row>
    <row r="1184">
      <c r="A1184" t="b">
        <v>1</v>
      </c>
      <c r="B1184" t="n">
        <v>1095</v>
      </c>
      <c r="C1184" t="inlineStr">
        <is>
          <t>L-1543-167685090</t>
        </is>
      </c>
      <c r="D1184" t="inlineStr">
        <is>
          <t>999178393</t>
        </is>
      </c>
      <c r="E1184" t="inlineStr">
        <is>
          <t>Aal</t>
        </is>
      </c>
      <c r="F1184" t="inlineStr">
        <is>
          <t>https://portal.dnb.de/opac.htm?method=simpleSearch&amp;cqlMode=true&amp;query=idn%3D999178393</t>
        </is>
      </c>
      <c r="G1184" t="inlineStr">
        <is>
          <t>III 104, 22 e</t>
        </is>
      </c>
      <c r="H1184" t="inlineStr">
        <is>
          <t>III 104, 22 e</t>
        </is>
      </c>
      <c r="I1184" t="inlineStr"/>
      <c r="J1184" t="inlineStr"/>
      <c r="K1184" t="inlineStr">
        <is>
          <t>bis 25 cm</t>
        </is>
      </c>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is>
          <t>HD</t>
        </is>
      </c>
      <c r="AB1184" t="inlineStr"/>
      <c r="AC1184" t="inlineStr">
        <is>
          <t>x</t>
        </is>
      </c>
      <c r="AD1184" t="inlineStr">
        <is>
          <t>f</t>
        </is>
      </c>
      <c r="AE1184" t="inlineStr"/>
      <c r="AF1184" t="inlineStr"/>
      <c r="AG1184" t="inlineStr"/>
      <c r="AH1184" t="inlineStr"/>
      <c r="AI1184" t="inlineStr"/>
      <c r="AJ1184" t="inlineStr">
        <is>
          <t>Pa</t>
        </is>
      </c>
      <c r="AK1184" t="inlineStr"/>
      <c r="AL1184" t="inlineStr"/>
      <c r="AM1184" t="inlineStr"/>
      <c r="AN1184" t="inlineStr"/>
      <c r="AO1184" t="inlineStr"/>
      <c r="AP1184" t="inlineStr"/>
      <c r="AQ1184" t="inlineStr"/>
      <c r="AR1184" t="inlineStr"/>
      <c r="AS1184" t="inlineStr"/>
      <c r="AT1184" t="inlineStr"/>
      <c r="AU1184" t="inlineStr"/>
      <c r="AV1184" t="n">
        <v>4</v>
      </c>
      <c r="AW1184" t="inlineStr"/>
      <c r="AX1184" t="inlineStr">
        <is>
          <t>110</t>
        </is>
      </c>
      <c r="AY1184" t="inlineStr"/>
      <c r="AZ1184" t="inlineStr">
        <is>
          <t>x</t>
        </is>
      </c>
      <c r="BA1184" t="inlineStr"/>
      <c r="BB1184" t="inlineStr">
        <is>
          <t>n</t>
        </is>
      </c>
      <c r="BC1184" t="n">
        <v>0</v>
      </c>
      <c r="BD1184" t="inlineStr"/>
      <c r="BE1184" t="inlineStr">
        <is>
          <t>Gewebe mit Papier</t>
        </is>
      </c>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c r="BU1184" t="inlineStr"/>
      <c r="BV1184" t="inlineStr"/>
      <c r="BW1184" t="inlineStr"/>
      <c r="BX1184" t="inlineStr"/>
      <c r="BY1184" t="inlineStr"/>
      <c r="BZ1184" t="inlineStr"/>
      <c r="CA1184" t="inlineStr"/>
      <c r="CB1184" t="inlineStr"/>
      <c r="CC1184" t="inlineStr"/>
      <c r="CD1184" t="inlineStr"/>
      <c r="CE1184" t="inlineStr"/>
      <c r="CF1184" t="inlineStr"/>
      <c r="CG1184" t="inlineStr"/>
      <c r="CH1184" t="inlineStr"/>
      <c r="CI1184" t="inlineStr"/>
      <c r="CJ1184" t="inlineStr"/>
      <c r="CK1184" t="inlineStr"/>
      <c r="CL1184" t="inlineStr"/>
      <c r="CM1184" t="inlineStr"/>
      <c r="CN1184" t="inlineStr"/>
      <c r="CO1184" t="inlineStr"/>
      <c r="CP1184" t="inlineStr"/>
      <c r="CQ1184" t="inlineStr"/>
      <c r="CR1184" t="inlineStr"/>
      <c r="CS1184" t="inlineStr"/>
      <c r="CT1184" t="inlineStr"/>
      <c r="CU1184" t="inlineStr"/>
    </row>
    <row r="1185">
      <c r="A1185" t="b">
        <v>0</v>
      </c>
      <c r="B1185" t="n">
        <v>1098</v>
      </c>
      <c r="C1185" t="inlineStr">
        <is>
          <t>L-1549-167645609</t>
        </is>
      </c>
      <c r="D1185" t="inlineStr">
        <is>
          <t>999171992</t>
        </is>
      </c>
      <c r="E1185" t="inlineStr"/>
      <c r="F1185" t="inlineStr">
        <is>
          <t>https://portal.dnb.de/opac.htm?method=simpleSearch&amp;cqlMode=true&amp;query=idn%3D999171992</t>
        </is>
      </c>
      <c r="G1185" t="inlineStr">
        <is>
          <t>III 104, 22 g</t>
        </is>
      </c>
      <c r="H1185" t="inlineStr"/>
      <c r="I1185" t="inlineStr"/>
      <c r="J1185" t="inlineStr"/>
      <c r="K1185" t="inlineStr">
        <is>
          <t>bis 25 cm</t>
        </is>
      </c>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is>
          <t>x</t>
        </is>
      </c>
      <c r="AA1185" t="inlineStr">
        <is>
          <t>Pg</t>
        </is>
      </c>
      <c r="AB1185" t="inlineStr"/>
      <c r="AC1185" t="inlineStr">
        <is>
          <t>x</t>
        </is>
      </c>
      <c r="AD1185" t="inlineStr">
        <is>
          <t>h/E</t>
        </is>
      </c>
      <c r="AE1185" t="inlineStr"/>
      <c r="AF1185" t="inlineStr"/>
      <c r="AG1185" t="inlineStr"/>
      <c r="AH1185" t="inlineStr"/>
      <c r="AI1185" t="inlineStr"/>
      <c r="AJ1185" t="inlineStr">
        <is>
          <t>Pa</t>
        </is>
      </c>
      <c r="AK1185" t="inlineStr"/>
      <c r="AL1185" t="inlineStr"/>
      <c r="AM1185" t="inlineStr"/>
      <c r="AN1185" t="inlineStr"/>
      <c r="AO1185" t="inlineStr"/>
      <c r="AP1185" t="inlineStr"/>
      <c r="AQ1185" t="inlineStr"/>
      <c r="AR1185" t="inlineStr"/>
      <c r="AS1185" t="inlineStr"/>
      <c r="AT1185" t="inlineStr"/>
      <c r="AU1185" t="inlineStr"/>
      <c r="AV1185" t="n">
        <v>4</v>
      </c>
      <c r="AW1185" t="inlineStr"/>
      <c r="AX1185" t="inlineStr">
        <is>
          <t>110</t>
        </is>
      </c>
      <c r="AY1185" t="inlineStr"/>
      <c r="AZ1185" t="inlineStr">
        <is>
          <t>x</t>
        </is>
      </c>
      <c r="BA1185" t="inlineStr"/>
      <c r="BB1185" t="inlineStr">
        <is>
          <t>n</t>
        </is>
      </c>
      <c r="BC1185" t="n">
        <v>0</v>
      </c>
      <c r="BD1185" t="inlineStr"/>
      <c r="BE1185" t="inlineStr">
        <is>
          <t>Gewebe</t>
        </is>
      </c>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c r="BU1185" t="inlineStr"/>
      <c r="BV1185" t="inlineStr"/>
      <c r="BW1185" t="inlineStr"/>
      <c r="BX1185" t="inlineStr"/>
      <c r="BY1185" t="inlineStr"/>
      <c r="BZ1185" t="inlineStr"/>
      <c r="CA1185" t="inlineStr"/>
      <c r="CB1185" t="inlineStr"/>
      <c r="CC1185" t="inlineStr"/>
      <c r="CD1185" t="inlineStr"/>
      <c r="CE1185" t="inlineStr"/>
      <c r="CF1185" t="inlineStr"/>
      <c r="CG1185" t="inlineStr"/>
      <c r="CH1185" t="inlineStr"/>
      <c r="CI1185" t="inlineStr"/>
      <c r="CJ1185" t="inlineStr"/>
      <c r="CK1185" t="inlineStr"/>
      <c r="CL1185" t="inlineStr"/>
      <c r="CM1185" t="inlineStr"/>
      <c r="CN1185" t="inlineStr"/>
      <c r="CO1185" t="inlineStr"/>
      <c r="CP1185" t="inlineStr"/>
      <c r="CQ1185" t="inlineStr"/>
      <c r="CR1185" t="inlineStr"/>
      <c r="CS1185" t="inlineStr"/>
      <c r="CT1185" t="inlineStr"/>
      <c r="CU1185" t="inlineStr"/>
    </row>
    <row r="1186">
      <c r="A1186" t="b">
        <v>1</v>
      </c>
      <c r="B1186" t="inlineStr"/>
      <c r="C1186" t="inlineStr">
        <is>
          <t>L-1537-833774166</t>
        </is>
      </c>
      <c r="D1186" t="inlineStr">
        <is>
          <t>1268678872</t>
        </is>
      </c>
      <c r="E1186" t="inlineStr">
        <is>
          <t>Qd</t>
        </is>
      </c>
      <c r="F1186" t="inlineStr"/>
      <c r="G1186" t="inlineStr">
        <is>
          <t>III 104, 22 g</t>
        </is>
      </c>
      <c r="H1186" t="inlineStr">
        <is>
          <t>III 104, 22 g</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c r="BU1186" t="inlineStr"/>
      <c r="BV1186" t="inlineStr"/>
      <c r="BW1186" t="inlineStr"/>
      <c r="BX1186" t="inlineStr"/>
      <c r="BY1186" t="inlineStr"/>
      <c r="BZ1186" t="inlineStr"/>
      <c r="CA1186" t="inlineStr"/>
      <c r="CB1186" t="inlineStr"/>
      <c r="CC1186" t="inlineStr"/>
      <c r="CD1186" t="inlineStr"/>
      <c r="CE1186" t="inlineStr"/>
      <c r="CF1186" t="inlineStr"/>
      <c r="CG1186" t="inlineStr"/>
      <c r="CH1186" t="inlineStr"/>
      <c r="CI1186" t="inlineStr"/>
      <c r="CJ1186" t="inlineStr"/>
      <c r="CK1186" t="inlineStr"/>
      <c r="CL1186" t="inlineStr"/>
      <c r="CM1186" t="inlineStr"/>
      <c r="CN1186" t="inlineStr"/>
      <c r="CO1186" t="inlineStr"/>
      <c r="CP1186" t="inlineStr"/>
      <c r="CQ1186" t="inlineStr"/>
      <c r="CR1186" t="inlineStr"/>
      <c r="CS1186" t="inlineStr"/>
      <c r="CT1186" t="inlineStr"/>
      <c r="CU1186" t="inlineStr"/>
    </row>
    <row r="1187">
      <c r="A1187" t="b">
        <v>0</v>
      </c>
      <c r="B1187" t="n">
        <v>1096</v>
      </c>
      <c r="C1187" t="inlineStr">
        <is>
          <t>L-1537-170696677</t>
        </is>
      </c>
      <c r="D1187" t="inlineStr">
        <is>
          <t>1000479900</t>
        </is>
      </c>
      <c r="E1187" t="inlineStr"/>
      <c r="F1187" t="inlineStr">
        <is>
          <t>https://portal.dnb.de/opac.htm?method=simpleSearch&amp;cqlMode=true&amp;query=idn%3D1000479900</t>
        </is>
      </c>
      <c r="G1187" t="inlineStr">
        <is>
          <t>III 104, 22 g (angebunden)</t>
        </is>
      </c>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n">
        <v>0</v>
      </c>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c r="BS1187" t="inlineStr"/>
      <c r="BT1187" t="inlineStr"/>
      <c r="BU1187" t="inlineStr"/>
      <c r="BV1187" t="inlineStr"/>
      <c r="BW1187" t="inlineStr"/>
      <c r="BX1187" t="inlineStr"/>
      <c r="BY1187" t="inlineStr"/>
      <c r="BZ1187" t="inlineStr"/>
      <c r="CA1187" t="inlineStr"/>
      <c r="CB1187" t="inlineStr"/>
      <c r="CC1187" t="inlineStr"/>
      <c r="CD1187" t="inlineStr"/>
      <c r="CE1187" t="inlineStr"/>
      <c r="CF1187" t="inlineStr"/>
      <c r="CG1187" t="inlineStr"/>
      <c r="CH1187" t="inlineStr"/>
      <c r="CI1187" t="inlineStr"/>
      <c r="CJ1187" t="inlineStr"/>
      <c r="CK1187" t="inlineStr"/>
      <c r="CL1187" t="inlineStr"/>
      <c r="CM1187" t="inlineStr"/>
      <c r="CN1187" t="inlineStr"/>
      <c r="CO1187" t="inlineStr"/>
      <c r="CP1187" t="inlineStr"/>
      <c r="CQ1187" t="inlineStr"/>
      <c r="CR1187" t="inlineStr"/>
      <c r="CS1187" t="inlineStr"/>
      <c r="CT1187" t="inlineStr"/>
      <c r="CU1187" t="inlineStr"/>
    </row>
    <row r="1188">
      <c r="A1188" t="b">
        <v>0</v>
      </c>
      <c r="B1188" t="n">
        <v>1097</v>
      </c>
      <c r="C1188" t="inlineStr">
        <is>
          <t>L-1537-164064389</t>
        </is>
      </c>
      <c r="D1188" t="inlineStr">
        <is>
          <t>997502606</t>
        </is>
      </c>
      <c r="E1188" t="inlineStr"/>
      <c r="F1188" t="inlineStr">
        <is>
          <t>https://portal.dnb.de/opac.htm?method=simpleSearch&amp;cqlMode=true&amp;query=idn%3D997502606</t>
        </is>
      </c>
      <c r="G1188" t="inlineStr">
        <is>
          <t>III 104, 22 g (angebunden)</t>
        </is>
      </c>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n">
        <v>0</v>
      </c>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c r="BS1188" t="inlineStr"/>
      <c r="BT1188" t="inlineStr"/>
      <c r="BU1188" t="inlineStr"/>
      <c r="BV1188" t="inlineStr"/>
      <c r="BW1188" t="inlineStr"/>
      <c r="BX1188" t="inlineStr"/>
      <c r="BY1188" t="inlineStr"/>
      <c r="BZ1188" t="inlineStr"/>
      <c r="CA1188" t="inlineStr"/>
      <c r="CB1188" t="inlineStr"/>
      <c r="CC1188" t="inlineStr"/>
      <c r="CD1188" t="inlineStr"/>
      <c r="CE1188" t="inlineStr"/>
      <c r="CF1188" t="inlineStr"/>
      <c r="CG1188" t="inlineStr"/>
      <c r="CH1188" t="inlineStr"/>
      <c r="CI1188" t="inlineStr"/>
      <c r="CJ1188" t="inlineStr"/>
      <c r="CK1188" t="inlineStr"/>
      <c r="CL1188" t="inlineStr"/>
      <c r="CM1188" t="inlineStr"/>
      <c r="CN1188" t="inlineStr"/>
      <c r="CO1188" t="inlineStr"/>
      <c r="CP1188" t="inlineStr"/>
      <c r="CQ1188" t="inlineStr"/>
      <c r="CR1188" t="inlineStr"/>
      <c r="CS1188" t="inlineStr"/>
      <c r="CT1188" t="inlineStr"/>
      <c r="CU1188" t="inlineStr"/>
    </row>
    <row r="1189">
      <c r="A1189" t="b">
        <v>0</v>
      </c>
      <c r="B1189" t="n">
        <v>1099</v>
      </c>
      <c r="C1189" t="inlineStr">
        <is>
          <t>L-1539-167629344</t>
        </is>
      </c>
      <c r="D1189" t="inlineStr">
        <is>
          <t>999155903</t>
        </is>
      </c>
      <c r="E1189" t="inlineStr"/>
      <c r="F1189" t="inlineStr">
        <is>
          <t>https://portal.dnb.de/opac.htm?method=simpleSearch&amp;cqlMode=true&amp;query=idn%3D999155903</t>
        </is>
      </c>
      <c r="G1189" t="inlineStr">
        <is>
          <t>III 104, 22 g (angebunden)</t>
        </is>
      </c>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n">
        <v>0</v>
      </c>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c r="BS1189" t="inlineStr"/>
      <c r="BT1189" t="inlineStr"/>
      <c r="BU1189" t="inlineStr"/>
      <c r="BV1189" t="inlineStr"/>
      <c r="BW1189" t="inlineStr"/>
      <c r="BX1189" t="inlineStr"/>
      <c r="BY1189" t="inlineStr"/>
      <c r="BZ1189" t="inlineStr"/>
      <c r="CA1189" t="inlineStr"/>
      <c r="CB1189" t="inlineStr"/>
      <c r="CC1189" t="inlineStr"/>
      <c r="CD1189" t="inlineStr"/>
      <c r="CE1189" t="inlineStr"/>
      <c r="CF1189" t="inlineStr"/>
      <c r="CG1189" t="inlineStr"/>
      <c r="CH1189" t="inlineStr"/>
      <c r="CI1189" t="inlineStr"/>
      <c r="CJ1189" t="inlineStr"/>
      <c r="CK1189" t="inlineStr"/>
      <c r="CL1189" t="inlineStr"/>
      <c r="CM1189" t="inlineStr"/>
      <c r="CN1189" t="inlineStr"/>
      <c r="CO1189" t="inlineStr"/>
      <c r="CP1189" t="inlineStr"/>
      <c r="CQ1189" t="inlineStr"/>
      <c r="CR1189" t="inlineStr"/>
      <c r="CS1189" t="inlineStr"/>
      <c r="CT1189" t="inlineStr"/>
      <c r="CU1189" t="inlineStr"/>
    </row>
    <row r="1190">
      <c r="A1190" t="b">
        <v>0</v>
      </c>
      <c r="B1190" t="n">
        <v>1100</v>
      </c>
      <c r="C1190" t="inlineStr">
        <is>
          <t>L-1615-164493816</t>
        </is>
      </c>
      <c r="D1190" t="inlineStr">
        <is>
          <t>997659521</t>
        </is>
      </c>
      <c r="E1190" t="inlineStr"/>
      <c r="F1190" t="inlineStr">
        <is>
          <t>https://portal.dnb.de/opac.htm?method=simpleSearch&amp;cqlMode=true&amp;query=idn%3D997659521</t>
        </is>
      </c>
      <c r="G1190" t="inlineStr">
        <is>
          <t>III 104, 22 g (angebunden)</t>
        </is>
      </c>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n">
        <v>0</v>
      </c>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c r="BT1190" t="inlineStr"/>
      <c r="BU1190" t="inlineStr"/>
      <c r="BV1190" t="inlineStr"/>
      <c r="BW1190" t="inlineStr"/>
      <c r="BX1190" t="inlineStr"/>
      <c r="BY1190" t="inlineStr"/>
      <c r="BZ1190" t="inlineStr"/>
      <c r="CA1190" t="inlineStr"/>
      <c r="CB1190" t="inlineStr"/>
      <c r="CC1190" t="inlineStr"/>
      <c r="CD1190" t="inlineStr"/>
      <c r="CE1190" t="inlineStr"/>
      <c r="CF1190" t="inlineStr"/>
      <c r="CG1190" t="inlineStr"/>
      <c r="CH1190" t="inlineStr"/>
      <c r="CI1190" t="inlineStr"/>
      <c r="CJ1190" t="inlineStr"/>
      <c r="CK1190" t="inlineStr"/>
      <c r="CL1190" t="inlineStr"/>
      <c r="CM1190" t="inlineStr"/>
      <c r="CN1190" t="inlineStr"/>
      <c r="CO1190" t="inlineStr"/>
      <c r="CP1190" t="inlineStr"/>
      <c r="CQ1190" t="inlineStr"/>
      <c r="CR1190" t="inlineStr"/>
      <c r="CS1190" t="inlineStr"/>
      <c r="CT1190" t="inlineStr"/>
      <c r="CU1190" t="inlineStr"/>
    </row>
    <row r="1191">
      <c r="A1191" t="b">
        <v>1</v>
      </c>
      <c r="B1191" t="n">
        <v>1101</v>
      </c>
      <c r="C1191" t="inlineStr">
        <is>
          <t>L-1549-167646265</t>
        </is>
      </c>
      <c r="D1191" t="inlineStr">
        <is>
          <t>999172476</t>
        </is>
      </c>
      <c r="E1191" t="inlineStr">
        <is>
          <t>Aal</t>
        </is>
      </c>
      <c r="F1191" t="inlineStr">
        <is>
          <t>https://portal.dnb.de/opac.htm?method=simpleSearch&amp;cqlMode=true&amp;query=idn%3D999172476</t>
        </is>
      </c>
      <c r="G1191" t="inlineStr">
        <is>
          <t>III 104, 22 h</t>
        </is>
      </c>
      <c r="H1191" t="inlineStr">
        <is>
          <t>III 104, 22 h</t>
        </is>
      </c>
      <c r="I1191" t="inlineStr"/>
      <c r="J1191" t="inlineStr"/>
      <c r="K1191" t="inlineStr">
        <is>
          <t>bis 25 cm</t>
        </is>
      </c>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is>
          <t>L</t>
        </is>
      </c>
      <c r="AB1191" t="inlineStr"/>
      <c r="AC1191" t="inlineStr"/>
      <c r="AD1191" t="inlineStr">
        <is>
          <t>f</t>
        </is>
      </c>
      <c r="AE1191" t="inlineStr"/>
      <c r="AF1191" t="inlineStr"/>
      <c r="AG1191" t="inlineStr"/>
      <c r="AH1191" t="inlineStr"/>
      <c r="AI1191" t="inlineStr"/>
      <c r="AJ1191" t="inlineStr">
        <is>
          <t>Pa</t>
        </is>
      </c>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is>
          <t>60</t>
        </is>
      </c>
      <c r="AY1191" t="inlineStr"/>
      <c r="AZ1191" t="inlineStr"/>
      <c r="BA1191" t="inlineStr"/>
      <c r="BB1191" t="inlineStr">
        <is>
          <t>n</t>
        </is>
      </c>
      <c r="BC1191" t="n">
        <v>0</v>
      </c>
      <c r="BD1191" t="inlineStr"/>
      <c r="BE1191" t="inlineStr">
        <is>
          <t>Gewebe</t>
        </is>
      </c>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c r="BT1191" t="inlineStr"/>
      <c r="BU1191" t="inlineStr"/>
      <c r="BV1191" t="inlineStr"/>
      <c r="BW1191" t="inlineStr"/>
      <c r="BX1191" t="inlineStr"/>
      <c r="BY1191" t="inlineStr"/>
      <c r="BZ1191" t="inlineStr"/>
      <c r="CA1191" t="inlineStr"/>
      <c r="CB1191" t="inlineStr"/>
      <c r="CC1191" t="inlineStr"/>
      <c r="CD1191" t="inlineStr"/>
      <c r="CE1191" t="inlineStr"/>
      <c r="CF1191" t="inlineStr"/>
      <c r="CG1191" t="inlineStr"/>
      <c r="CH1191" t="inlineStr"/>
      <c r="CI1191" t="inlineStr"/>
      <c r="CJ1191" t="inlineStr"/>
      <c r="CK1191" t="inlineStr"/>
      <c r="CL1191" t="inlineStr"/>
      <c r="CM1191" t="inlineStr"/>
      <c r="CN1191" t="inlineStr"/>
      <c r="CO1191" t="inlineStr"/>
      <c r="CP1191" t="inlineStr"/>
      <c r="CQ1191" t="inlineStr"/>
      <c r="CR1191" t="inlineStr"/>
      <c r="CS1191" t="inlineStr"/>
      <c r="CT1191" t="inlineStr"/>
      <c r="CU1191" t="inlineStr"/>
    </row>
    <row r="1192">
      <c r="A1192" t="b">
        <v>1</v>
      </c>
      <c r="B1192" t="n">
        <v>1049</v>
      </c>
      <c r="C1192" t="inlineStr">
        <is>
          <t>L-1556-315306971</t>
        </is>
      </c>
      <c r="D1192" t="inlineStr">
        <is>
          <t>1066847819</t>
        </is>
      </c>
      <c r="E1192" t="inlineStr">
        <is>
          <t>Aaf</t>
        </is>
      </c>
      <c r="F1192" t="inlineStr">
        <is>
          <t>https://portal.dnb.de/opac.htm?method=simpleSearch&amp;cqlMode=true&amp;query=idn%3D1066847819</t>
        </is>
      </c>
      <c r="G1192" t="inlineStr">
        <is>
          <t>III 104, 23</t>
        </is>
      </c>
      <c r="H1192" t="inlineStr">
        <is>
          <t>III 104, 23</t>
        </is>
      </c>
      <c r="I1192" t="inlineStr"/>
      <c r="J1192" t="inlineStr"/>
      <c r="K1192" t="inlineStr">
        <is>
          <t>bis 42 cm</t>
        </is>
      </c>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is>
          <t>x</t>
        </is>
      </c>
      <c r="Z1192" t="inlineStr"/>
      <c r="AA1192" t="inlineStr">
        <is>
          <t>HD</t>
        </is>
      </c>
      <c r="AB1192" t="inlineStr">
        <is>
          <t>x</t>
        </is>
      </c>
      <c r="AC1192" t="inlineStr"/>
      <c r="AD1192" t="inlineStr">
        <is>
          <t>f/V</t>
        </is>
      </c>
      <c r="AE1192" t="inlineStr"/>
      <c r="AF1192" t="inlineStr"/>
      <c r="AG1192" t="inlineStr"/>
      <c r="AH1192" t="inlineStr"/>
      <c r="AI1192" t="inlineStr">
        <is>
          <t>x</t>
        </is>
      </c>
      <c r="AJ1192" t="inlineStr">
        <is>
          <t>Pa</t>
        </is>
      </c>
      <c r="AK1192" t="inlineStr"/>
      <c r="AL1192" t="inlineStr"/>
      <c r="AM1192" t="inlineStr"/>
      <c r="AN1192" t="inlineStr"/>
      <c r="AO1192" t="inlineStr"/>
      <c r="AP1192" t="inlineStr"/>
      <c r="AQ1192" t="inlineStr"/>
      <c r="AR1192" t="inlineStr"/>
      <c r="AS1192" t="inlineStr"/>
      <c r="AT1192" t="inlineStr"/>
      <c r="AU1192" t="inlineStr"/>
      <c r="AV1192" t="n">
        <v>0</v>
      </c>
      <c r="AW1192" t="inlineStr">
        <is>
          <t>x</t>
        </is>
      </c>
      <c r="AX1192" t="inlineStr">
        <is>
          <t>110</t>
        </is>
      </c>
      <c r="AY1192" t="inlineStr"/>
      <c r="AZ1192" t="inlineStr"/>
      <c r="BA1192" t="inlineStr"/>
      <c r="BB1192" t="inlineStr">
        <is>
          <t>ja vor</t>
        </is>
      </c>
      <c r="BC1192" t="n">
        <v>0.5</v>
      </c>
      <c r="BD1192" t="inlineStr"/>
      <c r="BE1192" t="inlineStr"/>
      <c r="BF1192" t="inlineStr"/>
      <c r="BG1192" t="inlineStr"/>
      <c r="BH1192" t="inlineStr"/>
      <c r="BI1192" t="inlineStr"/>
      <c r="BJ1192" t="inlineStr"/>
      <c r="BK1192" t="inlineStr"/>
      <c r="BL1192" t="inlineStr">
        <is>
          <t>x 110</t>
        </is>
      </c>
      <c r="BM1192" t="inlineStr">
        <is>
          <t>Box (wg. Schließe)</t>
        </is>
      </c>
      <c r="BN1192" t="inlineStr"/>
      <c r="BO1192" t="inlineStr"/>
      <c r="BP1192" t="inlineStr">
        <is>
          <t>x</t>
        </is>
      </c>
      <c r="BQ1192" t="inlineStr"/>
      <c r="BR1192" t="inlineStr"/>
      <c r="BS1192" t="inlineStr"/>
      <c r="BT1192" t="inlineStr"/>
      <c r="BU1192" t="inlineStr">
        <is>
          <t>x</t>
        </is>
      </c>
      <c r="BV1192" t="inlineStr"/>
      <c r="BW1192" t="inlineStr"/>
      <c r="BX1192" t="inlineStr"/>
      <c r="BY1192" t="inlineStr"/>
      <c r="BZ1192" t="inlineStr"/>
      <c r="CA1192" t="n">
        <v>0.5</v>
      </c>
      <c r="CB1192" t="inlineStr"/>
      <c r="CC1192" t="inlineStr"/>
      <c r="CD1192" t="inlineStr"/>
      <c r="CE1192" t="inlineStr"/>
      <c r="CF1192" t="inlineStr"/>
      <c r="CG1192" t="inlineStr"/>
      <c r="CH1192" t="inlineStr"/>
      <c r="CI1192" t="inlineStr"/>
      <c r="CJ1192" t="inlineStr"/>
      <c r="CK1192" t="inlineStr"/>
      <c r="CL1192" t="inlineStr"/>
      <c r="CM1192" t="inlineStr"/>
      <c r="CN1192" t="inlineStr"/>
      <c r="CO1192" t="inlineStr"/>
      <c r="CP1192" t="inlineStr"/>
      <c r="CQ1192" t="inlineStr"/>
      <c r="CR1192" t="inlineStr"/>
      <c r="CS1192" t="inlineStr"/>
      <c r="CT1192" t="inlineStr"/>
      <c r="CU1192" t="inlineStr"/>
    </row>
    <row r="1193">
      <c r="A1193" t="b">
        <v>1</v>
      </c>
      <c r="B1193" t="n">
        <v>1050</v>
      </c>
      <c r="C1193" t="inlineStr">
        <is>
          <t>L-1526-15395048X</t>
        </is>
      </c>
      <c r="D1193" t="inlineStr">
        <is>
          <t>993887112</t>
        </is>
      </c>
      <c r="E1193" t="inlineStr">
        <is>
          <t>Aal</t>
        </is>
      </c>
      <c r="F1193" t="inlineStr">
        <is>
          <t>https://portal.dnb.de/opac.htm?method=simpleSearch&amp;cqlMode=true&amp;query=idn%3D993887112</t>
        </is>
      </c>
      <c r="G1193" t="inlineStr">
        <is>
          <t>III 104, 24</t>
        </is>
      </c>
      <c r="H1193" t="inlineStr">
        <is>
          <t>III 104, 24</t>
        </is>
      </c>
      <c r="I1193" t="inlineStr"/>
      <c r="J1193" t="inlineStr"/>
      <c r="K1193" t="inlineStr">
        <is>
          <t>bis 25 cm</t>
        </is>
      </c>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is>
          <t>Pa</t>
        </is>
      </c>
      <c r="AB1193" t="inlineStr"/>
      <c r="AC1193" t="inlineStr"/>
      <c r="AD1193" t="inlineStr">
        <is>
          <t>h/E</t>
        </is>
      </c>
      <c r="AE1193" t="inlineStr"/>
      <c r="AF1193" t="inlineStr"/>
      <c r="AG1193" t="inlineStr"/>
      <c r="AH1193" t="inlineStr"/>
      <c r="AI1193" t="inlineStr"/>
      <c r="AJ1193" t="inlineStr">
        <is>
          <t>Pa</t>
        </is>
      </c>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is>
          <t>110</t>
        </is>
      </c>
      <c r="AY1193" t="inlineStr"/>
      <c r="AZ1193" t="inlineStr"/>
      <c r="BA1193" t="inlineStr"/>
      <c r="BB1193" t="inlineStr">
        <is>
          <t>n</t>
        </is>
      </c>
      <c r="BC1193" t="n">
        <v>0</v>
      </c>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c r="BS1193" t="inlineStr"/>
      <c r="BT1193" t="inlineStr"/>
      <c r="BU1193" t="inlineStr"/>
      <c r="BV1193" t="inlineStr"/>
      <c r="BW1193" t="inlineStr"/>
      <c r="BX1193" t="inlineStr"/>
      <c r="BY1193" t="inlineStr"/>
      <c r="BZ1193" t="inlineStr"/>
      <c r="CA1193" t="inlineStr"/>
      <c r="CB1193" t="inlineStr"/>
      <c r="CC1193" t="inlineStr"/>
      <c r="CD1193" t="inlineStr"/>
      <c r="CE1193" t="inlineStr"/>
      <c r="CF1193" t="inlineStr"/>
      <c r="CG1193" t="inlineStr"/>
      <c r="CH1193" t="inlineStr"/>
      <c r="CI1193" t="inlineStr"/>
      <c r="CJ1193" t="inlineStr"/>
      <c r="CK1193" t="inlineStr"/>
      <c r="CL1193" t="inlineStr"/>
      <c r="CM1193" t="inlineStr"/>
      <c r="CN1193" t="inlineStr"/>
      <c r="CO1193" t="inlineStr"/>
      <c r="CP1193" t="inlineStr"/>
      <c r="CQ1193" t="inlineStr"/>
      <c r="CR1193" t="inlineStr"/>
      <c r="CS1193" t="inlineStr"/>
      <c r="CT1193" t="inlineStr"/>
      <c r="CU1193" t="inlineStr"/>
    </row>
    <row r="1194">
      <c r="A1194" t="b">
        <v>0</v>
      </c>
      <c r="B1194" t="n">
        <v>1051</v>
      </c>
      <c r="C1194" t="inlineStr">
        <is>
          <t>L-1529-315488611</t>
        </is>
      </c>
      <c r="D1194" t="inlineStr">
        <is>
          <t>1066957975</t>
        </is>
      </c>
      <c r="E1194" t="inlineStr"/>
      <c r="F1194" t="inlineStr">
        <is>
          <t>https://portal.dnb.de/opac.htm?method=simpleSearch&amp;cqlMode=true&amp;query=idn%3D1066957975</t>
        </is>
      </c>
      <c r="G1194" t="inlineStr">
        <is>
          <t>III 104, 25</t>
        </is>
      </c>
      <c r="H1194" t="inlineStr"/>
      <c r="I1194" t="inlineStr"/>
      <c r="J1194" t="inlineStr"/>
      <c r="K1194" t="inlineStr">
        <is>
          <t>bis 25 cm</t>
        </is>
      </c>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is>
          <t>L</t>
        </is>
      </c>
      <c r="AB1194" t="inlineStr">
        <is>
          <t>x</t>
        </is>
      </c>
      <c r="AC1194" t="inlineStr"/>
      <c r="AD1194" t="inlineStr">
        <is>
          <t>h/E</t>
        </is>
      </c>
      <c r="AE1194" t="inlineStr"/>
      <c r="AF1194" t="inlineStr"/>
      <c r="AG1194" t="inlineStr"/>
      <c r="AH1194" t="inlineStr"/>
      <c r="AI1194" t="inlineStr"/>
      <c r="AJ1194" t="inlineStr">
        <is>
          <t>Pa</t>
        </is>
      </c>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is>
          <t>110</t>
        </is>
      </c>
      <c r="AY1194" t="inlineStr"/>
      <c r="AZ1194" t="inlineStr"/>
      <c r="BA1194" t="inlineStr"/>
      <c r="BB1194" t="inlineStr">
        <is>
          <t>n</t>
        </is>
      </c>
      <c r="BC1194" t="n">
        <v>0</v>
      </c>
      <c r="BD1194" t="inlineStr"/>
      <c r="BE1194" t="inlineStr"/>
      <c r="BF1194" t="inlineStr"/>
      <c r="BG1194" t="inlineStr">
        <is>
          <t>x</t>
        </is>
      </c>
      <c r="BH1194" t="inlineStr"/>
      <c r="BI1194" t="inlineStr"/>
      <c r="BJ1194" t="inlineStr"/>
      <c r="BK1194" t="inlineStr"/>
      <c r="BL1194" t="inlineStr"/>
      <c r="BM1194" t="inlineStr"/>
      <c r="BN1194" t="inlineStr"/>
      <c r="BO1194" t="inlineStr"/>
      <c r="BP1194" t="inlineStr"/>
      <c r="BQ1194" t="inlineStr"/>
      <c r="BR1194" t="inlineStr"/>
      <c r="BS1194" t="inlineStr"/>
      <c r="BT1194" t="inlineStr"/>
      <c r="BU1194" t="inlineStr"/>
      <c r="BV1194" t="inlineStr"/>
      <c r="BW1194" t="inlineStr"/>
      <c r="BX1194" t="inlineStr"/>
      <c r="BY1194" t="inlineStr"/>
      <c r="BZ1194" t="inlineStr"/>
      <c r="CA1194" t="inlineStr"/>
      <c r="CB1194" t="inlineStr"/>
      <c r="CC1194" t="inlineStr"/>
      <c r="CD1194" t="inlineStr"/>
      <c r="CE1194" t="inlineStr"/>
      <c r="CF1194" t="inlineStr"/>
      <c r="CG1194" t="inlineStr"/>
      <c r="CH1194" t="inlineStr"/>
      <c r="CI1194" t="inlineStr"/>
      <c r="CJ1194" t="inlineStr"/>
      <c r="CK1194" t="inlineStr"/>
      <c r="CL1194" t="inlineStr"/>
      <c r="CM1194" t="inlineStr"/>
      <c r="CN1194" t="inlineStr"/>
      <c r="CO1194" t="inlineStr"/>
      <c r="CP1194" t="inlineStr"/>
      <c r="CQ1194" t="inlineStr"/>
      <c r="CR1194" t="inlineStr"/>
      <c r="CS1194" t="inlineStr"/>
      <c r="CT1194" t="inlineStr"/>
      <c r="CU1194" t="inlineStr"/>
    </row>
    <row r="1195">
      <c r="A1195" t="b">
        <v>1</v>
      </c>
      <c r="B1195" t="inlineStr"/>
      <c r="C1195" t="inlineStr">
        <is>
          <t>L-9999-414746961</t>
        </is>
      </c>
      <c r="D1195" t="inlineStr">
        <is>
          <t>1138242047</t>
        </is>
      </c>
      <c r="E1195" t="inlineStr">
        <is>
          <t>Qd</t>
        </is>
      </c>
      <c r="F1195" t="inlineStr"/>
      <c r="G1195" t="inlineStr">
        <is>
          <t>III 104, 25</t>
        </is>
      </c>
      <c r="H1195" t="inlineStr">
        <is>
          <t>III 104, 25</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c r="BU1195" t="inlineStr"/>
      <c r="BV1195" t="inlineStr"/>
      <c r="BW1195" t="inlineStr"/>
      <c r="BX1195" t="inlineStr"/>
      <c r="BY1195" t="inlineStr"/>
      <c r="BZ1195" t="inlineStr"/>
      <c r="CA1195" t="inlineStr"/>
      <c r="CB1195" t="inlineStr"/>
      <c r="CC1195" t="inlineStr"/>
      <c r="CD1195" t="inlineStr"/>
      <c r="CE1195" t="inlineStr"/>
      <c r="CF1195" t="inlineStr"/>
      <c r="CG1195" t="inlineStr"/>
      <c r="CH1195" t="inlineStr"/>
      <c r="CI1195" t="inlineStr"/>
      <c r="CJ1195" t="inlineStr"/>
      <c r="CK1195" t="inlineStr"/>
      <c r="CL1195" t="inlineStr"/>
      <c r="CM1195" t="inlineStr"/>
      <c r="CN1195" t="inlineStr"/>
      <c r="CO1195" t="inlineStr"/>
      <c r="CP1195" t="inlineStr"/>
      <c r="CQ1195" t="inlineStr"/>
      <c r="CR1195" t="inlineStr"/>
      <c r="CS1195" t="inlineStr"/>
      <c r="CT1195" t="inlineStr"/>
      <c r="CU1195" t="inlineStr"/>
    </row>
    <row r="1196">
      <c r="A1196" t="b">
        <v>0</v>
      </c>
      <c r="B1196" t="n">
        <v>1102</v>
      </c>
      <c r="C1196" t="inlineStr">
        <is>
          <t>L-1521-670015342</t>
        </is>
      </c>
      <c r="D1196" t="inlineStr">
        <is>
          <t>1208342053</t>
        </is>
      </c>
      <c r="E1196" t="inlineStr"/>
      <c r="F1196" t="inlineStr">
        <is>
          <t>https://portal.dnb.de/opac.htm?method=simpleSearch&amp;cqlMode=true&amp;query=idn%3D1208342053</t>
        </is>
      </c>
      <c r="G1196" t="inlineStr">
        <is>
          <t>III 104, 25 (1. angebundenes Werk)</t>
        </is>
      </c>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n">
        <v>0</v>
      </c>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c r="BT1196" t="inlineStr"/>
      <c r="BU1196" t="inlineStr"/>
      <c r="BV1196" t="inlineStr"/>
      <c r="BW1196" t="inlineStr"/>
      <c r="BX1196" t="inlineStr"/>
      <c r="BY1196" t="inlineStr"/>
      <c r="BZ1196" t="inlineStr"/>
      <c r="CA1196" t="inlineStr"/>
      <c r="CB1196" t="inlineStr"/>
      <c r="CC1196" t="inlineStr"/>
      <c r="CD1196" t="inlineStr"/>
      <c r="CE1196" t="inlineStr"/>
      <c r="CF1196" t="inlineStr"/>
      <c r="CG1196" t="inlineStr"/>
      <c r="CH1196" t="inlineStr"/>
      <c r="CI1196" t="inlineStr"/>
      <c r="CJ1196" t="inlineStr"/>
      <c r="CK1196" t="inlineStr"/>
      <c r="CL1196" t="inlineStr"/>
      <c r="CM1196" t="inlineStr"/>
      <c r="CN1196" t="inlineStr"/>
      <c r="CO1196" t="inlineStr"/>
      <c r="CP1196" t="inlineStr"/>
      <c r="CQ1196" t="inlineStr"/>
      <c r="CR1196" t="inlineStr"/>
      <c r="CS1196" t="inlineStr"/>
      <c r="CT1196" t="inlineStr"/>
      <c r="CU1196" t="inlineStr"/>
    </row>
    <row r="1197">
      <c r="A1197" t="b">
        <v>1</v>
      </c>
      <c r="B1197" t="n">
        <v>1103</v>
      </c>
      <c r="C1197" t="inlineStr">
        <is>
          <t>L-1529-156634635</t>
        </is>
      </c>
      <c r="D1197" t="inlineStr">
        <is>
          <t>99456354X</t>
        </is>
      </c>
      <c r="E1197" t="inlineStr">
        <is>
          <t>Aal</t>
        </is>
      </c>
      <c r="F1197" t="inlineStr">
        <is>
          <t>https://portal.dnb.de/opac.htm?method=simpleSearch&amp;cqlMode=true&amp;query=idn%3D99456354X</t>
        </is>
      </c>
      <c r="G1197" t="inlineStr">
        <is>
          <t>III 104, 25 a</t>
        </is>
      </c>
      <c r="H1197" t="inlineStr">
        <is>
          <t>III 104, 25a</t>
        </is>
      </c>
      <c r="I1197" t="inlineStr"/>
      <c r="J1197" t="inlineStr"/>
      <c r="K1197" t="inlineStr">
        <is>
          <t>bis 25 cm</t>
        </is>
      </c>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is>
          <t>HPg</t>
        </is>
      </c>
      <c r="AB1197" t="inlineStr"/>
      <c r="AC1197" t="inlineStr"/>
      <c r="AD1197" t="inlineStr">
        <is>
          <t>h/E</t>
        </is>
      </c>
      <c r="AE1197" t="inlineStr"/>
      <c r="AF1197" t="inlineStr"/>
      <c r="AG1197" t="inlineStr"/>
      <c r="AH1197" t="inlineStr"/>
      <c r="AI1197" t="inlineStr"/>
      <c r="AJ1197" t="inlineStr">
        <is>
          <t>Pa</t>
        </is>
      </c>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is>
          <t>80</t>
        </is>
      </c>
      <c r="AY1197" t="inlineStr"/>
      <c r="AZ1197" t="inlineStr"/>
      <c r="BA1197" t="inlineStr"/>
      <c r="BB1197" t="inlineStr">
        <is>
          <t>n</t>
        </is>
      </c>
      <c r="BC1197" t="n">
        <v>0</v>
      </c>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c r="BU1197" t="inlineStr"/>
      <c r="BV1197" t="inlineStr"/>
      <c r="BW1197" t="inlineStr"/>
      <c r="BX1197" t="inlineStr"/>
      <c r="BY1197" t="inlineStr"/>
      <c r="BZ1197" t="inlineStr"/>
      <c r="CA1197" t="inlineStr"/>
      <c r="CB1197" t="inlineStr"/>
      <c r="CC1197" t="inlineStr"/>
      <c r="CD1197" t="inlineStr"/>
      <c r="CE1197" t="inlineStr"/>
      <c r="CF1197" t="inlineStr"/>
      <c r="CG1197" t="inlineStr"/>
      <c r="CH1197" t="inlineStr"/>
      <c r="CI1197" t="inlineStr"/>
      <c r="CJ1197" t="inlineStr"/>
      <c r="CK1197" t="inlineStr"/>
      <c r="CL1197" t="inlineStr"/>
      <c r="CM1197" t="inlineStr"/>
      <c r="CN1197" t="inlineStr"/>
      <c r="CO1197" t="inlineStr"/>
      <c r="CP1197" t="inlineStr"/>
      <c r="CQ1197" t="inlineStr"/>
      <c r="CR1197" t="inlineStr"/>
      <c r="CS1197" t="inlineStr"/>
      <c r="CT1197" t="inlineStr"/>
      <c r="CU1197" t="inlineStr"/>
    </row>
    <row r="1198">
      <c r="A1198" t="b">
        <v>1</v>
      </c>
      <c r="B1198" t="n">
        <v>1104</v>
      </c>
      <c r="C1198" t="inlineStr">
        <is>
          <t>L-1534-167205846</t>
        </is>
      </c>
      <c r="D1198" t="inlineStr">
        <is>
          <t>998921629</t>
        </is>
      </c>
      <c r="E1198" t="inlineStr">
        <is>
          <t>Aal</t>
        </is>
      </c>
      <c r="F1198" t="inlineStr">
        <is>
          <t>https://portal.dnb.de/opac.htm?method=simpleSearch&amp;cqlMode=true&amp;query=idn%3D998921629</t>
        </is>
      </c>
      <c r="G1198" t="inlineStr">
        <is>
          <t>III 104, 25 b</t>
        </is>
      </c>
      <c r="H1198" t="inlineStr">
        <is>
          <t>III 104, 25b</t>
        </is>
      </c>
      <c r="I1198" t="inlineStr"/>
      <c r="J1198" t="inlineStr"/>
      <c r="K1198" t="inlineStr">
        <is>
          <t>bis 25 cm</t>
        </is>
      </c>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is>
          <t>HPg</t>
        </is>
      </c>
      <c r="AB1198" t="inlineStr"/>
      <c r="AC1198" t="inlineStr">
        <is>
          <t>x</t>
        </is>
      </c>
      <c r="AD1198" t="inlineStr">
        <is>
          <t>h/E</t>
        </is>
      </c>
      <c r="AE1198" t="inlineStr"/>
      <c r="AF1198" t="inlineStr"/>
      <c r="AG1198" t="inlineStr"/>
      <c r="AH1198" t="inlineStr"/>
      <c r="AI1198" t="inlineStr"/>
      <c r="AJ1198" t="inlineStr">
        <is>
          <t>Pa</t>
        </is>
      </c>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is>
          <t>110</t>
        </is>
      </c>
      <c r="AY1198" t="inlineStr"/>
      <c r="AZ1198" t="inlineStr"/>
      <c r="BA1198" t="inlineStr"/>
      <c r="BB1198" t="inlineStr">
        <is>
          <t>n</t>
        </is>
      </c>
      <c r="BC1198" t="n">
        <v>0</v>
      </c>
      <c r="BD1198" t="inlineStr"/>
      <c r="BE1198" t="inlineStr">
        <is>
          <t>Gewebe</t>
        </is>
      </c>
      <c r="BF1198" t="inlineStr"/>
      <c r="BG1198" t="inlineStr"/>
      <c r="BH1198" t="inlineStr"/>
      <c r="BI1198" t="inlineStr"/>
      <c r="BJ1198" t="inlineStr"/>
      <c r="BK1198" t="inlineStr">
        <is>
          <t>mit anderen Büchern gemeinsam in einer Kassette</t>
        </is>
      </c>
      <c r="BL1198" t="inlineStr"/>
      <c r="BM1198" t="inlineStr"/>
      <c r="BN1198" t="inlineStr"/>
      <c r="BO1198" t="inlineStr"/>
      <c r="BP1198" t="inlineStr"/>
      <c r="BQ1198" t="inlineStr"/>
      <c r="BR1198" t="inlineStr"/>
      <c r="BS1198" t="inlineStr"/>
      <c r="BT1198" t="inlineStr"/>
      <c r="BU1198" t="inlineStr"/>
      <c r="BV1198" t="inlineStr"/>
      <c r="BW1198" t="inlineStr"/>
      <c r="BX1198" t="inlineStr"/>
      <c r="BY1198" t="inlineStr"/>
      <c r="BZ1198" t="inlineStr"/>
      <c r="CA1198" t="inlineStr"/>
      <c r="CB1198" t="inlineStr"/>
      <c r="CC1198" t="inlineStr"/>
      <c r="CD1198" t="inlineStr"/>
      <c r="CE1198" t="inlineStr"/>
      <c r="CF1198" t="inlineStr"/>
      <c r="CG1198" t="inlineStr"/>
      <c r="CH1198" t="inlineStr"/>
      <c r="CI1198" t="inlineStr"/>
      <c r="CJ1198" t="inlineStr"/>
      <c r="CK1198" t="inlineStr"/>
      <c r="CL1198" t="inlineStr"/>
      <c r="CM1198" t="inlineStr"/>
      <c r="CN1198" t="inlineStr"/>
      <c r="CO1198" t="inlineStr"/>
      <c r="CP1198" t="inlineStr"/>
      <c r="CQ1198" t="inlineStr"/>
      <c r="CR1198" t="inlineStr"/>
      <c r="CS1198" t="inlineStr"/>
      <c r="CT1198" t="inlineStr"/>
      <c r="CU1198" t="inlineStr"/>
    </row>
    <row r="1199">
      <c r="A1199" t="b">
        <v>1</v>
      </c>
      <c r="B1199" t="n">
        <v>1105</v>
      </c>
      <c r="C1199" t="inlineStr">
        <is>
          <t>L-1534-164451234</t>
        </is>
      </c>
      <c r="D1199" t="inlineStr">
        <is>
          <t>997626577</t>
        </is>
      </c>
      <c r="E1199" t="inlineStr">
        <is>
          <t>Aal</t>
        </is>
      </c>
      <c r="F1199" t="inlineStr">
        <is>
          <t>https://portal.dnb.de/opac.htm?method=simpleSearch&amp;cqlMode=true&amp;query=idn%3D997626577</t>
        </is>
      </c>
      <c r="G1199" t="inlineStr">
        <is>
          <t>III 104, 26 a</t>
        </is>
      </c>
      <c r="H1199" t="inlineStr">
        <is>
          <t>III 104, 26a</t>
        </is>
      </c>
      <c r="I1199" t="inlineStr"/>
      <c r="J1199" t="inlineStr"/>
      <c r="K1199" t="inlineStr">
        <is>
          <t>bis 25 cm</t>
        </is>
      </c>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is>
          <t>HPg</t>
        </is>
      </c>
      <c r="AB1199" t="inlineStr"/>
      <c r="AC1199" t="inlineStr"/>
      <c r="AD1199" t="inlineStr">
        <is>
          <t>h/E</t>
        </is>
      </c>
      <c r="AE1199" t="inlineStr"/>
      <c r="AF1199" t="inlineStr"/>
      <c r="AG1199" t="inlineStr"/>
      <c r="AH1199" t="inlineStr"/>
      <c r="AI1199" t="inlineStr"/>
      <c r="AJ1199" t="inlineStr">
        <is>
          <t>Pa</t>
        </is>
      </c>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is>
          <t>110</t>
        </is>
      </c>
      <c r="AY1199" t="inlineStr"/>
      <c r="AZ1199" t="inlineStr">
        <is>
          <t>x</t>
        </is>
      </c>
      <c r="BA1199" t="inlineStr">
        <is>
          <t>x</t>
        </is>
      </c>
      <c r="BB1199" t="inlineStr">
        <is>
          <t>n</t>
        </is>
      </c>
      <c r="BC1199" t="n">
        <v>0</v>
      </c>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c r="BT1199" t="inlineStr"/>
      <c r="BU1199" t="inlineStr"/>
      <c r="BV1199" t="inlineStr"/>
      <c r="BW1199" t="inlineStr"/>
      <c r="BX1199" t="inlineStr"/>
      <c r="BY1199" t="inlineStr"/>
      <c r="BZ1199" t="inlineStr"/>
      <c r="CA1199" t="inlineStr"/>
      <c r="CB1199" t="inlineStr"/>
      <c r="CC1199" t="inlineStr"/>
      <c r="CD1199" t="inlineStr"/>
      <c r="CE1199" t="inlineStr"/>
      <c r="CF1199" t="inlineStr"/>
      <c r="CG1199" t="inlineStr"/>
      <c r="CH1199" t="inlineStr"/>
      <c r="CI1199" t="inlineStr"/>
      <c r="CJ1199" t="inlineStr"/>
      <c r="CK1199" t="inlineStr"/>
      <c r="CL1199" t="inlineStr"/>
      <c r="CM1199" t="inlineStr"/>
      <c r="CN1199" t="inlineStr"/>
      <c r="CO1199" t="inlineStr"/>
      <c r="CP1199" t="inlineStr"/>
      <c r="CQ1199" t="inlineStr"/>
      <c r="CR1199" t="inlineStr"/>
      <c r="CS1199" t="inlineStr"/>
      <c r="CT1199" t="inlineStr"/>
      <c r="CU1199" t="inlineStr"/>
    </row>
    <row r="1200">
      <c r="A1200" t="b">
        <v>1</v>
      </c>
      <c r="B1200" t="n">
        <v>1106</v>
      </c>
      <c r="C1200" t="inlineStr">
        <is>
          <t>L-1535-154040312</t>
        </is>
      </c>
      <c r="D1200" t="inlineStr">
        <is>
          <t>993930700</t>
        </is>
      </c>
      <c r="E1200" t="inlineStr">
        <is>
          <t>Aal</t>
        </is>
      </c>
      <c r="F1200" t="inlineStr">
        <is>
          <t>https://portal.dnb.de/opac.htm?method=simpleSearch&amp;cqlMode=true&amp;query=idn%3D993930700</t>
        </is>
      </c>
      <c r="G1200" t="inlineStr">
        <is>
          <t>III 104, 26 b</t>
        </is>
      </c>
      <c r="H1200" t="inlineStr">
        <is>
          <t>III 104, 26 b</t>
        </is>
      </c>
      <c r="I1200" t="inlineStr"/>
      <c r="J1200" t="inlineStr"/>
      <c r="K1200" t="inlineStr">
        <is>
          <t>bis 25 cm</t>
        </is>
      </c>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is>
          <t>HPg</t>
        </is>
      </c>
      <c r="AB1200" t="inlineStr"/>
      <c r="AC1200" t="inlineStr"/>
      <c r="AD1200" t="inlineStr">
        <is>
          <t>h/E</t>
        </is>
      </c>
      <c r="AE1200" t="inlineStr"/>
      <c r="AF1200" t="inlineStr"/>
      <c r="AG1200" t="inlineStr"/>
      <c r="AH1200" t="inlineStr"/>
      <c r="AI1200" t="inlineStr"/>
      <c r="AJ1200" t="inlineStr">
        <is>
          <t>Pa</t>
        </is>
      </c>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is>
          <t>110</t>
        </is>
      </c>
      <c r="AY1200" t="inlineStr"/>
      <c r="AZ1200" t="inlineStr"/>
      <c r="BA1200" t="inlineStr"/>
      <c r="BB1200" t="inlineStr">
        <is>
          <t>n</t>
        </is>
      </c>
      <c r="BC1200" t="n">
        <v>0</v>
      </c>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c r="BS1200" t="inlineStr"/>
      <c r="BT1200" t="inlineStr"/>
      <c r="BU1200" t="inlineStr"/>
      <c r="BV1200" t="inlineStr"/>
      <c r="BW1200" t="inlineStr"/>
      <c r="BX1200" t="inlineStr"/>
      <c r="BY1200" t="inlineStr"/>
      <c r="BZ1200" t="inlineStr"/>
      <c r="CA1200" t="inlineStr"/>
      <c r="CB1200" t="inlineStr"/>
      <c r="CC1200" t="inlineStr"/>
      <c r="CD1200" t="inlineStr"/>
      <c r="CE1200" t="inlineStr"/>
      <c r="CF1200" t="inlineStr"/>
      <c r="CG1200" t="inlineStr"/>
      <c r="CH1200" t="inlineStr"/>
      <c r="CI1200" t="inlineStr"/>
      <c r="CJ1200" t="inlineStr"/>
      <c r="CK1200" t="inlineStr"/>
      <c r="CL1200" t="inlineStr"/>
      <c r="CM1200" t="inlineStr"/>
      <c r="CN1200" t="inlineStr"/>
      <c r="CO1200" t="inlineStr"/>
      <c r="CP1200" t="inlineStr"/>
      <c r="CQ1200" t="inlineStr"/>
      <c r="CR1200" t="inlineStr"/>
      <c r="CS1200" t="inlineStr"/>
      <c r="CT1200" t="inlineStr"/>
      <c r="CU1200" t="inlineStr"/>
    </row>
    <row r="1201">
      <c r="A1201" t="b">
        <v>1</v>
      </c>
      <c r="B1201" t="n">
        <v>1107</v>
      </c>
      <c r="C1201" t="inlineStr">
        <is>
          <t>L-1536-171223543</t>
        </is>
      </c>
      <c r="D1201" t="inlineStr">
        <is>
          <t>1000805778</t>
        </is>
      </c>
      <c r="E1201" t="inlineStr">
        <is>
          <t>Aal</t>
        </is>
      </c>
      <c r="F1201" t="inlineStr">
        <is>
          <t>https://portal.dnb.de/opac.htm?method=simpleSearch&amp;cqlMode=true&amp;query=idn%3D1000805778</t>
        </is>
      </c>
      <c r="G1201" t="inlineStr">
        <is>
          <t>III 104, 26 c</t>
        </is>
      </c>
      <c r="H1201" t="inlineStr">
        <is>
          <t>III 104, 26c</t>
        </is>
      </c>
      <c r="I1201" t="inlineStr"/>
      <c r="J1201" t="inlineStr"/>
      <c r="K1201" t="inlineStr">
        <is>
          <t>bis 25 cm</t>
        </is>
      </c>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is>
          <t>HPg</t>
        </is>
      </c>
      <c r="AB1201" t="inlineStr"/>
      <c r="AC1201" t="inlineStr"/>
      <c r="AD1201" t="inlineStr">
        <is>
          <t>h/E</t>
        </is>
      </c>
      <c r="AE1201" t="inlineStr"/>
      <c r="AF1201" t="inlineStr"/>
      <c r="AG1201" t="inlineStr"/>
      <c r="AH1201" t="inlineStr"/>
      <c r="AI1201" t="inlineStr"/>
      <c r="AJ1201" t="inlineStr">
        <is>
          <t>Pa</t>
        </is>
      </c>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is>
          <t>110</t>
        </is>
      </c>
      <c r="AY1201" t="inlineStr"/>
      <c r="AZ1201" t="inlineStr">
        <is>
          <t>x</t>
        </is>
      </c>
      <c r="BA1201" t="inlineStr">
        <is>
          <t>x</t>
        </is>
      </c>
      <c r="BB1201" t="inlineStr">
        <is>
          <t>n</t>
        </is>
      </c>
      <c r="BC1201" t="n">
        <v>0</v>
      </c>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c r="BS1201" t="inlineStr"/>
      <c r="BT1201" t="inlineStr"/>
      <c r="BU1201" t="inlineStr"/>
      <c r="BV1201" t="inlineStr"/>
      <c r="BW1201" t="inlineStr"/>
      <c r="BX1201" t="inlineStr"/>
      <c r="BY1201" t="inlineStr"/>
      <c r="BZ1201" t="inlineStr"/>
      <c r="CA1201" t="inlineStr"/>
      <c r="CB1201" t="inlineStr"/>
      <c r="CC1201" t="inlineStr"/>
      <c r="CD1201" t="inlineStr"/>
      <c r="CE1201" t="inlineStr"/>
      <c r="CF1201" t="inlineStr"/>
      <c r="CG1201" t="inlineStr"/>
      <c r="CH1201" t="inlineStr"/>
      <c r="CI1201" t="inlineStr"/>
      <c r="CJ1201" t="inlineStr"/>
      <c r="CK1201" t="inlineStr"/>
      <c r="CL1201" t="inlineStr"/>
      <c r="CM1201" t="inlineStr"/>
      <c r="CN1201" t="inlineStr"/>
      <c r="CO1201" t="inlineStr"/>
      <c r="CP1201" t="inlineStr"/>
      <c r="CQ1201" t="inlineStr"/>
      <c r="CR1201" t="inlineStr"/>
      <c r="CS1201" t="inlineStr"/>
      <c r="CT1201" t="inlineStr"/>
      <c r="CU1201" t="inlineStr"/>
    </row>
    <row r="1202">
      <c r="A1202" t="b">
        <v>1</v>
      </c>
      <c r="B1202" t="n">
        <v>1108</v>
      </c>
      <c r="C1202" t="inlineStr">
        <is>
          <t>L-1535-167648985</t>
        </is>
      </c>
      <c r="D1202" t="inlineStr">
        <is>
          <t>999175556</t>
        </is>
      </c>
      <c r="E1202" t="inlineStr">
        <is>
          <t>Aal</t>
        </is>
      </c>
      <c r="F1202" t="inlineStr">
        <is>
          <t>https://portal.dnb.de/opac.htm?method=simpleSearch&amp;cqlMode=true&amp;query=idn%3D999175556</t>
        </is>
      </c>
      <c r="G1202" t="inlineStr">
        <is>
          <t>III 104, 26 d</t>
        </is>
      </c>
      <c r="H1202" t="inlineStr">
        <is>
          <t>III 104, 26 d</t>
        </is>
      </c>
      <c r="I1202" t="inlineStr"/>
      <c r="J1202" t="inlineStr"/>
      <c r="K1202" t="inlineStr">
        <is>
          <t>bis 25 cm</t>
        </is>
      </c>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is>
          <t>HPg</t>
        </is>
      </c>
      <c r="AB1202" t="inlineStr"/>
      <c r="AC1202" t="inlineStr"/>
      <c r="AD1202" t="inlineStr">
        <is>
          <t>h/E</t>
        </is>
      </c>
      <c r="AE1202" t="inlineStr"/>
      <c r="AF1202" t="inlineStr"/>
      <c r="AG1202" t="inlineStr"/>
      <c r="AH1202" t="inlineStr"/>
      <c r="AI1202" t="inlineStr"/>
      <c r="AJ1202" t="inlineStr">
        <is>
          <t>Pa</t>
        </is>
      </c>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is>
          <t>110</t>
        </is>
      </c>
      <c r="AY1202" t="inlineStr"/>
      <c r="AZ1202" t="inlineStr">
        <is>
          <t>x</t>
        </is>
      </c>
      <c r="BA1202" t="inlineStr">
        <is>
          <t>x</t>
        </is>
      </c>
      <c r="BB1202" t="inlineStr">
        <is>
          <t>n</t>
        </is>
      </c>
      <c r="BC1202" t="n">
        <v>0</v>
      </c>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c r="BU1202" t="inlineStr"/>
      <c r="BV1202" t="inlineStr"/>
      <c r="BW1202" t="inlineStr"/>
      <c r="BX1202" t="inlineStr"/>
      <c r="BY1202" t="inlineStr"/>
      <c r="BZ1202" t="inlineStr"/>
      <c r="CA1202" t="inlineStr"/>
      <c r="CB1202" t="inlineStr"/>
      <c r="CC1202" t="inlineStr"/>
      <c r="CD1202" t="inlineStr"/>
      <c r="CE1202" t="inlineStr"/>
      <c r="CF1202" t="inlineStr"/>
      <c r="CG1202" t="inlineStr"/>
      <c r="CH1202" t="inlineStr"/>
      <c r="CI1202" t="inlineStr"/>
      <c r="CJ1202" t="inlineStr"/>
      <c r="CK1202" t="inlineStr"/>
      <c r="CL1202" t="inlineStr"/>
      <c r="CM1202" t="inlineStr"/>
      <c r="CN1202" t="inlineStr"/>
      <c r="CO1202" t="inlineStr"/>
      <c r="CP1202" t="inlineStr"/>
      <c r="CQ1202" t="inlineStr"/>
      <c r="CR1202" t="inlineStr"/>
      <c r="CS1202" t="inlineStr"/>
      <c r="CT1202" t="inlineStr"/>
      <c r="CU1202" t="inlineStr"/>
    </row>
    <row r="1203">
      <c r="A1203" t="b">
        <v>1</v>
      </c>
      <c r="B1203" t="n">
        <v>1052</v>
      </c>
      <c r="C1203" t="inlineStr">
        <is>
          <t>L-1544-315492015</t>
        </is>
      </c>
      <c r="D1203" t="inlineStr">
        <is>
          <t>1066961611</t>
        </is>
      </c>
      <c r="E1203" t="inlineStr">
        <is>
          <t>Aaf</t>
        </is>
      </c>
      <c r="F1203" t="inlineStr">
        <is>
          <t>https://portal.dnb.de/opac.htm?method=simpleSearch&amp;cqlMode=true&amp;query=idn%3D1066961611</t>
        </is>
      </c>
      <c r="G1203" t="inlineStr">
        <is>
          <t>III 104, 27</t>
        </is>
      </c>
      <c r="H1203" t="inlineStr">
        <is>
          <t>III 104, 27</t>
        </is>
      </c>
      <c r="I1203" t="inlineStr"/>
      <c r="J1203" t="inlineStr"/>
      <c r="K1203" t="inlineStr">
        <is>
          <t>bis 25 cm</t>
        </is>
      </c>
      <c r="L1203" t="inlineStr"/>
      <c r="M1203" t="inlineStr"/>
      <c r="N1203" t="inlineStr"/>
      <c r="O1203" t="inlineStr"/>
      <c r="P1203" t="inlineStr"/>
      <c r="Q1203" t="inlineStr"/>
      <c r="R1203" t="inlineStr"/>
      <c r="S1203" t="inlineStr"/>
      <c r="T1203" t="inlineStr"/>
      <c r="U1203" t="inlineStr"/>
      <c r="V1203" t="inlineStr"/>
      <c r="W1203" t="inlineStr"/>
      <c r="X1203" t="inlineStr">
        <is>
          <t>QF (21x15,5)</t>
        </is>
      </c>
      <c r="Y1203" t="inlineStr"/>
      <c r="Z1203" t="inlineStr"/>
      <c r="AA1203" t="inlineStr">
        <is>
          <t>L</t>
        </is>
      </c>
      <c r="AB1203" t="inlineStr">
        <is>
          <t>x</t>
        </is>
      </c>
      <c r="AC1203" t="inlineStr"/>
      <c r="AD1203" t="inlineStr">
        <is>
          <t>h/E</t>
        </is>
      </c>
      <c r="AE1203" t="inlineStr"/>
      <c r="AF1203" t="inlineStr"/>
      <c r="AG1203" t="inlineStr"/>
      <c r="AH1203" t="inlineStr"/>
      <c r="AI1203" t="inlineStr"/>
      <c r="AJ1203" t="inlineStr">
        <is>
          <t>Pa</t>
        </is>
      </c>
      <c r="AK1203" t="inlineStr">
        <is>
          <t>x</t>
        </is>
      </c>
      <c r="AL1203" t="inlineStr"/>
      <c r="AM1203" t="inlineStr"/>
      <c r="AN1203" t="inlineStr"/>
      <c r="AO1203" t="inlineStr"/>
      <c r="AP1203" t="inlineStr"/>
      <c r="AQ1203" t="inlineStr"/>
      <c r="AR1203" t="inlineStr"/>
      <c r="AS1203" t="inlineStr"/>
      <c r="AT1203" t="inlineStr"/>
      <c r="AU1203" t="inlineStr"/>
      <c r="AV1203" t="inlineStr"/>
      <c r="AW1203" t="inlineStr"/>
      <c r="AX1203" t="inlineStr">
        <is>
          <t>110</t>
        </is>
      </c>
      <c r="AY1203" t="inlineStr"/>
      <c r="AZ1203" t="inlineStr"/>
      <c r="BA1203" t="inlineStr"/>
      <c r="BB1203" t="inlineStr">
        <is>
          <t>n</t>
        </is>
      </c>
      <c r="BC1203" t="n">
        <v>0</v>
      </c>
      <c r="BD1203" t="inlineStr"/>
      <c r="BE1203" t="inlineStr"/>
      <c r="BF1203" t="inlineStr"/>
      <c r="BG1203" t="inlineStr">
        <is>
          <t>x</t>
        </is>
      </c>
      <c r="BH1203" t="inlineStr"/>
      <c r="BI1203" t="inlineStr"/>
      <c r="BJ1203" t="inlineStr"/>
      <c r="BK1203" t="inlineStr"/>
      <c r="BL1203" t="inlineStr"/>
      <c r="BM1203" t="inlineStr"/>
      <c r="BN1203" t="inlineStr"/>
      <c r="BO1203" t="inlineStr"/>
      <c r="BP1203" t="inlineStr"/>
      <c r="BQ1203" t="inlineStr"/>
      <c r="BR1203" t="inlineStr"/>
      <c r="BS1203" t="inlineStr"/>
      <c r="BT1203" t="inlineStr"/>
      <c r="BU1203" t="inlineStr"/>
      <c r="BV1203" t="inlineStr"/>
      <c r="BW1203" t="inlineStr"/>
      <c r="BX1203" t="inlineStr"/>
      <c r="BY1203" t="inlineStr"/>
      <c r="BZ1203" t="inlineStr"/>
      <c r="CA1203" t="inlineStr"/>
      <c r="CB1203" t="inlineStr"/>
      <c r="CC1203" t="inlineStr"/>
      <c r="CD1203" t="inlineStr"/>
      <c r="CE1203" t="inlineStr"/>
      <c r="CF1203" t="inlineStr"/>
      <c r="CG1203" t="inlineStr"/>
      <c r="CH1203" t="inlineStr"/>
      <c r="CI1203" t="inlineStr"/>
      <c r="CJ1203" t="inlineStr"/>
      <c r="CK1203" t="inlineStr"/>
      <c r="CL1203" t="inlineStr"/>
      <c r="CM1203" t="inlineStr"/>
      <c r="CN1203" t="inlineStr"/>
      <c r="CO1203" t="inlineStr"/>
      <c r="CP1203" t="inlineStr"/>
      <c r="CQ1203" t="inlineStr"/>
      <c r="CR1203" t="inlineStr"/>
      <c r="CS1203" t="inlineStr"/>
      <c r="CT1203" t="inlineStr"/>
      <c r="CU1203" t="inlineStr"/>
    </row>
    <row r="1204">
      <c r="A1204" t="b">
        <v>1</v>
      </c>
      <c r="B1204" t="n">
        <v>1053</v>
      </c>
      <c r="C1204" t="inlineStr">
        <is>
          <t>L-1546-315487704</t>
        </is>
      </c>
      <c r="D1204" t="inlineStr">
        <is>
          <t>1066957088</t>
        </is>
      </c>
      <c r="E1204" t="inlineStr">
        <is>
          <t>Aaf</t>
        </is>
      </c>
      <c r="F1204" t="inlineStr">
        <is>
          <t>https://portal.dnb.de/opac.htm?method=simpleSearch&amp;cqlMode=true&amp;query=idn%3D1066957088</t>
        </is>
      </c>
      <c r="G1204" t="inlineStr">
        <is>
          <t>III 104, 28</t>
        </is>
      </c>
      <c r="H1204" t="inlineStr">
        <is>
          <t>III 104, 28</t>
        </is>
      </c>
      <c r="I1204" t="inlineStr"/>
      <c r="J1204" t="inlineStr"/>
      <c r="K1204" t="inlineStr">
        <is>
          <t>bis 25 cm</t>
        </is>
      </c>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is>
          <t>HPg</t>
        </is>
      </c>
      <c r="AB1204" t="inlineStr"/>
      <c r="AC1204" t="inlineStr"/>
      <c r="AD1204" t="inlineStr">
        <is>
          <t>h/E</t>
        </is>
      </c>
      <c r="AE1204" t="inlineStr"/>
      <c r="AF1204" t="inlineStr"/>
      <c r="AG1204" t="inlineStr"/>
      <c r="AH1204" t="inlineStr"/>
      <c r="AI1204" t="inlineStr"/>
      <c r="AJ1204" t="inlineStr">
        <is>
          <t>Pa</t>
        </is>
      </c>
      <c r="AK1204" t="inlineStr">
        <is>
          <t>x</t>
        </is>
      </c>
      <c r="AL1204" t="inlineStr"/>
      <c r="AM1204" t="inlineStr"/>
      <c r="AN1204" t="inlineStr"/>
      <c r="AO1204" t="inlineStr"/>
      <c r="AP1204" t="inlineStr"/>
      <c r="AQ1204" t="inlineStr"/>
      <c r="AR1204" t="inlineStr"/>
      <c r="AS1204" t="inlineStr"/>
      <c r="AT1204" t="inlineStr"/>
      <c r="AU1204" t="inlineStr"/>
      <c r="AV1204" t="inlineStr"/>
      <c r="AW1204" t="inlineStr"/>
      <c r="AX1204" t="inlineStr">
        <is>
          <t>110</t>
        </is>
      </c>
      <c r="AY1204" t="inlineStr"/>
      <c r="AZ1204" t="inlineStr"/>
      <c r="BA1204" t="inlineStr"/>
      <c r="BB1204" t="inlineStr">
        <is>
          <t>n</t>
        </is>
      </c>
      <c r="BC1204" t="n">
        <v>0</v>
      </c>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c r="BS1204" t="inlineStr"/>
      <c r="BT1204" t="inlineStr"/>
      <c r="BU1204" t="inlineStr"/>
      <c r="BV1204" t="inlineStr"/>
      <c r="BW1204" t="inlineStr"/>
      <c r="BX1204" t="inlineStr"/>
      <c r="BY1204" t="inlineStr"/>
      <c r="BZ1204" t="inlineStr"/>
      <c r="CA1204" t="inlineStr"/>
      <c r="CB1204" t="inlineStr"/>
      <c r="CC1204" t="inlineStr"/>
      <c r="CD1204" t="inlineStr"/>
      <c r="CE1204" t="inlineStr"/>
      <c r="CF1204" t="inlineStr"/>
      <c r="CG1204" t="inlineStr"/>
      <c r="CH1204" t="inlineStr"/>
      <c r="CI1204" t="inlineStr"/>
      <c r="CJ1204" t="inlineStr"/>
      <c r="CK1204" t="inlineStr"/>
      <c r="CL1204" t="inlineStr"/>
      <c r="CM1204" t="inlineStr"/>
      <c r="CN1204" t="inlineStr"/>
      <c r="CO1204" t="inlineStr"/>
      <c r="CP1204" t="inlineStr"/>
      <c r="CQ1204" t="inlineStr"/>
      <c r="CR1204" t="inlineStr"/>
      <c r="CS1204" t="inlineStr"/>
      <c r="CT1204" t="inlineStr"/>
      <c r="CU1204" t="inlineStr"/>
    </row>
    <row r="1205">
      <c r="A1205" t="b">
        <v>1</v>
      </c>
      <c r="B1205" t="n">
        <v>1054</v>
      </c>
      <c r="C1205" t="inlineStr">
        <is>
          <t>L-1551-343799960</t>
        </is>
      </c>
      <c r="D1205" t="inlineStr">
        <is>
          <t>1079624163</t>
        </is>
      </c>
      <c r="E1205" t="inlineStr">
        <is>
          <t>Aaf</t>
        </is>
      </c>
      <c r="F1205" t="inlineStr">
        <is>
          <t>https://portal.dnb.de/opac.htm?method=simpleSearch&amp;cqlMode=true&amp;query=idn%3D1079624163</t>
        </is>
      </c>
      <c r="G1205" t="inlineStr">
        <is>
          <t>III 104, 29</t>
        </is>
      </c>
      <c r="H1205" t="inlineStr">
        <is>
          <t>III 104, 29</t>
        </is>
      </c>
      <c r="I1205" t="inlineStr"/>
      <c r="J1205" t="inlineStr"/>
      <c r="K1205" t="inlineStr">
        <is>
          <t>bis 25 cm</t>
        </is>
      </c>
      <c r="L1205" t="inlineStr"/>
      <c r="M1205" t="inlineStr"/>
      <c r="N1205" t="inlineStr"/>
      <c r="O1205" t="inlineStr"/>
      <c r="P1205" t="inlineStr"/>
      <c r="Q1205" t="inlineStr"/>
      <c r="R1205" t="inlineStr"/>
      <c r="S1205" t="inlineStr"/>
      <c r="T1205" t="inlineStr"/>
      <c r="U1205" t="inlineStr"/>
      <c r="V1205" t="inlineStr"/>
      <c r="W1205" t="inlineStr"/>
      <c r="X1205" t="inlineStr">
        <is>
          <t>QF (21x15,5)</t>
        </is>
      </c>
      <c r="Y1205" t="inlineStr"/>
      <c r="Z1205" t="inlineStr"/>
      <c r="AA1205" t="inlineStr">
        <is>
          <t>L</t>
        </is>
      </c>
      <c r="AB1205" t="inlineStr">
        <is>
          <t>x</t>
        </is>
      </c>
      <c r="AC1205" t="inlineStr"/>
      <c r="AD1205" t="inlineStr">
        <is>
          <t>h/E</t>
        </is>
      </c>
      <c r="AE1205" t="inlineStr"/>
      <c r="AF1205" t="inlineStr"/>
      <c r="AG1205" t="inlineStr"/>
      <c r="AH1205" t="inlineStr"/>
      <c r="AI1205" t="inlineStr"/>
      <c r="AJ1205" t="inlineStr">
        <is>
          <t>Pa</t>
        </is>
      </c>
      <c r="AK1205" t="inlineStr">
        <is>
          <t>x</t>
        </is>
      </c>
      <c r="AL1205" t="inlineStr"/>
      <c r="AM1205" t="inlineStr"/>
      <c r="AN1205" t="inlineStr"/>
      <c r="AO1205" t="inlineStr"/>
      <c r="AP1205" t="inlineStr"/>
      <c r="AQ1205" t="inlineStr"/>
      <c r="AR1205" t="inlineStr"/>
      <c r="AS1205" t="inlineStr"/>
      <c r="AT1205" t="inlineStr"/>
      <c r="AU1205" t="inlineStr"/>
      <c r="AV1205" t="inlineStr"/>
      <c r="AW1205" t="inlineStr"/>
      <c r="AX1205" t="inlineStr">
        <is>
          <t>110</t>
        </is>
      </c>
      <c r="AY1205" t="inlineStr"/>
      <c r="AZ1205" t="inlineStr"/>
      <c r="BA1205" t="inlineStr"/>
      <c r="BB1205" t="inlineStr">
        <is>
          <t>n</t>
        </is>
      </c>
      <c r="BC1205" t="n">
        <v>0</v>
      </c>
      <c r="BD1205" t="inlineStr"/>
      <c r="BE1205" t="inlineStr"/>
      <c r="BF1205" t="inlineStr"/>
      <c r="BG1205" t="inlineStr">
        <is>
          <t>x</t>
        </is>
      </c>
      <c r="BH1205" t="inlineStr"/>
      <c r="BI1205" t="inlineStr"/>
      <c r="BJ1205" t="inlineStr"/>
      <c r="BK1205" t="inlineStr"/>
      <c r="BL1205" t="inlineStr"/>
      <c r="BM1205" t="inlineStr"/>
      <c r="BN1205" t="inlineStr"/>
      <c r="BO1205" t="inlineStr"/>
      <c r="BP1205" t="inlineStr"/>
      <c r="BQ1205" t="inlineStr"/>
      <c r="BR1205" t="inlineStr"/>
      <c r="BS1205" t="inlineStr"/>
      <c r="BT1205" t="inlineStr"/>
      <c r="BU1205" t="inlineStr"/>
      <c r="BV1205" t="inlineStr"/>
      <c r="BW1205" t="inlineStr"/>
      <c r="BX1205" t="inlineStr"/>
      <c r="BY1205" t="inlineStr"/>
      <c r="BZ1205" t="inlineStr"/>
      <c r="CA1205" t="inlineStr"/>
      <c r="CB1205" t="inlineStr"/>
      <c r="CC1205" t="inlineStr"/>
      <c r="CD1205" t="inlineStr"/>
      <c r="CE1205" t="inlineStr"/>
      <c r="CF1205" t="inlineStr"/>
      <c r="CG1205" t="inlineStr"/>
      <c r="CH1205" t="inlineStr"/>
      <c r="CI1205" t="inlineStr"/>
      <c r="CJ1205" t="inlineStr"/>
      <c r="CK1205" t="inlineStr"/>
      <c r="CL1205" t="inlineStr"/>
      <c r="CM1205" t="inlineStr"/>
      <c r="CN1205" t="inlineStr"/>
      <c r="CO1205" t="inlineStr"/>
      <c r="CP1205" t="inlineStr"/>
      <c r="CQ1205" t="inlineStr"/>
      <c r="CR1205" t="inlineStr"/>
      <c r="CS1205" t="inlineStr"/>
      <c r="CT1205" t="inlineStr"/>
      <c r="CU1205" t="inlineStr"/>
    </row>
    <row r="1206">
      <c r="A1206" t="b">
        <v>1</v>
      </c>
      <c r="B1206" t="n">
        <v>1055</v>
      </c>
      <c r="C1206" t="inlineStr">
        <is>
          <t>L-1559-167208330</t>
        </is>
      </c>
      <c r="D1206" t="inlineStr">
        <is>
          <t>99892413X</t>
        </is>
      </c>
      <c r="E1206" t="inlineStr">
        <is>
          <t>Aal</t>
        </is>
      </c>
      <c r="F1206" t="inlineStr">
        <is>
          <t>https://portal.dnb.de/opac.htm?method=simpleSearch&amp;cqlMode=true&amp;query=idn%3D99892413X</t>
        </is>
      </c>
      <c r="G1206" t="inlineStr">
        <is>
          <t>III 104, 30</t>
        </is>
      </c>
      <c r="H1206" t="inlineStr">
        <is>
          <t>III 104, 30</t>
        </is>
      </c>
      <c r="I1206" t="inlineStr"/>
      <c r="J1206" t="inlineStr"/>
      <c r="K1206" t="inlineStr">
        <is>
          <t>bis 25 cm</t>
        </is>
      </c>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is>
          <t>x</t>
        </is>
      </c>
      <c r="AA1206" t="inlineStr">
        <is>
          <t>L</t>
        </is>
      </c>
      <c r="AB1206" t="inlineStr"/>
      <c r="AC1206" t="inlineStr">
        <is>
          <t>x</t>
        </is>
      </c>
      <c r="AD1206" t="inlineStr">
        <is>
          <t>f</t>
        </is>
      </c>
      <c r="AE1206" t="inlineStr"/>
      <c r="AF1206" t="inlineStr"/>
      <c r="AG1206" t="inlineStr"/>
      <c r="AH1206" t="inlineStr"/>
      <c r="AI1206" t="inlineStr"/>
      <c r="AJ1206" t="inlineStr">
        <is>
          <t>Pa</t>
        </is>
      </c>
      <c r="AK1206" t="inlineStr"/>
      <c r="AL1206" t="inlineStr"/>
      <c r="AM1206" t="inlineStr"/>
      <c r="AN1206" t="inlineStr"/>
      <c r="AO1206" t="inlineStr">
        <is>
          <t>x</t>
        </is>
      </c>
      <c r="AP1206" t="inlineStr"/>
      <c r="AQ1206" t="inlineStr"/>
      <c r="AR1206" t="inlineStr"/>
      <c r="AS1206" t="inlineStr"/>
      <c r="AT1206" t="inlineStr"/>
      <c r="AU1206" t="inlineStr"/>
      <c r="AV1206" t="n">
        <v>2</v>
      </c>
      <c r="AW1206" t="inlineStr">
        <is>
          <t>x</t>
        </is>
      </c>
      <c r="AX1206" t="inlineStr">
        <is>
          <t>110</t>
        </is>
      </c>
      <c r="AY1206" t="inlineStr"/>
      <c r="AZ1206" t="inlineStr"/>
      <c r="BA1206" t="inlineStr"/>
      <c r="BB1206" t="inlineStr">
        <is>
          <t>n</t>
        </is>
      </c>
      <c r="BC1206" t="n">
        <v>0</v>
      </c>
      <c r="BD1206" t="inlineStr"/>
      <c r="BE1206" t="inlineStr"/>
      <c r="BF1206" t="inlineStr"/>
      <c r="BG1206" t="inlineStr"/>
      <c r="BH1206" t="inlineStr"/>
      <c r="BI1206" t="inlineStr">
        <is>
          <t>x sauer</t>
        </is>
      </c>
      <c r="BJ1206" t="inlineStr">
        <is>
          <t>x</t>
        </is>
      </c>
      <c r="BK1206" t="inlineStr"/>
      <c r="BL1206" t="inlineStr"/>
      <c r="BM1206" t="inlineStr"/>
      <c r="BN1206" t="inlineStr"/>
      <c r="BO1206" t="inlineStr"/>
      <c r="BP1206" t="inlineStr"/>
      <c r="BQ1206" t="inlineStr"/>
      <c r="BR1206" t="inlineStr"/>
      <c r="BS1206" t="inlineStr"/>
      <c r="BT1206" t="inlineStr"/>
      <c r="BU1206" t="inlineStr"/>
      <c r="BV1206" t="inlineStr"/>
      <c r="BW1206" t="inlineStr"/>
      <c r="BX1206" t="inlineStr"/>
      <c r="BY1206" t="inlineStr"/>
      <c r="BZ1206" t="inlineStr"/>
      <c r="CA1206" t="inlineStr"/>
      <c r="CB1206" t="inlineStr"/>
      <c r="CC1206" t="inlineStr"/>
      <c r="CD1206" t="inlineStr"/>
      <c r="CE1206" t="inlineStr"/>
      <c r="CF1206" t="inlineStr"/>
      <c r="CG1206" t="inlineStr"/>
      <c r="CH1206" t="inlineStr"/>
      <c r="CI1206" t="inlineStr"/>
      <c r="CJ1206" t="inlineStr"/>
      <c r="CK1206" t="inlineStr"/>
      <c r="CL1206" t="inlineStr"/>
      <c r="CM1206" t="inlineStr"/>
      <c r="CN1206" t="inlineStr"/>
      <c r="CO1206" t="inlineStr"/>
      <c r="CP1206" t="inlineStr"/>
      <c r="CQ1206" t="inlineStr"/>
      <c r="CR1206" t="inlineStr"/>
      <c r="CS1206" t="inlineStr"/>
      <c r="CT1206" t="inlineStr"/>
      <c r="CU1206" t="inlineStr"/>
    </row>
    <row r="1207">
      <c r="A1207" t="b">
        <v>1</v>
      </c>
      <c r="B1207" t="n">
        <v>1056</v>
      </c>
      <c r="C1207" t="inlineStr">
        <is>
          <t>L-1527-315490543</t>
        </is>
      </c>
      <c r="D1207" t="inlineStr">
        <is>
          <t>1066960011</t>
        </is>
      </c>
      <c r="E1207" t="inlineStr">
        <is>
          <t>Aaf</t>
        </is>
      </c>
      <c r="F1207" t="inlineStr">
        <is>
          <t>https://portal.dnb.de/opac.htm?method=simpleSearch&amp;cqlMode=true&amp;query=idn%3D1066960011</t>
        </is>
      </c>
      <c r="G1207" t="inlineStr">
        <is>
          <t>III 104, 31</t>
        </is>
      </c>
      <c r="H1207" t="inlineStr">
        <is>
          <t>III 104, 31</t>
        </is>
      </c>
      <c r="I1207" t="inlineStr"/>
      <c r="J1207" t="inlineStr"/>
      <c r="K1207" t="inlineStr">
        <is>
          <t>bis 25 cm</t>
        </is>
      </c>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is>
          <t>Pg</t>
        </is>
      </c>
      <c r="AB1207" t="inlineStr"/>
      <c r="AC1207" t="inlineStr"/>
      <c r="AD1207" t="inlineStr">
        <is>
          <t>h/E</t>
        </is>
      </c>
      <c r="AE1207" t="inlineStr"/>
      <c r="AF1207" t="inlineStr"/>
      <c r="AG1207" t="inlineStr"/>
      <c r="AH1207" t="inlineStr"/>
      <c r="AI1207" t="inlineStr"/>
      <c r="AJ1207" t="inlineStr">
        <is>
          <t>Pa</t>
        </is>
      </c>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is>
          <t>110</t>
        </is>
      </c>
      <c r="AY1207" t="inlineStr"/>
      <c r="AZ1207" t="inlineStr"/>
      <c r="BA1207" t="inlineStr"/>
      <c r="BB1207" t="inlineStr">
        <is>
          <t>n</t>
        </is>
      </c>
      <c r="BC1207" t="n">
        <v>0</v>
      </c>
      <c r="BD1207" t="inlineStr"/>
      <c r="BE1207" t="inlineStr"/>
      <c r="BF1207" t="inlineStr"/>
      <c r="BG1207" t="inlineStr"/>
      <c r="BH1207" t="inlineStr"/>
      <c r="BI1207" t="inlineStr"/>
      <c r="BJ1207" t="inlineStr"/>
      <c r="BK1207" t="inlineStr"/>
      <c r="BL1207" t="inlineStr"/>
      <c r="BM1207" t="inlineStr">
        <is>
          <t>Box (sperrt)</t>
        </is>
      </c>
      <c r="BN1207" t="inlineStr"/>
      <c r="BO1207" t="inlineStr"/>
      <c r="BP1207" t="inlineStr"/>
      <c r="BQ1207" t="inlineStr"/>
      <c r="BR1207" t="inlineStr"/>
      <c r="BS1207" t="inlineStr"/>
      <c r="BT1207" t="inlineStr"/>
      <c r="BU1207" t="inlineStr"/>
      <c r="BV1207" t="inlineStr"/>
      <c r="BW1207" t="inlineStr"/>
      <c r="BX1207" t="inlineStr"/>
      <c r="BY1207" t="inlineStr"/>
      <c r="BZ1207" t="inlineStr"/>
      <c r="CA1207" t="inlineStr"/>
      <c r="CB1207" t="inlineStr"/>
      <c r="CC1207" t="inlineStr"/>
      <c r="CD1207" t="inlineStr"/>
      <c r="CE1207" t="inlineStr"/>
      <c r="CF1207" t="inlineStr"/>
      <c r="CG1207" t="inlineStr"/>
      <c r="CH1207" t="inlineStr"/>
      <c r="CI1207" t="inlineStr"/>
      <c r="CJ1207" t="inlineStr"/>
      <c r="CK1207" t="inlineStr"/>
      <c r="CL1207" t="inlineStr"/>
      <c r="CM1207" t="inlineStr"/>
      <c r="CN1207" t="inlineStr"/>
      <c r="CO1207" t="inlineStr"/>
      <c r="CP1207" t="inlineStr"/>
      <c r="CQ1207" t="inlineStr"/>
      <c r="CR1207" t="inlineStr"/>
      <c r="CS1207" t="inlineStr"/>
      <c r="CT1207" t="inlineStr"/>
      <c r="CU1207" t="inlineStr"/>
    </row>
    <row r="1208">
      <c r="A1208" t="b">
        <v>1</v>
      </c>
      <c r="B1208" t="n">
        <v>1057</v>
      </c>
      <c r="C1208" t="inlineStr">
        <is>
          <t>L-1531-315488182</t>
        </is>
      </c>
      <c r="D1208" t="inlineStr">
        <is>
          <t>106695755X</t>
        </is>
      </c>
      <c r="E1208" t="inlineStr">
        <is>
          <t>Aaf</t>
        </is>
      </c>
      <c r="F1208" t="inlineStr">
        <is>
          <t>https://portal.dnb.de/opac.htm?method=simpleSearch&amp;cqlMode=true&amp;query=idn%3D106695755X</t>
        </is>
      </c>
      <c r="G1208" t="inlineStr">
        <is>
          <t>III 104, 32</t>
        </is>
      </c>
      <c r="H1208" t="inlineStr">
        <is>
          <t>III 104, 32</t>
        </is>
      </c>
      <c r="I1208" t="inlineStr"/>
      <c r="J1208" t="inlineStr"/>
      <c r="K1208" t="inlineStr">
        <is>
          <t>bis 25 cm</t>
        </is>
      </c>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is>
          <t>HPg</t>
        </is>
      </c>
      <c r="AB1208" t="inlineStr"/>
      <c r="AC1208" t="inlineStr"/>
      <c r="AD1208" t="inlineStr">
        <is>
          <t>h/E</t>
        </is>
      </c>
      <c r="AE1208" t="inlineStr"/>
      <c r="AF1208" t="inlineStr"/>
      <c r="AG1208" t="inlineStr"/>
      <c r="AH1208" t="inlineStr"/>
      <c r="AI1208" t="inlineStr"/>
      <c r="AJ1208" t="inlineStr">
        <is>
          <t>Pa</t>
        </is>
      </c>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is>
          <t>110</t>
        </is>
      </c>
      <c r="AY1208" t="inlineStr"/>
      <c r="AZ1208" t="inlineStr"/>
      <c r="BA1208" t="inlineStr"/>
      <c r="BB1208" t="inlineStr">
        <is>
          <t>n</t>
        </is>
      </c>
      <c r="BC1208" t="n">
        <v>0</v>
      </c>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c r="BS1208" t="inlineStr"/>
      <c r="BT1208" t="inlineStr"/>
      <c r="BU1208" t="inlineStr"/>
      <c r="BV1208" t="inlineStr"/>
      <c r="BW1208" t="inlineStr"/>
      <c r="BX1208" t="inlineStr"/>
      <c r="BY1208" t="inlineStr"/>
      <c r="BZ1208" t="inlineStr"/>
      <c r="CA1208" t="inlineStr"/>
      <c r="CB1208" t="inlineStr"/>
      <c r="CC1208" t="inlineStr"/>
      <c r="CD1208" t="inlineStr"/>
      <c r="CE1208" t="inlineStr"/>
      <c r="CF1208" t="inlineStr"/>
      <c r="CG1208" t="inlineStr"/>
      <c r="CH1208" t="inlineStr"/>
      <c r="CI1208" t="inlineStr"/>
      <c r="CJ1208" t="inlineStr"/>
      <c r="CK1208" t="inlineStr"/>
      <c r="CL1208" t="inlineStr"/>
      <c r="CM1208" t="inlineStr"/>
      <c r="CN1208" t="inlineStr"/>
      <c r="CO1208" t="inlineStr"/>
      <c r="CP1208" t="inlineStr"/>
      <c r="CQ1208" t="inlineStr"/>
      <c r="CR1208" t="inlineStr"/>
      <c r="CS1208" t="inlineStr"/>
      <c r="CT1208" t="inlineStr"/>
      <c r="CU1208" t="inlineStr"/>
    </row>
    <row r="1209">
      <c r="A1209" t="b">
        <v>0</v>
      </c>
      <c r="B1209" t="n">
        <v>1110</v>
      </c>
      <c r="C1209" t="inlineStr">
        <is>
          <t>L-1531-167640917</t>
        </is>
      </c>
      <c r="D1209" t="inlineStr">
        <is>
          <t>999167294</t>
        </is>
      </c>
      <c r="E1209" t="inlineStr"/>
      <c r="F1209" t="inlineStr">
        <is>
          <t>https://portal.dnb.de/opac.htm?method=simpleSearch&amp;cqlMode=true&amp;query=idn%3D999167294</t>
        </is>
      </c>
      <c r="G1209" t="inlineStr">
        <is>
          <t>III 104, 32 a</t>
        </is>
      </c>
      <c r="H1209" t="inlineStr"/>
      <c r="I1209" t="inlineStr"/>
      <c r="J1209" t="inlineStr"/>
      <c r="K1209" t="inlineStr">
        <is>
          <t>bis 25 cm</t>
        </is>
      </c>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is>
          <t>HD</t>
        </is>
      </c>
      <c r="AB1209" t="inlineStr"/>
      <c r="AC1209" t="inlineStr">
        <is>
          <t>x</t>
        </is>
      </c>
      <c r="AD1209" t="inlineStr">
        <is>
          <t>f</t>
        </is>
      </c>
      <c r="AE1209" t="inlineStr"/>
      <c r="AF1209" t="inlineStr"/>
      <c r="AG1209" t="inlineStr"/>
      <c r="AH1209" t="inlineStr"/>
      <c r="AI1209" t="inlineStr"/>
      <c r="AJ1209" t="inlineStr">
        <is>
          <t>Pa</t>
        </is>
      </c>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is>
          <t>110</t>
        </is>
      </c>
      <c r="AY1209" t="inlineStr"/>
      <c r="AZ1209" t="inlineStr">
        <is>
          <t>x</t>
        </is>
      </c>
      <c r="BA1209" t="inlineStr"/>
      <c r="BB1209" t="inlineStr">
        <is>
          <t>n</t>
        </is>
      </c>
      <c r="BC1209" t="n">
        <v>0</v>
      </c>
      <c r="BD1209" t="inlineStr"/>
      <c r="BE1209" t="inlineStr">
        <is>
          <t>Gewebe mit Papier</t>
        </is>
      </c>
      <c r="BF1209" t="inlineStr"/>
      <c r="BG1209" t="inlineStr"/>
      <c r="BH1209" t="inlineStr"/>
      <c r="BI1209" t="inlineStr"/>
      <c r="BJ1209" t="inlineStr"/>
      <c r="BK1209" t="inlineStr"/>
      <c r="BL1209" t="inlineStr"/>
      <c r="BM1209" t="inlineStr"/>
      <c r="BN1209" t="inlineStr"/>
      <c r="BO1209" t="inlineStr"/>
      <c r="BP1209" t="inlineStr"/>
      <c r="BQ1209" t="inlineStr"/>
      <c r="BR1209" t="inlineStr"/>
      <c r="BS1209" t="inlineStr"/>
      <c r="BT1209" t="inlineStr"/>
      <c r="BU1209" t="inlineStr"/>
      <c r="BV1209" t="inlineStr"/>
      <c r="BW1209" t="inlineStr"/>
      <c r="BX1209" t="inlineStr"/>
      <c r="BY1209" t="inlineStr"/>
      <c r="BZ1209" t="inlineStr"/>
      <c r="CA1209" t="inlineStr"/>
      <c r="CB1209" t="inlineStr"/>
      <c r="CC1209" t="inlineStr"/>
      <c r="CD1209" t="inlineStr"/>
      <c r="CE1209" t="inlineStr"/>
      <c r="CF1209" t="inlineStr"/>
      <c r="CG1209" t="inlineStr"/>
      <c r="CH1209" t="inlineStr"/>
      <c r="CI1209" t="inlineStr"/>
      <c r="CJ1209" t="inlineStr"/>
      <c r="CK1209" t="inlineStr"/>
      <c r="CL1209" t="inlineStr"/>
      <c r="CM1209" t="inlineStr"/>
      <c r="CN1209" t="inlineStr"/>
      <c r="CO1209" t="inlineStr"/>
      <c r="CP1209" t="inlineStr"/>
      <c r="CQ1209" t="inlineStr"/>
      <c r="CR1209" t="inlineStr"/>
      <c r="CS1209" t="inlineStr"/>
      <c r="CT1209" t="inlineStr"/>
      <c r="CU1209" t="inlineStr"/>
    </row>
    <row r="1210">
      <c r="A1210" t="b">
        <v>1</v>
      </c>
      <c r="B1210" t="inlineStr"/>
      <c r="C1210" t="inlineStr">
        <is>
          <t>L-1531-833463683</t>
        </is>
      </c>
      <c r="D1210" t="inlineStr">
        <is>
          <t>1268481114</t>
        </is>
      </c>
      <c r="E1210" t="inlineStr">
        <is>
          <t>Qd</t>
        </is>
      </c>
      <c r="F1210" t="inlineStr"/>
      <c r="G1210" t="inlineStr">
        <is>
          <t>III 104, 32 a</t>
        </is>
      </c>
      <c r="H1210" t="inlineStr">
        <is>
          <t>III 104, 32 a</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c r="BS1210" t="inlineStr"/>
      <c r="BT1210" t="inlineStr"/>
      <c r="BU1210" t="inlineStr"/>
      <c r="BV1210" t="inlineStr"/>
      <c r="BW1210" t="inlineStr"/>
      <c r="BX1210" t="inlineStr"/>
      <c r="BY1210" t="inlineStr"/>
      <c r="BZ1210" t="inlineStr"/>
      <c r="CA1210" t="inlineStr"/>
      <c r="CB1210" t="inlineStr"/>
      <c r="CC1210" t="inlineStr"/>
      <c r="CD1210" t="inlineStr"/>
      <c r="CE1210" t="inlineStr"/>
      <c r="CF1210" t="inlineStr"/>
      <c r="CG1210" t="inlineStr"/>
      <c r="CH1210" t="inlineStr"/>
      <c r="CI1210" t="inlineStr"/>
      <c r="CJ1210" t="inlineStr"/>
      <c r="CK1210" t="inlineStr"/>
      <c r="CL1210" t="inlineStr"/>
      <c r="CM1210" t="inlineStr"/>
      <c r="CN1210" t="inlineStr"/>
      <c r="CO1210" t="inlineStr"/>
      <c r="CP1210" t="inlineStr"/>
      <c r="CQ1210" t="inlineStr"/>
      <c r="CR1210" t="inlineStr"/>
      <c r="CS1210" t="inlineStr"/>
      <c r="CT1210" t="inlineStr"/>
      <c r="CU1210" t="inlineStr"/>
    </row>
    <row r="1211">
      <c r="A1211" t="b">
        <v>0</v>
      </c>
      <c r="B1211" t="n">
        <v>1109</v>
      </c>
      <c r="C1211" t="inlineStr">
        <is>
          <t>L-1532-167641727</t>
        </is>
      </c>
      <c r="D1211" t="inlineStr">
        <is>
          <t>999167855</t>
        </is>
      </c>
      <c r="E1211" t="inlineStr"/>
      <c r="F1211" t="inlineStr">
        <is>
          <t>https://portal.dnb.de/opac.htm?method=simpleSearch&amp;cqlMode=true&amp;query=idn%3D999167855</t>
        </is>
      </c>
      <c r="G1211" t="inlineStr">
        <is>
          <t>III 104, 32 a (angebunden)</t>
        </is>
      </c>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n">
        <v>0</v>
      </c>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c r="BS1211" t="inlineStr"/>
      <c r="BT1211" t="inlineStr"/>
      <c r="BU1211" t="inlineStr"/>
      <c r="BV1211" t="inlineStr"/>
      <c r="BW1211" t="inlineStr"/>
      <c r="BX1211" t="inlineStr"/>
      <c r="BY1211" t="inlineStr"/>
      <c r="BZ1211" t="inlineStr"/>
      <c r="CA1211" t="inlineStr"/>
      <c r="CB1211" t="inlineStr"/>
      <c r="CC1211" t="inlineStr"/>
      <c r="CD1211" t="inlineStr"/>
      <c r="CE1211" t="inlineStr"/>
      <c r="CF1211" t="inlineStr"/>
      <c r="CG1211" t="inlineStr"/>
      <c r="CH1211" t="inlineStr"/>
      <c r="CI1211" t="inlineStr"/>
      <c r="CJ1211" t="inlineStr"/>
      <c r="CK1211" t="inlineStr"/>
      <c r="CL1211" t="inlineStr"/>
      <c r="CM1211" t="inlineStr"/>
      <c r="CN1211" t="inlineStr"/>
      <c r="CO1211" t="inlineStr"/>
      <c r="CP1211" t="inlineStr"/>
      <c r="CQ1211" t="inlineStr"/>
      <c r="CR1211" t="inlineStr"/>
      <c r="CS1211" t="inlineStr"/>
      <c r="CT1211" t="inlineStr"/>
      <c r="CU1211" t="inlineStr"/>
    </row>
    <row r="1212">
      <c r="A1212" t="b">
        <v>1</v>
      </c>
      <c r="B1212" t="n">
        <v>1111</v>
      </c>
      <c r="C1212" t="inlineStr">
        <is>
          <t>L-1540-167629735</t>
        </is>
      </c>
      <c r="D1212" t="inlineStr">
        <is>
          <t>999156268</t>
        </is>
      </c>
      <c r="E1212" t="inlineStr">
        <is>
          <t>Aal</t>
        </is>
      </c>
      <c r="F1212" t="inlineStr">
        <is>
          <t>https://portal.dnb.de/opac.htm?method=simpleSearch&amp;cqlMode=true&amp;query=idn%3D999156268</t>
        </is>
      </c>
      <c r="G1212" t="inlineStr">
        <is>
          <t>III 104, 32 b</t>
        </is>
      </c>
      <c r="H1212" t="inlineStr">
        <is>
          <t>III 104, 32 b</t>
        </is>
      </c>
      <c r="I1212" t="inlineStr"/>
      <c r="J1212" t="inlineStr"/>
      <c r="K1212" t="inlineStr">
        <is>
          <t>bis 25 cm</t>
        </is>
      </c>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is>
          <t>HPg</t>
        </is>
      </c>
      <c r="AB1212" t="inlineStr"/>
      <c r="AC1212" t="inlineStr"/>
      <c r="AD1212" t="inlineStr">
        <is>
          <t>h/E</t>
        </is>
      </c>
      <c r="AE1212" t="inlineStr"/>
      <c r="AF1212" t="inlineStr"/>
      <c r="AG1212" t="inlineStr"/>
      <c r="AH1212" t="inlineStr"/>
      <c r="AI1212" t="inlineStr"/>
      <c r="AJ1212" t="inlineStr">
        <is>
          <t>Pa</t>
        </is>
      </c>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is>
          <t>110</t>
        </is>
      </c>
      <c r="AY1212" t="inlineStr"/>
      <c r="AZ1212" t="inlineStr">
        <is>
          <t>x</t>
        </is>
      </c>
      <c r="BA1212" t="inlineStr">
        <is>
          <t>x</t>
        </is>
      </c>
      <c r="BB1212" t="inlineStr">
        <is>
          <t>n</t>
        </is>
      </c>
      <c r="BC1212" t="n">
        <v>0</v>
      </c>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c r="BS1212" t="inlineStr"/>
      <c r="BT1212" t="inlineStr"/>
      <c r="BU1212" t="inlineStr"/>
      <c r="BV1212" t="inlineStr"/>
      <c r="BW1212" t="inlineStr"/>
      <c r="BX1212" t="inlineStr"/>
      <c r="BY1212" t="inlineStr"/>
      <c r="BZ1212" t="inlineStr"/>
      <c r="CA1212" t="inlineStr"/>
      <c r="CB1212" t="inlineStr"/>
      <c r="CC1212" t="inlineStr"/>
      <c r="CD1212" t="inlineStr"/>
      <c r="CE1212" t="inlineStr"/>
      <c r="CF1212" t="inlineStr"/>
      <c r="CG1212" t="inlineStr"/>
      <c r="CH1212" t="inlineStr"/>
      <c r="CI1212" t="inlineStr"/>
      <c r="CJ1212" t="inlineStr"/>
      <c r="CK1212" t="inlineStr"/>
      <c r="CL1212" t="inlineStr"/>
      <c r="CM1212" t="inlineStr"/>
      <c r="CN1212" t="inlineStr"/>
      <c r="CO1212" t="inlineStr"/>
      <c r="CP1212" t="inlineStr"/>
      <c r="CQ1212" t="inlineStr"/>
      <c r="CR1212" t="inlineStr"/>
      <c r="CS1212" t="inlineStr"/>
      <c r="CT1212" t="inlineStr"/>
      <c r="CU1212" t="inlineStr"/>
    </row>
    <row r="1213">
      <c r="A1213" t="b">
        <v>1</v>
      </c>
      <c r="B1213" t="n">
        <v>1112</v>
      </c>
      <c r="C1213" t="inlineStr">
        <is>
          <t>L-1541-16763996X</t>
        </is>
      </c>
      <c r="D1213" t="inlineStr">
        <is>
          <t>999166727</t>
        </is>
      </c>
      <c r="E1213" t="inlineStr">
        <is>
          <t>Aal</t>
        </is>
      </c>
      <c r="F1213" t="inlineStr">
        <is>
          <t>https://portal.dnb.de/opac.htm?method=simpleSearch&amp;cqlMode=true&amp;query=idn%3D999166727</t>
        </is>
      </c>
      <c r="G1213" t="inlineStr">
        <is>
          <t>III 104, 32 c</t>
        </is>
      </c>
      <c r="H1213" t="inlineStr">
        <is>
          <t>III 104, 32 c</t>
        </is>
      </c>
      <c r="I1213" t="inlineStr"/>
      <c r="J1213" t="inlineStr"/>
      <c r="K1213" t="inlineStr">
        <is>
          <t>bis 25 cm</t>
        </is>
      </c>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is>
          <t>HPg</t>
        </is>
      </c>
      <c r="AB1213" t="inlineStr"/>
      <c r="AC1213" t="inlineStr"/>
      <c r="AD1213" t="inlineStr">
        <is>
          <t>h/E</t>
        </is>
      </c>
      <c r="AE1213" t="inlineStr"/>
      <c r="AF1213" t="inlineStr"/>
      <c r="AG1213" t="inlineStr"/>
      <c r="AH1213" t="inlineStr"/>
      <c r="AI1213" t="inlineStr"/>
      <c r="AJ1213" t="inlineStr">
        <is>
          <t>Pa</t>
        </is>
      </c>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is>
          <t>110</t>
        </is>
      </c>
      <c r="AY1213" t="inlineStr"/>
      <c r="AZ1213" t="inlineStr">
        <is>
          <t>x</t>
        </is>
      </c>
      <c r="BA1213" t="inlineStr">
        <is>
          <t>x</t>
        </is>
      </c>
      <c r="BB1213" t="inlineStr">
        <is>
          <t>n</t>
        </is>
      </c>
      <c r="BC1213" t="n">
        <v>0</v>
      </c>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c r="BS1213" t="inlineStr"/>
      <c r="BT1213" t="inlineStr"/>
      <c r="BU1213" t="inlineStr"/>
      <c r="BV1213" t="inlineStr"/>
      <c r="BW1213" t="inlineStr"/>
      <c r="BX1213" t="inlineStr"/>
      <c r="BY1213" t="inlineStr"/>
      <c r="BZ1213" t="inlineStr"/>
      <c r="CA1213" t="inlineStr"/>
      <c r="CB1213" t="inlineStr"/>
      <c r="CC1213" t="inlineStr"/>
      <c r="CD1213" t="inlineStr"/>
      <c r="CE1213" t="inlineStr"/>
      <c r="CF1213" t="inlineStr"/>
      <c r="CG1213" t="inlineStr"/>
      <c r="CH1213" t="inlineStr"/>
      <c r="CI1213" t="inlineStr"/>
      <c r="CJ1213" t="inlineStr"/>
      <c r="CK1213" t="inlineStr"/>
      <c r="CL1213" t="inlineStr"/>
      <c r="CM1213" t="inlineStr"/>
      <c r="CN1213" t="inlineStr"/>
      <c r="CO1213" t="inlineStr"/>
      <c r="CP1213" t="inlineStr"/>
      <c r="CQ1213" t="inlineStr"/>
      <c r="CR1213" t="inlineStr"/>
      <c r="CS1213" t="inlineStr"/>
      <c r="CT1213" t="inlineStr"/>
      <c r="CU1213" t="inlineStr"/>
    </row>
    <row r="1214">
      <c r="A1214" t="b">
        <v>0</v>
      </c>
      <c r="B1214" t="n">
        <v>1114</v>
      </c>
      <c r="C1214" t="inlineStr">
        <is>
          <t>L-1538-167110322</t>
        </is>
      </c>
      <c r="D1214" t="inlineStr">
        <is>
          <t>998887110</t>
        </is>
      </c>
      <c r="E1214" t="inlineStr"/>
      <c r="F1214" t="inlineStr">
        <is>
          <t>https://portal.dnb.de/opac.htm?method=simpleSearch&amp;cqlMode=true&amp;query=idn%3D998887110</t>
        </is>
      </c>
      <c r="G1214" t="inlineStr">
        <is>
          <t>III 104, 32 d</t>
        </is>
      </c>
      <c r="H1214" t="inlineStr"/>
      <c r="I1214" t="inlineStr"/>
      <c r="J1214" t="inlineStr"/>
      <c r="K1214" t="inlineStr">
        <is>
          <t>bis 25 cm</t>
        </is>
      </c>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is>
          <t>HD</t>
        </is>
      </c>
      <c r="AB1214" t="inlineStr"/>
      <c r="AC1214" t="inlineStr"/>
      <c r="AD1214" t="inlineStr">
        <is>
          <t>h</t>
        </is>
      </c>
      <c r="AE1214" t="inlineStr"/>
      <c r="AF1214" t="inlineStr"/>
      <c r="AG1214" t="inlineStr"/>
      <c r="AH1214" t="inlineStr"/>
      <c r="AI1214" t="inlineStr"/>
      <c r="AJ1214" t="inlineStr">
        <is>
          <t>Pa</t>
        </is>
      </c>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is>
          <t>nur 110</t>
        </is>
      </c>
      <c r="AY1214" t="inlineStr"/>
      <c r="AZ1214" t="inlineStr"/>
      <c r="BA1214" t="inlineStr"/>
      <c r="BB1214" t="inlineStr">
        <is>
          <t>n</t>
        </is>
      </c>
      <c r="BC1214" t="n">
        <v>0</v>
      </c>
      <c r="BD1214" t="inlineStr"/>
      <c r="BE1214" t="inlineStr"/>
      <c r="BF1214" t="inlineStr"/>
      <c r="BG1214" t="inlineStr"/>
      <c r="BH1214" t="inlineStr"/>
      <c r="BI1214" t="inlineStr">
        <is>
          <t>x sauer</t>
        </is>
      </c>
      <c r="BJ1214" t="inlineStr">
        <is>
          <t>x</t>
        </is>
      </c>
      <c r="BK1214" t="inlineStr">
        <is>
          <t>Schaden stabil</t>
        </is>
      </c>
      <c r="BL1214" t="inlineStr"/>
      <c r="BM1214" t="inlineStr"/>
      <c r="BN1214" t="inlineStr"/>
      <c r="BO1214" t="inlineStr"/>
      <c r="BP1214" t="inlineStr"/>
      <c r="BQ1214" t="inlineStr"/>
      <c r="BR1214" t="inlineStr"/>
      <c r="BS1214" t="inlineStr"/>
      <c r="BT1214" t="inlineStr"/>
      <c r="BU1214" t="inlineStr"/>
      <c r="BV1214" t="inlineStr"/>
      <c r="BW1214" t="inlineStr"/>
      <c r="BX1214" t="inlineStr"/>
      <c r="BY1214" t="inlineStr"/>
      <c r="BZ1214" t="inlineStr"/>
      <c r="CA1214" t="inlineStr"/>
      <c r="CB1214" t="inlineStr"/>
      <c r="CC1214" t="inlineStr"/>
      <c r="CD1214" t="inlineStr"/>
      <c r="CE1214" t="inlineStr"/>
      <c r="CF1214" t="inlineStr"/>
      <c r="CG1214" t="inlineStr"/>
      <c r="CH1214" t="inlineStr"/>
      <c r="CI1214" t="inlineStr"/>
      <c r="CJ1214" t="inlineStr"/>
      <c r="CK1214" t="inlineStr"/>
      <c r="CL1214" t="inlineStr"/>
      <c r="CM1214" t="inlineStr"/>
      <c r="CN1214" t="inlineStr"/>
      <c r="CO1214" t="inlineStr"/>
      <c r="CP1214" t="inlineStr"/>
      <c r="CQ1214" t="inlineStr"/>
      <c r="CR1214" t="inlineStr"/>
      <c r="CS1214" t="inlineStr"/>
      <c r="CT1214" t="inlineStr"/>
      <c r="CU1214" t="inlineStr"/>
    </row>
    <row r="1215">
      <c r="A1215" t="b">
        <v>1</v>
      </c>
      <c r="B1215" t="inlineStr"/>
      <c r="C1215" t="inlineStr">
        <is>
          <t>L-1529-812448545</t>
        </is>
      </c>
      <c r="D1215" t="inlineStr">
        <is>
          <t>1267871814</t>
        </is>
      </c>
      <c r="E1215" t="inlineStr">
        <is>
          <t>Qd</t>
        </is>
      </c>
      <c r="F1215" t="inlineStr"/>
      <c r="G1215" t="inlineStr">
        <is>
          <t>III 104, 32 d</t>
        </is>
      </c>
      <c r="H1215" t="inlineStr">
        <is>
          <t>III 104, 32 d</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c r="BS1215" t="inlineStr"/>
      <c r="BT1215" t="inlineStr"/>
      <c r="BU1215" t="inlineStr"/>
      <c r="BV1215" t="inlineStr"/>
      <c r="BW1215" t="inlineStr"/>
      <c r="BX1215" t="inlineStr"/>
      <c r="BY1215" t="inlineStr"/>
      <c r="BZ1215" t="inlineStr"/>
      <c r="CA1215" t="inlineStr"/>
      <c r="CB1215" t="inlineStr"/>
      <c r="CC1215" t="inlineStr"/>
      <c r="CD1215" t="inlineStr"/>
      <c r="CE1215" t="inlineStr"/>
      <c r="CF1215" t="inlineStr"/>
      <c r="CG1215" t="inlineStr"/>
      <c r="CH1215" t="inlineStr"/>
      <c r="CI1215" t="inlineStr"/>
      <c r="CJ1215" t="inlineStr"/>
      <c r="CK1215" t="inlineStr"/>
      <c r="CL1215" t="inlineStr"/>
      <c r="CM1215" t="inlineStr"/>
      <c r="CN1215" t="inlineStr"/>
      <c r="CO1215" t="inlineStr"/>
      <c r="CP1215" t="inlineStr"/>
      <c r="CQ1215" t="inlineStr"/>
      <c r="CR1215" t="inlineStr"/>
      <c r="CS1215" t="inlineStr"/>
      <c r="CT1215" t="inlineStr"/>
      <c r="CU1215" t="inlineStr"/>
    </row>
    <row r="1216">
      <c r="A1216" t="b">
        <v>0</v>
      </c>
      <c r="B1216" t="n">
        <v>1113</v>
      </c>
      <c r="C1216" t="inlineStr">
        <is>
          <t>L-1529-167648578</t>
        </is>
      </c>
      <c r="D1216" t="inlineStr">
        <is>
          <t>999175122</t>
        </is>
      </c>
      <c r="E1216" t="inlineStr"/>
      <c r="F1216" t="inlineStr">
        <is>
          <t>https://portal.dnb.de/opac.htm?method=simpleSearch&amp;cqlMode=true&amp;query=idn%3D999175122</t>
        </is>
      </c>
      <c r="G1216" t="inlineStr">
        <is>
          <t>III 104, 32 d (angebunden)</t>
        </is>
      </c>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n">
        <v>0</v>
      </c>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c r="BS1216" t="inlineStr"/>
      <c r="BT1216" t="inlineStr"/>
      <c r="BU1216" t="inlineStr"/>
      <c r="BV1216" t="inlineStr"/>
      <c r="BW1216" t="inlineStr"/>
      <c r="BX1216" t="inlineStr"/>
      <c r="BY1216" t="inlineStr"/>
      <c r="BZ1216" t="inlineStr"/>
      <c r="CA1216" t="inlineStr"/>
      <c r="CB1216" t="inlineStr"/>
      <c r="CC1216" t="inlineStr"/>
      <c r="CD1216" t="inlineStr"/>
      <c r="CE1216" t="inlineStr"/>
      <c r="CF1216" t="inlineStr"/>
      <c r="CG1216" t="inlineStr"/>
      <c r="CH1216" t="inlineStr"/>
      <c r="CI1216" t="inlineStr"/>
      <c r="CJ1216" t="inlineStr"/>
      <c r="CK1216" t="inlineStr"/>
      <c r="CL1216" t="inlineStr"/>
      <c r="CM1216" t="inlineStr"/>
      <c r="CN1216" t="inlineStr"/>
      <c r="CO1216" t="inlineStr"/>
      <c r="CP1216" t="inlineStr"/>
      <c r="CQ1216" t="inlineStr"/>
      <c r="CR1216" t="inlineStr"/>
      <c r="CS1216" t="inlineStr"/>
      <c r="CT1216" t="inlineStr"/>
      <c r="CU1216" t="inlineStr"/>
    </row>
    <row r="1217">
      <c r="A1217" t="b">
        <v>0</v>
      </c>
      <c r="B1217" t="n">
        <v>1115</v>
      </c>
      <c r="C1217" t="inlineStr">
        <is>
          <t>L-1538-167209035</t>
        </is>
      </c>
      <c r="D1217" t="inlineStr">
        <is>
          <t>998924954</t>
        </is>
      </c>
      <c r="E1217" t="inlineStr"/>
      <c r="F1217" t="inlineStr">
        <is>
          <t>https://portal.dnb.de/opac.htm?method=simpleSearch&amp;cqlMode=true&amp;query=idn%3D998924954</t>
        </is>
      </c>
      <c r="G1217" t="inlineStr">
        <is>
          <t>III 104, 32 d (angebunden)</t>
        </is>
      </c>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n">
        <v>0</v>
      </c>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c r="BS1217" t="inlineStr"/>
      <c r="BT1217" t="inlineStr"/>
      <c r="BU1217" t="inlineStr"/>
      <c r="BV1217" t="inlineStr"/>
      <c r="BW1217" t="inlineStr"/>
      <c r="BX1217" t="inlineStr"/>
      <c r="BY1217" t="inlineStr"/>
      <c r="BZ1217" t="inlineStr"/>
      <c r="CA1217" t="inlineStr"/>
      <c r="CB1217" t="inlineStr"/>
      <c r="CC1217" t="inlineStr"/>
      <c r="CD1217" t="inlineStr"/>
      <c r="CE1217" t="inlineStr"/>
      <c r="CF1217" t="inlineStr"/>
      <c r="CG1217" t="inlineStr"/>
      <c r="CH1217" t="inlineStr"/>
      <c r="CI1217" t="inlineStr"/>
      <c r="CJ1217" t="inlineStr"/>
      <c r="CK1217" t="inlineStr"/>
      <c r="CL1217" t="inlineStr"/>
      <c r="CM1217" t="inlineStr"/>
      <c r="CN1217" t="inlineStr"/>
      <c r="CO1217" t="inlineStr"/>
      <c r="CP1217" t="inlineStr"/>
      <c r="CQ1217" t="inlineStr"/>
      <c r="CR1217" t="inlineStr"/>
      <c r="CS1217" t="inlineStr"/>
      <c r="CT1217" t="inlineStr"/>
      <c r="CU1217" t="inlineStr"/>
    </row>
    <row r="1218">
      <c r="A1218" t="b">
        <v>1</v>
      </c>
      <c r="B1218" t="n">
        <v>1116</v>
      </c>
      <c r="C1218" t="inlineStr">
        <is>
          <t>L-1530-167209701</t>
        </is>
      </c>
      <c r="D1218" t="inlineStr">
        <is>
          <t>998925616</t>
        </is>
      </c>
      <c r="E1218" t="inlineStr">
        <is>
          <t>Aal</t>
        </is>
      </c>
      <c r="F1218" t="inlineStr">
        <is>
          <t>https://portal.dnb.de/opac.htm?method=simpleSearch&amp;cqlMode=true&amp;query=idn%3D998925616</t>
        </is>
      </c>
      <c r="G1218" t="inlineStr">
        <is>
          <t>III 104, 32 e</t>
        </is>
      </c>
      <c r="H1218" t="inlineStr">
        <is>
          <t>III 104, 32 e</t>
        </is>
      </c>
      <c r="I1218" t="inlineStr"/>
      <c r="J1218" t="inlineStr"/>
      <c r="K1218" t="inlineStr">
        <is>
          <t>bis 25 cm</t>
        </is>
      </c>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is>
          <t>HPg</t>
        </is>
      </c>
      <c r="AB1218" t="inlineStr"/>
      <c r="AC1218" t="inlineStr"/>
      <c r="AD1218" t="inlineStr">
        <is>
          <t>h/E</t>
        </is>
      </c>
      <c r="AE1218" t="inlineStr"/>
      <c r="AF1218" t="inlineStr"/>
      <c r="AG1218" t="inlineStr"/>
      <c r="AH1218" t="inlineStr"/>
      <c r="AI1218" t="inlineStr"/>
      <c r="AJ1218" t="inlineStr">
        <is>
          <t>Pa</t>
        </is>
      </c>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is>
          <t>110</t>
        </is>
      </c>
      <c r="AY1218" t="inlineStr"/>
      <c r="AZ1218" t="inlineStr">
        <is>
          <t>x</t>
        </is>
      </c>
      <c r="BA1218" t="inlineStr">
        <is>
          <t>x</t>
        </is>
      </c>
      <c r="BB1218" t="inlineStr">
        <is>
          <t>n</t>
        </is>
      </c>
      <c r="BC1218" t="n">
        <v>0</v>
      </c>
      <c r="BD1218" t="inlineStr"/>
      <c r="BE1218" t="inlineStr"/>
      <c r="BF1218" t="inlineStr"/>
      <c r="BG1218" t="inlineStr"/>
      <c r="BH1218" t="inlineStr"/>
      <c r="BI1218" t="inlineStr"/>
      <c r="BJ1218" t="inlineStr"/>
      <c r="BK1218" t="inlineStr"/>
      <c r="BL1218" t="inlineStr">
        <is>
          <t>x 110</t>
        </is>
      </c>
      <c r="BM1218" t="inlineStr"/>
      <c r="BN1218" t="inlineStr"/>
      <c r="BO1218" t="inlineStr"/>
      <c r="BP1218" t="inlineStr"/>
      <c r="BQ1218" t="inlineStr"/>
      <c r="BR1218" t="inlineStr"/>
      <c r="BS1218" t="inlineStr"/>
      <c r="BT1218" t="inlineStr"/>
      <c r="BU1218" t="inlineStr"/>
      <c r="BV1218" t="inlineStr"/>
      <c r="BW1218" t="inlineStr"/>
      <c r="BX1218" t="inlineStr"/>
      <c r="BY1218" t="inlineStr"/>
      <c r="BZ1218" t="inlineStr"/>
      <c r="CA1218" t="inlineStr"/>
      <c r="CB1218" t="inlineStr"/>
      <c r="CC1218" t="inlineStr"/>
      <c r="CD1218" t="inlineStr"/>
      <c r="CE1218" t="inlineStr"/>
      <c r="CF1218" t="inlineStr"/>
      <c r="CG1218" t="inlineStr"/>
      <c r="CH1218" t="inlineStr"/>
      <c r="CI1218" t="inlineStr"/>
      <c r="CJ1218" t="inlineStr"/>
      <c r="CK1218" t="inlineStr"/>
      <c r="CL1218" t="inlineStr"/>
      <c r="CM1218" t="inlineStr"/>
      <c r="CN1218" t="inlineStr"/>
      <c r="CO1218" t="inlineStr"/>
      <c r="CP1218" t="inlineStr"/>
      <c r="CQ1218" t="inlineStr"/>
      <c r="CR1218" t="inlineStr"/>
      <c r="CS1218" t="inlineStr"/>
      <c r="CT1218" t="inlineStr"/>
      <c r="CU1218" t="inlineStr"/>
    </row>
    <row r="1219">
      <c r="A1219" t="b">
        <v>1</v>
      </c>
      <c r="B1219" t="n">
        <v>1117</v>
      </c>
      <c r="C1219" t="inlineStr">
        <is>
          <t>L-1536-167186949</t>
        </is>
      </c>
      <c r="D1219" t="inlineStr">
        <is>
          <t>998902365</t>
        </is>
      </c>
      <c r="E1219" t="inlineStr">
        <is>
          <t>Aal</t>
        </is>
      </c>
      <c r="F1219" t="inlineStr">
        <is>
          <t>https://portal.dnb.de/opac.htm?method=simpleSearch&amp;cqlMode=true&amp;query=idn%3D998902365</t>
        </is>
      </c>
      <c r="G1219" t="inlineStr">
        <is>
          <t>III 104, 32 f</t>
        </is>
      </c>
      <c r="H1219" t="inlineStr">
        <is>
          <t>III 104, 32 f</t>
        </is>
      </c>
      <c r="I1219" t="inlineStr"/>
      <c r="J1219" t="inlineStr"/>
      <c r="K1219" t="inlineStr">
        <is>
          <t>bis 25 cm</t>
        </is>
      </c>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is>
          <t>HPg</t>
        </is>
      </c>
      <c r="AB1219" t="inlineStr"/>
      <c r="AC1219" t="inlineStr"/>
      <c r="AD1219" t="inlineStr">
        <is>
          <t>h/E</t>
        </is>
      </c>
      <c r="AE1219" t="inlineStr"/>
      <c r="AF1219" t="inlineStr"/>
      <c r="AG1219" t="inlineStr"/>
      <c r="AH1219" t="inlineStr"/>
      <c r="AI1219" t="inlineStr"/>
      <c r="AJ1219" t="inlineStr">
        <is>
          <t>Pa</t>
        </is>
      </c>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is>
          <t>110</t>
        </is>
      </c>
      <c r="AY1219" t="inlineStr"/>
      <c r="AZ1219" t="inlineStr">
        <is>
          <t>x</t>
        </is>
      </c>
      <c r="BA1219" t="inlineStr">
        <is>
          <t>x</t>
        </is>
      </c>
      <c r="BB1219" t="inlineStr">
        <is>
          <t>n</t>
        </is>
      </c>
      <c r="BC1219" t="n">
        <v>0</v>
      </c>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c r="BS1219" t="inlineStr"/>
      <c r="BT1219" t="inlineStr"/>
      <c r="BU1219" t="inlineStr"/>
      <c r="BV1219" t="inlineStr"/>
      <c r="BW1219" t="inlineStr"/>
      <c r="BX1219" t="inlineStr"/>
      <c r="BY1219" t="inlineStr"/>
      <c r="BZ1219" t="inlineStr"/>
      <c r="CA1219" t="inlineStr"/>
      <c r="CB1219" t="inlineStr"/>
      <c r="CC1219" t="inlineStr"/>
      <c r="CD1219" t="inlineStr"/>
      <c r="CE1219" t="inlineStr"/>
      <c r="CF1219" t="inlineStr"/>
      <c r="CG1219" t="inlineStr"/>
      <c r="CH1219" t="inlineStr"/>
      <c r="CI1219" t="inlineStr"/>
      <c r="CJ1219" t="inlineStr"/>
      <c r="CK1219" t="inlineStr"/>
      <c r="CL1219" t="inlineStr"/>
      <c r="CM1219" t="inlineStr"/>
      <c r="CN1219" t="inlineStr"/>
      <c r="CO1219" t="inlineStr"/>
      <c r="CP1219" t="inlineStr"/>
      <c r="CQ1219" t="inlineStr"/>
      <c r="CR1219" t="inlineStr"/>
      <c r="CS1219" t="inlineStr"/>
      <c r="CT1219" t="inlineStr"/>
      <c r="CU1219" t="inlineStr"/>
    </row>
    <row r="1220">
      <c r="A1220" t="b">
        <v>1</v>
      </c>
      <c r="B1220" t="n">
        <v>1118</v>
      </c>
      <c r="C1220" t="inlineStr">
        <is>
          <t>L-1536-167187783</t>
        </is>
      </c>
      <c r="D1220" t="inlineStr">
        <is>
          <t>998903302</t>
        </is>
      </c>
      <c r="E1220" t="inlineStr">
        <is>
          <t>Aal</t>
        </is>
      </c>
      <c r="F1220" t="inlineStr">
        <is>
          <t>https://portal.dnb.de/opac.htm?method=simpleSearch&amp;cqlMode=true&amp;query=idn%3D998903302</t>
        </is>
      </c>
      <c r="G1220" t="inlineStr">
        <is>
          <t>III 104, 32 g</t>
        </is>
      </c>
      <c r="H1220" t="inlineStr">
        <is>
          <t>III 104, 32 g</t>
        </is>
      </c>
      <c r="I1220" t="inlineStr"/>
      <c r="J1220" t="inlineStr"/>
      <c r="K1220" t="inlineStr">
        <is>
          <t>bis 25 cm</t>
        </is>
      </c>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is>
          <t>HPg</t>
        </is>
      </c>
      <c r="AB1220" t="inlineStr"/>
      <c r="AC1220" t="inlineStr"/>
      <c r="AD1220" t="inlineStr">
        <is>
          <t>h/E</t>
        </is>
      </c>
      <c r="AE1220" t="inlineStr"/>
      <c r="AF1220" t="inlineStr"/>
      <c r="AG1220" t="inlineStr"/>
      <c r="AH1220" t="inlineStr"/>
      <c r="AI1220" t="inlineStr"/>
      <c r="AJ1220" t="inlineStr">
        <is>
          <t>Pa</t>
        </is>
      </c>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is>
          <t>110</t>
        </is>
      </c>
      <c r="AY1220" t="inlineStr"/>
      <c r="AZ1220" t="inlineStr">
        <is>
          <t>x</t>
        </is>
      </c>
      <c r="BA1220" t="inlineStr">
        <is>
          <t>x</t>
        </is>
      </c>
      <c r="BB1220" t="inlineStr">
        <is>
          <t>n</t>
        </is>
      </c>
      <c r="BC1220" t="n">
        <v>0</v>
      </c>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c r="BS1220" t="inlineStr"/>
      <c r="BT1220" t="inlineStr"/>
      <c r="BU1220" t="inlineStr"/>
      <c r="BV1220" t="inlineStr"/>
      <c r="BW1220" t="inlineStr"/>
      <c r="BX1220" t="inlineStr"/>
      <c r="BY1220" t="inlineStr"/>
      <c r="BZ1220" t="inlineStr"/>
      <c r="CA1220" t="inlineStr"/>
      <c r="CB1220" t="inlineStr"/>
      <c r="CC1220" t="inlineStr"/>
      <c r="CD1220" t="inlineStr"/>
      <c r="CE1220" t="inlineStr"/>
      <c r="CF1220" t="inlineStr"/>
      <c r="CG1220" t="inlineStr"/>
      <c r="CH1220" t="inlineStr"/>
      <c r="CI1220" t="inlineStr"/>
      <c r="CJ1220" t="inlineStr"/>
      <c r="CK1220" t="inlineStr"/>
      <c r="CL1220" t="inlineStr"/>
      <c r="CM1220" t="inlineStr"/>
      <c r="CN1220" t="inlineStr"/>
      <c r="CO1220" t="inlineStr"/>
      <c r="CP1220" t="inlineStr"/>
      <c r="CQ1220" t="inlineStr"/>
      <c r="CR1220" t="inlineStr"/>
      <c r="CS1220" t="inlineStr"/>
      <c r="CT1220" t="inlineStr"/>
      <c r="CU1220" t="inlineStr"/>
    </row>
    <row r="1221">
      <c r="A1221" t="b">
        <v>1</v>
      </c>
      <c r="B1221" t="n">
        <v>1119</v>
      </c>
      <c r="C1221" t="inlineStr">
        <is>
          <t>L-1536-158186060</t>
        </is>
      </c>
      <c r="D1221" t="inlineStr">
        <is>
          <t>994848145</t>
        </is>
      </c>
      <c r="E1221" t="inlineStr">
        <is>
          <t>Aal</t>
        </is>
      </c>
      <c r="F1221" t="inlineStr">
        <is>
          <t>https://portal.dnb.de/opac.htm?method=simpleSearch&amp;cqlMode=true&amp;query=idn%3D994848145</t>
        </is>
      </c>
      <c r="G1221" t="inlineStr">
        <is>
          <t>III 104, 32 h</t>
        </is>
      </c>
      <c r="H1221" t="inlineStr">
        <is>
          <t>III 104, 32 h</t>
        </is>
      </c>
      <c r="I1221" t="inlineStr"/>
      <c r="J1221" t="inlineStr"/>
      <c r="K1221" t="inlineStr">
        <is>
          <t>bis 25 cm</t>
        </is>
      </c>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is>
          <t>HPg</t>
        </is>
      </c>
      <c r="AB1221" t="inlineStr"/>
      <c r="AC1221" t="inlineStr"/>
      <c r="AD1221" t="inlineStr">
        <is>
          <t>h/E</t>
        </is>
      </c>
      <c r="AE1221" t="inlineStr"/>
      <c r="AF1221" t="inlineStr"/>
      <c r="AG1221" t="inlineStr"/>
      <c r="AH1221" t="inlineStr"/>
      <c r="AI1221" t="inlineStr"/>
      <c r="AJ1221" t="inlineStr">
        <is>
          <t>Pa</t>
        </is>
      </c>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is>
          <t>110</t>
        </is>
      </c>
      <c r="AY1221" t="inlineStr"/>
      <c r="AZ1221" t="inlineStr">
        <is>
          <t>x</t>
        </is>
      </c>
      <c r="BA1221" t="inlineStr">
        <is>
          <t>x</t>
        </is>
      </c>
      <c r="BB1221" t="inlineStr">
        <is>
          <t>n</t>
        </is>
      </c>
      <c r="BC1221" t="n">
        <v>0</v>
      </c>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c r="BR1221" t="inlineStr"/>
      <c r="BS1221" t="inlineStr"/>
      <c r="BT1221" t="inlineStr"/>
      <c r="BU1221" t="inlineStr"/>
      <c r="BV1221" t="inlineStr"/>
      <c r="BW1221" t="inlineStr"/>
      <c r="BX1221" t="inlineStr"/>
      <c r="BY1221" t="inlineStr"/>
      <c r="BZ1221" t="inlineStr"/>
      <c r="CA1221" t="inlineStr"/>
      <c r="CB1221" t="inlineStr"/>
      <c r="CC1221" t="inlineStr"/>
      <c r="CD1221" t="inlineStr"/>
      <c r="CE1221" t="inlineStr"/>
      <c r="CF1221" t="inlineStr"/>
      <c r="CG1221" t="inlineStr"/>
      <c r="CH1221" t="inlineStr"/>
      <c r="CI1221" t="inlineStr"/>
      <c r="CJ1221" t="inlineStr"/>
      <c r="CK1221" t="inlineStr"/>
      <c r="CL1221" t="inlineStr"/>
      <c r="CM1221" t="inlineStr"/>
      <c r="CN1221" t="inlineStr"/>
      <c r="CO1221" t="inlineStr"/>
      <c r="CP1221" t="inlineStr"/>
      <c r="CQ1221" t="inlineStr"/>
      <c r="CR1221" t="inlineStr"/>
      <c r="CS1221" t="inlineStr"/>
      <c r="CT1221" t="inlineStr"/>
      <c r="CU1221" t="inlineStr"/>
    </row>
    <row r="1222">
      <c r="A1222" t="b">
        <v>1</v>
      </c>
      <c r="B1222" t="n">
        <v>1120</v>
      </c>
      <c r="C1222" t="inlineStr">
        <is>
          <t>L-1536-167648225</t>
        </is>
      </c>
      <c r="D1222" t="inlineStr">
        <is>
          <t>999174746</t>
        </is>
      </c>
      <c r="E1222" t="inlineStr">
        <is>
          <t>Aal</t>
        </is>
      </c>
      <c r="F1222" t="inlineStr">
        <is>
          <t>https://portal.dnb.de/opac.htm?method=simpleSearch&amp;cqlMode=true&amp;query=idn%3D999174746</t>
        </is>
      </c>
      <c r="G1222" t="inlineStr">
        <is>
          <t>III 104, 32 i</t>
        </is>
      </c>
      <c r="H1222" t="inlineStr">
        <is>
          <t>III 104, 32 i</t>
        </is>
      </c>
      <c r="I1222" t="inlineStr"/>
      <c r="J1222" t="inlineStr"/>
      <c r="K1222" t="inlineStr">
        <is>
          <t>bis 25 cm</t>
        </is>
      </c>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is>
          <t>HPg</t>
        </is>
      </c>
      <c r="AB1222" t="inlineStr"/>
      <c r="AC1222" t="inlineStr"/>
      <c r="AD1222" t="inlineStr">
        <is>
          <t>h/E</t>
        </is>
      </c>
      <c r="AE1222" t="inlineStr"/>
      <c r="AF1222" t="inlineStr"/>
      <c r="AG1222" t="inlineStr"/>
      <c r="AH1222" t="inlineStr"/>
      <c r="AI1222" t="inlineStr"/>
      <c r="AJ1222" t="inlineStr">
        <is>
          <t>Pa</t>
        </is>
      </c>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is>
          <t>110</t>
        </is>
      </c>
      <c r="AY1222" t="inlineStr"/>
      <c r="AZ1222" t="inlineStr">
        <is>
          <t>x</t>
        </is>
      </c>
      <c r="BA1222" t="inlineStr">
        <is>
          <t>x</t>
        </is>
      </c>
      <c r="BB1222" t="inlineStr">
        <is>
          <t>n</t>
        </is>
      </c>
      <c r="BC1222" t="n">
        <v>0</v>
      </c>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c r="BS1222" t="inlineStr"/>
      <c r="BT1222" t="inlineStr"/>
      <c r="BU1222" t="inlineStr"/>
      <c r="BV1222" t="inlineStr"/>
      <c r="BW1222" t="inlineStr"/>
      <c r="BX1222" t="inlineStr"/>
      <c r="BY1222" t="inlineStr"/>
      <c r="BZ1222" t="inlineStr"/>
      <c r="CA1222" t="inlineStr"/>
      <c r="CB1222" t="inlineStr"/>
      <c r="CC1222" t="inlineStr"/>
      <c r="CD1222" t="inlineStr"/>
      <c r="CE1222" t="inlineStr"/>
      <c r="CF1222" t="inlineStr"/>
      <c r="CG1222" t="inlineStr"/>
      <c r="CH1222" t="inlineStr"/>
      <c r="CI1222" t="inlineStr"/>
      <c r="CJ1222" t="inlineStr"/>
      <c r="CK1222" t="inlineStr"/>
      <c r="CL1222" t="inlineStr"/>
      <c r="CM1222" t="inlineStr"/>
      <c r="CN1222" t="inlineStr"/>
      <c r="CO1222" t="inlineStr"/>
      <c r="CP1222" t="inlineStr"/>
      <c r="CQ1222" t="inlineStr"/>
      <c r="CR1222" t="inlineStr"/>
      <c r="CS1222" t="inlineStr"/>
      <c r="CT1222" t="inlineStr"/>
      <c r="CU1222" t="inlineStr"/>
    </row>
    <row r="1223">
      <c r="A1223" t="b">
        <v>1</v>
      </c>
      <c r="B1223" t="n">
        <v>1121</v>
      </c>
      <c r="C1223" t="inlineStr">
        <is>
          <t>L-1537-164064397</t>
        </is>
      </c>
      <c r="D1223" t="inlineStr">
        <is>
          <t>997502614</t>
        </is>
      </c>
      <c r="E1223" t="inlineStr">
        <is>
          <t>Aal</t>
        </is>
      </c>
      <c r="F1223" t="inlineStr">
        <is>
          <t>https://portal.dnb.de/opac.htm?method=simpleSearch&amp;cqlMode=true&amp;query=idn%3D997502614</t>
        </is>
      </c>
      <c r="G1223" t="inlineStr">
        <is>
          <t>III 104, 32 k</t>
        </is>
      </c>
      <c r="H1223" t="inlineStr">
        <is>
          <t>III 104, 32 k</t>
        </is>
      </c>
      <c r="I1223" t="inlineStr"/>
      <c r="J1223" t="inlineStr"/>
      <c r="K1223" t="inlineStr">
        <is>
          <t>bis 25 cm</t>
        </is>
      </c>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is>
          <t>HPg</t>
        </is>
      </c>
      <c r="AB1223" t="inlineStr"/>
      <c r="AC1223" t="inlineStr"/>
      <c r="AD1223" t="inlineStr">
        <is>
          <t>h/E</t>
        </is>
      </c>
      <c r="AE1223" t="inlineStr"/>
      <c r="AF1223" t="inlineStr"/>
      <c r="AG1223" t="inlineStr"/>
      <c r="AH1223" t="inlineStr"/>
      <c r="AI1223" t="inlineStr"/>
      <c r="AJ1223" t="inlineStr">
        <is>
          <t>Pa</t>
        </is>
      </c>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is>
          <t>110</t>
        </is>
      </c>
      <c r="AY1223" t="inlineStr"/>
      <c r="AZ1223" t="inlineStr">
        <is>
          <t>x</t>
        </is>
      </c>
      <c r="BA1223" t="inlineStr">
        <is>
          <t>x</t>
        </is>
      </c>
      <c r="BB1223" t="inlineStr">
        <is>
          <t>n</t>
        </is>
      </c>
      <c r="BC1223" t="n">
        <v>0</v>
      </c>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c r="BS1223" t="inlineStr"/>
      <c r="BT1223" t="inlineStr"/>
      <c r="BU1223" t="inlineStr"/>
      <c r="BV1223" t="inlineStr"/>
      <c r="BW1223" t="inlineStr"/>
      <c r="BX1223" t="inlineStr"/>
      <c r="BY1223" t="inlineStr"/>
      <c r="BZ1223" t="inlineStr"/>
      <c r="CA1223" t="inlineStr"/>
      <c r="CB1223" t="inlineStr"/>
      <c r="CC1223" t="inlineStr"/>
      <c r="CD1223" t="inlineStr"/>
      <c r="CE1223" t="inlineStr"/>
      <c r="CF1223" t="inlineStr"/>
      <c r="CG1223" t="inlineStr"/>
      <c r="CH1223" t="inlineStr"/>
      <c r="CI1223" t="inlineStr"/>
      <c r="CJ1223" t="inlineStr"/>
      <c r="CK1223" t="inlineStr"/>
      <c r="CL1223" t="inlineStr"/>
      <c r="CM1223" t="inlineStr"/>
      <c r="CN1223" t="inlineStr"/>
      <c r="CO1223" t="inlineStr"/>
      <c r="CP1223" t="inlineStr"/>
      <c r="CQ1223" t="inlineStr"/>
      <c r="CR1223" t="inlineStr"/>
      <c r="CS1223" t="inlineStr"/>
      <c r="CT1223" t="inlineStr"/>
      <c r="CU1223" t="inlineStr"/>
    </row>
    <row r="1224">
      <c r="A1224" t="b">
        <v>1</v>
      </c>
      <c r="B1224" t="n">
        <v>1122</v>
      </c>
      <c r="C1224" t="inlineStr">
        <is>
          <t>L-1530-167110020</t>
        </is>
      </c>
      <c r="D1224" t="inlineStr">
        <is>
          <t>998886769</t>
        </is>
      </c>
      <c r="E1224" t="inlineStr">
        <is>
          <t>Aal</t>
        </is>
      </c>
      <c r="F1224" t="inlineStr">
        <is>
          <t>https://portal.dnb.de/opac.htm?method=simpleSearch&amp;cqlMode=true&amp;query=idn%3D998886769</t>
        </is>
      </c>
      <c r="G1224" t="inlineStr">
        <is>
          <t>III 104, 32 m</t>
        </is>
      </c>
      <c r="H1224" t="inlineStr">
        <is>
          <t>III 104, 32 m</t>
        </is>
      </c>
      <c r="I1224" t="inlineStr"/>
      <c r="J1224" t="inlineStr"/>
      <c r="K1224" t="inlineStr">
        <is>
          <t>bis 25 cm</t>
        </is>
      </c>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is>
          <t>HPg</t>
        </is>
      </c>
      <c r="AB1224" t="inlineStr"/>
      <c r="AC1224" t="inlineStr">
        <is>
          <t>x</t>
        </is>
      </c>
      <c r="AD1224" t="inlineStr">
        <is>
          <t>h/E</t>
        </is>
      </c>
      <c r="AE1224" t="inlineStr"/>
      <c r="AF1224" t="inlineStr"/>
      <c r="AG1224" t="inlineStr"/>
      <c r="AH1224" t="inlineStr"/>
      <c r="AI1224" t="inlineStr"/>
      <c r="AJ1224" t="inlineStr">
        <is>
          <t>Pa</t>
        </is>
      </c>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is>
          <t>110</t>
        </is>
      </c>
      <c r="AY1224" t="inlineStr"/>
      <c r="AZ1224" t="inlineStr"/>
      <c r="BA1224" t="inlineStr"/>
      <c r="BB1224" t="inlineStr">
        <is>
          <t>n</t>
        </is>
      </c>
      <c r="BC1224" t="n">
        <v>0</v>
      </c>
      <c r="BD1224" t="inlineStr"/>
      <c r="BE1224" t="inlineStr"/>
      <c r="BF1224" t="inlineStr"/>
      <c r="BG1224" t="inlineStr"/>
      <c r="BH1224" t="inlineStr"/>
      <c r="BI1224" t="inlineStr"/>
      <c r="BJ1224" t="inlineStr"/>
      <c r="BK1224" t="inlineStr">
        <is>
          <t>mit 6 weiteren HPg in einer Kassette, Makulatur der Deckel des Originaleinbandes beiliegend</t>
        </is>
      </c>
      <c r="BL1224" t="inlineStr"/>
      <c r="BM1224" t="inlineStr"/>
      <c r="BN1224" t="inlineStr"/>
      <c r="BO1224" t="inlineStr"/>
      <c r="BP1224" t="inlineStr"/>
      <c r="BQ1224" t="inlineStr"/>
      <c r="BR1224" t="inlineStr"/>
      <c r="BS1224" t="inlineStr"/>
      <c r="BT1224" t="inlineStr"/>
      <c r="BU1224" t="inlineStr"/>
      <c r="BV1224" t="inlineStr"/>
      <c r="BW1224" t="inlineStr"/>
      <c r="BX1224" t="inlineStr"/>
      <c r="BY1224" t="inlineStr"/>
      <c r="BZ1224" t="inlineStr"/>
      <c r="CA1224" t="inlineStr"/>
      <c r="CB1224" t="inlineStr"/>
      <c r="CC1224" t="inlineStr"/>
      <c r="CD1224" t="inlineStr"/>
      <c r="CE1224" t="inlineStr"/>
      <c r="CF1224" t="inlineStr"/>
      <c r="CG1224" t="inlineStr"/>
      <c r="CH1224" t="inlineStr"/>
      <c r="CI1224" t="inlineStr"/>
      <c r="CJ1224" t="inlineStr"/>
      <c r="CK1224" t="inlineStr"/>
      <c r="CL1224" t="inlineStr"/>
      <c r="CM1224" t="inlineStr"/>
      <c r="CN1224" t="inlineStr"/>
      <c r="CO1224" t="inlineStr"/>
      <c r="CP1224" t="inlineStr"/>
      <c r="CQ1224" t="inlineStr"/>
      <c r="CR1224" t="inlineStr"/>
      <c r="CS1224" t="inlineStr"/>
      <c r="CT1224" t="inlineStr"/>
      <c r="CU1224" t="inlineStr"/>
    </row>
    <row r="1225">
      <c r="A1225" t="b">
        <v>0</v>
      </c>
      <c r="B1225" t="n">
        <v>1123</v>
      </c>
      <c r="C1225" t="inlineStr">
        <is>
          <t>L-1532-156356422</t>
        </is>
      </c>
      <c r="D1225" t="inlineStr">
        <is>
          <t>994516029</t>
        </is>
      </c>
      <c r="E1225" t="inlineStr"/>
      <c r="F1225" t="inlineStr">
        <is>
          <t>https://portal.dnb.de/opac.htm?method=simpleSearch&amp;cqlMode=true&amp;query=idn%3D994516029</t>
        </is>
      </c>
      <c r="G1225" t="inlineStr">
        <is>
          <t>III 104, 32/a</t>
        </is>
      </c>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n">
        <v>0</v>
      </c>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c r="BS1225" t="inlineStr"/>
      <c r="BT1225" t="inlineStr"/>
      <c r="BU1225" t="inlineStr"/>
      <c r="BV1225" t="inlineStr"/>
      <c r="BW1225" t="inlineStr"/>
      <c r="BX1225" t="inlineStr"/>
      <c r="BY1225" t="inlineStr"/>
      <c r="BZ1225" t="inlineStr"/>
      <c r="CA1225" t="inlineStr"/>
      <c r="CB1225" t="inlineStr"/>
      <c r="CC1225" t="inlineStr"/>
      <c r="CD1225" t="inlineStr"/>
      <c r="CE1225" t="inlineStr"/>
      <c r="CF1225" t="inlineStr"/>
      <c r="CG1225" t="inlineStr"/>
      <c r="CH1225" t="inlineStr"/>
      <c r="CI1225" t="inlineStr"/>
      <c r="CJ1225" t="inlineStr"/>
      <c r="CK1225" t="inlineStr"/>
      <c r="CL1225" t="inlineStr"/>
      <c r="CM1225" t="inlineStr"/>
      <c r="CN1225" t="inlineStr"/>
      <c r="CO1225" t="inlineStr"/>
      <c r="CP1225" t="inlineStr"/>
      <c r="CQ1225" t="inlineStr"/>
      <c r="CR1225" t="inlineStr"/>
      <c r="CS1225" t="inlineStr"/>
      <c r="CT1225" t="inlineStr"/>
      <c r="CU1225" t="inlineStr"/>
    </row>
    <row r="1226">
      <c r="A1226" t="b">
        <v>1</v>
      </c>
      <c r="B1226" t="n">
        <v>1058</v>
      </c>
      <c r="C1226" t="inlineStr">
        <is>
          <t>L-1543-315488204</t>
        </is>
      </c>
      <c r="D1226" t="inlineStr">
        <is>
          <t>1066957576</t>
        </is>
      </c>
      <c r="E1226" t="inlineStr">
        <is>
          <t>Aaf</t>
        </is>
      </c>
      <c r="F1226" t="inlineStr">
        <is>
          <t>https://portal.dnb.de/opac.htm?method=simpleSearch&amp;cqlMode=true&amp;query=idn%3D1066957576</t>
        </is>
      </c>
      <c r="G1226" t="inlineStr">
        <is>
          <t>III 104, 33</t>
        </is>
      </c>
      <c r="H1226" t="inlineStr">
        <is>
          <t>III 104, 33</t>
        </is>
      </c>
      <c r="I1226" t="inlineStr"/>
      <c r="J1226" t="inlineStr"/>
      <c r="K1226" t="inlineStr">
        <is>
          <t>bis 25 cm</t>
        </is>
      </c>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is>
          <t>x</t>
        </is>
      </c>
      <c r="AA1226" t="inlineStr">
        <is>
          <t>L</t>
        </is>
      </c>
      <c r="AB1226" t="inlineStr">
        <is>
          <t>x</t>
        </is>
      </c>
      <c r="AC1226" t="inlineStr"/>
      <c r="AD1226" t="inlineStr">
        <is>
          <t>h/E</t>
        </is>
      </c>
      <c r="AE1226" t="inlineStr"/>
      <c r="AF1226" t="inlineStr"/>
      <c r="AG1226" t="inlineStr"/>
      <c r="AH1226" t="inlineStr"/>
      <c r="AI1226" t="inlineStr"/>
      <c r="AJ1226" t="inlineStr">
        <is>
          <t>Pa</t>
        </is>
      </c>
      <c r="AK1226" t="inlineStr">
        <is>
          <t>x</t>
        </is>
      </c>
      <c r="AL1226" t="inlineStr"/>
      <c r="AM1226" t="inlineStr"/>
      <c r="AN1226" t="inlineStr"/>
      <c r="AO1226" t="inlineStr"/>
      <c r="AP1226" t="inlineStr"/>
      <c r="AQ1226" t="inlineStr"/>
      <c r="AR1226" t="inlineStr"/>
      <c r="AS1226" t="inlineStr"/>
      <c r="AT1226" t="inlineStr"/>
      <c r="AU1226" t="inlineStr"/>
      <c r="AV1226" t="inlineStr"/>
      <c r="AW1226" t="inlineStr"/>
      <c r="AX1226" t="inlineStr">
        <is>
          <t>80</t>
        </is>
      </c>
      <c r="AY1226" t="inlineStr"/>
      <c r="AZ1226" t="inlineStr"/>
      <c r="BA1226" t="inlineStr"/>
      <c r="BB1226" t="inlineStr">
        <is>
          <t>n</t>
        </is>
      </c>
      <c r="BC1226" t="n">
        <v>0</v>
      </c>
      <c r="BD1226" t="inlineStr"/>
      <c r="BE1226" t="inlineStr"/>
      <c r="BF1226" t="inlineStr"/>
      <c r="BG1226" t="inlineStr"/>
      <c r="BH1226" t="inlineStr"/>
      <c r="BI1226" t="inlineStr"/>
      <c r="BJ1226" t="inlineStr"/>
      <c r="BK1226" t="inlineStr"/>
      <c r="BL1226" t="inlineStr"/>
      <c r="BM1226" t="inlineStr">
        <is>
          <t>Buchschuh (hat Schließen)</t>
        </is>
      </c>
      <c r="BN1226" t="inlineStr"/>
      <c r="BO1226" t="inlineStr"/>
      <c r="BP1226" t="inlineStr"/>
      <c r="BQ1226" t="inlineStr"/>
      <c r="BR1226" t="inlineStr"/>
      <c r="BS1226" t="inlineStr"/>
      <c r="BT1226" t="inlineStr"/>
      <c r="BU1226" t="inlineStr"/>
      <c r="BV1226" t="inlineStr"/>
      <c r="BW1226" t="inlineStr"/>
      <c r="BX1226" t="inlineStr"/>
      <c r="BY1226" t="inlineStr"/>
      <c r="BZ1226" t="inlineStr"/>
      <c r="CA1226" t="inlineStr"/>
      <c r="CB1226" t="inlineStr"/>
      <c r="CC1226" t="inlineStr"/>
      <c r="CD1226" t="inlineStr"/>
      <c r="CE1226" t="inlineStr"/>
      <c r="CF1226" t="inlineStr"/>
      <c r="CG1226" t="inlineStr"/>
      <c r="CH1226" t="inlineStr"/>
      <c r="CI1226" t="inlineStr"/>
      <c r="CJ1226" t="inlineStr"/>
      <c r="CK1226" t="inlineStr"/>
      <c r="CL1226" t="inlineStr"/>
      <c r="CM1226" t="inlineStr"/>
      <c r="CN1226" t="inlineStr"/>
      <c r="CO1226" t="inlineStr"/>
      <c r="CP1226" t="inlineStr"/>
      <c r="CQ1226" t="inlineStr"/>
      <c r="CR1226" t="inlineStr"/>
      <c r="CS1226" t="inlineStr"/>
      <c r="CT1226" t="inlineStr"/>
      <c r="CU1226" t="inlineStr"/>
    </row>
    <row r="1227">
      <c r="A1227" t="b">
        <v>1</v>
      </c>
      <c r="B1227" t="n">
        <v>1059</v>
      </c>
      <c r="C1227" t="inlineStr">
        <is>
          <t>L-1545-315332085</t>
        </is>
      </c>
      <c r="D1227" t="inlineStr">
        <is>
          <t>1066874271</t>
        </is>
      </c>
      <c r="E1227" t="inlineStr">
        <is>
          <t>Aaf</t>
        </is>
      </c>
      <c r="F1227" t="inlineStr">
        <is>
          <t>https://portal.dnb.de/opac.htm?method=simpleSearch&amp;cqlMode=true&amp;query=idn%3D1066874271</t>
        </is>
      </c>
      <c r="G1227" t="inlineStr">
        <is>
          <t>III 104, 34</t>
        </is>
      </c>
      <c r="H1227" t="inlineStr">
        <is>
          <t>III 104, 34</t>
        </is>
      </c>
      <c r="I1227" t="inlineStr"/>
      <c r="J1227" t="inlineStr"/>
      <c r="K1227" t="inlineStr">
        <is>
          <t>bis 25 cm</t>
        </is>
      </c>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is>
          <t>Pg</t>
        </is>
      </c>
      <c r="AB1227" t="inlineStr"/>
      <c r="AC1227" t="inlineStr"/>
      <c r="AD1227" t="inlineStr">
        <is>
          <t>h</t>
        </is>
      </c>
      <c r="AE1227" t="inlineStr"/>
      <c r="AF1227" t="inlineStr"/>
      <c r="AG1227" t="inlineStr"/>
      <c r="AH1227" t="inlineStr"/>
      <c r="AI1227" t="inlineStr"/>
      <c r="AJ1227" t="inlineStr">
        <is>
          <t>Pa</t>
        </is>
      </c>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is>
          <t>110</t>
        </is>
      </c>
      <c r="AY1227" t="inlineStr"/>
      <c r="AZ1227" t="inlineStr"/>
      <c r="BA1227" t="inlineStr"/>
      <c r="BB1227" t="inlineStr">
        <is>
          <t>n</t>
        </is>
      </c>
      <c r="BC1227" t="n">
        <v>0</v>
      </c>
      <c r="BD1227" t="inlineStr"/>
      <c r="BE1227" t="inlineStr"/>
      <c r="BF1227" t="inlineStr"/>
      <c r="BG1227" t="inlineStr"/>
      <c r="BH1227" t="inlineStr"/>
      <c r="BI1227" t="inlineStr"/>
      <c r="BJ1227" t="inlineStr"/>
      <c r="BK1227" t="inlineStr"/>
      <c r="BL1227" t="inlineStr"/>
      <c r="BM1227" t="inlineStr">
        <is>
          <t>Box (sperrt)</t>
        </is>
      </c>
      <c r="BN1227" t="inlineStr"/>
      <c r="BO1227" t="inlineStr"/>
      <c r="BP1227" t="inlineStr"/>
      <c r="BQ1227" t="inlineStr"/>
      <c r="BR1227" t="inlineStr"/>
      <c r="BS1227" t="inlineStr"/>
      <c r="BT1227" t="inlineStr"/>
      <c r="BU1227" t="inlineStr"/>
      <c r="BV1227" t="inlineStr"/>
      <c r="BW1227" t="inlineStr"/>
      <c r="BX1227" t="inlineStr"/>
      <c r="BY1227" t="inlineStr"/>
      <c r="BZ1227" t="inlineStr"/>
      <c r="CA1227" t="inlineStr"/>
      <c r="CB1227" t="inlineStr"/>
      <c r="CC1227" t="inlineStr"/>
      <c r="CD1227" t="inlineStr"/>
      <c r="CE1227" t="inlineStr"/>
      <c r="CF1227" t="inlineStr"/>
      <c r="CG1227" t="inlineStr"/>
      <c r="CH1227" t="inlineStr"/>
      <c r="CI1227" t="inlineStr"/>
      <c r="CJ1227" t="inlineStr"/>
      <c r="CK1227" t="inlineStr"/>
      <c r="CL1227" t="inlineStr"/>
      <c r="CM1227" t="inlineStr"/>
      <c r="CN1227" t="inlineStr"/>
      <c r="CO1227" t="inlineStr"/>
      <c r="CP1227" t="inlineStr"/>
      <c r="CQ1227" t="inlineStr"/>
      <c r="CR1227" t="inlineStr"/>
      <c r="CS1227" t="inlineStr"/>
      <c r="CT1227" t="inlineStr"/>
      <c r="CU1227" t="inlineStr"/>
    </row>
    <row r="1228">
      <c r="A1228" t="b">
        <v>1</v>
      </c>
      <c r="B1228" t="n">
        <v>1124</v>
      </c>
      <c r="C1228" t="inlineStr">
        <is>
          <t>L-1546-167638696</t>
        </is>
      </c>
      <c r="D1228" t="inlineStr">
        <is>
          <t>999165380</t>
        </is>
      </c>
      <c r="E1228" t="inlineStr">
        <is>
          <t>Aal</t>
        </is>
      </c>
      <c r="F1228" t="inlineStr">
        <is>
          <t>https://portal.dnb.de/opac.htm?method=simpleSearch&amp;cqlMode=true&amp;query=idn%3D999165380</t>
        </is>
      </c>
      <c r="G1228" t="inlineStr">
        <is>
          <t>III 104, 34 a</t>
        </is>
      </c>
      <c r="H1228" t="inlineStr">
        <is>
          <t>III 104, 34a</t>
        </is>
      </c>
      <c r="I1228" t="inlineStr"/>
      <c r="J1228" t="inlineStr"/>
      <c r="K1228" t="inlineStr">
        <is>
          <t>bis 25 cm</t>
        </is>
      </c>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is>
          <t>HPg</t>
        </is>
      </c>
      <c r="AB1228" t="inlineStr"/>
      <c r="AC1228" t="inlineStr"/>
      <c r="AD1228" t="inlineStr">
        <is>
          <t>h/E</t>
        </is>
      </c>
      <c r="AE1228" t="inlineStr"/>
      <c r="AF1228" t="inlineStr"/>
      <c r="AG1228" t="inlineStr"/>
      <c r="AH1228" t="inlineStr"/>
      <c r="AI1228" t="inlineStr"/>
      <c r="AJ1228" t="inlineStr">
        <is>
          <t>Pa</t>
        </is>
      </c>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is>
          <t>110</t>
        </is>
      </c>
      <c r="AY1228" t="inlineStr"/>
      <c r="AZ1228" t="inlineStr"/>
      <c r="BA1228" t="inlineStr"/>
      <c r="BB1228" t="inlineStr">
        <is>
          <t>n</t>
        </is>
      </c>
      <c r="BC1228" t="n">
        <v>0</v>
      </c>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c r="BS1228" t="inlineStr"/>
      <c r="BT1228" t="inlineStr"/>
      <c r="BU1228" t="inlineStr"/>
      <c r="BV1228" t="inlineStr"/>
      <c r="BW1228" t="inlineStr"/>
      <c r="BX1228" t="inlineStr"/>
      <c r="BY1228" t="inlineStr"/>
      <c r="BZ1228" t="inlineStr"/>
      <c r="CA1228" t="inlineStr"/>
      <c r="CB1228" t="inlineStr"/>
      <c r="CC1228" t="inlineStr"/>
      <c r="CD1228" t="inlineStr"/>
      <c r="CE1228" t="inlineStr"/>
      <c r="CF1228" t="inlineStr"/>
      <c r="CG1228" t="inlineStr"/>
      <c r="CH1228" t="inlineStr"/>
      <c r="CI1228" t="inlineStr"/>
      <c r="CJ1228" t="inlineStr"/>
      <c r="CK1228" t="inlineStr"/>
      <c r="CL1228" t="inlineStr"/>
      <c r="CM1228" t="inlineStr"/>
      <c r="CN1228" t="inlineStr"/>
      <c r="CO1228" t="inlineStr"/>
      <c r="CP1228" t="inlineStr"/>
      <c r="CQ1228" t="inlineStr"/>
      <c r="CR1228" t="inlineStr"/>
      <c r="CS1228" t="inlineStr"/>
      <c r="CT1228" t="inlineStr"/>
      <c r="CU1228" t="inlineStr"/>
    </row>
    <row r="1229">
      <c r="A1229" t="b">
        <v>1</v>
      </c>
      <c r="B1229" t="n">
        <v>1125</v>
      </c>
      <c r="C1229" t="inlineStr">
        <is>
          <t>L-1546-16763013X</t>
        </is>
      </c>
      <c r="D1229" t="inlineStr">
        <is>
          <t>999156691</t>
        </is>
      </c>
      <c r="E1229" t="inlineStr">
        <is>
          <t>Aal</t>
        </is>
      </c>
      <c r="F1229" t="inlineStr">
        <is>
          <t>https://portal.dnb.de/opac.htm?method=simpleSearch&amp;cqlMode=true&amp;query=idn%3D999156691</t>
        </is>
      </c>
      <c r="G1229" t="inlineStr">
        <is>
          <t>III 104, 34 b</t>
        </is>
      </c>
      <c r="H1229" t="inlineStr">
        <is>
          <t>III 104, 34b</t>
        </is>
      </c>
      <c r="I1229" t="inlineStr"/>
      <c r="J1229" t="inlineStr"/>
      <c r="K1229" t="inlineStr">
        <is>
          <t>bis 25 cm</t>
        </is>
      </c>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is>
          <t>HPg</t>
        </is>
      </c>
      <c r="AB1229" t="inlineStr"/>
      <c r="AC1229" t="inlineStr"/>
      <c r="AD1229" t="inlineStr">
        <is>
          <t>h/E</t>
        </is>
      </c>
      <c r="AE1229" t="inlineStr"/>
      <c r="AF1229" t="inlineStr"/>
      <c r="AG1229" t="inlineStr"/>
      <c r="AH1229" t="inlineStr"/>
      <c r="AI1229" t="inlineStr"/>
      <c r="AJ1229" t="inlineStr">
        <is>
          <t>Pa</t>
        </is>
      </c>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is>
          <t>110</t>
        </is>
      </c>
      <c r="AY1229" t="inlineStr"/>
      <c r="AZ1229" t="inlineStr">
        <is>
          <t>x</t>
        </is>
      </c>
      <c r="BA1229" t="inlineStr">
        <is>
          <t>x</t>
        </is>
      </c>
      <c r="BB1229" t="inlineStr">
        <is>
          <t>n</t>
        </is>
      </c>
      <c r="BC1229" t="n">
        <v>0</v>
      </c>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c r="BS1229" t="inlineStr"/>
      <c r="BT1229" t="inlineStr"/>
      <c r="BU1229" t="inlineStr"/>
      <c r="BV1229" t="inlineStr"/>
      <c r="BW1229" t="inlineStr"/>
      <c r="BX1229" t="inlineStr"/>
      <c r="BY1229" t="inlineStr"/>
      <c r="BZ1229" t="inlineStr"/>
      <c r="CA1229" t="inlineStr"/>
      <c r="CB1229" t="inlineStr"/>
      <c r="CC1229" t="inlineStr"/>
      <c r="CD1229" t="inlineStr"/>
      <c r="CE1229" t="inlineStr"/>
      <c r="CF1229" t="inlineStr"/>
      <c r="CG1229" t="inlineStr"/>
      <c r="CH1229" t="inlineStr"/>
      <c r="CI1229" t="inlineStr"/>
      <c r="CJ1229" t="inlineStr"/>
      <c r="CK1229" t="inlineStr"/>
      <c r="CL1229" t="inlineStr"/>
      <c r="CM1229" t="inlineStr"/>
      <c r="CN1229" t="inlineStr"/>
      <c r="CO1229" t="inlineStr"/>
      <c r="CP1229" t="inlineStr"/>
      <c r="CQ1229" t="inlineStr"/>
      <c r="CR1229" t="inlineStr"/>
      <c r="CS1229" t="inlineStr"/>
      <c r="CT1229" t="inlineStr"/>
      <c r="CU1229" t="inlineStr"/>
    </row>
    <row r="1230">
      <c r="A1230" t="b">
        <v>1</v>
      </c>
      <c r="B1230" t="n">
        <v>1060</v>
      </c>
      <c r="C1230" t="inlineStr">
        <is>
          <t>L-1535-315492155</t>
        </is>
      </c>
      <c r="D1230" t="inlineStr">
        <is>
          <t>1066961751</t>
        </is>
      </c>
      <c r="E1230" t="inlineStr">
        <is>
          <t>Aaf</t>
        </is>
      </c>
      <c r="F1230" t="inlineStr">
        <is>
          <t>https://portal.dnb.de/opac.htm?method=simpleSearch&amp;cqlMode=true&amp;query=idn%3D1066961751</t>
        </is>
      </c>
      <c r="G1230" t="inlineStr">
        <is>
          <t>III 104, 35</t>
        </is>
      </c>
      <c r="H1230" t="inlineStr">
        <is>
          <t>III 104, 35</t>
        </is>
      </c>
      <c r="I1230" t="inlineStr"/>
      <c r="J1230" t="inlineStr"/>
      <c r="K1230" t="inlineStr">
        <is>
          <t>bis 25 cm</t>
        </is>
      </c>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is>
          <t>x</t>
        </is>
      </c>
      <c r="AA1230" t="inlineStr">
        <is>
          <t>HPg</t>
        </is>
      </c>
      <c r="AB1230" t="inlineStr"/>
      <c r="AC1230" t="inlineStr"/>
      <c r="AD1230" t="inlineStr">
        <is>
          <t>h/E</t>
        </is>
      </c>
      <c r="AE1230" t="inlineStr"/>
      <c r="AF1230" t="inlineStr"/>
      <c r="AG1230" t="inlineStr"/>
      <c r="AH1230" t="inlineStr"/>
      <c r="AI1230" t="inlineStr"/>
      <c r="AJ1230" t="inlineStr">
        <is>
          <t>Pa</t>
        </is>
      </c>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is>
          <t>110</t>
        </is>
      </c>
      <c r="AY1230" t="inlineStr"/>
      <c r="AZ1230" t="inlineStr"/>
      <c r="BA1230" t="inlineStr"/>
      <c r="BB1230" t="inlineStr">
        <is>
          <t>n</t>
        </is>
      </c>
      <c r="BC1230" t="n">
        <v>0</v>
      </c>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c r="BS1230" t="inlineStr"/>
      <c r="BT1230" t="inlineStr"/>
      <c r="BU1230" t="inlineStr"/>
      <c r="BV1230" t="inlineStr"/>
      <c r="BW1230" t="inlineStr"/>
      <c r="BX1230" t="inlineStr"/>
      <c r="BY1230" t="inlineStr"/>
      <c r="BZ1230" t="inlineStr"/>
      <c r="CA1230" t="inlineStr"/>
      <c r="CB1230" t="inlineStr"/>
      <c r="CC1230" t="inlineStr"/>
      <c r="CD1230" t="inlineStr"/>
      <c r="CE1230" t="inlineStr"/>
      <c r="CF1230" t="inlineStr"/>
      <c r="CG1230" t="inlineStr"/>
      <c r="CH1230" t="inlineStr"/>
      <c r="CI1230" t="inlineStr"/>
      <c r="CJ1230" t="inlineStr"/>
      <c r="CK1230" t="inlineStr"/>
      <c r="CL1230" t="inlineStr"/>
      <c r="CM1230" t="inlineStr"/>
      <c r="CN1230" t="inlineStr"/>
      <c r="CO1230" t="inlineStr"/>
      <c r="CP1230" t="inlineStr"/>
      <c r="CQ1230" t="inlineStr"/>
      <c r="CR1230" t="inlineStr"/>
      <c r="CS1230" t="inlineStr"/>
      <c r="CT1230" t="inlineStr"/>
      <c r="CU1230" t="inlineStr"/>
    </row>
    <row r="1231">
      <c r="A1231" t="b">
        <v>1</v>
      </c>
      <c r="B1231" t="n">
        <v>1126</v>
      </c>
      <c r="C1231" t="inlineStr">
        <is>
          <t>L-1530-167206249</t>
        </is>
      </c>
      <c r="D1231" t="inlineStr">
        <is>
          <t>998922110</t>
        </is>
      </c>
      <c r="E1231" t="inlineStr">
        <is>
          <t>Aal</t>
        </is>
      </c>
      <c r="F1231" t="inlineStr">
        <is>
          <t>https://portal.dnb.de/opac.htm?method=simpleSearch&amp;cqlMode=true&amp;query=idn%3D998922110</t>
        </is>
      </c>
      <c r="G1231" t="inlineStr">
        <is>
          <t>III 104, 35 a</t>
        </is>
      </c>
      <c r="H1231" t="inlineStr">
        <is>
          <t>III 104, 35a</t>
        </is>
      </c>
      <c r="I1231" t="inlineStr"/>
      <c r="J1231" t="inlineStr"/>
      <c r="K1231" t="inlineStr">
        <is>
          <t>bis 25 cm</t>
        </is>
      </c>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is>
          <t>HPg</t>
        </is>
      </c>
      <c r="AB1231" t="inlineStr"/>
      <c r="AC1231" t="inlineStr">
        <is>
          <t>x</t>
        </is>
      </c>
      <c r="AD1231" t="inlineStr">
        <is>
          <t>h/E</t>
        </is>
      </c>
      <c r="AE1231" t="inlineStr"/>
      <c r="AF1231" t="inlineStr"/>
      <c r="AG1231" t="inlineStr"/>
      <c r="AH1231" t="inlineStr"/>
      <c r="AI1231" t="inlineStr"/>
      <c r="AJ1231" t="inlineStr">
        <is>
          <t>Pa</t>
        </is>
      </c>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is>
          <t>110</t>
        </is>
      </c>
      <c r="AY1231" t="inlineStr"/>
      <c r="AZ1231" t="inlineStr"/>
      <c r="BA1231" t="inlineStr"/>
      <c r="BB1231" t="inlineStr">
        <is>
          <t>n</t>
        </is>
      </c>
      <c r="BC1231" t="n">
        <v>0</v>
      </c>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c r="BS1231" t="inlineStr"/>
      <c r="BT1231" t="inlineStr"/>
      <c r="BU1231" t="inlineStr"/>
      <c r="BV1231" t="inlineStr"/>
      <c r="BW1231" t="inlineStr"/>
      <c r="BX1231" t="inlineStr"/>
      <c r="BY1231" t="inlineStr"/>
      <c r="BZ1231" t="inlineStr"/>
      <c r="CA1231" t="inlineStr"/>
      <c r="CB1231" t="inlineStr"/>
      <c r="CC1231" t="inlineStr"/>
      <c r="CD1231" t="inlineStr"/>
      <c r="CE1231" t="inlineStr"/>
      <c r="CF1231" t="inlineStr"/>
      <c r="CG1231" t="inlineStr"/>
      <c r="CH1231" t="inlineStr"/>
      <c r="CI1231" t="inlineStr"/>
      <c r="CJ1231" t="inlineStr"/>
      <c r="CK1231" t="inlineStr"/>
      <c r="CL1231" t="inlineStr"/>
      <c r="CM1231" t="inlineStr"/>
      <c r="CN1231" t="inlineStr"/>
      <c r="CO1231" t="inlineStr"/>
      <c r="CP1231" t="inlineStr"/>
      <c r="CQ1231" t="inlineStr"/>
      <c r="CR1231" t="inlineStr"/>
      <c r="CS1231" t="inlineStr"/>
      <c r="CT1231" t="inlineStr"/>
      <c r="CU1231" t="inlineStr"/>
    </row>
    <row r="1232">
      <c r="A1232" t="b">
        <v>1</v>
      </c>
      <c r="B1232" t="n">
        <v>1061</v>
      </c>
      <c r="C1232" t="inlineStr">
        <is>
          <t>L-1548-315487852</t>
        </is>
      </c>
      <c r="D1232" t="inlineStr">
        <is>
          <t>1066957223</t>
        </is>
      </c>
      <c r="E1232" t="inlineStr">
        <is>
          <t>Aaf</t>
        </is>
      </c>
      <c r="F1232" t="inlineStr">
        <is>
          <t>https://portal.dnb.de/opac.htm?method=simpleSearch&amp;cqlMode=true&amp;query=idn%3D1066957223</t>
        </is>
      </c>
      <c r="G1232" t="inlineStr">
        <is>
          <t>III 104, 36</t>
        </is>
      </c>
      <c r="H1232" t="inlineStr">
        <is>
          <t>III 104, 36</t>
        </is>
      </c>
      <c r="I1232" t="inlineStr"/>
      <c r="J1232" t="inlineStr"/>
      <c r="K1232" t="inlineStr">
        <is>
          <t>bis 25 cm</t>
        </is>
      </c>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is>
          <t>x</t>
        </is>
      </c>
      <c r="AA1232" t="inlineStr">
        <is>
          <t>G</t>
        </is>
      </c>
      <c r="AB1232" t="inlineStr">
        <is>
          <t>x</t>
        </is>
      </c>
      <c r="AC1232" t="inlineStr"/>
      <c r="AD1232" t="inlineStr">
        <is>
          <t>h/E</t>
        </is>
      </c>
      <c r="AE1232" t="inlineStr"/>
      <c r="AF1232" t="inlineStr"/>
      <c r="AG1232" t="inlineStr"/>
      <c r="AH1232" t="inlineStr"/>
      <c r="AI1232" t="inlineStr"/>
      <c r="AJ1232" t="inlineStr">
        <is>
          <t>Pa</t>
        </is>
      </c>
      <c r="AK1232" t="inlineStr"/>
      <c r="AL1232" t="inlineStr"/>
      <c r="AM1232" t="inlineStr"/>
      <c r="AN1232" t="inlineStr"/>
      <c r="AO1232" t="inlineStr"/>
      <c r="AP1232" t="inlineStr"/>
      <c r="AQ1232" t="inlineStr"/>
      <c r="AR1232" t="inlineStr"/>
      <c r="AS1232" t="inlineStr"/>
      <c r="AT1232" t="inlineStr"/>
      <c r="AU1232" t="inlineStr"/>
      <c r="AV1232" t="n">
        <v>2</v>
      </c>
      <c r="AW1232" t="inlineStr"/>
      <c r="AX1232" t="inlineStr">
        <is>
          <t>110</t>
        </is>
      </c>
      <c r="AY1232" t="inlineStr"/>
      <c r="AZ1232" t="inlineStr"/>
      <c r="BA1232" t="inlineStr"/>
      <c r="BB1232" t="inlineStr">
        <is>
          <t>n</t>
        </is>
      </c>
      <c r="BC1232" t="n">
        <v>0</v>
      </c>
      <c r="BD1232" t="inlineStr"/>
      <c r="BE1232" t="inlineStr"/>
      <c r="BF1232" t="inlineStr"/>
      <c r="BG1232" t="inlineStr"/>
      <c r="BH1232" t="inlineStr"/>
      <c r="BI1232" t="inlineStr"/>
      <c r="BJ1232" t="inlineStr"/>
      <c r="BK1232" t="inlineStr"/>
      <c r="BL1232" t="inlineStr">
        <is>
          <t>x 110</t>
        </is>
      </c>
      <c r="BM1232" t="inlineStr"/>
      <c r="BN1232" t="inlineStr"/>
      <c r="BO1232" t="inlineStr"/>
      <c r="BP1232" t="inlineStr"/>
      <c r="BQ1232" t="inlineStr"/>
      <c r="BR1232" t="inlineStr"/>
      <c r="BS1232" t="inlineStr"/>
      <c r="BT1232" t="inlineStr"/>
      <c r="BU1232" t="inlineStr"/>
      <c r="BV1232" t="inlineStr"/>
      <c r="BW1232" t="inlineStr"/>
      <c r="BX1232" t="inlineStr"/>
      <c r="BY1232" t="inlineStr"/>
      <c r="BZ1232" t="inlineStr"/>
      <c r="CA1232" t="inlineStr"/>
      <c r="CB1232" t="inlineStr"/>
      <c r="CC1232" t="inlineStr"/>
      <c r="CD1232" t="inlineStr"/>
      <c r="CE1232" t="inlineStr"/>
      <c r="CF1232" t="inlineStr"/>
      <c r="CG1232" t="inlineStr"/>
      <c r="CH1232" t="inlineStr"/>
      <c r="CI1232" t="inlineStr"/>
      <c r="CJ1232" t="inlineStr"/>
      <c r="CK1232" t="inlineStr"/>
      <c r="CL1232" t="inlineStr"/>
      <c r="CM1232" t="inlineStr"/>
      <c r="CN1232" t="inlineStr"/>
      <c r="CO1232" t="inlineStr"/>
      <c r="CP1232" t="inlineStr"/>
      <c r="CQ1232" t="inlineStr"/>
      <c r="CR1232" t="inlineStr"/>
      <c r="CS1232" t="inlineStr"/>
      <c r="CT1232" t="inlineStr"/>
      <c r="CU1232" t="inlineStr"/>
    </row>
    <row r="1233">
      <c r="A1233" t="b">
        <v>1</v>
      </c>
      <c r="B1233" t="n">
        <v>1062</v>
      </c>
      <c r="C1233" t="inlineStr">
        <is>
          <t>L-1522-315489073</t>
        </is>
      </c>
      <c r="D1233" t="inlineStr">
        <is>
          <t>1066958459</t>
        </is>
      </c>
      <c r="E1233" t="inlineStr">
        <is>
          <t>Aaf</t>
        </is>
      </c>
      <c r="F1233" t="inlineStr">
        <is>
          <t>https://portal.dnb.de/opac.htm?method=simpleSearch&amp;cqlMode=true&amp;query=idn%3D1066958459</t>
        </is>
      </c>
      <c r="G1233" t="inlineStr">
        <is>
          <t>III 104, 37</t>
        </is>
      </c>
      <c r="H1233" t="inlineStr">
        <is>
          <t>III 104, 37</t>
        </is>
      </c>
      <c r="I1233" t="inlineStr"/>
      <c r="J1233" t="inlineStr"/>
      <c r="K1233" t="inlineStr">
        <is>
          <t>bis 25 cm</t>
        </is>
      </c>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is>
          <t>Pa</t>
        </is>
      </c>
      <c r="AB1233" t="inlineStr"/>
      <c r="AC1233" t="inlineStr"/>
      <c r="AD1233" t="inlineStr">
        <is>
          <t>h/E</t>
        </is>
      </c>
      <c r="AE1233" t="inlineStr"/>
      <c r="AF1233" t="inlineStr"/>
      <c r="AG1233" t="inlineStr"/>
      <c r="AH1233" t="inlineStr"/>
      <c r="AI1233" t="inlineStr"/>
      <c r="AJ1233" t="inlineStr">
        <is>
          <t>Pa</t>
        </is>
      </c>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is>
          <t>110</t>
        </is>
      </c>
      <c r="AY1233" t="inlineStr"/>
      <c r="AZ1233" t="inlineStr"/>
      <c r="BA1233" t="inlineStr"/>
      <c r="BB1233" t="inlineStr">
        <is>
          <t>n</t>
        </is>
      </c>
      <c r="BC1233" t="n">
        <v>0</v>
      </c>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c r="BS1233" t="inlineStr"/>
      <c r="BT1233" t="inlineStr"/>
      <c r="BU1233" t="inlineStr"/>
      <c r="BV1233" t="inlineStr"/>
      <c r="BW1233" t="inlineStr"/>
      <c r="BX1233" t="inlineStr"/>
      <c r="BY1233" t="inlineStr"/>
      <c r="BZ1233" t="inlineStr"/>
      <c r="CA1233" t="inlineStr"/>
      <c r="CB1233" t="inlineStr"/>
      <c r="CC1233" t="inlineStr"/>
      <c r="CD1233" t="inlineStr"/>
      <c r="CE1233" t="inlineStr"/>
      <c r="CF1233" t="inlineStr"/>
      <c r="CG1233" t="inlineStr"/>
      <c r="CH1233" t="inlineStr"/>
      <c r="CI1233" t="inlineStr"/>
      <c r="CJ1233" t="inlineStr"/>
      <c r="CK1233" t="inlineStr"/>
      <c r="CL1233" t="inlineStr"/>
      <c r="CM1233" t="inlineStr"/>
      <c r="CN1233" t="inlineStr"/>
      <c r="CO1233" t="inlineStr"/>
      <c r="CP1233" t="inlineStr"/>
      <c r="CQ1233" t="inlineStr"/>
      <c r="CR1233" t="inlineStr"/>
      <c r="CS1233" t="inlineStr"/>
      <c r="CT1233" t="inlineStr"/>
      <c r="CU1233" t="inlineStr"/>
    </row>
    <row r="1234">
      <c r="A1234" t="b">
        <v>1</v>
      </c>
      <c r="B1234" t="n">
        <v>1127</v>
      </c>
      <c r="C1234" t="inlineStr">
        <is>
          <t>L-1522-175547769</t>
        </is>
      </c>
      <c r="D1234" t="inlineStr">
        <is>
          <t>1001771508</t>
        </is>
      </c>
      <c r="E1234" t="inlineStr">
        <is>
          <t>Aal</t>
        </is>
      </c>
      <c r="F1234" t="inlineStr">
        <is>
          <t>https://portal.dnb.de/opac.htm?method=simpleSearch&amp;cqlMode=true&amp;query=idn%3D1001771508</t>
        </is>
      </c>
      <c r="G1234" t="inlineStr">
        <is>
          <t>III 104, 37 a</t>
        </is>
      </c>
      <c r="H1234" t="inlineStr">
        <is>
          <t>III 104, 37a</t>
        </is>
      </c>
      <c r="I1234" t="inlineStr"/>
      <c r="J1234" t="inlineStr"/>
      <c r="K1234" t="inlineStr">
        <is>
          <t>bis 25 cm</t>
        </is>
      </c>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is>
          <t>HPg</t>
        </is>
      </c>
      <c r="AB1234" t="inlineStr"/>
      <c r="AC1234" t="inlineStr"/>
      <c r="AD1234" t="inlineStr">
        <is>
          <t>h/E</t>
        </is>
      </c>
      <c r="AE1234" t="inlineStr"/>
      <c r="AF1234" t="inlineStr"/>
      <c r="AG1234" t="inlineStr"/>
      <c r="AH1234" t="inlineStr"/>
      <c r="AI1234" t="inlineStr"/>
      <c r="AJ1234" t="inlineStr">
        <is>
          <t>Pa</t>
        </is>
      </c>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is>
          <t>110</t>
        </is>
      </c>
      <c r="AY1234" t="inlineStr"/>
      <c r="AZ1234" t="inlineStr">
        <is>
          <t>x</t>
        </is>
      </c>
      <c r="BA1234" t="inlineStr">
        <is>
          <t>x</t>
        </is>
      </c>
      <c r="BB1234" t="inlineStr">
        <is>
          <t>n</t>
        </is>
      </c>
      <c r="BC1234" t="n">
        <v>0</v>
      </c>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c r="BS1234" t="inlineStr"/>
      <c r="BT1234" t="inlineStr"/>
      <c r="BU1234" t="inlineStr"/>
      <c r="BV1234" t="inlineStr"/>
      <c r="BW1234" t="inlineStr"/>
      <c r="BX1234" t="inlineStr"/>
      <c r="BY1234" t="inlineStr"/>
      <c r="BZ1234" t="inlineStr"/>
      <c r="CA1234" t="inlineStr"/>
      <c r="CB1234" t="inlineStr"/>
      <c r="CC1234" t="inlineStr"/>
      <c r="CD1234" t="inlineStr"/>
      <c r="CE1234" t="inlineStr"/>
      <c r="CF1234" t="inlineStr"/>
      <c r="CG1234" t="inlineStr"/>
      <c r="CH1234" t="inlineStr"/>
      <c r="CI1234" t="inlineStr"/>
      <c r="CJ1234" t="inlineStr"/>
      <c r="CK1234" t="inlineStr"/>
      <c r="CL1234" t="inlineStr"/>
      <c r="CM1234" t="inlineStr"/>
      <c r="CN1234" t="inlineStr"/>
      <c r="CO1234" t="inlineStr"/>
      <c r="CP1234" t="inlineStr"/>
      <c r="CQ1234" t="inlineStr"/>
      <c r="CR1234" t="inlineStr"/>
      <c r="CS1234" t="inlineStr"/>
      <c r="CT1234" t="inlineStr"/>
      <c r="CU1234" t="inlineStr"/>
    </row>
    <row r="1235">
      <c r="A1235" t="b">
        <v>1</v>
      </c>
      <c r="B1235" t="n">
        <v>1128</v>
      </c>
      <c r="C1235" t="inlineStr">
        <is>
          <t>L-1533-153916281</t>
        </is>
      </c>
      <c r="D1235" t="inlineStr">
        <is>
          <t>993862357</t>
        </is>
      </c>
      <c r="E1235" t="inlineStr">
        <is>
          <t>Aal</t>
        </is>
      </c>
      <c r="F1235" t="inlineStr">
        <is>
          <t>https://portal.dnb.de/opac.htm?method=simpleSearch&amp;cqlMode=true&amp;query=idn%3D993862357</t>
        </is>
      </c>
      <c r="G1235" t="inlineStr">
        <is>
          <t>III 104, 37 b</t>
        </is>
      </c>
      <c r="H1235" t="inlineStr">
        <is>
          <t>III 104, 37 b</t>
        </is>
      </c>
      <c r="I1235" t="inlineStr"/>
      <c r="J1235" t="inlineStr"/>
      <c r="K1235" t="inlineStr">
        <is>
          <t>bis 25 cm</t>
        </is>
      </c>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is>
          <t>HPg</t>
        </is>
      </c>
      <c r="AB1235" t="inlineStr"/>
      <c r="AC1235" t="inlineStr"/>
      <c r="AD1235" t="inlineStr">
        <is>
          <t>h/E</t>
        </is>
      </c>
      <c r="AE1235" t="inlineStr"/>
      <c r="AF1235" t="inlineStr"/>
      <c r="AG1235" t="inlineStr"/>
      <c r="AH1235" t="inlineStr"/>
      <c r="AI1235" t="inlineStr"/>
      <c r="AJ1235" t="inlineStr">
        <is>
          <t>Pa</t>
        </is>
      </c>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is>
          <t>110</t>
        </is>
      </c>
      <c r="AY1235" t="inlineStr"/>
      <c r="AZ1235" t="inlineStr">
        <is>
          <t>x</t>
        </is>
      </c>
      <c r="BA1235" t="inlineStr">
        <is>
          <t>x</t>
        </is>
      </c>
      <c r="BB1235" t="inlineStr">
        <is>
          <t>n</t>
        </is>
      </c>
      <c r="BC1235" t="n">
        <v>0</v>
      </c>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c r="BS1235" t="inlineStr"/>
      <c r="BT1235" t="inlineStr"/>
      <c r="BU1235" t="inlineStr"/>
      <c r="BV1235" t="inlineStr"/>
      <c r="BW1235" t="inlineStr"/>
      <c r="BX1235" t="inlineStr"/>
      <c r="BY1235" t="inlineStr"/>
      <c r="BZ1235" t="inlineStr"/>
      <c r="CA1235" t="inlineStr"/>
      <c r="CB1235" t="inlineStr"/>
      <c r="CC1235" t="inlineStr"/>
      <c r="CD1235" t="inlineStr"/>
      <c r="CE1235" t="inlineStr"/>
      <c r="CF1235" t="inlineStr"/>
      <c r="CG1235" t="inlineStr"/>
      <c r="CH1235" t="inlineStr"/>
      <c r="CI1235" t="inlineStr"/>
      <c r="CJ1235" t="inlineStr"/>
      <c r="CK1235" t="inlineStr"/>
      <c r="CL1235" t="inlineStr"/>
      <c r="CM1235" t="inlineStr"/>
      <c r="CN1235" t="inlineStr"/>
      <c r="CO1235" t="inlineStr"/>
      <c r="CP1235" t="inlineStr"/>
      <c r="CQ1235" t="inlineStr"/>
      <c r="CR1235" t="inlineStr"/>
      <c r="CS1235" t="inlineStr"/>
      <c r="CT1235" t="inlineStr"/>
      <c r="CU1235" t="inlineStr"/>
    </row>
    <row r="1236">
      <c r="A1236" t="b">
        <v>1</v>
      </c>
      <c r="B1236" t="n">
        <v>1129</v>
      </c>
      <c r="C1236" t="inlineStr">
        <is>
          <t>L-1535-16710943X</t>
        </is>
      </c>
      <c r="D1236" t="inlineStr">
        <is>
          <t>998886203</t>
        </is>
      </c>
      <c r="E1236" t="inlineStr">
        <is>
          <t>Aal</t>
        </is>
      </c>
      <c r="F1236" t="inlineStr">
        <is>
          <t>https://portal.dnb.de/opac.htm?method=simpleSearch&amp;cqlMode=true&amp;query=idn%3D998886203</t>
        </is>
      </c>
      <c r="G1236" t="inlineStr">
        <is>
          <t>III 104, 37 c</t>
        </is>
      </c>
      <c r="H1236" t="inlineStr">
        <is>
          <t>III 104, 37 c</t>
        </is>
      </c>
      <c r="I1236" t="inlineStr"/>
      <c r="J1236" t="inlineStr"/>
      <c r="K1236" t="inlineStr">
        <is>
          <t>bis 25 cm</t>
        </is>
      </c>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is>
          <t>HPg</t>
        </is>
      </c>
      <c r="AB1236" t="inlineStr"/>
      <c r="AC1236" t="inlineStr">
        <is>
          <t>x</t>
        </is>
      </c>
      <c r="AD1236" t="inlineStr">
        <is>
          <t>h/E</t>
        </is>
      </c>
      <c r="AE1236" t="inlineStr"/>
      <c r="AF1236" t="inlineStr"/>
      <c r="AG1236" t="inlineStr"/>
      <c r="AH1236" t="inlineStr"/>
      <c r="AI1236" t="inlineStr"/>
      <c r="AJ1236" t="inlineStr">
        <is>
          <t>Pa</t>
        </is>
      </c>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is>
          <t>110</t>
        </is>
      </c>
      <c r="AY1236" t="inlineStr"/>
      <c r="AZ1236" t="inlineStr">
        <is>
          <t>x</t>
        </is>
      </c>
      <c r="BA1236" t="inlineStr">
        <is>
          <t>x</t>
        </is>
      </c>
      <c r="BB1236" t="inlineStr">
        <is>
          <t>n</t>
        </is>
      </c>
      <c r="BC1236" t="n">
        <v>0</v>
      </c>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c r="BS1236" t="inlineStr"/>
      <c r="BT1236" t="inlineStr"/>
      <c r="BU1236" t="inlineStr"/>
      <c r="BV1236" t="inlineStr"/>
      <c r="BW1236" t="inlineStr"/>
      <c r="BX1236" t="inlineStr"/>
      <c r="BY1236" t="inlineStr"/>
      <c r="BZ1236" t="inlineStr"/>
      <c r="CA1236" t="inlineStr"/>
      <c r="CB1236" t="inlineStr"/>
      <c r="CC1236" t="inlineStr"/>
      <c r="CD1236" t="inlineStr"/>
      <c r="CE1236" t="inlineStr"/>
      <c r="CF1236" t="inlineStr"/>
      <c r="CG1236" t="inlineStr"/>
      <c r="CH1236" t="inlineStr"/>
      <c r="CI1236" t="inlineStr"/>
      <c r="CJ1236" t="inlineStr"/>
      <c r="CK1236" t="inlineStr"/>
      <c r="CL1236" t="inlineStr"/>
      <c r="CM1236" t="inlineStr"/>
      <c r="CN1236" t="inlineStr"/>
      <c r="CO1236" t="inlineStr"/>
      <c r="CP1236" t="inlineStr"/>
      <c r="CQ1236" t="inlineStr"/>
      <c r="CR1236" t="inlineStr"/>
      <c r="CS1236" t="inlineStr"/>
      <c r="CT1236" t="inlineStr"/>
      <c r="CU1236" t="inlineStr"/>
    </row>
    <row r="1237">
      <c r="A1237" t="b">
        <v>1</v>
      </c>
      <c r="B1237" t="n">
        <v>1130</v>
      </c>
      <c r="C1237" t="inlineStr">
        <is>
          <t>L-1538-167685309</t>
        </is>
      </c>
      <c r="D1237" t="inlineStr">
        <is>
          <t>999178695</t>
        </is>
      </c>
      <c r="E1237" t="inlineStr">
        <is>
          <t>Aal</t>
        </is>
      </c>
      <c r="F1237" t="inlineStr">
        <is>
          <t>https://portal.dnb.de/opac.htm?method=simpleSearch&amp;cqlMode=true&amp;query=idn%3D999178695</t>
        </is>
      </c>
      <c r="G1237" t="inlineStr">
        <is>
          <t>III 104, 37 d</t>
        </is>
      </c>
      <c r="H1237" t="inlineStr">
        <is>
          <t>III 104, 37d</t>
        </is>
      </c>
      <c r="I1237" t="inlineStr"/>
      <c r="J1237" t="inlineStr"/>
      <c r="K1237" t="inlineStr">
        <is>
          <t>bis 25 cm</t>
        </is>
      </c>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is>
          <t>HPg</t>
        </is>
      </c>
      <c r="AB1237" t="inlineStr"/>
      <c r="AC1237" t="inlineStr">
        <is>
          <t>x</t>
        </is>
      </c>
      <c r="AD1237" t="inlineStr">
        <is>
          <t>h/E</t>
        </is>
      </c>
      <c r="AE1237" t="inlineStr"/>
      <c r="AF1237" t="inlineStr"/>
      <c r="AG1237" t="inlineStr"/>
      <c r="AH1237" t="inlineStr"/>
      <c r="AI1237" t="inlineStr"/>
      <c r="AJ1237" t="inlineStr">
        <is>
          <t>Pa</t>
        </is>
      </c>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is>
          <t>110</t>
        </is>
      </c>
      <c r="AY1237" t="inlineStr"/>
      <c r="AZ1237" t="inlineStr">
        <is>
          <t>x</t>
        </is>
      </c>
      <c r="BA1237" t="inlineStr">
        <is>
          <t>x</t>
        </is>
      </c>
      <c r="BB1237" t="inlineStr">
        <is>
          <t>n</t>
        </is>
      </c>
      <c r="BC1237" t="n">
        <v>0</v>
      </c>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c r="BS1237" t="inlineStr"/>
      <c r="BT1237" t="inlineStr"/>
      <c r="BU1237" t="inlineStr"/>
      <c r="BV1237" t="inlineStr"/>
      <c r="BW1237" t="inlineStr"/>
      <c r="BX1237" t="inlineStr"/>
      <c r="BY1237" t="inlineStr"/>
      <c r="BZ1237" t="inlineStr"/>
      <c r="CA1237" t="inlineStr"/>
      <c r="CB1237" t="inlineStr"/>
      <c r="CC1237" t="inlineStr"/>
      <c r="CD1237" t="inlineStr"/>
      <c r="CE1237" t="inlineStr"/>
      <c r="CF1237" t="inlineStr"/>
      <c r="CG1237" t="inlineStr"/>
      <c r="CH1237" t="inlineStr"/>
      <c r="CI1237" t="inlineStr"/>
      <c r="CJ1237" t="inlineStr"/>
      <c r="CK1237" t="inlineStr"/>
      <c r="CL1237" t="inlineStr"/>
      <c r="CM1237" t="inlineStr"/>
      <c r="CN1237" t="inlineStr"/>
      <c r="CO1237" t="inlineStr"/>
      <c r="CP1237" t="inlineStr"/>
      <c r="CQ1237" t="inlineStr"/>
      <c r="CR1237" t="inlineStr"/>
      <c r="CS1237" t="inlineStr"/>
      <c r="CT1237" t="inlineStr"/>
      <c r="CU1237" t="inlineStr"/>
    </row>
    <row r="1238">
      <c r="A1238" t="b">
        <v>1</v>
      </c>
      <c r="B1238" t="n">
        <v>1131</v>
      </c>
      <c r="C1238" t="inlineStr">
        <is>
          <t>L-1540-154381578</t>
        </is>
      </c>
      <c r="D1238" t="inlineStr">
        <is>
          <t>99405288X</t>
        </is>
      </c>
      <c r="E1238" t="inlineStr">
        <is>
          <t>Aal</t>
        </is>
      </c>
      <c r="F1238" t="inlineStr">
        <is>
          <t>https://portal.dnb.de/opac.htm?method=simpleSearch&amp;cqlMode=true&amp;query=idn%3D99405288X</t>
        </is>
      </c>
      <c r="G1238" t="inlineStr">
        <is>
          <t>III 104, 37 e</t>
        </is>
      </c>
      <c r="H1238" t="inlineStr">
        <is>
          <t>III 104, 37 e</t>
        </is>
      </c>
      <c r="I1238" t="inlineStr"/>
      <c r="J1238" t="inlineStr"/>
      <c r="K1238" t="inlineStr">
        <is>
          <t>bis 25 cm</t>
        </is>
      </c>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is>
          <t>HPg</t>
        </is>
      </c>
      <c r="AB1238" t="inlineStr"/>
      <c r="AC1238" t="inlineStr">
        <is>
          <t>x</t>
        </is>
      </c>
      <c r="AD1238" t="inlineStr">
        <is>
          <t>h/E</t>
        </is>
      </c>
      <c r="AE1238" t="inlineStr"/>
      <c r="AF1238" t="inlineStr"/>
      <c r="AG1238" t="inlineStr"/>
      <c r="AH1238" t="inlineStr"/>
      <c r="AI1238" t="inlineStr"/>
      <c r="AJ1238" t="inlineStr">
        <is>
          <t>Pa</t>
        </is>
      </c>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is>
          <t>110</t>
        </is>
      </c>
      <c r="AY1238" t="inlineStr"/>
      <c r="AZ1238" t="inlineStr">
        <is>
          <t>x</t>
        </is>
      </c>
      <c r="BA1238" t="inlineStr">
        <is>
          <t>x</t>
        </is>
      </c>
      <c r="BB1238" t="inlineStr">
        <is>
          <t>n</t>
        </is>
      </c>
      <c r="BC1238" t="n">
        <v>0</v>
      </c>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c r="BS1238" t="inlineStr"/>
      <c r="BT1238" t="inlineStr"/>
      <c r="BU1238" t="inlineStr"/>
      <c r="BV1238" t="inlineStr"/>
      <c r="BW1238" t="inlineStr"/>
      <c r="BX1238" t="inlineStr"/>
      <c r="BY1238" t="inlineStr"/>
      <c r="BZ1238" t="inlineStr"/>
      <c r="CA1238" t="inlineStr"/>
      <c r="CB1238" t="inlineStr"/>
      <c r="CC1238" t="inlineStr"/>
      <c r="CD1238" t="inlineStr"/>
      <c r="CE1238" t="inlineStr"/>
      <c r="CF1238" t="inlineStr"/>
      <c r="CG1238" t="inlineStr"/>
      <c r="CH1238" t="inlineStr"/>
      <c r="CI1238" t="inlineStr"/>
      <c r="CJ1238" t="inlineStr"/>
      <c r="CK1238" t="inlineStr"/>
      <c r="CL1238" t="inlineStr"/>
      <c r="CM1238" t="inlineStr"/>
      <c r="CN1238" t="inlineStr"/>
      <c r="CO1238" t="inlineStr"/>
      <c r="CP1238" t="inlineStr"/>
      <c r="CQ1238" t="inlineStr"/>
      <c r="CR1238" t="inlineStr"/>
      <c r="CS1238" t="inlineStr"/>
      <c r="CT1238" t="inlineStr"/>
      <c r="CU1238" t="inlineStr"/>
    </row>
    <row r="1239">
      <c r="A1239" t="b">
        <v>1</v>
      </c>
      <c r="B1239" t="n">
        <v>1132</v>
      </c>
      <c r="C1239" t="inlineStr">
        <is>
          <t>L-1536-163195579</t>
        </is>
      </c>
      <c r="D1239" t="inlineStr">
        <is>
          <t>997002131</t>
        </is>
      </c>
      <c r="E1239" t="inlineStr">
        <is>
          <t>Aal</t>
        </is>
      </c>
      <c r="F1239" t="inlineStr">
        <is>
          <t>https://portal.dnb.de/opac.htm?method=simpleSearch&amp;cqlMode=true&amp;query=idn%3D997002131</t>
        </is>
      </c>
      <c r="G1239" t="inlineStr">
        <is>
          <t>III 104, 37 f</t>
        </is>
      </c>
      <c r="H1239" t="inlineStr">
        <is>
          <t>III 104, 37f</t>
        </is>
      </c>
      <c r="I1239" t="inlineStr"/>
      <c r="J1239" t="inlineStr"/>
      <c r="K1239" t="inlineStr">
        <is>
          <t>bis 25 cm</t>
        </is>
      </c>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is>
          <t>HPg</t>
        </is>
      </c>
      <c r="AB1239" t="inlineStr"/>
      <c r="AC1239" t="inlineStr">
        <is>
          <t>x</t>
        </is>
      </c>
      <c r="AD1239" t="inlineStr">
        <is>
          <t>h/E</t>
        </is>
      </c>
      <c r="AE1239" t="inlineStr"/>
      <c r="AF1239" t="inlineStr"/>
      <c r="AG1239" t="inlineStr"/>
      <c r="AH1239" t="inlineStr"/>
      <c r="AI1239" t="inlineStr"/>
      <c r="AJ1239" t="inlineStr">
        <is>
          <t>Pa</t>
        </is>
      </c>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is>
          <t>110</t>
        </is>
      </c>
      <c r="AY1239" t="inlineStr"/>
      <c r="AZ1239" t="inlineStr">
        <is>
          <t>x</t>
        </is>
      </c>
      <c r="BA1239" t="inlineStr">
        <is>
          <t>x</t>
        </is>
      </c>
      <c r="BB1239" t="inlineStr">
        <is>
          <t>n</t>
        </is>
      </c>
      <c r="BC1239" t="n">
        <v>0</v>
      </c>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c r="BS1239" t="inlineStr"/>
      <c r="BT1239" t="inlineStr"/>
      <c r="BU1239" t="inlineStr"/>
      <c r="BV1239" t="inlineStr"/>
      <c r="BW1239" t="inlineStr"/>
      <c r="BX1239" t="inlineStr"/>
      <c r="BY1239" t="inlineStr"/>
      <c r="BZ1239" t="inlineStr"/>
      <c r="CA1239" t="inlineStr"/>
      <c r="CB1239" t="inlineStr"/>
      <c r="CC1239" t="inlineStr"/>
      <c r="CD1239" t="inlineStr"/>
      <c r="CE1239" t="inlineStr"/>
      <c r="CF1239" t="inlineStr"/>
      <c r="CG1239" t="inlineStr"/>
      <c r="CH1239" t="inlineStr"/>
      <c r="CI1239" t="inlineStr"/>
      <c r="CJ1239" t="inlineStr"/>
      <c r="CK1239" t="inlineStr"/>
      <c r="CL1239" t="inlineStr"/>
      <c r="CM1239" t="inlineStr"/>
      <c r="CN1239" t="inlineStr"/>
      <c r="CO1239" t="inlineStr"/>
      <c r="CP1239" t="inlineStr"/>
      <c r="CQ1239" t="inlineStr"/>
      <c r="CR1239" t="inlineStr"/>
      <c r="CS1239" t="inlineStr"/>
      <c r="CT1239" t="inlineStr"/>
      <c r="CU1239" t="inlineStr"/>
    </row>
    <row r="1240">
      <c r="A1240" t="b">
        <v>1</v>
      </c>
      <c r="B1240" t="n">
        <v>1133</v>
      </c>
      <c r="C1240" t="inlineStr">
        <is>
          <t>L-1542-167110535</t>
        </is>
      </c>
      <c r="D1240" t="inlineStr">
        <is>
          <t>998887307</t>
        </is>
      </c>
      <c r="E1240" t="inlineStr">
        <is>
          <t>Aal</t>
        </is>
      </c>
      <c r="F1240" t="inlineStr">
        <is>
          <t>https://portal.dnb.de/opac.htm?method=simpleSearch&amp;cqlMode=true&amp;query=idn%3D998887307</t>
        </is>
      </c>
      <c r="G1240" t="inlineStr">
        <is>
          <t>III 104, 37 g</t>
        </is>
      </c>
      <c r="H1240" t="inlineStr">
        <is>
          <t>III 104, 37g</t>
        </is>
      </c>
      <c r="I1240" t="inlineStr"/>
      <c r="J1240" t="inlineStr"/>
      <c r="K1240" t="inlineStr">
        <is>
          <t>bis 25 cm</t>
        </is>
      </c>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is>
          <t>HPg</t>
        </is>
      </c>
      <c r="AB1240" t="inlineStr"/>
      <c r="AC1240" t="inlineStr"/>
      <c r="AD1240" t="inlineStr">
        <is>
          <t>h/E</t>
        </is>
      </c>
      <c r="AE1240" t="inlineStr"/>
      <c r="AF1240" t="inlineStr"/>
      <c r="AG1240" t="inlineStr"/>
      <c r="AH1240" t="inlineStr"/>
      <c r="AI1240" t="inlineStr"/>
      <c r="AJ1240" t="inlineStr">
        <is>
          <t>Pa</t>
        </is>
      </c>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is>
          <t>110</t>
        </is>
      </c>
      <c r="AY1240" t="inlineStr"/>
      <c r="AZ1240" t="inlineStr"/>
      <c r="BA1240" t="inlineStr"/>
      <c r="BB1240" t="inlineStr">
        <is>
          <t>n</t>
        </is>
      </c>
      <c r="BC1240" t="n">
        <v>0</v>
      </c>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c r="BS1240" t="inlineStr"/>
      <c r="BT1240" t="inlineStr"/>
      <c r="BU1240" t="inlineStr"/>
      <c r="BV1240" t="inlineStr"/>
      <c r="BW1240" t="inlineStr"/>
      <c r="BX1240" t="inlineStr"/>
      <c r="BY1240" t="inlineStr"/>
      <c r="BZ1240" t="inlineStr"/>
      <c r="CA1240" t="inlineStr"/>
      <c r="CB1240" t="inlineStr"/>
      <c r="CC1240" t="inlineStr"/>
      <c r="CD1240" t="inlineStr"/>
      <c r="CE1240" t="inlineStr"/>
      <c r="CF1240" t="inlineStr"/>
      <c r="CG1240" t="inlineStr"/>
      <c r="CH1240" t="inlineStr"/>
      <c r="CI1240" t="inlineStr"/>
      <c r="CJ1240" t="inlineStr"/>
      <c r="CK1240" t="inlineStr"/>
      <c r="CL1240" t="inlineStr"/>
      <c r="CM1240" t="inlineStr"/>
      <c r="CN1240" t="inlineStr"/>
      <c r="CO1240" t="inlineStr"/>
      <c r="CP1240" t="inlineStr"/>
      <c r="CQ1240" t="inlineStr"/>
      <c r="CR1240" t="inlineStr"/>
      <c r="CS1240" t="inlineStr"/>
      <c r="CT1240" t="inlineStr"/>
      <c r="CU1240" t="inlineStr"/>
    </row>
    <row r="1241">
      <c r="A1241" t="b">
        <v>1</v>
      </c>
      <c r="B1241" t="n">
        <v>1134</v>
      </c>
      <c r="C1241" t="inlineStr">
        <is>
          <t>L-2006-318808</t>
        </is>
      </c>
      <c r="D1241" t="inlineStr">
        <is>
          <t>981293468</t>
        </is>
      </c>
      <c r="E1241" t="inlineStr">
        <is>
          <t>Aa</t>
        </is>
      </c>
      <c r="F1241" t="inlineStr">
        <is>
          <t>https://portal.dnb.de/opac.htm?method=simpleSearch&amp;cqlMode=true&amp;query=idn%3D981293468</t>
        </is>
      </c>
      <c r="G1241" t="inlineStr">
        <is>
          <t>III 104, 37 h</t>
        </is>
      </c>
      <c r="H1241" t="inlineStr">
        <is>
          <t>III 104, 37 h</t>
        </is>
      </c>
      <c r="I1241" t="inlineStr"/>
      <c r="J1241" t="inlineStr"/>
      <c r="K1241" t="inlineStr">
        <is>
          <t>bis 25 cm</t>
        </is>
      </c>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is>
          <t>Br</t>
        </is>
      </c>
      <c r="AB1241" t="inlineStr"/>
      <c r="AC1241" t="inlineStr"/>
      <c r="AD1241" t="inlineStr">
        <is>
          <t>f</t>
        </is>
      </c>
      <c r="AE1241" t="inlineStr"/>
      <c r="AF1241" t="inlineStr"/>
      <c r="AG1241" t="inlineStr"/>
      <c r="AH1241" t="inlineStr"/>
      <c r="AI1241" t="inlineStr"/>
      <c r="AJ1241" t="inlineStr">
        <is>
          <t>Pa</t>
        </is>
      </c>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is>
          <t>nur 110</t>
        </is>
      </c>
      <c r="AY1241" t="inlineStr"/>
      <c r="AZ1241" t="inlineStr"/>
      <c r="BA1241" t="inlineStr"/>
      <c r="BB1241" t="inlineStr">
        <is>
          <t>n</t>
        </is>
      </c>
      <c r="BC1241" t="n">
        <v>0</v>
      </c>
      <c r="BD1241" t="inlineStr"/>
      <c r="BE1241" t="inlineStr"/>
      <c r="BF1241" t="inlineStr"/>
      <c r="BG1241" t="inlineStr"/>
      <c r="BH1241" t="inlineStr">
        <is>
          <t>x</t>
        </is>
      </c>
      <c r="BI1241" t="inlineStr"/>
      <c r="BJ1241" t="inlineStr"/>
      <c r="BK1241" t="inlineStr"/>
      <c r="BL1241" t="inlineStr"/>
      <c r="BM1241" t="inlineStr"/>
      <c r="BN1241" t="inlineStr"/>
      <c r="BO1241" t="inlineStr"/>
      <c r="BP1241" t="inlineStr"/>
      <c r="BQ1241" t="inlineStr"/>
      <c r="BR1241" t="inlineStr"/>
      <c r="BS1241" t="inlineStr"/>
      <c r="BT1241" t="inlineStr"/>
      <c r="BU1241" t="inlineStr"/>
      <c r="BV1241" t="inlineStr"/>
      <c r="BW1241" t="inlineStr"/>
      <c r="BX1241" t="inlineStr"/>
      <c r="BY1241" t="inlineStr"/>
      <c r="BZ1241" t="inlineStr"/>
      <c r="CA1241" t="inlineStr"/>
      <c r="CB1241" t="inlineStr"/>
      <c r="CC1241" t="inlineStr"/>
      <c r="CD1241" t="inlineStr"/>
      <c r="CE1241" t="inlineStr"/>
      <c r="CF1241" t="inlineStr"/>
      <c r="CG1241" t="inlineStr"/>
      <c r="CH1241" t="inlineStr"/>
      <c r="CI1241" t="inlineStr"/>
      <c r="CJ1241" t="inlineStr"/>
      <c r="CK1241" t="inlineStr"/>
      <c r="CL1241" t="inlineStr"/>
      <c r="CM1241" t="inlineStr"/>
      <c r="CN1241" t="inlineStr"/>
      <c r="CO1241" t="inlineStr"/>
      <c r="CP1241" t="inlineStr"/>
      <c r="CQ1241" t="inlineStr"/>
      <c r="CR1241" t="inlineStr"/>
      <c r="CS1241" t="inlineStr"/>
      <c r="CT1241" t="inlineStr"/>
      <c r="CU1241" t="inlineStr"/>
    </row>
    <row r="1242">
      <c r="A1242" t="b">
        <v>1</v>
      </c>
      <c r="B1242" t="n">
        <v>1063</v>
      </c>
      <c r="C1242" t="inlineStr">
        <is>
          <t>L-1523-315493569</t>
        </is>
      </c>
      <c r="D1242" t="inlineStr">
        <is>
          <t>1066963304</t>
        </is>
      </c>
      <c r="E1242" t="inlineStr">
        <is>
          <t>AaB</t>
        </is>
      </c>
      <c r="F1242" t="inlineStr">
        <is>
          <t>https://portal.dnb.de/opac.htm?method=simpleSearch&amp;cqlMode=true&amp;query=idn%3D1066963304</t>
        </is>
      </c>
      <c r="G1242" t="inlineStr">
        <is>
          <t>III 104, 38</t>
        </is>
      </c>
      <c r="H1242" t="inlineStr">
        <is>
          <t>III 104, 38</t>
        </is>
      </c>
      <c r="I1242" t="inlineStr"/>
      <c r="J1242" t="inlineStr"/>
      <c r="K1242" t="inlineStr">
        <is>
          <t>bis 25 cm</t>
        </is>
      </c>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is>
          <t>Pg</t>
        </is>
      </c>
      <c r="AB1242" t="inlineStr">
        <is>
          <t>x</t>
        </is>
      </c>
      <c r="AC1242" t="inlineStr"/>
      <c r="AD1242" t="inlineStr">
        <is>
          <t>h/E</t>
        </is>
      </c>
      <c r="AE1242" t="inlineStr"/>
      <c r="AF1242" t="inlineStr"/>
      <c r="AG1242" t="inlineStr"/>
      <c r="AH1242" t="inlineStr"/>
      <c r="AI1242" t="inlineStr"/>
      <c r="AJ1242" t="inlineStr">
        <is>
          <t>Pa</t>
        </is>
      </c>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is>
          <t>110</t>
        </is>
      </c>
      <c r="AY1242" t="inlineStr"/>
      <c r="AZ1242" t="inlineStr"/>
      <c r="BA1242" t="inlineStr"/>
      <c r="BB1242" t="inlineStr">
        <is>
          <t>n</t>
        </is>
      </c>
      <c r="BC1242" t="n">
        <v>0</v>
      </c>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c r="BS1242" t="inlineStr"/>
      <c r="BT1242" t="inlineStr"/>
      <c r="BU1242" t="inlineStr"/>
      <c r="BV1242" t="inlineStr"/>
      <c r="BW1242" t="inlineStr"/>
      <c r="BX1242" t="inlineStr"/>
      <c r="BY1242" t="inlineStr"/>
      <c r="BZ1242" t="inlineStr"/>
      <c r="CA1242" t="inlineStr"/>
      <c r="CB1242" t="inlineStr"/>
      <c r="CC1242" t="inlineStr"/>
      <c r="CD1242" t="inlineStr"/>
      <c r="CE1242" t="inlineStr"/>
      <c r="CF1242" t="inlineStr"/>
      <c r="CG1242" t="inlineStr"/>
      <c r="CH1242" t="inlineStr"/>
      <c r="CI1242" t="inlineStr"/>
      <c r="CJ1242" t="inlineStr"/>
      <c r="CK1242" t="inlineStr"/>
      <c r="CL1242" t="inlineStr"/>
      <c r="CM1242" t="inlineStr"/>
      <c r="CN1242" t="inlineStr"/>
      <c r="CO1242" t="inlineStr"/>
      <c r="CP1242" t="inlineStr"/>
      <c r="CQ1242" t="inlineStr"/>
      <c r="CR1242" t="inlineStr"/>
      <c r="CS1242" t="inlineStr"/>
      <c r="CT1242" t="inlineStr"/>
      <c r="CU1242" t="inlineStr"/>
    </row>
    <row r="1243">
      <c r="A1243" t="b">
        <v>0</v>
      </c>
      <c r="B1243" t="n">
        <v>1064</v>
      </c>
      <c r="C1243" t="inlineStr">
        <is>
          <t>L-1524-315308095</t>
        </is>
      </c>
      <c r="D1243" t="inlineStr">
        <is>
          <t>106684903X</t>
        </is>
      </c>
      <c r="E1243" t="inlineStr"/>
      <c r="F1243" t="inlineStr">
        <is>
          <t>https://portal.dnb.de/opac.htm?method=simpleSearch&amp;cqlMode=true&amp;query=idn%3D106684903X</t>
        </is>
      </c>
      <c r="G1243" t="inlineStr">
        <is>
          <t>III 104, 39</t>
        </is>
      </c>
      <c r="H1243" t="inlineStr"/>
      <c r="I1243" t="inlineStr"/>
      <c r="J1243" t="inlineStr"/>
      <c r="K1243" t="inlineStr">
        <is>
          <t>bis 25 cm</t>
        </is>
      </c>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is>
          <t>L</t>
        </is>
      </c>
      <c r="AB1243" t="inlineStr">
        <is>
          <t>x</t>
        </is>
      </c>
      <c r="AC1243" t="inlineStr"/>
      <c r="AD1243" t="inlineStr">
        <is>
          <t>h/E</t>
        </is>
      </c>
      <c r="AE1243" t="inlineStr"/>
      <c r="AF1243" t="inlineStr"/>
      <c r="AG1243" t="inlineStr"/>
      <c r="AH1243" t="inlineStr"/>
      <c r="AI1243" t="inlineStr"/>
      <c r="AJ1243" t="inlineStr">
        <is>
          <t>Pa</t>
        </is>
      </c>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is>
          <t>110</t>
        </is>
      </c>
      <c r="AY1243" t="inlineStr"/>
      <c r="AZ1243" t="inlineStr"/>
      <c r="BA1243" t="inlineStr"/>
      <c r="BB1243" t="inlineStr">
        <is>
          <t>n</t>
        </is>
      </c>
      <c r="BC1243" t="n">
        <v>0</v>
      </c>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c r="BS1243" t="inlineStr"/>
      <c r="BT1243" t="inlineStr"/>
      <c r="BU1243" t="inlineStr"/>
      <c r="BV1243" t="inlineStr"/>
      <c r="BW1243" t="inlineStr"/>
      <c r="BX1243" t="inlineStr"/>
      <c r="BY1243" t="inlineStr"/>
      <c r="BZ1243" t="inlineStr"/>
      <c r="CA1243" t="inlineStr"/>
      <c r="CB1243" t="inlineStr"/>
      <c r="CC1243" t="inlineStr"/>
      <c r="CD1243" t="inlineStr"/>
      <c r="CE1243" t="inlineStr"/>
      <c r="CF1243" t="inlineStr"/>
      <c r="CG1243" t="inlineStr"/>
      <c r="CH1243" t="inlineStr"/>
      <c r="CI1243" t="inlineStr"/>
      <c r="CJ1243" t="inlineStr"/>
      <c r="CK1243" t="inlineStr"/>
      <c r="CL1243" t="inlineStr"/>
      <c r="CM1243" t="inlineStr"/>
      <c r="CN1243" t="inlineStr"/>
      <c r="CO1243" t="inlineStr"/>
      <c r="CP1243" t="inlineStr"/>
      <c r="CQ1243" t="inlineStr"/>
      <c r="CR1243" t="inlineStr"/>
      <c r="CS1243" t="inlineStr"/>
      <c r="CT1243" t="inlineStr"/>
      <c r="CU1243" t="inlineStr"/>
    </row>
    <row r="1244">
      <c r="A1244" t="b">
        <v>1</v>
      </c>
      <c r="B1244" t="inlineStr"/>
      <c r="C1244" t="inlineStr">
        <is>
          <t>L-9999-414172809</t>
        </is>
      </c>
      <c r="D1244" t="inlineStr">
        <is>
          <t>1137891580</t>
        </is>
      </c>
      <c r="E1244" t="inlineStr">
        <is>
          <t>Qd</t>
        </is>
      </c>
      <c r="F1244" t="inlineStr"/>
      <c r="G1244" t="inlineStr">
        <is>
          <t>III 104, 39</t>
        </is>
      </c>
      <c r="H1244" t="inlineStr">
        <is>
          <t>III 104, 39</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c r="BS1244" t="inlineStr"/>
      <c r="BT1244" t="inlineStr"/>
      <c r="BU1244" t="inlineStr"/>
      <c r="BV1244" t="inlineStr"/>
      <c r="BW1244" t="inlineStr"/>
      <c r="BX1244" t="inlineStr"/>
      <c r="BY1244" t="inlineStr"/>
      <c r="BZ1244" t="inlineStr"/>
      <c r="CA1244" t="inlineStr"/>
      <c r="CB1244" t="inlineStr"/>
      <c r="CC1244" t="inlineStr"/>
      <c r="CD1244" t="inlineStr"/>
      <c r="CE1244" t="inlineStr"/>
      <c r="CF1244" t="inlineStr"/>
      <c r="CG1244" t="inlineStr"/>
      <c r="CH1244" t="inlineStr"/>
      <c r="CI1244" t="inlineStr"/>
      <c r="CJ1244" t="inlineStr"/>
      <c r="CK1244" t="inlineStr"/>
      <c r="CL1244" t="inlineStr"/>
      <c r="CM1244" t="inlineStr"/>
      <c r="CN1244" t="inlineStr"/>
      <c r="CO1244" t="inlineStr"/>
      <c r="CP1244" t="inlineStr"/>
      <c r="CQ1244" t="inlineStr"/>
      <c r="CR1244" t="inlineStr"/>
      <c r="CS1244" t="inlineStr"/>
      <c r="CT1244" t="inlineStr"/>
      <c r="CU1244" t="inlineStr"/>
    </row>
    <row r="1245">
      <c r="A1245" t="b">
        <v>0</v>
      </c>
      <c r="B1245" t="n">
        <v>1135</v>
      </c>
      <c r="C1245" t="inlineStr">
        <is>
          <t>L-1523-668129328</t>
        </is>
      </c>
      <c r="D1245" t="inlineStr">
        <is>
          <t>1207575682</t>
        </is>
      </c>
      <c r="E1245" t="inlineStr"/>
      <c r="F1245" t="inlineStr">
        <is>
          <t>https://portal.dnb.de/opac.htm?method=simpleSearch&amp;cqlMode=true&amp;query=idn%3D1207575682</t>
        </is>
      </c>
      <c r="G1245" t="inlineStr">
        <is>
          <t>III 104, 39 (1. angebundenes Werk)</t>
        </is>
      </c>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n">
        <v>0</v>
      </c>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c r="BS1245" t="inlineStr"/>
      <c r="BT1245" t="inlineStr"/>
      <c r="BU1245" t="inlineStr"/>
      <c r="BV1245" t="inlineStr"/>
      <c r="BW1245" t="inlineStr"/>
      <c r="BX1245" t="inlineStr"/>
      <c r="BY1245" t="inlineStr"/>
      <c r="BZ1245" t="inlineStr"/>
      <c r="CA1245" t="inlineStr"/>
      <c r="CB1245" t="inlineStr"/>
      <c r="CC1245" t="inlineStr"/>
      <c r="CD1245" t="inlineStr"/>
      <c r="CE1245" t="inlineStr"/>
      <c r="CF1245" t="inlineStr"/>
      <c r="CG1245" t="inlineStr"/>
      <c r="CH1245" t="inlineStr"/>
      <c r="CI1245" t="inlineStr"/>
      <c r="CJ1245" t="inlineStr"/>
      <c r="CK1245" t="inlineStr"/>
      <c r="CL1245" t="inlineStr"/>
      <c r="CM1245" t="inlineStr"/>
      <c r="CN1245" t="inlineStr"/>
      <c r="CO1245" t="inlineStr"/>
      <c r="CP1245" t="inlineStr"/>
      <c r="CQ1245" t="inlineStr"/>
      <c r="CR1245" t="inlineStr"/>
      <c r="CS1245" t="inlineStr"/>
      <c r="CT1245" t="inlineStr"/>
      <c r="CU1245" t="inlineStr"/>
    </row>
    <row r="1246">
      <c r="A1246" t="b">
        <v>0</v>
      </c>
      <c r="B1246" t="n">
        <v>1139</v>
      </c>
      <c r="C1246" t="inlineStr">
        <is>
          <t>L-1524-668130490</t>
        </is>
      </c>
      <c r="D1246" t="inlineStr">
        <is>
          <t>1207577308</t>
        </is>
      </c>
      <c r="E1246" t="inlineStr"/>
      <c r="F1246" t="inlineStr">
        <is>
          <t>https://portal.dnb.de/opac.htm?method=simpleSearch&amp;cqlMode=true&amp;query=idn%3D1207577308</t>
        </is>
      </c>
      <c r="G1246" t="inlineStr">
        <is>
          <t>III 104, 39 (2. angebundenes Werk)</t>
        </is>
      </c>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n">
        <v>0</v>
      </c>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c r="BS1246" t="inlineStr"/>
      <c r="BT1246" t="inlineStr"/>
      <c r="BU1246" t="inlineStr"/>
      <c r="BV1246" t="inlineStr"/>
      <c r="BW1246" t="inlineStr"/>
      <c r="BX1246" t="inlineStr"/>
      <c r="BY1246" t="inlineStr"/>
      <c r="BZ1246" t="inlineStr"/>
      <c r="CA1246" t="inlineStr"/>
      <c r="CB1246" t="inlineStr"/>
      <c r="CC1246" t="inlineStr"/>
      <c r="CD1246" t="inlineStr"/>
      <c r="CE1246" t="inlineStr"/>
      <c r="CF1246" t="inlineStr"/>
      <c r="CG1246" t="inlineStr"/>
      <c r="CH1246" t="inlineStr"/>
      <c r="CI1246" t="inlineStr"/>
      <c r="CJ1246" t="inlineStr"/>
      <c r="CK1246" t="inlineStr"/>
      <c r="CL1246" t="inlineStr"/>
      <c r="CM1246" t="inlineStr"/>
      <c r="CN1246" t="inlineStr"/>
      <c r="CO1246" t="inlineStr"/>
      <c r="CP1246" t="inlineStr"/>
      <c r="CQ1246" t="inlineStr"/>
      <c r="CR1246" t="inlineStr"/>
      <c r="CS1246" t="inlineStr"/>
      <c r="CT1246" t="inlineStr"/>
      <c r="CU1246" t="inlineStr"/>
    </row>
    <row r="1247">
      <c r="A1247" t="b">
        <v>0</v>
      </c>
      <c r="B1247" t="n">
        <v>1140</v>
      </c>
      <c r="C1247" t="inlineStr">
        <is>
          <t>L-1523-668130350</t>
        </is>
      </c>
      <c r="D1247" t="inlineStr">
        <is>
          <t>1207577081</t>
        </is>
      </c>
      <c r="E1247" t="inlineStr"/>
      <c r="F1247" t="inlineStr">
        <is>
          <t>https://portal.dnb.de/opac.htm?method=simpleSearch&amp;cqlMode=true&amp;query=idn%3D1207577081</t>
        </is>
      </c>
      <c r="G1247" t="inlineStr">
        <is>
          <t>III 104, 39 (3. angebundenes Werk)</t>
        </is>
      </c>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n">
        <v>0</v>
      </c>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c r="BS1247" t="inlineStr"/>
      <c r="BT1247" t="inlineStr"/>
      <c r="BU1247" t="inlineStr"/>
      <c r="BV1247" t="inlineStr"/>
      <c r="BW1247" t="inlineStr"/>
      <c r="BX1247" t="inlineStr"/>
      <c r="BY1247" t="inlineStr"/>
      <c r="BZ1247" t="inlineStr"/>
      <c r="CA1247" t="inlineStr"/>
      <c r="CB1247" t="inlineStr"/>
      <c r="CC1247" t="inlineStr"/>
      <c r="CD1247" t="inlineStr"/>
      <c r="CE1247" t="inlineStr"/>
      <c r="CF1247" t="inlineStr"/>
      <c r="CG1247" t="inlineStr"/>
      <c r="CH1247" t="inlineStr"/>
      <c r="CI1247" t="inlineStr"/>
      <c r="CJ1247" t="inlineStr"/>
      <c r="CK1247" t="inlineStr"/>
      <c r="CL1247" t="inlineStr"/>
      <c r="CM1247" t="inlineStr"/>
      <c r="CN1247" t="inlineStr"/>
      <c r="CO1247" t="inlineStr"/>
      <c r="CP1247" t="inlineStr"/>
      <c r="CQ1247" t="inlineStr"/>
      <c r="CR1247" t="inlineStr"/>
      <c r="CS1247" t="inlineStr"/>
      <c r="CT1247" t="inlineStr"/>
      <c r="CU1247" t="inlineStr"/>
    </row>
    <row r="1248">
      <c r="A1248" t="b">
        <v>0</v>
      </c>
      <c r="B1248" t="n">
        <v>1141</v>
      </c>
      <c r="C1248" t="inlineStr">
        <is>
          <t>L-1522-668129840</t>
        </is>
      </c>
      <c r="D1248" t="inlineStr">
        <is>
          <t>120757645X</t>
        </is>
      </c>
      <c r="E1248" t="inlineStr"/>
      <c r="F1248" t="inlineStr">
        <is>
          <t>https://portal.dnb.de/opac.htm?method=simpleSearch&amp;cqlMode=true&amp;query=idn%3D120757645X</t>
        </is>
      </c>
      <c r="G1248" t="inlineStr">
        <is>
          <t>III 104, 39 (4. angebundenes Werk)</t>
        </is>
      </c>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n">
        <v>0</v>
      </c>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c r="BS1248" t="inlineStr"/>
      <c r="BT1248" t="inlineStr"/>
      <c r="BU1248" t="inlineStr"/>
      <c r="BV1248" t="inlineStr"/>
      <c r="BW1248" t="inlineStr"/>
      <c r="BX1248" t="inlineStr"/>
      <c r="BY1248" t="inlineStr"/>
      <c r="BZ1248" t="inlineStr"/>
      <c r="CA1248" t="inlineStr"/>
      <c r="CB1248" t="inlineStr"/>
      <c r="CC1248" t="inlineStr"/>
      <c r="CD1248" t="inlineStr"/>
      <c r="CE1248" t="inlineStr"/>
      <c r="CF1248" t="inlineStr"/>
      <c r="CG1248" t="inlineStr"/>
      <c r="CH1248" t="inlineStr"/>
      <c r="CI1248" t="inlineStr"/>
      <c r="CJ1248" t="inlineStr"/>
      <c r="CK1248" t="inlineStr"/>
      <c r="CL1248" t="inlineStr"/>
      <c r="CM1248" t="inlineStr"/>
      <c r="CN1248" t="inlineStr"/>
      <c r="CO1248" t="inlineStr"/>
      <c r="CP1248" t="inlineStr"/>
      <c r="CQ1248" t="inlineStr"/>
      <c r="CR1248" t="inlineStr"/>
      <c r="CS1248" t="inlineStr"/>
      <c r="CT1248" t="inlineStr"/>
      <c r="CU1248" t="inlineStr"/>
    </row>
    <row r="1249">
      <c r="A1249" t="b">
        <v>0</v>
      </c>
      <c r="B1249" t="n">
        <v>1142</v>
      </c>
      <c r="C1249" t="inlineStr">
        <is>
          <t>L-1521-668130164</t>
        </is>
      </c>
      <c r="D1249" t="inlineStr">
        <is>
          <t>1207576824</t>
        </is>
      </c>
      <c r="E1249" t="inlineStr"/>
      <c r="F1249" t="inlineStr">
        <is>
          <t>https://portal.dnb.de/opac.htm?method=simpleSearch&amp;cqlMode=true&amp;query=idn%3D1207576824</t>
        </is>
      </c>
      <c r="G1249" t="inlineStr">
        <is>
          <t>III 104, 39 (5. angebundenes Werk)</t>
        </is>
      </c>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n">
        <v>0</v>
      </c>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c r="BS1249" t="inlineStr"/>
      <c r="BT1249" t="inlineStr"/>
      <c r="BU1249" t="inlineStr"/>
      <c r="BV1249" t="inlineStr"/>
      <c r="BW1249" t="inlineStr"/>
      <c r="BX1249" t="inlineStr"/>
      <c r="BY1249" t="inlineStr"/>
      <c r="BZ1249" t="inlineStr"/>
      <c r="CA1249" t="inlineStr"/>
      <c r="CB1249" t="inlineStr"/>
      <c r="CC1249" t="inlineStr"/>
      <c r="CD1249" t="inlineStr"/>
      <c r="CE1249" t="inlineStr"/>
      <c r="CF1249" t="inlineStr"/>
      <c r="CG1249" t="inlineStr"/>
      <c r="CH1249" t="inlineStr"/>
      <c r="CI1249" t="inlineStr"/>
      <c r="CJ1249" t="inlineStr"/>
      <c r="CK1249" t="inlineStr"/>
      <c r="CL1249" t="inlineStr"/>
      <c r="CM1249" t="inlineStr"/>
      <c r="CN1249" t="inlineStr"/>
      <c r="CO1249" t="inlineStr"/>
      <c r="CP1249" t="inlineStr"/>
      <c r="CQ1249" t="inlineStr"/>
      <c r="CR1249" t="inlineStr"/>
      <c r="CS1249" t="inlineStr"/>
      <c r="CT1249" t="inlineStr"/>
      <c r="CU1249" t="inlineStr"/>
    </row>
    <row r="1250">
      <c r="A1250" t="b">
        <v>0</v>
      </c>
      <c r="B1250" t="n">
        <v>1143</v>
      </c>
      <c r="C1250" t="inlineStr">
        <is>
          <t>L-1521-667831495</t>
        </is>
      </c>
      <c r="D1250" t="inlineStr">
        <is>
          <t>1207425400</t>
        </is>
      </c>
      <c r="E1250" t="inlineStr"/>
      <c r="F1250" t="inlineStr">
        <is>
          <t>https://portal.dnb.de/opac.htm?method=simpleSearch&amp;cqlMode=true&amp;query=idn%3D1207425400</t>
        </is>
      </c>
      <c r="G1250" t="inlineStr">
        <is>
          <t>III 104, 39 (6. angebundenes Werk)</t>
        </is>
      </c>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n">
        <v>0</v>
      </c>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c r="BS1250" t="inlineStr"/>
      <c r="BT1250" t="inlineStr"/>
      <c r="BU1250" t="inlineStr"/>
      <c r="BV1250" t="inlineStr"/>
      <c r="BW1250" t="inlineStr"/>
      <c r="BX1250" t="inlineStr"/>
      <c r="BY1250" t="inlineStr"/>
      <c r="BZ1250" t="inlineStr"/>
      <c r="CA1250" t="inlineStr"/>
      <c r="CB1250" t="inlineStr"/>
      <c r="CC1250" t="inlineStr"/>
      <c r="CD1250" t="inlineStr"/>
      <c r="CE1250" t="inlineStr"/>
      <c r="CF1250" t="inlineStr"/>
      <c r="CG1250" t="inlineStr"/>
      <c r="CH1250" t="inlineStr"/>
      <c r="CI1250" t="inlineStr"/>
      <c r="CJ1250" t="inlineStr"/>
      <c r="CK1250" t="inlineStr"/>
      <c r="CL1250" t="inlineStr"/>
      <c r="CM1250" t="inlineStr"/>
      <c r="CN1250" t="inlineStr"/>
      <c r="CO1250" t="inlineStr"/>
      <c r="CP1250" t="inlineStr"/>
      <c r="CQ1250" t="inlineStr"/>
      <c r="CR1250" t="inlineStr"/>
      <c r="CS1250" t="inlineStr"/>
      <c r="CT1250" t="inlineStr"/>
      <c r="CU1250" t="inlineStr"/>
    </row>
    <row r="1251">
      <c r="A1251" t="b">
        <v>0</v>
      </c>
      <c r="B1251" t="n">
        <v>1144</v>
      </c>
      <c r="C1251" t="inlineStr">
        <is>
          <t>L-1521-668130687</t>
        </is>
      </c>
      <c r="D1251" t="inlineStr">
        <is>
          <t>1207577553</t>
        </is>
      </c>
      <c r="E1251" t="inlineStr"/>
      <c r="F1251" t="inlineStr">
        <is>
          <t>https://portal.dnb.de/opac.htm?method=simpleSearch&amp;cqlMode=true&amp;query=idn%3D1207577553</t>
        </is>
      </c>
      <c r="G1251" t="inlineStr">
        <is>
          <t>III 104, 39 (7. angebundenes Werk)</t>
        </is>
      </c>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n">
        <v>0</v>
      </c>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c r="BS1251" t="inlineStr"/>
      <c r="BT1251" t="inlineStr"/>
      <c r="BU1251" t="inlineStr"/>
      <c r="BV1251" t="inlineStr"/>
      <c r="BW1251" t="inlineStr"/>
      <c r="BX1251" t="inlineStr"/>
      <c r="BY1251" t="inlineStr"/>
      <c r="BZ1251" t="inlineStr"/>
      <c r="CA1251" t="inlineStr"/>
      <c r="CB1251" t="inlineStr"/>
      <c r="CC1251" t="inlineStr"/>
      <c r="CD1251" t="inlineStr"/>
      <c r="CE1251" t="inlineStr"/>
      <c r="CF1251" t="inlineStr"/>
      <c r="CG1251" t="inlineStr"/>
      <c r="CH1251" t="inlineStr"/>
      <c r="CI1251" t="inlineStr"/>
      <c r="CJ1251" t="inlineStr"/>
      <c r="CK1251" t="inlineStr"/>
      <c r="CL1251" t="inlineStr"/>
      <c r="CM1251" t="inlineStr"/>
      <c r="CN1251" t="inlineStr"/>
      <c r="CO1251" t="inlineStr"/>
      <c r="CP1251" t="inlineStr"/>
      <c r="CQ1251" t="inlineStr"/>
      <c r="CR1251" t="inlineStr"/>
      <c r="CS1251" t="inlineStr"/>
      <c r="CT1251" t="inlineStr"/>
      <c r="CU1251" t="inlineStr"/>
    </row>
    <row r="1252">
      <c r="A1252" t="b">
        <v>0</v>
      </c>
      <c r="B1252" t="n">
        <v>1145</v>
      </c>
      <c r="C1252" t="inlineStr">
        <is>
          <t>L-1523-66813268X</t>
        </is>
      </c>
      <c r="D1252" t="inlineStr">
        <is>
          <t>1207580406</t>
        </is>
      </c>
      <c r="E1252" t="inlineStr"/>
      <c r="F1252" t="inlineStr">
        <is>
          <t>https://portal.dnb.de/opac.htm?method=simpleSearch&amp;cqlMode=true&amp;query=idn%3D1207580406</t>
        </is>
      </c>
      <c r="G1252" t="inlineStr">
        <is>
          <t>III 104, 39 (8. angebundenes Werk)</t>
        </is>
      </c>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n">
        <v>0</v>
      </c>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c r="BR1252" t="inlineStr"/>
      <c r="BS1252" t="inlineStr"/>
      <c r="BT1252" t="inlineStr"/>
      <c r="BU1252" t="inlineStr"/>
      <c r="BV1252" t="inlineStr"/>
      <c r="BW1252" t="inlineStr"/>
      <c r="BX1252" t="inlineStr"/>
      <c r="BY1252" t="inlineStr"/>
      <c r="BZ1252" t="inlineStr"/>
      <c r="CA1252" t="inlineStr"/>
      <c r="CB1252" t="inlineStr"/>
      <c r="CC1252" t="inlineStr"/>
      <c r="CD1252" t="inlineStr"/>
      <c r="CE1252" t="inlineStr"/>
      <c r="CF1252" t="inlineStr"/>
      <c r="CG1252" t="inlineStr"/>
      <c r="CH1252" t="inlineStr"/>
      <c r="CI1252" t="inlineStr"/>
      <c r="CJ1252" t="inlineStr"/>
      <c r="CK1252" t="inlineStr"/>
      <c r="CL1252" t="inlineStr"/>
      <c r="CM1252" t="inlineStr"/>
      <c r="CN1252" t="inlineStr"/>
      <c r="CO1252" t="inlineStr"/>
      <c r="CP1252" t="inlineStr"/>
      <c r="CQ1252" t="inlineStr"/>
      <c r="CR1252" t="inlineStr"/>
      <c r="CS1252" t="inlineStr"/>
      <c r="CT1252" t="inlineStr"/>
      <c r="CU1252" t="inlineStr"/>
    </row>
    <row r="1253">
      <c r="A1253" t="b">
        <v>0</v>
      </c>
      <c r="B1253" t="n">
        <v>1146</v>
      </c>
      <c r="C1253" t="inlineStr">
        <is>
          <t>L-1524-668129700</t>
        </is>
      </c>
      <c r="D1253" t="inlineStr">
        <is>
          <t>1207576247</t>
        </is>
      </c>
      <c r="E1253" t="inlineStr"/>
      <c r="F1253" t="inlineStr">
        <is>
          <t>https://portal.dnb.de/opac.htm?method=simpleSearch&amp;cqlMode=true&amp;query=idn%3D1207576247</t>
        </is>
      </c>
      <c r="G1253" t="inlineStr">
        <is>
          <t>III 104, 39 (9. angebundenes Werk)</t>
        </is>
      </c>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n">
        <v>0</v>
      </c>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c r="BR1253" t="inlineStr"/>
      <c r="BS1253" t="inlineStr"/>
      <c r="BT1253" t="inlineStr"/>
      <c r="BU1253" t="inlineStr"/>
      <c r="BV1253" t="inlineStr"/>
      <c r="BW1253" t="inlineStr"/>
      <c r="BX1253" t="inlineStr"/>
      <c r="BY1253" t="inlineStr"/>
      <c r="BZ1253" t="inlineStr"/>
      <c r="CA1253" t="inlineStr"/>
      <c r="CB1253" t="inlineStr"/>
      <c r="CC1253" t="inlineStr"/>
      <c r="CD1253" t="inlineStr"/>
      <c r="CE1253" t="inlineStr"/>
      <c r="CF1253" t="inlineStr"/>
      <c r="CG1253" t="inlineStr"/>
      <c r="CH1253" t="inlineStr"/>
      <c r="CI1253" t="inlineStr"/>
      <c r="CJ1253" t="inlineStr"/>
      <c r="CK1253" t="inlineStr"/>
      <c r="CL1253" t="inlineStr"/>
      <c r="CM1253" t="inlineStr"/>
      <c r="CN1253" t="inlineStr"/>
      <c r="CO1253" t="inlineStr"/>
      <c r="CP1253" t="inlineStr"/>
      <c r="CQ1253" t="inlineStr"/>
      <c r="CR1253" t="inlineStr"/>
      <c r="CS1253" t="inlineStr"/>
      <c r="CT1253" t="inlineStr"/>
      <c r="CU1253" t="inlineStr"/>
    </row>
    <row r="1254">
      <c r="A1254" t="b">
        <v>0</v>
      </c>
      <c r="B1254" t="n">
        <v>1136</v>
      </c>
      <c r="C1254" t="inlineStr">
        <is>
          <t>L-1524-668132728</t>
        </is>
      </c>
      <c r="D1254" t="inlineStr">
        <is>
          <t>1207580538</t>
        </is>
      </c>
      <c r="E1254" t="inlineStr"/>
      <c r="F1254" t="inlineStr">
        <is>
          <t>https://portal.dnb.de/opac.htm?method=simpleSearch&amp;cqlMode=true&amp;query=idn%3D1207580538</t>
        </is>
      </c>
      <c r="G1254" t="inlineStr">
        <is>
          <t>III 104, 39 (10. angebundenes Werk)</t>
        </is>
      </c>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n">
        <v>0</v>
      </c>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c r="BS1254" t="inlineStr"/>
      <c r="BT1254" t="inlineStr"/>
      <c r="BU1254" t="inlineStr"/>
      <c r="BV1254" t="inlineStr"/>
      <c r="BW1254" t="inlineStr"/>
      <c r="BX1254" t="inlineStr"/>
      <c r="BY1254" t="inlineStr"/>
      <c r="BZ1254" t="inlineStr"/>
      <c r="CA1254" t="inlineStr"/>
      <c r="CB1254" t="inlineStr"/>
      <c r="CC1254" t="inlineStr"/>
      <c r="CD1254" t="inlineStr"/>
      <c r="CE1254" t="inlineStr"/>
      <c r="CF1254" t="inlineStr"/>
      <c r="CG1254" t="inlineStr"/>
      <c r="CH1254" t="inlineStr"/>
      <c r="CI1254" t="inlineStr"/>
      <c r="CJ1254" t="inlineStr"/>
      <c r="CK1254" t="inlineStr"/>
      <c r="CL1254" t="inlineStr"/>
      <c r="CM1254" t="inlineStr"/>
      <c r="CN1254" t="inlineStr"/>
      <c r="CO1254" t="inlineStr"/>
      <c r="CP1254" t="inlineStr"/>
      <c r="CQ1254" t="inlineStr"/>
      <c r="CR1254" t="inlineStr"/>
      <c r="CS1254" t="inlineStr"/>
      <c r="CT1254" t="inlineStr"/>
      <c r="CU1254" t="inlineStr"/>
    </row>
    <row r="1255">
      <c r="A1255" t="b">
        <v>0</v>
      </c>
      <c r="B1255" t="n">
        <v>1137</v>
      </c>
      <c r="C1255" t="inlineStr">
        <is>
          <t>L-1524-668129654</t>
        </is>
      </c>
      <c r="D1255" t="inlineStr">
        <is>
          <t>1207576174</t>
        </is>
      </c>
      <c r="E1255" t="inlineStr"/>
      <c r="F1255" t="inlineStr">
        <is>
          <t>https://portal.dnb.de/opac.htm?method=simpleSearch&amp;cqlMode=true&amp;query=idn%3D1207576174</t>
        </is>
      </c>
      <c r="G1255" t="inlineStr">
        <is>
          <t>III 104, 39 (11. angebundenes Werk)</t>
        </is>
      </c>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n">
        <v>0</v>
      </c>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c r="BS1255" t="inlineStr"/>
      <c r="BT1255" t="inlineStr"/>
      <c r="BU1255" t="inlineStr"/>
      <c r="BV1255" t="inlineStr"/>
      <c r="BW1255" t="inlineStr"/>
      <c r="BX1255" t="inlineStr"/>
      <c r="BY1255" t="inlineStr"/>
      <c r="BZ1255" t="inlineStr"/>
      <c r="CA1255" t="inlineStr"/>
      <c r="CB1255" t="inlineStr"/>
      <c r="CC1255" t="inlineStr"/>
      <c r="CD1255" t="inlineStr"/>
      <c r="CE1255" t="inlineStr"/>
      <c r="CF1255" t="inlineStr"/>
      <c r="CG1255" t="inlineStr"/>
      <c r="CH1255" t="inlineStr"/>
      <c r="CI1255" t="inlineStr"/>
      <c r="CJ1255" t="inlineStr"/>
      <c r="CK1255" t="inlineStr"/>
      <c r="CL1255" t="inlineStr"/>
      <c r="CM1255" t="inlineStr"/>
      <c r="CN1255" t="inlineStr"/>
      <c r="CO1255" t="inlineStr"/>
      <c r="CP1255" t="inlineStr"/>
      <c r="CQ1255" t="inlineStr"/>
      <c r="CR1255" t="inlineStr"/>
      <c r="CS1255" t="inlineStr"/>
      <c r="CT1255" t="inlineStr"/>
      <c r="CU1255" t="inlineStr"/>
    </row>
    <row r="1256">
      <c r="A1256" t="b">
        <v>0</v>
      </c>
      <c r="B1256" t="n">
        <v>1138</v>
      </c>
      <c r="C1256" t="inlineStr">
        <is>
          <t>L-1524-668129565</t>
        </is>
      </c>
      <c r="D1256" t="inlineStr">
        <is>
          <t>1207576018</t>
        </is>
      </c>
      <c r="E1256" t="inlineStr"/>
      <c r="F1256" t="inlineStr">
        <is>
          <t>https://portal.dnb.de/opac.htm?method=simpleSearch&amp;cqlMode=true&amp;query=idn%3D1207576018</t>
        </is>
      </c>
      <c r="G1256" t="inlineStr">
        <is>
          <t>III 104, 39 (12. angebundenes Werk)</t>
        </is>
      </c>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n">
        <v>0</v>
      </c>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c r="BS1256" t="inlineStr"/>
      <c r="BT1256" t="inlineStr"/>
      <c r="BU1256" t="inlineStr"/>
      <c r="BV1256" t="inlineStr"/>
      <c r="BW1256" t="inlineStr"/>
      <c r="BX1256" t="inlineStr"/>
      <c r="BY1256" t="inlineStr"/>
      <c r="BZ1256" t="inlineStr"/>
      <c r="CA1256" t="inlineStr"/>
      <c r="CB1256" t="inlineStr"/>
      <c r="CC1256" t="inlineStr"/>
      <c r="CD1256" t="inlineStr"/>
      <c r="CE1256" t="inlineStr"/>
      <c r="CF1256" t="inlineStr"/>
      <c r="CG1256" t="inlineStr"/>
      <c r="CH1256" t="inlineStr"/>
      <c r="CI1256" t="inlineStr"/>
      <c r="CJ1256" t="inlineStr"/>
      <c r="CK1256" t="inlineStr"/>
      <c r="CL1256" t="inlineStr"/>
      <c r="CM1256" t="inlineStr"/>
      <c r="CN1256" t="inlineStr"/>
      <c r="CO1256" t="inlineStr"/>
      <c r="CP1256" t="inlineStr"/>
      <c r="CQ1256" t="inlineStr"/>
      <c r="CR1256" t="inlineStr"/>
      <c r="CS1256" t="inlineStr"/>
      <c r="CT1256" t="inlineStr"/>
      <c r="CU1256" t="inlineStr"/>
    </row>
    <row r="1257">
      <c r="A1257" t="b">
        <v>1</v>
      </c>
      <c r="B1257" t="n">
        <v>1065</v>
      </c>
      <c r="C1257" t="inlineStr">
        <is>
          <t>L-1521-315489014</t>
        </is>
      </c>
      <c r="D1257" t="inlineStr">
        <is>
          <t>1066958394</t>
        </is>
      </c>
      <c r="E1257" t="inlineStr">
        <is>
          <t>Aaf</t>
        </is>
      </c>
      <c r="F1257" t="inlineStr">
        <is>
          <t>https://portal.dnb.de/opac.htm?method=simpleSearch&amp;cqlMode=true&amp;query=idn%3D1066958394</t>
        </is>
      </c>
      <c r="G1257" t="inlineStr">
        <is>
          <t>III 104, 40</t>
        </is>
      </c>
      <c r="H1257" t="inlineStr">
        <is>
          <t>III 104, 40</t>
        </is>
      </c>
      <c r="I1257" t="inlineStr"/>
      <c r="J1257" t="inlineStr"/>
      <c r="K1257" t="inlineStr">
        <is>
          <t>bis 25 cm</t>
        </is>
      </c>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is>
          <t>Br</t>
        </is>
      </c>
      <c r="AB1257" t="inlineStr"/>
      <c r="AC1257" t="inlineStr"/>
      <c r="AD1257" t="inlineStr">
        <is>
          <t>f</t>
        </is>
      </c>
      <c r="AE1257" t="inlineStr"/>
      <c r="AF1257" t="inlineStr"/>
      <c r="AG1257" t="inlineStr"/>
      <c r="AH1257" t="inlineStr"/>
      <c r="AI1257" t="inlineStr"/>
      <c r="AJ1257" t="inlineStr">
        <is>
          <t>Pa</t>
        </is>
      </c>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is>
          <t>110</t>
        </is>
      </c>
      <c r="AY1257" t="inlineStr"/>
      <c r="AZ1257" t="inlineStr"/>
      <c r="BA1257" t="inlineStr"/>
      <c r="BB1257" t="inlineStr">
        <is>
          <t>n</t>
        </is>
      </c>
      <c r="BC1257" t="n">
        <v>0</v>
      </c>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c r="BV1257" t="inlineStr"/>
      <c r="BW1257" t="inlineStr"/>
      <c r="BX1257" t="inlineStr"/>
      <c r="BY1257" t="inlineStr"/>
      <c r="BZ1257" t="inlineStr"/>
      <c r="CA1257" t="inlineStr"/>
      <c r="CB1257" t="inlineStr"/>
      <c r="CC1257" t="inlineStr"/>
      <c r="CD1257" t="inlineStr"/>
      <c r="CE1257" t="inlineStr"/>
      <c r="CF1257" t="inlineStr"/>
      <c r="CG1257" t="inlineStr"/>
      <c r="CH1257" t="inlineStr"/>
      <c r="CI1257" t="inlineStr"/>
      <c r="CJ1257" t="inlineStr"/>
      <c r="CK1257" t="inlineStr"/>
      <c r="CL1257" t="inlineStr"/>
      <c r="CM1257" t="inlineStr"/>
      <c r="CN1257" t="inlineStr"/>
      <c r="CO1257" t="inlineStr"/>
      <c r="CP1257" t="inlineStr"/>
      <c r="CQ1257" t="inlineStr"/>
      <c r="CR1257" t="inlineStr"/>
      <c r="CS1257" t="inlineStr"/>
      <c r="CT1257" t="inlineStr"/>
      <c r="CU1257" t="inlineStr"/>
    </row>
    <row r="1258">
      <c r="A1258" t="b">
        <v>1</v>
      </c>
      <c r="B1258" t="n">
        <v>1066</v>
      </c>
      <c r="C1258" t="inlineStr">
        <is>
          <t>L-1523-167640313</t>
        </is>
      </c>
      <c r="D1258" t="inlineStr">
        <is>
          <t>999166921</t>
        </is>
      </c>
      <c r="E1258" t="inlineStr">
        <is>
          <t>Aal</t>
        </is>
      </c>
      <c r="F1258" t="inlineStr">
        <is>
          <t>https://portal.dnb.de/opac.htm?method=simpleSearch&amp;cqlMode=true&amp;query=idn%3D999166921</t>
        </is>
      </c>
      <c r="G1258" t="inlineStr">
        <is>
          <t>III 104, 41</t>
        </is>
      </c>
      <c r="H1258" t="inlineStr">
        <is>
          <t>III 104, 41</t>
        </is>
      </c>
      <c r="I1258" t="inlineStr"/>
      <c r="J1258" t="inlineStr"/>
      <c r="K1258" t="inlineStr">
        <is>
          <t>bis 25 cm</t>
        </is>
      </c>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is>
          <t>HPg</t>
        </is>
      </c>
      <c r="AB1258" t="inlineStr"/>
      <c r="AC1258" t="inlineStr"/>
      <c r="AD1258" t="inlineStr">
        <is>
          <t>h/E</t>
        </is>
      </c>
      <c r="AE1258" t="inlineStr"/>
      <c r="AF1258" t="inlineStr"/>
      <c r="AG1258" t="inlineStr"/>
      <c r="AH1258" t="inlineStr"/>
      <c r="AI1258" t="inlineStr"/>
      <c r="AJ1258" t="inlineStr">
        <is>
          <t>Pa</t>
        </is>
      </c>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is>
          <t>110</t>
        </is>
      </c>
      <c r="AY1258" t="inlineStr"/>
      <c r="AZ1258" t="inlineStr"/>
      <c r="BA1258" t="inlineStr"/>
      <c r="BB1258" t="inlineStr">
        <is>
          <t>n</t>
        </is>
      </c>
      <c r="BC1258" t="n">
        <v>0</v>
      </c>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c r="BS1258" t="inlineStr"/>
      <c r="BT1258" t="inlineStr"/>
      <c r="BU1258" t="inlineStr"/>
      <c r="BV1258" t="inlineStr"/>
      <c r="BW1258" t="inlineStr"/>
      <c r="BX1258" t="inlineStr"/>
      <c r="BY1258" t="inlineStr"/>
      <c r="BZ1258" t="inlineStr"/>
      <c r="CA1258" t="inlineStr"/>
      <c r="CB1258" t="inlineStr"/>
      <c r="CC1258" t="inlineStr"/>
      <c r="CD1258" t="inlineStr"/>
      <c r="CE1258" t="inlineStr"/>
      <c r="CF1258" t="inlineStr"/>
      <c r="CG1258" t="inlineStr"/>
      <c r="CH1258" t="inlineStr"/>
      <c r="CI1258" t="inlineStr"/>
      <c r="CJ1258" t="inlineStr"/>
      <c r="CK1258" t="inlineStr"/>
      <c r="CL1258" t="inlineStr"/>
      <c r="CM1258" t="inlineStr"/>
      <c r="CN1258" t="inlineStr"/>
      <c r="CO1258" t="inlineStr"/>
      <c r="CP1258" t="inlineStr"/>
      <c r="CQ1258" t="inlineStr"/>
      <c r="CR1258" t="inlineStr"/>
      <c r="CS1258" t="inlineStr"/>
      <c r="CT1258" t="inlineStr"/>
      <c r="CU1258" t="inlineStr"/>
    </row>
    <row r="1259">
      <c r="A1259" t="b">
        <v>0</v>
      </c>
      <c r="B1259" t="n">
        <v>1067</v>
      </c>
      <c r="C1259" t="inlineStr">
        <is>
          <t>L-1559-16764470X</t>
        </is>
      </c>
      <c r="D1259" t="inlineStr">
        <is>
          <t>99917097X</t>
        </is>
      </c>
      <c r="E1259" t="inlineStr"/>
      <c r="F1259" t="inlineStr">
        <is>
          <t>https://portal.dnb.de/opac.htm?method=simpleSearch&amp;cqlMode=true&amp;query=idn%3D99917097X</t>
        </is>
      </c>
      <c r="G1259" t="inlineStr">
        <is>
          <t>III 104, 42</t>
        </is>
      </c>
      <c r="H1259" t="inlineStr"/>
      <c r="I1259" t="inlineStr"/>
      <c r="J1259" t="inlineStr"/>
      <c r="K1259" t="inlineStr">
        <is>
          <t>bis 25 cm</t>
        </is>
      </c>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is>
          <t>HD</t>
        </is>
      </c>
      <c r="AB1259" t="inlineStr"/>
      <c r="AC1259" t="inlineStr">
        <is>
          <t>x</t>
        </is>
      </c>
      <c r="AD1259" t="inlineStr">
        <is>
          <t>f</t>
        </is>
      </c>
      <c r="AE1259" t="inlineStr"/>
      <c r="AF1259" t="inlineStr"/>
      <c r="AG1259" t="inlineStr"/>
      <c r="AH1259" t="inlineStr"/>
      <c r="AI1259" t="inlineStr"/>
      <c r="AJ1259" t="inlineStr">
        <is>
          <t>Pa</t>
        </is>
      </c>
      <c r="AK1259" t="inlineStr"/>
      <c r="AL1259" t="inlineStr"/>
      <c r="AM1259" t="inlineStr"/>
      <c r="AN1259" t="inlineStr"/>
      <c r="AO1259" t="inlineStr">
        <is>
          <t>x</t>
        </is>
      </c>
      <c r="AP1259" t="inlineStr"/>
      <c r="AQ1259" t="inlineStr"/>
      <c r="AR1259" t="inlineStr"/>
      <c r="AS1259" t="inlineStr"/>
      <c r="AT1259" t="inlineStr"/>
      <c r="AU1259" t="inlineStr"/>
      <c r="AV1259" t="n">
        <v>0</v>
      </c>
      <c r="AW1259" t="inlineStr">
        <is>
          <t>x</t>
        </is>
      </c>
      <c r="AX1259" t="inlineStr">
        <is>
          <t>110</t>
        </is>
      </c>
      <c r="AY1259" t="inlineStr"/>
      <c r="AZ1259" t="inlineStr">
        <is>
          <t>x</t>
        </is>
      </c>
      <c r="BA1259" t="inlineStr"/>
      <c r="BB1259" t="inlineStr">
        <is>
          <t>n</t>
        </is>
      </c>
      <c r="BC1259" t="n">
        <v>0</v>
      </c>
      <c r="BD1259" t="inlineStr"/>
      <c r="BE1259" t="inlineStr">
        <is>
          <t>Gewebe</t>
        </is>
      </c>
      <c r="BF1259" t="inlineStr"/>
      <c r="BG1259" t="inlineStr"/>
      <c r="BH1259" t="inlineStr"/>
      <c r="BI1259" t="inlineStr"/>
      <c r="BJ1259" t="inlineStr"/>
      <c r="BK1259" t="inlineStr">
        <is>
          <t>Buchschließe mit Grünspan</t>
        </is>
      </c>
      <c r="BL1259" t="inlineStr">
        <is>
          <t>x 110</t>
        </is>
      </c>
      <c r="BM1259" t="inlineStr"/>
      <c r="BN1259" t="inlineStr"/>
      <c r="BO1259" t="inlineStr"/>
      <c r="BP1259" t="inlineStr"/>
      <c r="BQ1259" t="inlineStr"/>
      <c r="BR1259" t="inlineStr"/>
      <c r="BS1259" t="inlineStr"/>
      <c r="BT1259" t="inlineStr"/>
      <c r="BU1259" t="inlineStr"/>
      <c r="BV1259" t="inlineStr"/>
      <c r="BW1259" t="inlineStr"/>
      <c r="BX1259" t="inlineStr"/>
      <c r="BY1259" t="inlineStr"/>
      <c r="BZ1259" t="inlineStr"/>
      <c r="CA1259" t="inlineStr"/>
      <c r="CB1259" t="inlineStr"/>
      <c r="CC1259" t="inlineStr"/>
      <c r="CD1259" t="inlineStr"/>
      <c r="CE1259" t="inlineStr"/>
      <c r="CF1259" t="inlineStr"/>
      <c r="CG1259" t="inlineStr"/>
      <c r="CH1259" t="inlineStr"/>
      <c r="CI1259" t="inlineStr"/>
      <c r="CJ1259" t="inlineStr"/>
      <c r="CK1259" t="inlineStr"/>
      <c r="CL1259" t="inlineStr"/>
      <c r="CM1259" t="inlineStr"/>
      <c r="CN1259" t="inlineStr"/>
      <c r="CO1259" t="inlineStr"/>
      <c r="CP1259" t="inlineStr"/>
      <c r="CQ1259" t="inlineStr"/>
      <c r="CR1259" t="inlineStr"/>
      <c r="CS1259" t="inlineStr"/>
      <c r="CT1259" t="inlineStr"/>
      <c r="CU1259" t="inlineStr"/>
    </row>
    <row r="1260">
      <c r="A1260" t="b">
        <v>1</v>
      </c>
      <c r="B1260" t="inlineStr"/>
      <c r="C1260" t="inlineStr">
        <is>
          <t>L-1555-833777297</t>
        </is>
      </c>
      <c r="D1260" t="inlineStr">
        <is>
          <t>1268681660</t>
        </is>
      </c>
      <c r="E1260" t="inlineStr">
        <is>
          <t>Qd</t>
        </is>
      </c>
      <c r="F1260" t="inlineStr"/>
      <c r="G1260" t="inlineStr">
        <is>
          <t>III 104, 42</t>
        </is>
      </c>
      <c r="H1260" t="inlineStr">
        <is>
          <t>III 104, 42</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c r="BS1260" t="inlineStr"/>
      <c r="BT1260" t="inlineStr"/>
      <c r="BU1260" t="inlineStr"/>
      <c r="BV1260" t="inlineStr"/>
      <c r="BW1260" t="inlineStr"/>
      <c r="BX1260" t="inlineStr"/>
      <c r="BY1260" t="inlineStr"/>
      <c r="BZ1260" t="inlineStr"/>
      <c r="CA1260" t="inlineStr"/>
      <c r="CB1260" t="inlineStr"/>
      <c r="CC1260" t="inlineStr"/>
      <c r="CD1260" t="inlineStr"/>
      <c r="CE1260" t="inlineStr"/>
      <c r="CF1260" t="inlineStr"/>
      <c r="CG1260" t="inlineStr"/>
      <c r="CH1260" t="inlineStr"/>
      <c r="CI1260" t="inlineStr"/>
      <c r="CJ1260" t="inlineStr"/>
      <c r="CK1260" t="inlineStr"/>
      <c r="CL1260" t="inlineStr"/>
      <c r="CM1260" t="inlineStr"/>
      <c r="CN1260" t="inlineStr"/>
      <c r="CO1260" t="inlineStr"/>
      <c r="CP1260" t="inlineStr"/>
      <c r="CQ1260" t="inlineStr"/>
      <c r="CR1260" t="inlineStr"/>
      <c r="CS1260" t="inlineStr"/>
      <c r="CT1260" t="inlineStr"/>
      <c r="CU1260" t="inlineStr"/>
    </row>
    <row r="1261">
      <c r="A1261" t="b">
        <v>0</v>
      </c>
      <c r="B1261" t="n">
        <v>1068</v>
      </c>
      <c r="C1261" t="inlineStr">
        <is>
          <t>L-1555-167644955</t>
        </is>
      </c>
      <c r="D1261" t="inlineStr">
        <is>
          <t>999171232</t>
        </is>
      </c>
      <c r="E1261" t="inlineStr"/>
      <c r="F1261" t="inlineStr">
        <is>
          <t>https://portal.dnb.de/opac.htm?method=simpleSearch&amp;cqlMode=true&amp;query=idn%3D999171232</t>
        </is>
      </c>
      <c r="G1261" t="inlineStr">
        <is>
          <t>III 104, 42 (angebunden)</t>
        </is>
      </c>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n">
        <v>0</v>
      </c>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c r="BS1261" t="inlineStr"/>
      <c r="BT1261" t="inlineStr"/>
      <c r="BU1261" t="inlineStr"/>
      <c r="BV1261" t="inlineStr"/>
      <c r="BW1261" t="inlineStr"/>
      <c r="BX1261" t="inlineStr"/>
      <c r="BY1261" t="inlineStr"/>
      <c r="BZ1261" t="inlineStr"/>
      <c r="CA1261" t="inlineStr"/>
      <c r="CB1261" t="inlineStr"/>
      <c r="CC1261" t="inlineStr"/>
      <c r="CD1261" t="inlineStr"/>
      <c r="CE1261" t="inlineStr"/>
      <c r="CF1261" t="inlineStr"/>
      <c r="CG1261" t="inlineStr"/>
      <c r="CH1261" t="inlineStr"/>
      <c r="CI1261" t="inlineStr"/>
      <c r="CJ1261" t="inlineStr"/>
      <c r="CK1261" t="inlineStr"/>
      <c r="CL1261" t="inlineStr"/>
      <c r="CM1261" t="inlineStr"/>
      <c r="CN1261" t="inlineStr"/>
      <c r="CO1261" t="inlineStr"/>
      <c r="CP1261" t="inlineStr"/>
      <c r="CQ1261" t="inlineStr"/>
      <c r="CR1261" t="inlineStr"/>
      <c r="CS1261" t="inlineStr"/>
      <c r="CT1261" t="inlineStr"/>
      <c r="CU1261" t="inlineStr"/>
    </row>
    <row r="1262">
      <c r="A1262" t="b">
        <v>1</v>
      </c>
      <c r="B1262" t="n">
        <v>1069</v>
      </c>
      <c r="C1262" t="inlineStr">
        <is>
          <t>L-1560-178434418</t>
        </is>
      </c>
      <c r="D1262" t="inlineStr">
        <is>
          <t>1002924871</t>
        </is>
      </c>
      <c r="E1262" t="inlineStr">
        <is>
          <t>Aal</t>
        </is>
      </c>
      <c r="F1262" t="inlineStr">
        <is>
          <t>https://portal.dnb.de/opac.htm?method=simpleSearch&amp;cqlMode=true&amp;query=idn%3D1002924871</t>
        </is>
      </c>
      <c r="G1262" t="inlineStr">
        <is>
          <t>III 104, 43</t>
        </is>
      </c>
      <c r="H1262" t="inlineStr">
        <is>
          <t>III 104, 43</t>
        </is>
      </c>
      <c r="I1262" t="inlineStr"/>
      <c r="J1262" t="inlineStr"/>
      <c r="K1262" t="inlineStr">
        <is>
          <t>bis 25 cm</t>
        </is>
      </c>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is>
          <t>Pa</t>
        </is>
      </c>
      <c r="AB1262" t="inlineStr"/>
      <c r="AC1262" t="inlineStr"/>
      <c r="AD1262" t="inlineStr">
        <is>
          <t>f</t>
        </is>
      </c>
      <c r="AE1262" t="inlineStr"/>
      <c r="AF1262" t="inlineStr"/>
      <c r="AG1262" t="inlineStr"/>
      <c r="AH1262" t="inlineStr"/>
      <c r="AI1262" t="inlineStr"/>
      <c r="AJ1262" t="inlineStr">
        <is>
          <t>Pa</t>
        </is>
      </c>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is>
          <t>110</t>
        </is>
      </c>
      <c r="AY1262" t="inlineStr"/>
      <c r="AZ1262" t="inlineStr">
        <is>
          <t>x</t>
        </is>
      </c>
      <c r="BA1262" t="inlineStr">
        <is>
          <t>x</t>
        </is>
      </c>
      <c r="BB1262" t="inlineStr">
        <is>
          <t>n</t>
        </is>
      </c>
      <c r="BC1262" t="n">
        <v>0</v>
      </c>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c r="BS1262" t="inlineStr"/>
      <c r="BT1262" t="inlineStr"/>
      <c r="BU1262" t="inlineStr"/>
      <c r="BV1262" t="inlineStr"/>
      <c r="BW1262" t="inlineStr"/>
      <c r="BX1262" t="inlineStr"/>
      <c r="BY1262" t="inlineStr"/>
      <c r="BZ1262" t="inlineStr"/>
      <c r="CA1262" t="inlineStr"/>
      <c r="CB1262" t="inlineStr"/>
      <c r="CC1262" t="inlineStr"/>
      <c r="CD1262" t="inlineStr"/>
      <c r="CE1262" t="inlineStr"/>
      <c r="CF1262" t="inlineStr"/>
      <c r="CG1262" t="inlineStr"/>
      <c r="CH1262" t="inlineStr"/>
      <c r="CI1262" t="inlineStr"/>
      <c r="CJ1262" t="inlineStr"/>
      <c r="CK1262" t="inlineStr"/>
      <c r="CL1262" t="inlineStr"/>
      <c r="CM1262" t="inlineStr"/>
      <c r="CN1262" t="inlineStr"/>
      <c r="CO1262" t="inlineStr"/>
      <c r="CP1262" t="inlineStr"/>
      <c r="CQ1262" t="inlineStr"/>
      <c r="CR1262" t="inlineStr"/>
      <c r="CS1262" t="inlineStr"/>
      <c r="CT1262" t="inlineStr"/>
      <c r="CU1262" t="inlineStr"/>
    </row>
    <row r="1263">
      <c r="A1263" t="b">
        <v>1</v>
      </c>
      <c r="B1263" t="n">
        <v>1070</v>
      </c>
      <c r="C1263" t="inlineStr">
        <is>
          <t>L-1551-167081187</t>
        </is>
      </c>
      <c r="D1263" t="inlineStr">
        <is>
          <t>998858927</t>
        </is>
      </c>
      <c r="E1263" t="inlineStr">
        <is>
          <t>Aal</t>
        </is>
      </c>
      <c r="F1263" t="inlineStr">
        <is>
          <t>https://portal.dnb.de/opac.htm?method=simpleSearch&amp;cqlMode=true&amp;query=idn%3D998858927</t>
        </is>
      </c>
      <c r="G1263" t="inlineStr">
        <is>
          <t>III 104, 44</t>
        </is>
      </c>
      <c r="H1263" t="inlineStr">
        <is>
          <t>III 104, 44</t>
        </is>
      </c>
      <c r="I1263" t="inlineStr"/>
      <c r="J1263" t="inlineStr"/>
      <c r="K1263" t="inlineStr">
        <is>
          <t>bis 35 cm</t>
        </is>
      </c>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is>
          <t>HD</t>
        </is>
      </c>
      <c r="AB1263" t="inlineStr"/>
      <c r="AC1263" t="inlineStr">
        <is>
          <t>x</t>
        </is>
      </c>
      <c r="AD1263" t="inlineStr">
        <is>
          <t>f</t>
        </is>
      </c>
      <c r="AE1263" t="inlineStr"/>
      <c r="AF1263" t="inlineStr"/>
      <c r="AG1263" t="inlineStr"/>
      <c r="AH1263" t="inlineStr"/>
      <c r="AI1263" t="inlineStr"/>
      <c r="AJ1263" t="inlineStr">
        <is>
          <t>Pa</t>
        </is>
      </c>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is>
          <t>110</t>
        </is>
      </c>
      <c r="AY1263" t="inlineStr"/>
      <c r="AZ1263" t="inlineStr"/>
      <c r="BA1263" t="inlineStr"/>
      <c r="BB1263" t="inlineStr">
        <is>
          <t>n</t>
        </is>
      </c>
      <c r="BC1263" t="n">
        <v>0</v>
      </c>
      <c r="BD1263" t="inlineStr"/>
      <c r="BE1263" t="inlineStr"/>
      <c r="BF1263" t="inlineStr"/>
      <c r="BG1263" t="inlineStr">
        <is>
          <t>x</t>
        </is>
      </c>
      <c r="BH1263" t="inlineStr"/>
      <c r="BI1263" t="inlineStr"/>
      <c r="BJ1263" t="inlineStr"/>
      <c r="BK1263" t="inlineStr"/>
      <c r="BL1263" t="inlineStr"/>
      <c r="BM1263" t="inlineStr"/>
      <c r="BN1263" t="inlineStr"/>
      <c r="BO1263" t="inlineStr"/>
      <c r="BP1263" t="inlineStr"/>
      <c r="BQ1263" t="inlineStr"/>
      <c r="BR1263" t="inlineStr"/>
      <c r="BS1263" t="inlineStr"/>
      <c r="BT1263" t="inlineStr"/>
      <c r="BU1263" t="inlineStr"/>
      <c r="BV1263" t="inlineStr"/>
      <c r="BW1263" t="inlineStr"/>
      <c r="BX1263" t="inlineStr"/>
      <c r="BY1263" t="inlineStr"/>
      <c r="BZ1263" t="inlineStr"/>
      <c r="CA1263" t="inlineStr"/>
      <c r="CB1263" t="inlineStr"/>
      <c r="CC1263" t="inlineStr"/>
      <c r="CD1263" t="inlineStr"/>
      <c r="CE1263" t="inlineStr"/>
      <c r="CF1263" t="inlineStr"/>
      <c r="CG1263" t="inlineStr"/>
      <c r="CH1263" t="inlineStr"/>
      <c r="CI1263" t="inlineStr"/>
      <c r="CJ1263" t="inlineStr"/>
      <c r="CK1263" t="inlineStr"/>
      <c r="CL1263" t="inlineStr"/>
      <c r="CM1263" t="inlineStr"/>
      <c r="CN1263" t="inlineStr"/>
      <c r="CO1263" t="inlineStr"/>
      <c r="CP1263" t="inlineStr"/>
      <c r="CQ1263" t="inlineStr"/>
      <c r="CR1263" t="inlineStr"/>
      <c r="CS1263" t="inlineStr"/>
      <c r="CT1263" t="inlineStr"/>
      <c r="CU1263" t="inlineStr"/>
    </row>
    <row r="1264">
      <c r="A1264" t="b">
        <v>1</v>
      </c>
      <c r="B1264" t="n">
        <v>1071</v>
      </c>
      <c r="C1264" t="inlineStr">
        <is>
          <t>L-2017-325817</t>
        </is>
      </c>
      <c r="D1264" t="inlineStr">
        <is>
          <t>1144311292</t>
        </is>
      </c>
      <c r="E1264" t="inlineStr">
        <is>
          <t>Aa</t>
        </is>
      </c>
      <c r="F1264" t="inlineStr">
        <is>
          <t>https://portal.dnb.de/opac.htm?method=simpleSearch&amp;cqlMode=true&amp;query=idn%3D1144311292</t>
        </is>
      </c>
      <c r="G1264" t="inlineStr">
        <is>
          <t>III 104, 45</t>
        </is>
      </c>
      <c r="H1264" t="inlineStr">
        <is>
          <t>III 104, 45</t>
        </is>
      </c>
      <c r="I1264" t="inlineStr"/>
      <c r="J1264" t="inlineStr"/>
      <c r="K1264" t="inlineStr">
        <is>
          <t>bis 25 cm</t>
        </is>
      </c>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is>
          <t>Pa</t>
        </is>
      </c>
      <c r="AB1264" t="inlineStr"/>
      <c r="AC1264" t="inlineStr"/>
      <c r="AD1264" t="inlineStr">
        <is>
          <t>h</t>
        </is>
      </c>
      <c r="AE1264" t="inlineStr"/>
      <c r="AF1264" t="inlineStr"/>
      <c r="AG1264" t="inlineStr"/>
      <c r="AH1264" t="inlineStr"/>
      <c r="AI1264" t="inlineStr"/>
      <c r="AJ1264" t="inlineStr">
        <is>
          <t>Pa</t>
        </is>
      </c>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is>
          <t>110</t>
        </is>
      </c>
      <c r="AY1264" t="inlineStr"/>
      <c r="AZ1264" t="inlineStr"/>
      <c r="BA1264" t="inlineStr"/>
      <c r="BB1264" t="inlineStr">
        <is>
          <t>n</t>
        </is>
      </c>
      <c r="BC1264" t="n">
        <v>0</v>
      </c>
      <c r="BD1264" t="inlineStr"/>
      <c r="BE1264" t="inlineStr"/>
      <c r="BF1264" t="inlineStr"/>
      <c r="BG1264" t="inlineStr"/>
      <c r="BH1264" t="inlineStr">
        <is>
          <t>x</t>
        </is>
      </c>
      <c r="BI1264" t="inlineStr"/>
      <c r="BJ1264" t="inlineStr"/>
      <c r="BK1264" t="inlineStr"/>
      <c r="BL1264" t="inlineStr"/>
      <c r="BM1264" t="inlineStr"/>
      <c r="BN1264" t="inlineStr"/>
      <c r="BO1264" t="inlineStr"/>
      <c r="BP1264" t="inlineStr"/>
      <c r="BQ1264" t="inlineStr"/>
      <c r="BR1264" t="inlineStr"/>
      <c r="BS1264" t="inlineStr"/>
      <c r="BT1264" t="inlineStr"/>
      <c r="BU1264" t="inlineStr"/>
      <c r="BV1264" t="inlineStr"/>
      <c r="BW1264" t="inlineStr"/>
      <c r="BX1264" t="inlineStr"/>
      <c r="BY1264" t="inlineStr"/>
      <c r="BZ1264" t="inlineStr"/>
      <c r="CA1264" t="inlineStr"/>
      <c r="CB1264" t="inlineStr"/>
      <c r="CC1264" t="inlineStr"/>
      <c r="CD1264" t="inlineStr"/>
      <c r="CE1264" t="inlineStr"/>
      <c r="CF1264" t="inlineStr"/>
      <c r="CG1264" t="inlineStr"/>
      <c r="CH1264" t="inlineStr"/>
      <c r="CI1264" t="inlineStr"/>
      <c r="CJ1264" t="inlineStr"/>
      <c r="CK1264" t="inlineStr"/>
      <c r="CL1264" t="inlineStr"/>
      <c r="CM1264" t="inlineStr"/>
      <c r="CN1264" t="inlineStr"/>
      <c r="CO1264" t="inlineStr"/>
      <c r="CP1264" t="inlineStr"/>
      <c r="CQ1264" t="inlineStr"/>
      <c r="CR1264" t="inlineStr"/>
      <c r="CS1264" t="inlineStr"/>
      <c r="CT1264" t="inlineStr"/>
      <c r="CU1264" t="inlineStr"/>
    </row>
    <row r="1265">
      <c r="A1265" t="b">
        <v>1</v>
      </c>
      <c r="B1265" t="n">
        <v>1159</v>
      </c>
      <c r="C1265" t="inlineStr">
        <is>
          <t>L-1540-315332417</t>
        </is>
      </c>
      <c r="D1265" t="inlineStr">
        <is>
          <t>1066874646</t>
        </is>
      </c>
      <c r="E1265" t="inlineStr">
        <is>
          <t>Aaf</t>
        </is>
      </c>
      <c r="F1265" t="inlineStr">
        <is>
          <t>https://portal.dnb.de/opac.htm?method=simpleSearch&amp;cqlMode=true&amp;query=idn%3D1066874646</t>
        </is>
      </c>
      <c r="G1265" t="inlineStr">
        <is>
          <t>III 105, 1</t>
        </is>
      </c>
      <c r="H1265" t="inlineStr">
        <is>
          <t>III 105, 1</t>
        </is>
      </c>
      <c r="I1265" t="inlineStr"/>
      <c r="J1265" t="inlineStr"/>
      <c r="K1265" t="inlineStr">
        <is>
          <t>bis 25 cm</t>
        </is>
      </c>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is>
          <t>HPg</t>
        </is>
      </c>
      <c r="AB1265" t="inlineStr"/>
      <c r="AC1265" t="inlineStr"/>
      <c r="AD1265" t="inlineStr">
        <is>
          <t>h/E</t>
        </is>
      </c>
      <c r="AE1265" t="inlineStr"/>
      <c r="AF1265" t="inlineStr"/>
      <c r="AG1265" t="inlineStr"/>
      <c r="AH1265" t="inlineStr"/>
      <c r="AI1265" t="inlineStr"/>
      <c r="AJ1265" t="inlineStr">
        <is>
          <t>Pa</t>
        </is>
      </c>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is>
          <t>110</t>
        </is>
      </c>
      <c r="AY1265" t="inlineStr"/>
      <c r="AZ1265" t="inlineStr"/>
      <c r="BA1265" t="inlineStr"/>
      <c r="BB1265" t="inlineStr">
        <is>
          <t>n</t>
        </is>
      </c>
      <c r="BC1265" t="n">
        <v>0</v>
      </c>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c r="BS1265" t="inlineStr"/>
      <c r="BT1265" t="inlineStr"/>
      <c r="BU1265" t="inlineStr"/>
      <c r="BV1265" t="inlineStr"/>
      <c r="BW1265" t="inlineStr"/>
      <c r="BX1265" t="inlineStr"/>
      <c r="BY1265" t="inlineStr"/>
      <c r="BZ1265" t="inlineStr"/>
      <c r="CA1265" t="inlineStr"/>
      <c r="CB1265" t="inlineStr"/>
      <c r="CC1265" t="inlineStr"/>
      <c r="CD1265" t="inlineStr"/>
      <c r="CE1265" t="inlineStr"/>
      <c r="CF1265" t="inlineStr"/>
      <c r="CG1265" t="inlineStr"/>
      <c r="CH1265" t="inlineStr"/>
      <c r="CI1265" t="inlineStr"/>
      <c r="CJ1265" t="inlineStr"/>
      <c r="CK1265" t="inlineStr"/>
      <c r="CL1265" t="inlineStr"/>
      <c r="CM1265" t="inlineStr"/>
      <c r="CN1265" t="inlineStr"/>
      <c r="CO1265" t="inlineStr"/>
      <c r="CP1265" t="inlineStr"/>
      <c r="CQ1265" t="inlineStr"/>
      <c r="CR1265" t="inlineStr"/>
      <c r="CS1265" t="inlineStr"/>
      <c r="CT1265" t="inlineStr"/>
      <c r="CU1265" t="inlineStr"/>
    </row>
    <row r="1266">
      <c r="A1266" t="b">
        <v>1</v>
      </c>
      <c r="B1266" t="n">
        <v>1160</v>
      </c>
      <c r="C1266" t="inlineStr">
        <is>
          <t>L-1541-31533214X</t>
        </is>
      </c>
      <c r="D1266" t="inlineStr">
        <is>
          <t>1066874336</t>
        </is>
      </c>
      <c r="E1266" t="inlineStr">
        <is>
          <t>Aaf</t>
        </is>
      </c>
      <c r="F1266" t="inlineStr">
        <is>
          <t>https://portal.dnb.de/opac.htm?method=simpleSearch&amp;cqlMode=true&amp;query=idn%3D1066874336</t>
        </is>
      </c>
      <c r="G1266" t="inlineStr">
        <is>
          <t>III 105, 2</t>
        </is>
      </c>
      <c r="H1266" t="inlineStr">
        <is>
          <t>III 105, 2</t>
        </is>
      </c>
      <c r="I1266" t="inlineStr"/>
      <c r="J1266" t="inlineStr"/>
      <c r="K1266" t="inlineStr">
        <is>
          <t>bis 25 cm</t>
        </is>
      </c>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is>
          <t>Pg</t>
        </is>
      </c>
      <c r="AB1266" t="inlineStr">
        <is>
          <t>x</t>
        </is>
      </c>
      <c r="AC1266" t="inlineStr"/>
      <c r="AD1266" t="inlineStr">
        <is>
          <t>h</t>
        </is>
      </c>
      <c r="AE1266" t="inlineStr"/>
      <c r="AF1266" t="inlineStr"/>
      <c r="AG1266" t="inlineStr"/>
      <c r="AH1266" t="inlineStr"/>
      <c r="AI1266" t="inlineStr"/>
      <c r="AJ1266" t="inlineStr">
        <is>
          <t>Pa</t>
        </is>
      </c>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is>
          <t>110</t>
        </is>
      </c>
      <c r="AY1266" t="inlineStr"/>
      <c r="AZ1266" t="inlineStr"/>
      <c r="BA1266" t="inlineStr"/>
      <c r="BB1266" t="inlineStr">
        <is>
          <t>ja vor</t>
        </is>
      </c>
      <c r="BC1266" t="n">
        <v>0.5</v>
      </c>
      <c r="BD1266" t="inlineStr"/>
      <c r="BE1266" t="inlineStr"/>
      <c r="BF1266" t="inlineStr"/>
      <c r="BG1266" t="inlineStr"/>
      <c r="BH1266" t="inlineStr"/>
      <c r="BI1266" t="inlineStr"/>
      <c r="BJ1266" t="inlineStr"/>
      <c r="BK1266" t="inlineStr"/>
      <c r="BL1266" t="inlineStr"/>
      <c r="BM1266" t="inlineStr">
        <is>
          <t>Box (sperrt, Schließe)</t>
        </is>
      </c>
      <c r="BN1266" t="inlineStr"/>
      <c r="BO1266" t="inlineStr"/>
      <c r="BP1266" t="inlineStr"/>
      <c r="BQ1266" t="inlineStr"/>
      <c r="BR1266" t="inlineStr"/>
      <c r="BS1266" t="inlineStr"/>
      <c r="BT1266" t="inlineStr"/>
      <c r="BU1266" t="inlineStr"/>
      <c r="BV1266" t="inlineStr"/>
      <c r="BW1266" t="inlineStr"/>
      <c r="BX1266" t="inlineStr"/>
      <c r="BY1266" t="inlineStr"/>
      <c r="BZ1266" t="inlineStr"/>
      <c r="CA1266" t="inlineStr"/>
      <c r="CB1266" t="inlineStr"/>
      <c r="CC1266" t="inlineStr"/>
      <c r="CD1266" t="inlineStr"/>
      <c r="CE1266" t="inlineStr"/>
      <c r="CF1266" t="inlineStr"/>
      <c r="CG1266" t="inlineStr"/>
      <c r="CH1266" t="inlineStr">
        <is>
          <t>x</t>
        </is>
      </c>
      <c r="CI1266" t="inlineStr"/>
      <c r="CJ1266" t="inlineStr"/>
      <c r="CK1266" t="inlineStr"/>
      <c r="CL1266" t="inlineStr"/>
      <c r="CM1266" t="inlineStr"/>
      <c r="CN1266" t="inlineStr"/>
      <c r="CO1266" t="inlineStr"/>
      <c r="CP1266" t="inlineStr"/>
      <c r="CQ1266" t="inlineStr"/>
      <c r="CR1266" t="inlineStr"/>
      <c r="CS1266" t="inlineStr"/>
      <c r="CT1266" t="n">
        <v>0.5</v>
      </c>
      <c r="CU1266" t="inlineStr"/>
    </row>
    <row r="1267">
      <c r="A1267" t="b">
        <v>1</v>
      </c>
      <c r="B1267" t="n">
        <v>1161</v>
      </c>
      <c r="C1267" t="inlineStr">
        <is>
          <t>L-1541-315327685</t>
        </is>
      </c>
      <c r="D1267" t="inlineStr">
        <is>
          <t>1066869731</t>
        </is>
      </c>
      <c r="E1267" t="inlineStr">
        <is>
          <t>Aaf</t>
        </is>
      </c>
      <c r="F1267" t="inlineStr">
        <is>
          <t>https://portal.dnb.de/opac.htm?method=simpleSearch&amp;cqlMode=true&amp;query=idn%3D1066869731</t>
        </is>
      </c>
      <c r="G1267" t="inlineStr">
        <is>
          <t>III 105, 3</t>
        </is>
      </c>
      <c r="H1267" t="inlineStr">
        <is>
          <t>III 105, 3</t>
        </is>
      </c>
      <c r="I1267" t="inlineStr"/>
      <c r="J1267" t="inlineStr"/>
      <c r="K1267" t="inlineStr">
        <is>
          <t>bis 25 cm</t>
        </is>
      </c>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is>
          <t>HL</t>
        </is>
      </c>
      <c r="AB1267" t="inlineStr">
        <is>
          <t>x</t>
        </is>
      </c>
      <c r="AC1267" t="inlineStr"/>
      <c r="AD1267" t="inlineStr">
        <is>
          <t>h/E</t>
        </is>
      </c>
      <c r="AE1267" t="inlineStr"/>
      <c r="AF1267" t="inlineStr">
        <is>
          <t>x</t>
        </is>
      </c>
      <c r="AG1267" t="inlineStr"/>
      <c r="AH1267" t="inlineStr"/>
      <c r="AI1267" t="inlineStr"/>
      <c r="AJ1267" t="inlineStr">
        <is>
          <t>Pa</t>
        </is>
      </c>
      <c r="AK1267" t="inlineStr">
        <is>
          <t>x</t>
        </is>
      </c>
      <c r="AL1267" t="inlineStr"/>
      <c r="AM1267" t="inlineStr"/>
      <c r="AN1267" t="inlineStr"/>
      <c r="AO1267" t="inlineStr"/>
      <c r="AP1267" t="inlineStr"/>
      <c r="AQ1267" t="inlineStr"/>
      <c r="AR1267" t="inlineStr"/>
      <c r="AS1267" t="inlineStr"/>
      <c r="AT1267" t="inlineStr"/>
      <c r="AU1267" t="inlineStr"/>
      <c r="AV1267" t="inlineStr"/>
      <c r="AW1267" t="inlineStr"/>
      <c r="AX1267" t="inlineStr">
        <is>
          <t>110</t>
        </is>
      </c>
      <c r="AY1267" t="inlineStr"/>
      <c r="AZ1267" t="inlineStr"/>
      <c r="BA1267" t="inlineStr"/>
      <c r="BB1267" t="inlineStr">
        <is>
          <t>n</t>
        </is>
      </c>
      <c r="BC1267" t="n">
        <v>0</v>
      </c>
      <c r="BD1267" t="inlineStr"/>
      <c r="BE1267" t="inlineStr"/>
      <c r="BF1267" t="inlineStr"/>
      <c r="BG1267" t="inlineStr"/>
      <c r="BH1267" t="inlineStr"/>
      <c r="BI1267" t="inlineStr"/>
      <c r="BJ1267" t="inlineStr"/>
      <c r="BK1267" t="inlineStr"/>
      <c r="BL1267" t="inlineStr"/>
      <c r="BM1267" t="inlineStr">
        <is>
          <t>Umschlag (Leder pudert)</t>
        </is>
      </c>
      <c r="BN1267" t="inlineStr"/>
      <c r="BO1267" t="inlineStr"/>
      <c r="BP1267" t="inlineStr"/>
      <c r="BQ1267" t="inlineStr"/>
      <c r="BR1267" t="inlineStr"/>
      <c r="BS1267" t="inlineStr"/>
      <c r="BT1267" t="inlineStr"/>
      <c r="BU1267" t="inlineStr"/>
      <c r="BV1267" t="inlineStr"/>
      <c r="BW1267" t="inlineStr"/>
      <c r="BX1267" t="inlineStr"/>
      <c r="BY1267" t="inlineStr"/>
      <c r="BZ1267" t="inlineStr"/>
      <c r="CA1267" t="inlineStr"/>
      <c r="CB1267" t="inlineStr"/>
      <c r="CC1267" t="inlineStr"/>
      <c r="CD1267" t="inlineStr"/>
      <c r="CE1267" t="inlineStr"/>
      <c r="CF1267" t="inlineStr"/>
      <c r="CG1267" t="inlineStr"/>
      <c r="CH1267" t="inlineStr"/>
      <c r="CI1267" t="inlineStr"/>
      <c r="CJ1267" t="inlineStr"/>
      <c r="CK1267" t="inlineStr"/>
      <c r="CL1267" t="inlineStr"/>
      <c r="CM1267" t="inlineStr"/>
      <c r="CN1267" t="inlineStr"/>
      <c r="CO1267" t="inlineStr"/>
      <c r="CP1267" t="inlineStr"/>
      <c r="CQ1267" t="inlineStr"/>
      <c r="CR1267" t="inlineStr"/>
      <c r="CS1267" t="inlineStr"/>
      <c r="CT1267" t="inlineStr"/>
      <c r="CU1267" t="inlineStr"/>
    </row>
    <row r="1268">
      <c r="A1268" t="b">
        <v>1</v>
      </c>
      <c r="B1268" t="n">
        <v>1162</v>
      </c>
      <c r="C1268" t="inlineStr">
        <is>
          <t>L-1529-331723204</t>
        </is>
      </c>
      <c r="D1268" t="inlineStr">
        <is>
          <t>1074848381</t>
        </is>
      </c>
      <c r="E1268" t="inlineStr">
        <is>
          <t>Aaf</t>
        </is>
      </c>
      <c r="F1268" t="inlineStr">
        <is>
          <t>https://portal.dnb.de/opac.htm?method=simpleSearch&amp;cqlMode=true&amp;query=idn%3D1074848381</t>
        </is>
      </c>
      <c r="G1268" t="inlineStr">
        <is>
          <t>III 106, 1</t>
        </is>
      </c>
      <c r="H1268" t="inlineStr">
        <is>
          <t>III 106, 1</t>
        </is>
      </c>
      <c r="I1268" t="inlineStr"/>
      <c r="J1268" t="inlineStr"/>
      <c r="K1268" t="inlineStr">
        <is>
          <t>bis 25 cm</t>
        </is>
      </c>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is>
          <t>Pg</t>
        </is>
      </c>
      <c r="AB1268" t="inlineStr">
        <is>
          <t>x</t>
        </is>
      </c>
      <c r="AC1268" t="inlineStr"/>
      <c r="AD1268" t="inlineStr">
        <is>
          <t>h/E</t>
        </is>
      </c>
      <c r="AE1268" t="inlineStr"/>
      <c r="AF1268" t="inlineStr"/>
      <c r="AG1268" t="inlineStr"/>
      <c r="AH1268" t="inlineStr"/>
      <c r="AI1268" t="inlineStr"/>
      <c r="AJ1268" t="inlineStr">
        <is>
          <t>Pa</t>
        </is>
      </c>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is>
          <t>110</t>
        </is>
      </c>
      <c r="AY1268" t="inlineStr"/>
      <c r="AZ1268" t="inlineStr"/>
      <c r="BA1268" t="inlineStr"/>
      <c r="BB1268" t="inlineStr">
        <is>
          <t>ja vor</t>
        </is>
      </c>
      <c r="BC1268" t="n">
        <v>3.5</v>
      </c>
      <c r="BD1268" t="inlineStr"/>
      <c r="BE1268" t="inlineStr"/>
      <c r="BF1268" t="inlineStr"/>
      <c r="BG1268" t="inlineStr">
        <is>
          <t>x</t>
        </is>
      </c>
      <c r="BH1268" t="inlineStr"/>
      <c r="BI1268" t="inlineStr"/>
      <c r="BJ1268" t="inlineStr"/>
      <c r="BK1268" t="inlineStr"/>
      <c r="BL1268" t="inlineStr"/>
      <c r="BM1268" t="inlineStr"/>
      <c r="BN1268" t="inlineStr"/>
      <c r="BO1268" t="inlineStr">
        <is>
          <t>x</t>
        </is>
      </c>
      <c r="BP1268" t="inlineStr">
        <is>
          <t>x</t>
        </is>
      </c>
      <c r="BQ1268" t="inlineStr"/>
      <c r="BR1268" t="inlineStr">
        <is>
          <t>v</t>
        </is>
      </c>
      <c r="BS1268" t="n">
        <v>1</v>
      </c>
      <c r="BT1268" t="inlineStr"/>
      <c r="BU1268" t="inlineStr"/>
      <c r="BV1268" t="inlineStr"/>
      <c r="BW1268" t="inlineStr"/>
      <c r="BX1268" t="inlineStr"/>
      <c r="BY1268" t="inlineStr"/>
      <c r="BZ1268" t="inlineStr"/>
      <c r="CA1268" t="n">
        <v>2.5</v>
      </c>
      <c r="CB1268" t="inlineStr">
        <is>
          <t>nur das Nötigste</t>
        </is>
      </c>
      <c r="CC1268" t="inlineStr"/>
      <c r="CD1268" t="inlineStr"/>
      <c r="CE1268" t="inlineStr"/>
      <c r="CF1268" t="inlineStr"/>
      <c r="CG1268" t="inlineStr"/>
      <c r="CH1268" t="inlineStr">
        <is>
          <t>x</t>
        </is>
      </c>
      <c r="CI1268" t="inlineStr"/>
      <c r="CJ1268" t="inlineStr"/>
      <c r="CK1268" t="inlineStr"/>
      <c r="CL1268" t="inlineStr"/>
      <c r="CM1268" t="inlineStr"/>
      <c r="CN1268" t="inlineStr"/>
      <c r="CO1268" t="inlineStr"/>
      <c r="CP1268" t="inlineStr"/>
      <c r="CQ1268" t="inlineStr"/>
      <c r="CR1268" t="inlineStr"/>
      <c r="CS1268" t="inlineStr"/>
      <c r="CT1268" t="n">
        <v>1</v>
      </c>
      <c r="CU1268" t="inlineStr"/>
    </row>
    <row r="1269">
      <c r="A1269" t="b">
        <v>1</v>
      </c>
      <c r="B1269" t="n">
        <v>1163</v>
      </c>
      <c r="C1269" t="inlineStr">
        <is>
          <t>L-1530-315487763</t>
        </is>
      </c>
      <c r="D1269" t="inlineStr">
        <is>
          <t>1066957142</t>
        </is>
      </c>
      <c r="E1269" t="inlineStr">
        <is>
          <t>Aaf</t>
        </is>
      </c>
      <c r="F1269" t="inlineStr">
        <is>
          <t>https://portal.dnb.de/opac.htm?method=simpleSearch&amp;cqlMode=true&amp;query=idn%3D1066957142</t>
        </is>
      </c>
      <c r="G1269" t="inlineStr">
        <is>
          <t>III 106, 2</t>
        </is>
      </c>
      <c r="H1269" t="inlineStr">
        <is>
          <t>III 106, 2</t>
        </is>
      </c>
      <c r="I1269" t="inlineStr"/>
      <c r="J1269" t="inlineStr"/>
      <c r="K1269" t="inlineStr">
        <is>
          <t>bis 25 cm</t>
        </is>
      </c>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is>
          <t>Pg</t>
        </is>
      </c>
      <c r="AB1269" t="inlineStr"/>
      <c r="AC1269" t="inlineStr"/>
      <c r="AD1269" t="inlineStr">
        <is>
          <t>h</t>
        </is>
      </c>
      <c r="AE1269" t="inlineStr"/>
      <c r="AF1269" t="inlineStr"/>
      <c r="AG1269" t="inlineStr"/>
      <c r="AH1269" t="inlineStr"/>
      <c r="AI1269" t="inlineStr"/>
      <c r="AJ1269" t="inlineStr">
        <is>
          <t>Pa</t>
        </is>
      </c>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is>
          <t>110</t>
        </is>
      </c>
      <c r="AY1269" t="inlineStr"/>
      <c r="AZ1269" t="inlineStr"/>
      <c r="BA1269" t="inlineStr"/>
      <c r="BB1269" t="inlineStr">
        <is>
          <t>n</t>
        </is>
      </c>
      <c r="BC1269" t="n">
        <v>0</v>
      </c>
      <c r="BD1269" t="inlineStr"/>
      <c r="BE1269" t="inlineStr"/>
      <c r="BF1269" t="inlineStr"/>
      <c r="BG1269" t="inlineStr"/>
      <c r="BH1269" t="inlineStr"/>
      <c r="BI1269" t="inlineStr">
        <is>
          <t>x sauer</t>
        </is>
      </c>
      <c r="BJ1269" t="inlineStr">
        <is>
          <t>x</t>
        </is>
      </c>
      <c r="BK1269" t="inlineStr"/>
      <c r="BL1269" t="inlineStr"/>
      <c r="BM1269" t="inlineStr"/>
      <c r="BN1269" t="inlineStr"/>
      <c r="BO1269" t="inlineStr"/>
      <c r="BP1269" t="inlineStr"/>
      <c r="BQ1269" t="inlineStr"/>
      <c r="BR1269" t="inlineStr"/>
      <c r="BS1269" t="inlineStr"/>
      <c r="BT1269" t="inlineStr"/>
      <c r="BU1269" t="inlineStr"/>
      <c r="BV1269" t="inlineStr"/>
      <c r="BW1269" t="inlineStr"/>
      <c r="BX1269" t="inlineStr"/>
      <c r="BY1269" t="inlineStr"/>
      <c r="BZ1269" t="inlineStr"/>
      <c r="CA1269" t="inlineStr"/>
      <c r="CB1269" t="inlineStr"/>
      <c r="CC1269" t="inlineStr"/>
      <c r="CD1269" t="inlineStr"/>
      <c r="CE1269" t="inlineStr"/>
      <c r="CF1269" t="inlineStr"/>
      <c r="CG1269" t="inlineStr"/>
      <c r="CH1269" t="inlineStr"/>
      <c r="CI1269" t="inlineStr"/>
      <c r="CJ1269" t="inlineStr"/>
      <c r="CK1269" t="inlineStr"/>
      <c r="CL1269" t="inlineStr"/>
      <c r="CM1269" t="inlineStr"/>
      <c r="CN1269" t="inlineStr"/>
      <c r="CO1269" t="inlineStr"/>
      <c r="CP1269" t="inlineStr"/>
      <c r="CQ1269" t="inlineStr"/>
      <c r="CR1269" t="inlineStr"/>
      <c r="CS1269" t="inlineStr"/>
      <c r="CT1269" t="inlineStr"/>
      <c r="CU1269" t="inlineStr"/>
    </row>
    <row r="1270">
      <c r="A1270" t="b">
        <v>0</v>
      </c>
      <c r="B1270" t="n">
        <v>1164</v>
      </c>
      <c r="C1270" t="inlineStr">
        <is>
          <t>L-1536-315326794</t>
        </is>
      </c>
      <c r="D1270" t="inlineStr">
        <is>
          <t>1066868735</t>
        </is>
      </c>
      <c r="E1270" t="inlineStr"/>
      <c r="F1270" t="inlineStr">
        <is>
          <t>https://portal.dnb.de/opac.htm?method=simpleSearch&amp;cqlMode=true&amp;query=idn%3D1066868735</t>
        </is>
      </c>
      <c r="G1270" t="inlineStr">
        <is>
          <t>III 106, 3</t>
        </is>
      </c>
      <c r="H1270" t="inlineStr"/>
      <c r="I1270" t="inlineStr"/>
      <c r="J1270" t="inlineStr"/>
      <c r="K1270" t="inlineStr">
        <is>
          <t>bis 35 cm</t>
        </is>
      </c>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is>
          <t>L</t>
        </is>
      </c>
      <c r="AB1270" t="inlineStr">
        <is>
          <t>x</t>
        </is>
      </c>
      <c r="AC1270" t="inlineStr">
        <is>
          <t>x</t>
        </is>
      </c>
      <c r="AD1270" t="inlineStr">
        <is>
          <t>f</t>
        </is>
      </c>
      <c r="AE1270" t="inlineStr"/>
      <c r="AF1270" t="inlineStr"/>
      <c r="AG1270" t="inlineStr"/>
      <c r="AH1270" t="inlineStr"/>
      <c r="AI1270" t="inlineStr"/>
      <c r="AJ1270" t="inlineStr">
        <is>
          <t>Pa</t>
        </is>
      </c>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is>
          <t>45</t>
        </is>
      </c>
      <c r="AY1270" t="inlineStr"/>
      <c r="AZ1270" t="inlineStr"/>
      <c r="BA1270" t="inlineStr"/>
      <c r="BB1270" t="inlineStr">
        <is>
          <t>ja vor</t>
        </is>
      </c>
      <c r="BC1270" t="n">
        <v>10</v>
      </c>
      <c r="BD1270" t="inlineStr"/>
      <c r="BE1270" t="inlineStr"/>
      <c r="BF1270" t="inlineStr"/>
      <c r="BG1270" t="inlineStr">
        <is>
          <t>x</t>
        </is>
      </c>
      <c r="BH1270" t="inlineStr"/>
      <c r="BI1270" t="inlineStr"/>
      <c r="BJ1270" t="inlineStr"/>
      <c r="BK1270" t="inlineStr">
        <is>
          <t>Ledernarben ist extrem rissig, spröde und bröselig -&gt; Festigen? Mit Stephanie besprechen</t>
        </is>
      </c>
      <c r="BL1270" t="inlineStr"/>
      <c r="BM1270" t="inlineStr">
        <is>
          <t>Umschlag (Ledernarben extrem empfindlich)</t>
        </is>
      </c>
      <c r="BN1270" t="inlineStr"/>
      <c r="BO1270" t="inlineStr">
        <is>
          <t>x</t>
        </is>
      </c>
      <c r="BP1270" t="inlineStr"/>
      <c r="BQ1270" t="inlineStr">
        <is>
          <t>x</t>
        </is>
      </c>
      <c r="BR1270" t="inlineStr"/>
      <c r="BS1270" t="inlineStr"/>
      <c r="BT1270" t="inlineStr"/>
      <c r="BU1270" t="inlineStr"/>
      <c r="BV1270" t="inlineStr"/>
      <c r="BW1270" t="inlineStr"/>
      <c r="BX1270" t="inlineStr"/>
      <c r="BY1270" t="inlineStr"/>
      <c r="BZ1270" t="inlineStr"/>
      <c r="CA1270" t="n">
        <v>10</v>
      </c>
      <c r="CB1270" t="inlineStr">
        <is>
          <t>Festigen oder belassen? Klucel? Rest.bedarf genauer kalkulieren!!</t>
        </is>
      </c>
      <c r="CC1270" t="inlineStr"/>
      <c r="CD1270" t="inlineStr"/>
      <c r="CE1270" t="inlineStr"/>
      <c r="CF1270" t="inlineStr"/>
      <c r="CG1270" t="inlineStr"/>
      <c r="CH1270" t="inlineStr"/>
      <c r="CI1270" t="inlineStr"/>
      <c r="CJ1270" t="inlineStr"/>
      <c r="CK1270" t="inlineStr"/>
      <c r="CL1270" t="inlineStr"/>
      <c r="CM1270" t="inlineStr"/>
      <c r="CN1270" t="inlineStr"/>
      <c r="CO1270" t="inlineStr"/>
      <c r="CP1270" t="inlineStr"/>
      <c r="CQ1270" t="inlineStr"/>
      <c r="CR1270" t="inlineStr"/>
      <c r="CS1270" t="inlineStr"/>
      <c r="CT1270" t="inlineStr"/>
      <c r="CU1270" t="inlineStr"/>
    </row>
    <row r="1271">
      <c r="A1271" t="b">
        <v>1</v>
      </c>
      <c r="B1271" t="inlineStr"/>
      <c r="C1271" t="inlineStr">
        <is>
          <t>L-9999-41428173X</t>
        </is>
      </c>
      <c r="D1271" t="inlineStr">
        <is>
          <t>1137966130</t>
        </is>
      </c>
      <c r="E1271" t="inlineStr">
        <is>
          <t>Qd</t>
        </is>
      </c>
      <c r="F1271" t="inlineStr"/>
      <c r="G1271" t="inlineStr">
        <is>
          <t>III 106, 3</t>
        </is>
      </c>
      <c r="H1271" t="inlineStr">
        <is>
          <t>III 106, 3</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c r="BR1271" t="inlineStr"/>
      <c r="BS1271" t="inlineStr"/>
      <c r="BT1271" t="inlineStr"/>
      <c r="BU1271" t="inlineStr"/>
      <c r="BV1271" t="inlineStr"/>
      <c r="BW1271" t="inlineStr"/>
      <c r="BX1271" t="inlineStr"/>
      <c r="BY1271" t="inlineStr"/>
      <c r="BZ1271" t="inlineStr"/>
      <c r="CA1271" t="inlineStr"/>
      <c r="CB1271" t="inlineStr"/>
      <c r="CC1271" t="inlineStr"/>
      <c r="CD1271" t="inlineStr"/>
      <c r="CE1271" t="inlineStr"/>
      <c r="CF1271" t="inlineStr"/>
      <c r="CG1271" t="inlineStr"/>
      <c r="CH1271" t="inlineStr"/>
      <c r="CI1271" t="inlineStr"/>
      <c r="CJ1271" t="inlineStr"/>
      <c r="CK1271" t="inlineStr"/>
      <c r="CL1271" t="inlineStr"/>
      <c r="CM1271" t="inlineStr"/>
      <c r="CN1271" t="inlineStr"/>
      <c r="CO1271" t="inlineStr"/>
      <c r="CP1271" t="inlineStr"/>
      <c r="CQ1271" t="inlineStr"/>
      <c r="CR1271" t="inlineStr"/>
      <c r="CS1271" t="inlineStr"/>
      <c r="CT1271" t="inlineStr"/>
      <c r="CU1271" t="inlineStr"/>
    </row>
    <row r="1272">
      <c r="A1272" t="b">
        <v>0</v>
      </c>
      <c r="B1272" t="n">
        <v>1166</v>
      </c>
      <c r="C1272" t="inlineStr">
        <is>
          <t>L-1535-670685798</t>
        </is>
      </c>
      <c r="D1272" t="inlineStr">
        <is>
          <t>1208710583</t>
        </is>
      </c>
      <c r="E1272" t="inlineStr"/>
      <c r="F1272" t="inlineStr">
        <is>
          <t>https://portal.dnb.de/opac.htm?method=simpleSearch&amp;cqlMode=true&amp;query=idn%3D1208710583</t>
        </is>
      </c>
      <c r="G1272" t="inlineStr">
        <is>
          <t>III 106, 3 (Angebundenes Werk)</t>
        </is>
      </c>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n">
        <v>0</v>
      </c>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c r="BR1272" t="inlineStr"/>
      <c r="BS1272" t="inlineStr"/>
      <c r="BT1272" t="inlineStr"/>
      <c r="BU1272" t="inlineStr"/>
      <c r="BV1272" t="inlineStr"/>
      <c r="BW1272" t="inlineStr"/>
      <c r="BX1272" t="inlineStr"/>
      <c r="BY1272" t="inlineStr"/>
      <c r="BZ1272" t="inlineStr"/>
      <c r="CA1272" t="inlineStr"/>
      <c r="CB1272" t="inlineStr"/>
      <c r="CC1272" t="inlineStr"/>
      <c r="CD1272" t="inlineStr"/>
      <c r="CE1272" t="inlineStr"/>
      <c r="CF1272" t="inlineStr"/>
      <c r="CG1272" t="inlineStr"/>
      <c r="CH1272" t="inlineStr"/>
      <c r="CI1272" t="inlineStr"/>
      <c r="CJ1272" t="inlineStr"/>
      <c r="CK1272" t="inlineStr"/>
      <c r="CL1272" t="inlineStr"/>
      <c r="CM1272" t="inlineStr"/>
      <c r="CN1272" t="inlineStr"/>
      <c r="CO1272" t="inlineStr"/>
      <c r="CP1272" t="inlineStr"/>
      <c r="CQ1272" t="inlineStr"/>
      <c r="CR1272" t="inlineStr"/>
      <c r="CS1272" t="inlineStr"/>
      <c r="CT1272" t="inlineStr"/>
      <c r="CU1272" t="inlineStr"/>
    </row>
    <row r="1273">
      <c r="A1273" t="b">
        <v>1</v>
      </c>
      <c r="B1273" t="n">
        <v>1165</v>
      </c>
      <c r="C1273" t="inlineStr">
        <is>
          <t>L-1539-31533102X</t>
        </is>
      </c>
      <c r="D1273" t="inlineStr">
        <is>
          <t>1066873208</t>
        </is>
      </c>
      <c r="E1273" t="inlineStr">
        <is>
          <t>Aaf</t>
        </is>
      </c>
      <c r="F1273" t="inlineStr">
        <is>
          <t>https://portal.dnb.de/opac.htm?method=simpleSearch&amp;cqlMode=true&amp;query=idn%3D1066873208</t>
        </is>
      </c>
      <c r="G1273" t="inlineStr">
        <is>
          <t>III 106, 4</t>
        </is>
      </c>
      <c r="H1273" t="inlineStr">
        <is>
          <t>III 106, 4</t>
        </is>
      </c>
      <c r="I1273" t="inlineStr"/>
      <c r="J1273" t="inlineStr"/>
      <c r="K1273" t="inlineStr">
        <is>
          <t>bis 35 cm</t>
        </is>
      </c>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is>
          <t>Pg</t>
        </is>
      </c>
      <c r="AB1273" t="inlineStr">
        <is>
          <t>x</t>
        </is>
      </c>
      <c r="AC1273" t="inlineStr"/>
      <c r="AD1273" t="inlineStr">
        <is>
          <t>h</t>
        </is>
      </c>
      <c r="AE1273" t="inlineStr"/>
      <c r="AF1273" t="inlineStr"/>
      <c r="AG1273" t="inlineStr"/>
      <c r="AH1273" t="inlineStr">
        <is>
          <t>x</t>
        </is>
      </c>
      <c r="AI1273" t="inlineStr"/>
      <c r="AJ1273" t="inlineStr">
        <is>
          <t>Pa</t>
        </is>
      </c>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is>
          <t>110</t>
        </is>
      </c>
      <c r="AY1273" t="inlineStr"/>
      <c r="AZ1273" t="inlineStr"/>
      <c r="BA1273" t="inlineStr"/>
      <c r="BB1273" t="inlineStr">
        <is>
          <t>n</t>
        </is>
      </c>
      <c r="BC1273" t="n">
        <v>0</v>
      </c>
      <c r="BD1273" t="inlineStr"/>
      <c r="BE1273" t="inlineStr"/>
      <c r="BF1273" t="inlineStr"/>
      <c r="BG1273" t="inlineStr">
        <is>
          <t>x</t>
        </is>
      </c>
      <c r="BH1273" t="inlineStr"/>
      <c r="BI1273" t="inlineStr"/>
      <c r="BJ1273" t="inlineStr"/>
      <c r="BK1273" t="inlineStr"/>
      <c r="BL1273" t="inlineStr"/>
      <c r="BM1273" t="inlineStr"/>
      <c r="BN1273" t="inlineStr"/>
      <c r="BO1273" t="inlineStr"/>
      <c r="BP1273" t="inlineStr"/>
      <c r="BQ1273" t="inlineStr"/>
      <c r="BR1273" t="inlineStr"/>
      <c r="BS1273" t="inlineStr"/>
      <c r="BT1273" t="inlineStr"/>
      <c r="BU1273" t="inlineStr"/>
      <c r="BV1273" t="inlineStr"/>
      <c r="BW1273" t="inlineStr"/>
      <c r="BX1273" t="inlineStr"/>
      <c r="BY1273" t="inlineStr"/>
      <c r="BZ1273" t="inlineStr"/>
      <c r="CA1273" t="inlineStr"/>
      <c r="CB1273" t="inlineStr"/>
      <c r="CC1273" t="inlineStr"/>
      <c r="CD1273" t="inlineStr"/>
      <c r="CE1273" t="inlineStr"/>
      <c r="CF1273" t="inlineStr"/>
      <c r="CG1273" t="inlineStr"/>
      <c r="CH1273" t="inlineStr"/>
      <c r="CI1273" t="inlineStr"/>
      <c r="CJ1273" t="inlineStr"/>
      <c r="CK1273" t="inlineStr"/>
      <c r="CL1273" t="inlineStr"/>
      <c r="CM1273" t="inlineStr"/>
      <c r="CN1273" t="inlineStr"/>
      <c r="CO1273" t="inlineStr"/>
      <c r="CP1273" t="inlineStr"/>
      <c r="CQ1273" t="inlineStr"/>
      <c r="CR1273" t="inlineStr"/>
      <c r="CS1273" t="inlineStr"/>
      <c r="CT1273" t="inlineStr"/>
      <c r="CU1273" t="inlineStr"/>
    </row>
    <row r="1274">
      <c r="A1274" t="b">
        <v>1</v>
      </c>
      <c r="B1274" t="n">
        <v>1167</v>
      </c>
      <c r="C1274" t="inlineStr">
        <is>
          <t>L-1503-315490683</t>
        </is>
      </c>
      <c r="D1274" t="inlineStr">
        <is>
          <t>1066960178</t>
        </is>
      </c>
      <c r="E1274" t="inlineStr">
        <is>
          <t>Aaf</t>
        </is>
      </c>
      <c r="F1274" t="inlineStr">
        <is>
          <t>https://portal.dnb.de/opac.htm?method=simpleSearch&amp;cqlMode=true&amp;query=idn%3D1066960178</t>
        </is>
      </c>
      <c r="G1274" t="inlineStr">
        <is>
          <t>III 107, 1</t>
        </is>
      </c>
      <c r="H1274" t="inlineStr">
        <is>
          <t>III 107, 1 (ÜF / 4. OG: R73A/10/1)</t>
        </is>
      </c>
      <c r="I1274" t="inlineStr">
        <is>
          <t>X</t>
        </is>
      </c>
      <c r="J1274" t="inlineStr">
        <is>
          <t>Halbledereinband, Schließen, erhabene Buchbeschläge</t>
        </is>
      </c>
      <c r="K1274" t="inlineStr">
        <is>
          <t>bis 42 cm</t>
        </is>
      </c>
      <c r="L1274" t="inlineStr">
        <is>
          <t>80° bis 110°, einseitig digitalisierbar?</t>
        </is>
      </c>
      <c r="M1274" t="inlineStr">
        <is>
          <t>fester Rücken mit Schmuckprägung</t>
        </is>
      </c>
      <c r="N1274" t="inlineStr"/>
      <c r="O1274" t="inlineStr"/>
      <c r="P1274" t="inlineStr">
        <is>
          <t>Signaturfahne austauschen</t>
        </is>
      </c>
      <c r="Q1274" t="n">
        <v>0</v>
      </c>
      <c r="R1274" t="inlineStr"/>
      <c r="S1274" t="inlineStr">
        <is>
          <t>steht in ÜF</t>
        </is>
      </c>
      <c r="T1274" t="inlineStr"/>
      <c r="U1274" t="inlineStr"/>
      <c r="V1274" t="inlineStr"/>
      <c r="W1274" t="inlineStr"/>
      <c r="X1274" t="inlineStr"/>
      <c r="Y1274" t="inlineStr"/>
      <c r="Z1274" t="inlineStr"/>
      <c r="AA1274" t="inlineStr">
        <is>
          <t>HD</t>
        </is>
      </c>
      <c r="AB1274" t="inlineStr"/>
      <c r="AC1274" t="inlineStr">
        <is>
          <t>x</t>
        </is>
      </c>
      <c r="AD1274" t="inlineStr">
        <is>
          <t>f</t>
        </is>
      </c>
      <c r="AE1274" t="inlineStr"/>
      <c r="AF1274" t="inlineStr"/>
      <c r="AG1274" t="inlineStr"/>
      <c r="AH1274" t="inlineStr"/>
      <c r="AI1274" t="inlineStr"/>
      <c r="AJ1274" t="inlineStr">
        <is>
          <t>Pa</t>
        </is>
      </c>
      <c r="AK1274" t="inlineStr"/>
      <c r="AL1274" t="inlineStr"/>
      <c r="AM1274" t="inlineStr"/>
      <c r="AN1274" t="inlineStr"/>
      <c r="AO1274" t="inlineStr"/>
      <c r="AP1274" t="inlineStr"/>
      <c r="AQ1274" t="inlineStr"/>
      <c r="AR1274" t="inlineStr"/>
      <c r="AS1274" t="inlineStr"/>
      <c r="AT1274" t="inlineStr">
        <is>
          <t>I/R</t>
        </is>
      </c>
      <c r="AU1274" t="inlineStr">
        <is>
          <t>x</t>
        </is>
      </c>
      <c r="AV1274" t="inlineStr"/>
      <c r="AW1274" t="inlineStr"/>
      <c r="AX1274" t="inlineStr">
        <is>
          <t>110</t>
        </is>
      </c>
      <c r="AY1274" t="inlineStr"/>
      <c r="AZ1274" t="inlineStr"/>
      <c r="BA1274" t="inlineStr"/>
      <c r="BB1274" t="inlineStr">
        <is>
          <t>n</t>
        </is>
      </c>
      <c r="BC1274" t="n">
        <v>0</v>
      </c>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c r="BR1274" t="inlineStr"/>
      <c r="BS1274" t="inlineStr"/>
      <c r="BT1274" t="inlineStr"/>
      <c r="BU1274" t="inlineStr"/>
      <c r="BV1274" t="inlineStr"/>
      <c r="BW1274" t="inlineStr"/>
      <c r="BX1274" t="inlineStr"/>
      <c r="BY1274" t="inlineStr"/>
      <c r="BZ1274" t="inlineStr"/>
      <c r="CA1274" t="inlineStr"/>
      <c r="CB1274" t="inlineStr"/>
      <c r="CC1274" t="inlineStr"/>
      <c r="CD1274" t="inlineStr"/>
      <c r="CE1274" t="inlineStr"/>
      <c r="CF1274" t="inlineStr"/>
      <c r="CG1274" t="inlineStr"/>
      <c r="CH1274" t="inlineStr"/>
      <c r="CI1274" t="inlineStr"/>
      <c r="CJ1274" t="inlineStr"/>
      <c r="CK1274" t="inlineStr"/>
      <c r="CL1274" t="inlineStr"/>
      <c r="CM1274" t="inlineStr"/>
      <c r="CN1274" t="inlineStr"/>
      <c r="CO1274" t="inlineStr"/>
      <c r="CP1274" t="inlineStr"/>
      <c r="CQ1274" t="inlineStr"/>
      <c r="CR1274" t="inlineStr"/>
      <c r="CS1274" t="inlineStr"/>
      <c r="CT1274" t="inlineStr"/>
      <c r="CU1274" t="inlineStr"/>
    </row>
    <row r="1275">
      <c r="A1275" t="b">
        <v>1</v>
      </c>
      <c r="B1275" t="n">
        <v>1168</v>
      </c>
      <c r="C1275" t="inlineStr">
        <is>
          <t>L-1524-315493550</t>
        </is>
      </c>
      <c r="D1275" t="inlineStr">
        <is>
          <t>1066963290</t>
        </is>
      </c>
      <c r="E1275" t="inlineStr">
        <is>
          <t>Aaf</t>
        </is>
      </c>
      <c r="F1275" t="inlineStr">
        <is>
          <t>https://portal.dnb.de/opac.htm?method=simpleSearch&amp;cqlMode=true&amp;query=idn%3D1066963290</t>
        </is>
      </c>
      <c r="G1275" t="inlineStr">
        <is>
          <t>III 108, 1</t>
        </is>
      </c>
      <c r="H1275" t="inlineStr">
        <is>
          <t>III 108, 1</t>
        </is>
      </c>
      <c r="I1275" t="inlineStr"/>
      <c r="J1275" t="inlineStr"/>
      <c r="K1275" t="inlineStr">
        <is>
          <t>bis 25 cm</t>
        </is>
      </c>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is>
          <t>Pg</t>
        </is>
      </c>
      <c r="AB1275" t="inlineStr"/>
      <c r="AC1275" t="inlineStr">
        <is>
          <t>x</t>
        </is>
      </c>
      <c r="AD1275" t="inlineStr">
        <is>
          <t>h/E</t>
        </is>
      </c>
      <c r="AE1275" t="inlineStr"/>
      <c r="AF1275" t="inlineStr"/>
      <c r="AG1275" t="inlineStr"/>
      <c r="AH1275" t="inlineStr"/>
      <c r="AI1275" t="inlineStr"/>
      <c r="AJ1275" t="inlineStr">
        <is>
          <t>Pa</t>
        </is>
      </c>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is>
          <t>110</t>
        </is>
      </c>
      <c r="AY1275" t="inlineStr"/>
      <c r="AZ1275" t="inlineStr"/>
      <c r="BA1275" t="inlineStr"/>
      <c r="BB1275" t="inlineStr">
        <is>
          <t>n</t>
        </is>
      </c>
      <c r="BC1275" t="n">
        <v>0</v>
      </c>
      <c r="BD1275" t="inlineStr"/>
      <c r="BE1275" t="inlineStr">
        <is>
          <t>Gewebe</t>
        </is>
      </c>
      <c r="BF1275" t="inlineStr"/>
      <c r="BG1275" t="inlineStr"/>
      <c r="BH1275" t="inlineStr"/>
      <c r="BI1275" t="inlineStr"/>
      <c r="BJ1275" t="inlineStr"/>
      <c r="BK1275" t="inlineStr"/>
      <c r="BL1275" t="inlineStr"/>
      <c r="BM1275" t="inlineStr"/>
      <c r="BN1275" t="inlineStr"/>
      <c r="BO1275" t="inlineStr"/>
      <c r="BP1275" t="inlineStr"/>
      <c r="BQ1275" t="inlineStr"/>
      <c r="BR1275" t="inlineStr"/>
      <c r="BS1275" t="inlineStr"/>
      <c r="BT1275" t="inlineStr"/>
      <c r="BU1275" t="inlineStr"/>
      <c r="BV1275" t="inlineStr"/>
      <c r="BW1275" t="inlineStr"/>
      <c r="BX1275" t="inlineStr"/>
      <c r="BY1275" t="inlineStr"/>
      <c r="BZ1275" t="inlineStr"/>
      <c r="CA1275" t="inlineStr"/>
      <c r="CB1275" t="inlineStr"/>
      <c r="CC1275" t="inlineStr"/>
      <c r="CD1275" t="inlineStr"/>
      <c r="CE1275" t="inlineStr"/>
      <c r="CF1275" t="inlineStr"/>
      <c r="CG1275" t="inlineStr"/>
      <c r="CH1275" t="inlineStr"/>
      <c r="CI1275" t="inlineStr"/>
      <c r="CJ1275" t="inlineStr"/>
      <c r="CK1275" t="inlineStr"/>
      <c r="CL1275" t="inlineStr"/>
      <c r="CM1275" t="inlineStr"/>
      <c r="CN1275" t="inlineStr"/>
      <c r="CO1275" t="inlineStr"/>
      <c r="CP1275" t="inlineStr"/>
      <c r="CQ1275" t="inlineStr"/>
      <c r="CR1275" t="inlineStr"/>
      <c r="CS1275" t="inlineStr"/>
      <c r="CT1275" t="inlineStr"/>
      <c r="CU1275" t="inlineStr"/>
    </row>
    <row r="1276">
      <c r="A1276" t="b">
        <v>1</v>
      </c>
      <c r="B1276" t="n">
        <v>1169</v>
      </c>
      <c r="C1276" t="inlineStr">
        <is>
          <t>L-1526-315493542</t>
        </is>
      </c>
      <c r="D1276" t="inlineStr">
        <is>
          <t>1066963274</t>
        </is>
      </c>
      <c r="E1276" t="inlineStr">
        <is>
          <t>Aaf</t>
        </is>
      </c>
      <c r="F1276" t="inlineStr">
        <is>
          <t>https://portal.dnb.de/opac.htm?method=simpleSearch&amp;cqlMode=true&amp;query=idn%3D1066963274</t>
        </is>
      </c>
      <c r="G1276" t="inlineStr">
        <is>
          <t>III 108, 2</t>
        </is>
      </c>
      <c r="H1276" t="inlineStr">
        <is>
          <t>III 108, 2</t>
        </is>
      </c>
      <c r="I1276" t="inlineStr"/>
      <c r="J1276" t="inlineStr"/>
      <c r="K1276" t="inlineStr">
        <is>
          <t>bis 25 cm</t>
        </is>
      </c>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is>
          <t>G</t>
        </is>
      </c>
      <c r="AB1276" t="inlineStr">
        <is>
          <t>x</t>
        </is>
      </c>
      <c r="AC1276" t="inlineStr"/>
      <c r="AD1276" t="inlineStr">
        <is>
          <t>h/E</t>
        </is>
      </c>
      <c r="AE1276" t="inlineStr"/>
      <c r="AF1276" t="inlineStr"/>
      <c r="AG1276" t="inlineStr"/>
      <c r="AH1276" t="inlineStr"/>
      <c r="AI1276" t="inlineStr"/>
      <c r="AJ1276" t="inlineStr">
        <is>
          <t>Pa</t>
        </is>
      </c>
      <c r="AK1276" t="inlineStr">
        <is>
          <t>x</t>
        </is>
      </c>
      <c r="AL1276" t="inlineStr"/>
      <c r="AM1276" t="inlineStr"/>
      <c r="AN1276" t="inlineStr"/>
      <c r="AO1276" t="inlineStr"/>
      <c r="AP1276" t="inlineStr"/>
      <c r="AQ1276" t="inlineStr"/>
      <c r="AR1276" t="inlineStr"/>
      <c r="AS1276" t="inlineStr"/>
      <c r="AT1276" t="inlineStr"/>
      <c r="AU1276" t="inlineStr"/>
      <c r="AV1276" t="inlineStr"/>
      <c r="AW1276" t="inlineStr"/>
      <c r="AX1276" t="inlineStr">
        <is>
          <t>110</t>
        </is>
      </c>
      <c r="AY1276" t="inlineStr"/>
      <c r="AZ1276" t="inlineStr"/>
      <c r="BA1276" t="inlineStr"/>
      <c r="BB1276" t="inlineStr">
        <is>
          <t>n</t>
        </is>
      </c>
      <c r="BC1276" t="n">
        <v>0</v>
      </c>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c r="BS1276" t="inlineStr"/>
      <c r="BT1276" t="inlineStr"/>
      <c r="BU1276" t="inlineStr"/>
      <c r="BV1276" t="inlineStr"/>
      <c r="BW1276" t="inlineStr"/>
      <c r="BX1276" t="inlineStr"/>
      <c r="BY1276" t="inlineStr"/>
      <c r="BZ1276" t="inlineStr"/>
      <c r="CA1276" t="inlineStr"/>
      <c r="CB1276" t="inlineStr"/>
      <c r="CC1276" t="inlineStr"/>
      <c r="CD1276" t="inlineStr"/>
      <c r="CE1276" t="inlineStr"/>
      <c r="CF1276" t="inlineStr"/>
      <c r="CG1276" t="inlineStr"/>
      <c r="CH1276" t="inlineStr"/>
      <c r="CI1276" t="inlineStr"/>
      <c r="CJ1276" t="inlineStr"/>
      <c r="CK1276" t="inlineStr"/>
      <c r="CL1276" t="inlineStr"/>
      <c r="CM1276" t="inlineStr"/>
      <c r="CN1276" t="inlineStr"/>
      <c r="CO1276" t="inlineStr"/>
      <c r="CP1276" t="inlineStr"/>
      <c r="CQ1276" t="inlineStr"/>
      <c r="CR1276" t="inlineStr"/>
      <c r="CS1276" t="inlineStr"/>
      <c r="CT1276" t="inlineStr"/>
      <c r="CU1276" t="inlineStr"/>
    </row>
    <row r="1277">
      <c r="A1277" t="b">
        <v>1</v>
      </c>
      <c r="B1277" t="n">
        <v>1173</v>
      </c>
      <c r="C1277" t="inlineStr">
        <is>
          <t>L-1522-180631152</t>
        </is>
      </c>
      <c r="D1277" t="inlineStr">
        <is>
          <t>1003783562</t>
        </is>
      </c>
      <c r="E1277" t="inlineStr">
        <is>
          <t>Aal</t>
        </is>
      </c>
      <c r="F1277" t="inlineStr">
        <is>
          <t>https://portal.dnb.de/opac.htm?method=simpleSearch&amp;cqlMode=true&amp;query=idn%3D1003783562</t>
        </is>
      </c>
      <c r="G1277" t="inlineStr">
        <is>
          <t>III 108, 2 a</t>
        </is>
      </c>
      <c r="H1277" t="inlineStr">
        <is>
          <t>III 108, 2a</t>
        </is>
      </c>
      <c r="I1277" t="inlineStr"/>
      <c r="J1277" t="inlineStr"/>
      <c r="K1277" t="inlineStr">
        <is>
          <t>bis 25 cm</t>
        </is>
      </c>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is>
          <t>Pa</t>
        </is>
      </c>
      <c r="AB1277" t="inlineStr"/>
      <c r="AC1277" t="inlineStr"/>
      <c r="AD1277" t="inlineStr">
        <is>
          <t>h/E</t>
        </is>
      </c>
      <c r="AE1277" t="inlineStr"/>
      <c r="AF1277" t="inlineStr"/>
      <c r="AG1277" t="inlineStr"/>
      <c r="AH1277" t="inlineStr"/>
      <c r="AI1277" t="inlineStr"/>
      <c r="AJ1277" t="inlineStr">
        <is>
          <t>Pa</t>
        </is>
      </c>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is>
          <t>110</t>
        </is>
      </c>
      <c r="AY1277" t="inlineStr"/>
      <c r="AZ1277" t="inlineStr">
        <is>
          <t>x</t>
        </is>
      </c>
      <c r="BA1277" t="inlineStr">
        <is>
          <t>x</t>
        </is>
      </c>
      <c r="BB1277" t="inlineStr">
        <is>
          <t>n</t>
        </is>
      </c>
      <c r="BC1277" t="n">
        <v>0</v>
      </c>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c r="BR1277" t="inlineStr"/>
      <c r="BS1277" t="inlineStr"/>
      <c r="BT1277" t="inlineStr"/>
      <c r="BU1277" t="inlineStr"/>
      <c r="BV1277" t="inlineStr"/>
      <c r="BW1277" t="inlineStr"/>
      <c r="BX1277" t="inlineStr"/>
      <c r="BY1277" t="inlineStr"/>
      <c r="BZ1277" t="inlineStr"/>
      <c r="CA1277" t="inlineStr"/>
      <c r="CB1277" t="inlineStr"/>
      <c r="CC1277" t="inlineStr"/>
      <c r="CD1277" t="inlineStr"/>
      <c r="CE1277" t="inlineStr"/>
      <c r="CF1277" t="inlineStr"/>
      <c r="CG1277" t="inlineStr"/>
      <c r="CH1277" t="inlineStr"/>
      <c r="CI1277" t="inlineStr"/>
      <c r="CJ1277" t="inlineStr"/>
      <c r="CK1277" t="inlineStr"/>
      <c r="CL1277" t="inlineStr"/>
      <c r="CM1277" t="inlineStr"/>
      <c r="CN1277" t="inlineStr"/>
      <c r="CO1277" t="inlineStr"/>
      <c r="CP1277" t="inlineStr"/>
      <c r="CQ1277" t="inlineStr"/>
      <c r="CR1277" t="inlineStr"/>
      <c r="CS1277" t="inlineStr"/>
      <c r="CT1277" t="inlineStr"/>
      <c r="CU1277" t="inlineStr"/>
    </row>
    <row r="1278">
      <c r="A1278" t="b">
        <v>1</v>
      </c>
      <c r="B1278" t="n">
        <v>1174</v>
      </c>
      <c r="C1278" t="inlineStr">
        <is>
          <t>L-1528-163047200</t>
        </is>
      </c>
      <c r="D1278" t="inlineStr">
        <is>
          <t>996935924</t>
        </is>
      </c>
      <c r="E1278" t="inlineStr">
        <is>
          <t>Aal</t>
        </is>
      </c>
      <c r="F1278" t="inlineStr">
        <is>
          <t>https://portal.dnb.de/opac.htm?method=simpleSearch&amp;cqlMode=true&amp;query=idn%3D996935924</t>
        </is>
      </c>
      <c r="G1278" t="inlineStr">
        <is>
          <t>III 108, 2 b</t>
        </is>
      </c>
      <c r="H1278" t="inlineStr">
        <is>
          <t>III 108, 2 b</t>
        </is>
      </c>
      <c r="I1278" t="inlineStr"/>
      <c r="J1278" t="inlineStr"/>
      <c r="K1278" t="inlineStr">
        <is>
          <t>bis 25 cm</t>
        </is>
      </c>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is>
          <t>L</t>
        </is>
      </c>
      <c r="AB1278" t="inlineStr"/>
      <c r="AC1278" t="inlineStr">
        <is>
          <t>x</t>
        </is>
      </c>
      <c r="AD1278" t="inlineStr">
        <is>
          <t>f</t>
        </is>
      </c>
      <c r="AE1278" t="inlineStr"/>
      <c r="AF1278" t="inlineStr"/>
      <c r="AG1278" t="inlineStr"/>
      <c r="AH1278" t="inlineStr"/>
      <c r="AI1278" t="inlineStr"/>
      <c r="AJ1278" t="inlineStr">
        <is>
          <t>Pa</t>
        </is>
      </c>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is>
          <t>110</t>
        </is>
      </c>
      <c r="AY1278" t="inlineStr"/>
      <c r="AZ1278" t="inlineStr">
        <is>
          <t>x</t>
        </is>
      </c>
      <c r="BA1278" t="inlineStr"/>
      <c r="BB1278" t="inlineStr">
        <is>
          <t>n</t>
        </is>
      </c>
      <c r="BC1278" t="n">
        <v>0</v>
      </c>
      <c r="BD1278" t="inlineStr"/>
      <c r="BE1278" t="inlineStr">
        <is>
          <t>Gewebe</t>
        </is>
      </c>
      <c r="BF1278" t="inlineStr"/>
      <c r="BG1278" t="inlineStr"/>
      <c r="BH1278" t="inlineStr"/>
      <c r="BI1278" t="inlineStr"/>
      <c r="BJ1278" t="inlineStr"/>
      <c r="BK1278" t="inlineStr"/>
      <c r="BL1278" t="inlineStr"/>
      <c r="BM1278" t="inlineStr"/>
      <c r="BN1278" t="inlineStr"/>
      <c r="BO1278" t="inlineStr"/>
      <c r="BP1278" t="inlineStr"/>
      <c r="BQ1278" t="inlineStr"/>
      <c r="BR1278" t="inlineStr"/>
      <c r="BS1278" t="inlineStr"/>
      <c r="BT1278" t="inlineStr"/>
      <c r="BU1278" t="inlineStr"/>
      <c r="BV1278" t="inlineStr"/>
      <c r="BW1278" t="inlineStr"/>
      <c r="BX1278" t="inlineStr"/>
      <c r="BY1278" t="inlineStr"/>
      <c r="BZ1278" t="inlineStr"/>
      <c r="CA1278" t="inlineStr"/>
      <c r="CB1278" t="inlineStr"/>
      <c r="CC1278" t="inlineStr"/>
      <c r="CD1278" t="inlineStr"/>
      <c r="CE1278" t="inlineStr"/>
      <c r="CF1278" t="inlineStr"/>
      <c r="CG1278" t="inlineStr"/>
      <c r="CH1278" t="inlineStr"/>
      <c r="CI1278" t="inlineStr"/>
      <c r="CJ1278" t="inlineStr"/>
      <c r="CK1278" t="inlineStr"/>
      <c r="CL1278" t="inlineStr"/>
      <c r="CM1278" t="inlineStr"/>
      <c r="CN1278" t="inlineStr"/>
      <c r="CO1278" t="inlineStr"/>
      <c r="CP1278" t="inlineStr"/>
      <c r="CQ1278" t="inlineStr"/>
      <c r="CR1278" t="inlineStr"/>
      <c r="CS1278" t="inlineStr"/>
      <c r="CT1278" t="inlineStr"/>
      <c r="CU1278" t="inlineStr"/>
    </row>
    <row r="1279">
      <c r="A1279" t="b">
        <v>0</v>
      </c>
      <c r="B1279" t="n">
        <v>1177</v>
      </c>
      <c r="C1279" t="inlineStr">
        <is>
          <t>L-1535-180631810</t>
        </is>
      </c>
      <c r="D1279" t="inlineStr">
        <is>
          <t>1003784208</t>
        </is>
      </c>
      <c r="E1279" t="inlineStr"/>
      <c r="F1279" t="inlineStr">
        <is>
          <t>https://portal.dnb.de/opac.htm?method=simpleSearch&amp;cqlMode=true&amp;query=idn%3D1003784208</t>
        </is>
      </c>
      <c r="G1279" t="inlineStr">
        <is>
          <t>III 108, 2 c</t>
        </is>
      </c>
      <c r="H1279" t="inlineStr"/>
      <c r="I1279" t="inlineStr"/>
      <c r="J1279" t="inlineStr"/>
      <c r="K1279" t="inlineStr">
        <is>
          <t>bis 25 cm</t>
        </is>
      </c>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is>
          <t>HD</t>
        </is>
      </c>
      <c r="AB1279" t="inlineStr"/>
      <c r="AC1279" t="inlineStr">
        <is>
          <t>x</t>
        </is>
      </c>
      <c r="AD1279" t="inlineStr">
        <is>
          <t>f</t>
        </is>
      </c>
      <c r="AE1279" t="inlineStr"/>
      <c r="AF1279" t="inlineStr"/>
      <c r="AG1279" t="inlineStr"/>
      <c r="AH1279" t="inlineStr"/>
      <c r="AI1279" t="inlineStr"/>
      <c r="AJ1279" t="inlineStr">
        <is>
          <t>Pa</t>
        </is>
      </c>
      <c r="AK1279" t="inlineStr"/>
      <c r="AL1279" t="inlineStr"/>
      <c r="AM1279" t="inlineStr"/>
      <c r="AN1279" t="inlineStr"/>
      <c r="AO1279" t="inlineStr"/>
      <c r="AP1279" t="inlineStr"/>
      <c r="AQ1279" t="inlineStr"/>
      <c r="AR1279" t="inlineStr"/>
      <c r="AS1279" t="inlineStr"/>
      <c r="AT1279" t="inlineStr"/>
      <c r="AU1279" t="inlineStr"/>
      <c r="AV1279" t="n">
        <v>0</v>
      </c>
      <c r="AW1279" t="inlineStr">
        <is>
          <t>x</t>
        </is>
      </c>
      <c r="AX1279" t="inlineStr">
        <is>
          <t>110</t>
        </is>
      </c>
      <c r="AY1279" t="inlineStr"/>
      <c r="AZ1279" t="inlineStr">
        <is>
          <t>x</t>
        </is>
      </c>
      <c r="BA1279" t="inlineStr"/>
      <c r="BB1279" t="inlineStr">
        <is>
          <t>n</t>
        </is>
      </c>
      <c r="BC1279" t="n">
        <v>0</v>
      </c>
      <c r="BD1279" t="inlineStr"/>
      <c r="BE1279" t="inlineStr">
        <is>
          <t>Gewebe</t>
        </is>
      </c>
      <c r="BF1279" t="inlineStr"/>
      <c r="BG1279" t="inlineStr"/>
      <c r="BH1279" t="inlineStr"/>
      <c r="BI1279" t="inlineStr"/>
      <c r="BJ1279" t="inlineStr"/>
      <c r="BK1279" t="inlineStr"/>
      <c r="BL1279" t="inlineStr"/>
      <c r="BM1279" t="inlineStr"/>
      <c r="BN1279" t="inlineStr"/>
      <c r="BO1279" t="inlineStr"/>
      <c r="BP1279" t="inlineStr"/>
      <c r="BQ1279" t="inlineStr"/>
      <c r="BR1279" t="inlineStr"/>
      <c r="BS1279" t="inlineStr"/>
      <c r="BT1279" t="inlineStr"/>
      <c r="BU1279" t="inlineStr"/>
      <c r="BV1279" t="inlineStr"/>
      <c r="BW1279" t="inlineStr"/>
      <c r="BX1279" t="inlineStr"/>
      <c r="BY1279" t="inlineStr"/>
      <c r="BZ1279" t="inlineStr"/>
      <c r="CA1279" t="inlineStr"/>
      <c r="CB1279" t="inlineStr"/>
      <c r="CC1279" t="inlineStr"/>
      <c r="CD1279" t="inlineStr"/>
      <c r="CE1279" t="inlineStr"/>
      <c r="CF1279" t="inlineStr"/>
      <c r="CG1279" t="inlineStr"/>
      <c r="CH1279" t="inlineStr"/>
      <c r="CI1279" t="inlineStr"/>
      <c r="CJ1279" t="inlineStr"/>
      <c r="CK1279" t="inlineStr"/>
      <c r="CL1279" t="inlineStr"/>
      <c r="CM1279" t="inlineStr"/>
      <c r="CN1279" t="inlineStr"/>
      <c r="CO1279" t="inlineStr"/>
      <c r="CP1279" t="inlineStr"/>
      <c r="CQ1279" t="inlineStr"/>
      <c r="CR1279" t="inlineStr"/>
      <c r="CS1279" t="inlineStr"/>
      <c r="CT1279" t="inlineStr"/>
      <c r="CU1279" t="inlineStr"/>
    </row>
    <row r="1280">
      <c r="A1280" t="b">
        <v>0</v>
      </c>
      <c r="B1280" t="n">
        <v>1175</v>
      </c>
      <c r="C1280" t="inlineStr">
        <is>
          <t>L-1530-180629530</t>
        </is>
      </c>
      <c r="D1280" t="inlineStr">
        <is>
          <t>1003782000</t>
        </is>
      </c>
      <c r="E1280" t="inlineStr"/>
      <c r="F1280" t="inlineStr">
        <is>
          <t>https://portal.dnb.de/opac.htm?method=simpleSearch&amp;cqlMode=true&amp;query=idn%3D1003782000</t>
        </is>
      </c>
      <c r="G1280" t="inlineStr">
        <is>
          <t>III 108, 2 c (angebunden)</t>
        </is>
      </c>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n">
        <v>0</v>
      </c>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c r="BR1280" t="inlineStr"/>
      <c r="BS1280" t="inlineStr"/>
      <c r="BT1280" t="inlineStr"/>
      <c r="BU1280" t="inlineStr"/>
      <c r="BV1280" t="inlineStr"/>
      <c r="BW1280" t="inlineStr"/>
      <c r="BX1280" t="inlineStr"/>
      <c r="BY1280" t="inlineStr"/>
      <c r="BZ1280" t="inlineStr"/>
      <c r="CA1280" t="inlineStr"/>
      <c r="CB1280" t="inlineStr"/>
      <c r="CC1280" t="inlineStr"/>
      <c r="CD1280" t="inlineStr"/>
      <c r="CE1280" t="inlineStr"/>
      <c r="CF1280" t="inlineStr"/>
      <c r="CG1280" t="inlineStr"/>
      <c r="CH1280" t="inlineStr"/>
      <c r="CI1280" t="inlineStr"/>
      <c r="CJ1280" t="inlineStr"/>
      <c r="CK1280" t="inlineStr"/>
      <c r="CL1280" t="inlineStr"/>
      <c r="CM1280" t="inlineStr"/>
      <c r="CN1280" t="inlineStr"/>
      <c r="CO1280" t="inlineStr"/>
      <c r="CP1280" t="inlineStr"/>
      <c r="CQ1280" t="inlineStr"/>
      <c r="CR1280" t="inlineStr"/>
      <c r="CS1280" t="inlineStr"/>
      <c r="CT1280" t="inlineStr"/>
      <c r="CU1280" t="inlineStr"/>
    </row>
    <row r="1281">
      <c r="A1281" t="b">
        <v>0</v>
      </c>
      <c r="B1281" t="n">
        <v>1176</v>
      </c>
      <c r="C1281" t="inlineStr">
        <is>
          <t>L-1536-18062928X</t>
        </is>
      </c>
      <c r="D1281" t="inlineStr">
        <is>
          <t>1003781772</t>
        </is>
      </c>
      <c r="E1281" t="inlineStr"/>
      <c r="F1281" t="inlineStr">
        <is>
          <t>https://portal.dnb.de/opac.htm?method=simpleSearch&amp;cqlMode=true&amp;query=idn%3D1003781772</t>
        </is>
      </c>
      <c r="G1281" t="inlineStr">
        <is>
          <t>III 108, 2 c (angebunden)</t>
        </is>
      </c>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n">
        <v>0</v>
      </c>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c r="BS1281" t="inlineStr"/>
      <c r="BT1281" t="inlineStr"/>
      <c r="BU1281" t="inlineStr"/>
      <c r="BV1281" t="inlineStr"/>
      <c r="BW1281" t="inlineStr"/>
      <c r="BX1281" t="inlineStr"/>
      <c r="BY1281" t="inlineStr"/>
      <c r="BZ1281" t="inlineStr"/>
      <c r="CA1281" t="inlineStr"/>
      <c r="CB1281" t="inlineStr"/>
      <c r="CC1281" t="inlineStr"/>
      <c r="CD1281" t="inlineStr"/>
      <c r="CE1281" t="inlineStr"/>
      <c r="CF1281" t="inlineStr"/>
      <c r="CG1281" t="inlineStr"/>
      <c r="CH1281" t="inlineStr"/>
      <c r="CI1281" t="inlineStr"/>
      <c r="CJ1281" t="inlineStr"/>
      <c r="CK1281" t="inlineStr"/>
      <c r="CL1281" t="inlineStr"/>
      <c r="CM1281" t="inlineStr"/>
      <c r="CN1281" t="inlineStr"/>
      <c r="CO1281" t="inlineStr"/>
      <c r="CP1281" t="inlineStr"/>
      <c r="CQ1281" t="inlineStr"/>
      <c r="CR1281" t="inlineStr"/>
      <c r="CS1281" t="inlineStr"/>
      <c r="CT1281" t="inlineStr"/>
      <c r="CU1281" t="inlineStr"/>
    </row>
    <row r="1282">
      <c r="A1282" t="b">
        <v>1</v>
      </c>
      <c r="B1282" t="inlineStr"/>
      <c r="C1282" t="inlineStr">
        <is>
          <t>L-1530-812451694</t>
        </is>
      </c>
      <c r="D1282" t="inlineStr">
        <is>
          <t>126787435X</t>
        </is>
      </c>
      <c r="E1282" t="inlineStr">
        <is>
          <t>Qd</t>
        </is>
      </c>
      <c r="F1282" t="inlineStr"/>
      <c r="G1282" t="inlineStr">
        <is>
          <t>III 108, 2c</t>
        </is>
      </c>
      <c r="H1282" t="inlineStr">
        <is>
          <t>III 108, 2c</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c r="BR1282" t="inlineStr"/>
      <c r="BS1282" t="inlineStr"/>
      <c r="BT1282" t="inlineStr"/>
      <c r="BU1282" t="inlineStr"/>
      <c r="BV1282" t="inlineStr"/>
      <c r="BW1282" t="inlineStr"/>
      <c r="BX1282" t="inlineStr"/>
      <c r="BY1282" t="inlineStr"/>
      <c r="BZ1282" t="inlineStr"/>
      <c r="CA1282" t="inlineStr"/>
      <c r="CB1282" t="inlineStr"/>
      <c r="CC1282" t="inlineStr"/>
      <c r="CD1282" t="inlineStr"/>
      <c r="CE1282" t="inlineStr"/>
      <c r="CF1282" t="inlineStr"/>
      <c r="CG1282" t="inlineStr"/>
      <c r="CH1282" t="inlineStr"/>
      <c r="CI1282" t="inlineStr"/>
      <c r="CJ1282" t="inlineStr"/>
      <c r="CK1282" t="inlineStr"/>
      <c r="CL1282" t="inlineStr"/>
      <c r="CM1282" t="inlineStr"/>
      <c r="CN1282" t="inlineStr"/>
      <c r="CO1282" t="inlineStr"/>
      <c r="CP1282" t="inlineStr"/>
      <c r="CQ1282" t="inlineStr"/>
      <c r="CR1282" t="inlineStr"/>
      <c r="CS1282" t="inlineStr"/>
      <c r="CT1282" t="inlineStr"/>
      <c r="CU1282" t="inlineStr"/>
    </row>
    <row r="1283">
      <c r="A1283" t="b">
        <v>1</v>
      </c>
      <c r="B1283" t="n">
        <v>1170</v>
      </c>
      <c r="C1283" t="inlineStr">
        <is>
          <t>L-1551-315317175</t>
        </is>
      </c>
      <c r="D1283" t="inlineStr">
        <is>
          <t>1066858403</t>
        </is>
      </c>
      <c r="E1283" t="inlineStr">
        <is>
          <t>Aaf</t>
        </is>
      </c>
      <c r="F1283" t="inlineStr">
        <is>
          <t>https://portal.dnb.de/opac.htm?method=simpleSearch&amp;cqlMode=true&amp;query=idn%3D1066858403</t>
        </is>
      </c>
      <c r="G1283" t="inlineStr">
        <is>
          <t>III 108, 3</t>
        </is>
      </c>
      <c r="H1283" t="inlineStr">
        <is>
          <t>III 108, 3</t>
        </is>
      </c>
      <c r="I1283" t="inlineStr"/>
      <c r="J1283" t="inlineStr"/>
      <c r="K1283" t="inlineStr">
        <is>
          <t>bis 25 cm</t>
        </is>
      </c>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is>
          <t>G</t>
        </is>
      </c>
      <c r="AB1283" t="inlineStr">
        <is>
          <t>x</t>
        </is>
      </c>
      <c r="AC1283" t="inlineStr"/>
      <c r="AD1283" t="inlineStr">
        <is>
          <t>h/E</t>
        </is>
      </c>
      <c r="AE1283" t="inlineStr"/>
      <c r="AF1283" t="inlineStr"/>
      <c r="AG1283" t="inlineStr"/>
      <c r="AH1283" t="inlineStr"/>
      <c r="AI1283" t="inlineStr"/>
      <c r="AJ1283" t="inlineStr">
        <is>
          <t>Pa</t>
        </is>
      </c>
      <c r="AK1283" t="inlineStr">
        <is>
          <t>x</t>
        </is>
      </c>
      <c r="AL1283" t="inlineStr"/>
      <c r="AM1283" t="inlineStr"/>
      <c r="AN1283" t="inlineStr"/>
      <c r="AO1283" t="inlineStr"/>
      <c r="AP1283" t="inlineStr"/>
      <c r="AQ1283" t="inlineStr"/>
      <c r="AR1283" t="inlineStr"/>
      <c r="AS1283" t="inlineStr"/>
      <c r="AT1283" t="inlineStr"/>
      <c r="AU1283" t="inlineStr"/>
      <c r="AV1283" t="inlineStr"/>
      <c r="AW1283" t="inlineStr"/>
      <c r="AX1283" t="inlineStr">
        <is>
          <t>110</t>
        </is>
      </c>
      <c r="AY1283" t="inlineStr"/>
      <c r="AZ1283" t="inlineStr"/>
      <c r="BA1283" t="inlineStr"/>
      <c r="BB1283" t="inlineStr">
        <is>
          <t>n</t>
        </is>
      </c>
      <c r="BC1283" t="n">
        <v>0</v>
      </c>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c r="BR1283" t="inlineStr"/>
      <c r="BS1283" t="inlineStr"/>
      <c r="BT1283" t="inlineStr"/>
      <c r="BU1283" t="inlineStr"/>
      <c r="BV1283" t="inlineStr"/>
      <c r="BW1283" t="inlineStr"/>
      <c r="BX1283" t="inlineStr"/>
      <c r="BY1283" t="inlineStr"/>
      <c r="BZ1283" t="inlineStr"/>
      <c r="CA1283" t="inlineStr"/>
      <c r="CB1283" t="inlineStr"/>
      <c r="CC1283" t="inlineStr"/>
      <c r="CD1283" t="inlineStr"/>
      <c r="CE1283" t="inlineStr"/>
      <c r="CF1283" t="inlineStr"/>
      <c r="CG1283" t="inlineStr"/>
      <c r="CH1283" t="inlineStr"/>
      <c r="CI1283" t="inlineStr"/>
      <c r="CJ1283" t="inlineStr"/>
      <c r="CK1283" t="inlineStr"/>
      <c r="CL1283" t="inlineStr"/>
      <c r="CM1283" t="inlineStr"/>
      <c r="CN1283" t="inlineStr"/>
      <c r="CO1283" t="inlineStr"/>
      <c r="CP1283" t="inlineStr"/>
      <c r="CQ1283" t="inlineStr"/>
      <c r="CR1283" t="inlineStr"/>
      <c r="CS1283" t="inlineStr"/>
      <c r="CT1283" t="inlineStr"/>
      <c r="CU1283" t="inlineStr"/>
    </row>
    <row r="1284">
      <c r="A1284" t="b">
        <v>0</v>
      </c>
      <c r="B1284" t="n">
        <v>1171</v>
      </c>
      <c r="C1284" t="inlineStr">
        <is>
          <t>L-1557-315491930</t>
        </is>
      </c>
      <c r="D1284" t="inlineStr">
        <is>
          <t>1066961549</t>
        </is>
      </c>
      <c r="E1284" t="inlineStr"/>
      <c r="F1284" t="inlineStr">
        <is>
          <t>https://portal.dnb.de/opac.htm?method=simpleSearch&amp;cqlMode=true&amp;query=idn%3D1066961549</t>
        </is>
      </c>
      <c r="G1284" t="inlineStr">
        <is>
          <t>III 108, 4</t>
        </is>
      </c>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is>
          <t>DA</t>
        </is>
      </c>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n">
        <v>0</v>
      </c>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c r="BR1284" t="inlineStr"/>
      <c r="BS1284" t="inlineStr"/>
      <c r="BT1284" t="inlineStr"/>
      <c r="BU1284" t="inlineStr"/>
      <c r="BV1284" t="inlineStr"/>
      <c r="BW1284" t="inlineStr"/>
      <c r="BX1284" t="inlineStr"/>
      <c r="BY1284" t="inlineStr"/>
      <c r="BZ1284" t="inlineStr"/>
      <c r="CA1284" t="inlineStr"/>
      <c r="CB1284" t="inlineStr"/>
      <c r="CC1284" t="inlineStr"/>
      <c r="CD1284" t="inlineStr"/>
      <c r="CE1284" t="inlineStr"/>
      <c r="CF1284" t="inlineStr"/>
      <c r="CG1284" t="inlineStr"/>
      <c r="CH1284" t="inlineStr"/>
      <c r="CI1284" t="inlineStr"/>
      <c r="CJ1284" t="inlineStr"/>
      <c r="CK1284" t="inlineStr"/>
      <c r="CL1284" t="inlineStr"/>
      <c r="CM1284" t="inlineStr"/>
      <c r="CN1284" t="inlineStr"/>
      <c r="CO1284" t="inlineStr"/>
      <c r="CP1284" t="inlineStr"/>
      <c r="CQ1284" t="inlineStr"/>
      <c r="CR1284" t="inlineStr"/>
      <c r="CS1284" t="inlineStr"/>
      <c r="CT1284" t="inlineStr"/>
      <c r="CU1284" t="inlineStr"/>
    </row>
    <row r="1285">
      <c r="A1285" t="b">
        <v>0</v>
      </c>
      <c r="B1285" t="n">
        <v>1178</v>
      </c>
      <c r="C1285" t="inlineStr">
        <is>
          <t>L-1563-67490303X</t>
        </is>
      </c>
      <c r="D1285" t="inlineStr">
        <is>
          <t>120970370X</t>
        </is>
      </c>
      <c r="E1285" t="inlineStr"/>
      <c r="F1285" t="inlineStr">
        <is>
          <t>https://portal.dnb.de/opac.htm?method=simpleSearch&amp;cqlMode=true&amp;query=idn%3D120970370X</t>
        </is>
      </c>
      <c r="G1285" t="inlineStr">
        <is>
          <t>III 108, 4 (1. angebundenes Werk)</t>
        </is>
      </c>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n">
        <v>0</v>
      </c>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c r="BR1285" t="inlineStr"/>
      <c r="BS1285" t="inlineStr"/>
      <c r="BT1285" t="inlineStr"/>
      <c r="BU1285" t="inlineStr"/>
      <c r="BV1285" t="inlineStr"/>
      <c r="BW1285" t="inlineStr"/>
      <c r="BX1285" t="inlineStr"/>
      <c r="BY1285" t="inlineStr"/>
      <c r="BZ1285" t="inlineStr"/>
      <c r="CA1285" t="inlineStr"/>
      <c r="CB1285" t="inlineStr"/>
      <c r="CC1285" t="inlineStr"/>
      <c r="CD1285" t="inlineStr"/>
      <c r="CE1285" t="inlineStr"/>
      <c r="CF1285" t="inlineStr"/>
      <c r="CG1285" t="inlineStr"/>
      <c r="CH1285" t="inlineStr"/>
      <c r="CI1285" t="inlineStr"/>
      <c r="CJ1285" t="inlineStr"/>
      <c r="CK1285" t="inlineStr"/>
      <c r="CL1285" t="inlineStr"/>
      <c r="CM1285" t="inlineStr"/>
      <c r="CN1285" t="inlineStr"/>
      <c r="CO1285" t="inlineStr"/>
      <c r="CP1285" t="inlineStr"/>
      <c r="CQ1285" t="inlineStr"/>
      <c r="CR1285" t="inlineStr"/>
      <c r="CS1285" t="inlineStr"/>
      <c r="CT1285" t="inlineStr"/>
      <c r="CU1285" t="inlineStr"/>
    </row>
    <row r="1286">
      <c r="A1286" t="b">
        <v>0</v>
      </c>
      <c r="B1286" t="n">
        <v>1179</v>
      </c>
      <c r="C1286" t="inlineStr">
        <is>
          <t>L-1563-674895401</t>
        </is>
      </c>
      <c r="D1286" t="inlineStr">
        <is>
          <t>1209695812</t>
        </is>
      </c>
      <c r="E1286" t="inlineStr"/>
      <c r="F1286" t="inlineStr">
        <is>
          <t>https://portal.dnb.de/opac.htm?method=simpleSearch&amp;cqlMode=true&amp;query=idn%3D1209695812</t>
        </is>
      </c>
      <c r="G1286" t="inlineStr">
        <is>
          <t>III 108, 4 (2. angebundenes Werk)</t>
        </is>
      </c>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n">
        <v>0</v>
      </c>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c r="BR1286" t="inlineStr"/>
      <c r="BS1286" t="inlineStr"/>
      <c r="BT1286" t="inlineStr"/>
      <c r="BU1286" t="inlineStr"/>
      <c r="BV1286" t="inlineStr"/>
      <c r="BW1286" t="inlineStr"/>
      <c r="BX1286" t="inlineStr"/>
      <c r="BY1286" t="inlineStr"/>
      <c r="BZ1286" t="inlineStr"/>
      <c r="CA1286" t="inlineStr"/>
      <c r="CB1286" t="inlineStr"/>
      <c r="CC1286" t="inlineStr"/>
      <c r="CD1286" t="inlineStr"/>
      <c r="CE1286" t="inlineStr"/>
      <c r="CF1286" t="inlineStr"/>
      <c r="CG1286" t="inlineStr"/>
      <c r="CH1286" t="inlineStr"/>
      <c r="CI1286" t="inlineStr"/>
      <c r="CJ1286" t="inlineStr"/>
      <c r="CK1286" t="inlineStr"/>
      <c r="CL1286" t="inlineStr"/>
      <c r="CM1286" t="inlineStr"/>
      <c r="CN1286" t="inlineStr"/>
      <c r="CO1286" t="inlineStr"/>
      <c r="CP1286" t="inlineStr"/>
      <c r="CQ1286" t="inlineStr"/>
      <c r="CR1286" t="inlineStr"/>
      <c r="CS1286" t="inlineStr"/>
      <c r="CT1286" t="inlineStr"/>
      <c r="CU1286" t="inlineStr"/>
    </row>
    <row r="1287">
      <c r="A1287" t="b">
        <v>1</v>
      </c>
      <c r="B1287" t="n">
        <v>1172</v>
      </c>
      <c r="C1287" t="inlineStr">
        <is>
          <t>L-1544-315218762</t>
        </is>
      </c>
      <c r="D1287" t="inlineStr">
        <is>
          <t>106679863X</t>
        </is>
      </c>
      <c r="E1287" t="inlineStr">
        <is>
          <t>Aaf</t>
        </is>
      </c>
      <c r="F1287" t="inlineStr">
        <is>
          <t>https://portal.dnb.de/opac.htm?method=simpleSearch&amp;cqlMode=true&amp;query=idn%3D106679863X</t>
        </is>
      </c>
      <c r="G1287" t="inlineStr">
        <is>
          <t>III 108, 5</t>
        </is>
      </c>
      <c r="H1287" t="inlineStr">
        <is>
          <t>III 108, 5</t>
        </is>
      </c>
      <c r="I1287" t="inlineStr"/>
      <c r="J1287" t="inlineStr"/>
      <c r="K1287" t="inlineStr">
        <is>
          <t>bis 25 cm</t>
        </is>
      </c>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is>
          <t>L</t>
        </is>
      </c>
      <c r="AB1287" t="inlineStr"/>
      <c r="AC1287" t="inlineStr">
        <is>
          <t>x</t>
        </is>
      </c>
      <c r="AD1287" t="inlineStr">
        <is>
          <t>h/E</t>
        </is>
      </c>
      <c r="AE1287" t="inlineStr"/>
      <c r="AF1287" t="inlineStr"/>
      <c r="AG1287" t="inlineStr"/>
      <c r="AH1287" t="inlineStr"/>
      <c r="AI1287" t="inlineStr"/>
      <c r="AJ1287" t="inlineStr">
        <is>
          <t>Pa</t>
        </is>
      </c>
      <c r="AK1287" t="inlineStr"/>
      <c r="AL1287" t="inlineStr"/>
      <c r="AM1287" t="inlineStr"/>
      <c r="AN1287" t="inlineStr"/>
      <c r="AO1287" t="inlineStr">
        <is>
          <t>x</t>
        </is>
      </c>
      <c r="AP1287" t="inlineStr"/>
      <c r="AQ1287" t="inlineStr"/>
      <c r="AR1287" t="inlineStr"/>
      <c r="AS1287" t="inlineStr"/>
      <c r="AT1287" t="inlineStr"/>
      <c r="AU1287" t="inlineStr"/>
      <c r="AV1287" t="n">
        <v>0</v>
      </c>
      <c r="AW1287" t="inlineStr">
        <is>
          <t>x</t>
        </is>
      </c>
      <c r="AX1287" t="inlineStr">
        <is>
          <t>110</t>
        </is>
      </c>
      <c r="AY1287" t="inlineStr"/>
      <c r="AZ1287" t="inlineStr"/>
      <c r="BA1287" t="inlineStr"/>
      <c r="BB1287" t="inlineStr">
        <is>
          <t>n</t>
        </is>
      </c>
      <c r="BC1287" t="n">
        <v>0</v>
      </c>
      <c r="BD1287" t="inlineStr"/>
      <c r="BE1287" t="inlineStr">
        <is>
          <t>Gewebe mit Papier</t>
        </is>
      </c>
      <c r="BF1287" t="inlineStr"/>
      <c r="BG1287" t="inlineStr"/>
      <c r="BH1287" t="inlineStr"/>
      <c r="BI1287" t="inlineStr"/>
      <c r="BJ1287" t="inlineStr"/>
      <c r="BK1287" t="inlineStr"/>
      <c r="BL1287" t="inlineStr"/>
      <c r="BM1287" t="inlineStr"/>
      <c r="BN1287" t="inlineStr"/>
      <c r="BO1287" t="inlineStr"/>
      <c r="BP1287" t="inlineStr"/>
      <c r="BQ1287" t="inlineStr"/>
      <c r="BR1287" t="inlineStr"/>
      <c r="BS1287" t="inlineStr"/>
      <c r="BT1287" t="inlineStr"/>
      <c r="BU1287" t="inlineStr"/>
      <c r="BV1287" t="inlineStr"/>
      <c r="BW1287" t="inlineStr"/>
      <c r="BX1287" t="inlineStr"/>
      <c r="BY1287" t="inlineStr"/>
      <c r="BZ1287" t="inlineStr"/>
      <c r="CA1287" t="inlineStr"/>
      <c r="CB1287" t="inlineStr"/>
      <c r="CC1287" t="inlineStr"/>
      <c r="CD1287" t="inlineStr"/>
      <c r="CE1287" t="inlineStr"/>
      <c r="CF1287" t="inlineStr"/>
      <c r="CG1287" t="inlineStr"/>
      <c r="CH1287" t="inlineStr"/>
      <c r="CI1287" t="inlineStr"/>
      <c r="CJ1287" t="inlineStr"/>
      <c r="CK1287" t="inlineStr"/>
      <c r="CL1287" t="inlineStr"/>
      <c r="CM1287" t="inlineStr"/>
      <c r="CN1287" t="inlineStr"/>
      <c r="CO1287" t="inlineStr"/>
      <c r="CP1287" t="inlineStr"/>
      <c r="CQ1287" t="inlineStr"/>
      <c r="CR1287" t="inlineStr"/>
      <c r="CS1287" t="inlineStr"/>
      <c r="CT1287" t="inlineStr"/>
      <c r="CU1287" t="inlineStr"/>
    </row>
    <row r="1288">
      <c r="A1288" t="b">
        <v>1</v>
      </c>
      <c r="B1288" t="n">
        <v>1180</v>
      </c>
      <c r="C1288" t="inlineStr">
        <is>
          <t>L-1524-16738046X</t>
        </is>
      </c>
      <c r="D1288" t="inlineStr">
        <is>
          <t>999030736</t>
        </is>
      </c>
      <c r="E1288" t="inlineStr">
        <is>
          <t>Aal</t>
        </is>
      </c>
      <c r="F1288" t="inlineStr">
        <is>
          <t>https://portal.dnb.de/opac.htm?method=simpleSearch&amp;cqlMode=true&amp;query=idn%3D999030736</t>
        </is>
      </c>
      <c r="G1288" t="inlineStr">
        <is>
          <t>III 109, 1</t>
        </is>
      </c>
      <c r="H1288" t="inlineStr">
        <is>
          <t>III 109, 1</t>
        </is>
      </c>
      <c r="I1288" t="inlineStr"/>
      <c r="J1288" t="inlineStr"/>
      <c r="K1288" t="inlineStr">
        <is>
          <t>bis 25 cm</t>
        </is>
      </c>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is>
          <t>HPg</t>
        </is>
      </c>
      <c r="AB1288" t="inlineStr"/>
      <c r="AC1288" t="inlineStr"/>
      <c r="AD1288" t="inlineStr">
        <is>
          <t>h/E</t>
        </is>
      </c>
      <c r="AE1288" t="inlineStr"/>
      <c r="AF1288" t="inlineStr"/>
      <c r="AG1288" t="inlineStr"/>
      <c r="AH1288" t="inlineStr"/>
      <c r="AI1288" t="inlineStr"/>
      <c r="AJ1288" t="inlineStr">
        <is>
          <t>Pa</t>
        </is>
      </c>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is>
          <t>110</t>
        </is>
      </c>
      <c r="AY1288" t="inlineStr"/>
      <c r="AZ1288" t="inlineStr">
        <is>
          <t>x</t>
        </is>
      </c>
      <c r="BA1288" t="inlineStr">
        <is>
          <t>x</t>
        </is>
      </c>
      <c r="BB1288" t="inlineStr">
        <is>
          <t>n</t>
        </is>
      </c>
      <c r="BC1288" t="n">
        <v>0</v>
      </c>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c r="BR1288" t="inlineStr"/>
      <c r="BS1288" t="inlineStr"/>
      <c r="BT1288" t="inlineStr"/>
      <c r="BU1288" t="inlineStr"/>
      <c r="BV1288" t="inlineStr"/>
      <c r="BW1288" t="inlineStr"/>
      <c r="BX1288" t="inlineStr"/>
      <c r="BY1288" t="inlineStr"/>
      <c r="BZ1288" t="inlineStr"/>
      <c r="CA1288" t="inlineStr"/>
      <c r="CB1288" t="inlineStr"/>
      <c r="CC1288" t="inlineStr"/>
      <c r="CD1288" t="inlineStr"/>
      <c r="CE1288" t="inlineStr"/>
      <c r="CF1288" t="inlineStr"/>
      <c r="CG1288" t="inlineStr"/>
      <c r="CH1288" t="inlineStr"/>
      <c r="CI1288" t="inlineStr"/>
      <c r="CJ1288" t="inlineStr"/>
      <c r="CK1288" t="inlineStr"/>
      <c r="CL1288" t="inlineStr"/>
      <c r="CM1288" t="inlineStr"/>
      <c r="CN1288" t="inlineStr"/>
      <c r="CO1288" t="inlineStr"/>
      <c r="CP1288" t="inlineStr"/>
      <c r="CQ1288" t="inlineStr"/>
      <c r="CR1288" t="inlineStr"/>
      <c r="CS1288" t="inlineStr"/>
      <c r="CT1288" t="inlineStr"/>
      <c r="CU1288" t="inlineStr"/>
    </row>
    <row r="1289">
      <c r="A1289" t="b">
        <v>0</v>
      </c>
      <c r="B1289" t="n">
        <v>1181</v>
      </c>
      <c r="C1289" t="inlineStr">
        <is>
          <t>L-1523-315469854</t>
        </is>
      </c>
      <c r="D1289" t="inlineStr">
        <is>
          <t>1066942218</t>
        </is>
      </c>
      <c r="E1289" t="inlineStr"/>
      <c r="F1289" t="inlineStr">
        <is>
          <t>https://portal.dnb.de/opac.htm?method=simpleSearch&amp;cqlMode=true&amp;query=idn%3D1066942218</t>
        </is>
      </c>
      <c r="G1289" t="inlineStr">
        <is>
          <t>III 109, 2</t>
        </is>
      </c>
      <c r="H1289" t="inlineStr"/>
      <c r="I1289" t="inlineStr"/>
      <c r="J1289" t="inlineStr"/>
      <c r="K1289" t="inlineStr">
        <is>
          <t>bis 25 cm</t>
        </is>
      </c>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is>
          <t>G</t>
        </is>
      </c>
      <c r="AB1289" t="inlineStr">
        <is>
          <t>x</t>
        </is>
      </c>
      <c r="AC1289" t="inlineStr"/>
      <c r="AD1289" t="inlineStr">
        <is>
          <t>h/E</t>
        </is>
      </c>
      <c r="AE1289" t="inlineStr"/>
      <c r="AF1289" t="inlineStr"/>
      <c r="AG1289" t="inlineStr"/>
      <c r="AH1289" t="inlineStr"/>
      <c r="AI1289" t="inlineStr"/>
      <c r="AJ1289" t="inlineStr">
        <is>
          <t>Pa</t>
        </is>
      </c>
      <c r="AK1289" t="inlineStr">
        <is>
          <t>x</t>
        </is>
      </c>
      <c r="AL1289" t="inlineStr"/>
      <c r="AM1289" t="inlineStr"/>
      <c r="AN1289" t="inlineStr"/>
      <c r="AO1289" t="inlineStr"/>
      <c r="AP1289" t="inlineStr"/>
      <c r="AQ1289" t="inlineStr"/>
      <c r="AR1289" t="inlineStr"/>
      <c r="AS1289" t="inlineStr"/>
      <c r="AT1289" t="inlineStr"/>
      <c r="AU1289" t="inlineStr"/>
      <c r="AV1289" t="inlineStr"/>
      <c r="AW1289" t="inlineStr"/>
      <c r="AX1289" t="inlineStr">
        <is>
          <t>110</t>
        </is>
      </c>
      <c r="AY1289" t="inlineStr"/>
      <c r="AZ1289" t="inlineStr"/>
      <c r="BA1289" t="inlineStr"/>
      <c r="BB1289" t="inlineStr">
        <is>
          <t>ja vor</t>
        </is>
      </c>
      <c r="BC1289" t="n">
        <v>1</v>
      </c>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is>
          <t>v/h</t>
        </is>
      </c>
      <c r="BS1289" t="inlineStr"/>
      <c r="BT1289" t="inlineStr"/>
      <c r="BU1289" t="inlineStr"/>
      <c r="BV1289" t="inlineStr"/>
      <c r="BW1289" t="inlineStr"/>
      <c r="BX1289" t="inlineStr"/>
      <c r="BY1289" t="inlineStr"/>
      <c r="BZ1289" t="inlineStr"/>
      <c r="CA1289" t="n">
        <v>1</v>
      </c>
      <c r="CB1289" t="inlineStr"/>
      <c r="CC1289" t="inlineStr"/>
      <c r="CD1289" t="inlineStr"/>
      <c r="CE1289" t="inlineStr"/>
      <c r="CF1289" t="inlineStr"/>
      <c r="CG1289" t="inlineStr"/>
      <c r="CH1289" t="inlineStr"/>
      <c r="CI1289" t="inlineStr"/>
      <c r="CJ1289" t="inlineStr"/>
      <c r="CK1289" t="inlineStr"/>
      <c r="CL1289" t="inlineStr"/>
      <c r="CM1289" t="inlineStr"/>
      <c r="CN1289" t="inlineStr"/>
      <c r="CO1289" t="inlineStr"/>
      <c r="CP1289" t="inlineStr"/>
      <c r="CQ1289" t="inlineStr"/>
      <c r="CR1289" t="inlineStr"/>
      <c r="CS1289" t="inlineStr"/>
      <c r="CT1289" t="inlineStr"/>
      <c r="CU1289" t="inlineStr"/>
    </row>
    <row r="1290">
      <c r="A1290" t="b">
        <v>1</v>
      </c>
      <c r="B1290" t="inlineStr"/>
      <c r="C1290" t="inlineStr">
        <is>
          <t>L-9999-414378652</t>
        </is>
      </c>
      <c r="D1290" t="inlineStr">
        <is>
          <t>1138060933</t>
        </is>
      </c>
      <c r="E1290" t="inlineStr">
        <is>
          <t>Qd</t>
        </is>
      </c>
      <c r="F1290" t="inlineStr"/>
      <c r="G1290" t="inlineStr">
        <is>
          <t>III 109, 2</t>
        </is>
      </c>
      <c r="H1290" t="inlineStr">
        <is>
          <t>III 109, 2</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c r="BS1290" t="inlineStr"/>
      <c r="BT1290" t="inlineStr"/>
      <c r="BU1290" t="inlineStr"/>
      <c r="BV1290" t="inlineStr"/>
      <c r="BW1290" t="inlineStr"/>
      <c r="BX1290" t="inlineStr"/>
      <c r="BY1290" t="inlineStr"/>
      <c r="BZ1290" t="inlineStr"/>
      <c r="CA1290" t="inlineStr"/>
      <c r="CB1290" t="inlineStr"/>
      <c r="CC1290" t="inlineStr"/>
      <c r="CD1290" t="inlineStr"/>
      <c r="CE1290" t="inlineStr"/>
      <c r="CF1290" t="inlineStr"/>
      <c r="CG1290" t="inlineStr"/>
      <c r="CH1290" t="inlineStr"/>
      <c r="CI1290" t="inlineStr"/>
      <c r="CJ1290" t="inlineStr"/>
      <c r="CK1290" t="inlineStr"/>
      <c r="CL1290" t="inlineStr"/>
      <c r="CM1290" t="inlineStr"/>
      <c r="CN1290" t="inlineStr"/>
      <c r="CO1290" t="inlineStr"/>
      <c r="CP1290" t="inlineStr"/>
      <c r="CQ1290" t="inlineStr"/>
      <c r="CR1290" t="inlineStr"/>
      <c r="CS1290" t="inlineStr"/>
      <c r="CT1290" t="inlineStr"/>
      <c r="CU1290" t="inlineStr"/>
    </row>
    <row r="1291">
      <c r="A1291" t="b">
        <v>0</v>
      </c>
      <c r="B1291" t="n">
        <v>1185</v>
      </c>
      <c r="C1291" t="inlineStr">
        <is>
          <t>L-1523-678531870</t>
        </is>
      </c>
      <c r="D1291" t="inlineStr">
        <is>
          <t>1210935163</t>
        </is>
      </c>
      <c r="E1291" t="inlineStr"/>
      <c r="F1291" t="inlineStr">
        <is>
          <t>https://portal.dnb.de/opac.htm?method=simpleSearch&amp;cqlMode=true&amp;query=idn%3D1210935163</t>
        </is>
      </c>
      <c r="G1291" t="inlineStr">
        <is>
          <t>III 109, 2 (1. angebundenes Werk)</t>
        </is>
      </c>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n">
        <v>0</v>
      </c>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c r="BR1291" t="inlineStr"/>
      <c r="BS1291" t="inlineStr"/>
      <c r="BT1291" t="inlineStr"/>
      <c r="BU1291" t="inlineStr"/>
      <c r="BV1291" t="inlineStr"/>
      <c r="BW1291" t="inlineStr"/>
      <c r="BX1291" t="inlineStr"/>
      <c r="BY1291" t="inlineStr"/>
      <c r="BZ1291" t="inlineStr"/>
      <c r="CA1291" t="inlineStr"/>
      <c r="CB1291" t="inlineStr"/>
      <c r="CC1291" t="inlineStr"/>
      <c r="CD1291" t="inlineStr"/>
      <c r="CE1291" t="inlineStr"/>
      <c r="CF1291" t="inlineStr"/>
      <c r="CG1291" t="inlineStr"/>
      <c r="CH1291" t="inlineStr"/>
      <c r="CI1291" t="inlineStr"/>
      <c r="CJ1291" t="inlineStr"/>
      <c r="CK1291" t="inlineStr"/>
      <c r="CL1291" t="inlineStr"/>
      <c r="CM1291" t="inlineStr"/>
      <c r="CN1291" t="inlineStr"/>
      <c r="CO1291" t="inlineStr"/>
      <c r="CP1291" t="inlineStr"/>
      <c r="CQ1291" t="inlineStr"/>
      <c r="CR1291" t="inlineStr"/>
      <c r="CS1291" t="inlineStr"/>
      <c r="CT1291" t="inlineStr"/>
      <c r="CU1291" t="inlineStr"/>
    </row>
    <row r="1292">
      <c r="A1292" t="b">
        <v>0</v>
      </c>
      <c r="B1292" t="n">
        <v>1186</v>
      </c>
      <c r="C1292" t="inlineStr">
        <is>
          <t>L-1523-679441379</t>
        </is>
      </c>
      <c r="D1292" t="inlineStr">
        <is>
          <t>1211353079</t>
        </is>
      </c>
      <c r="E1292" t="inlineStr"/>
      <c r="F1292" t="inlineStr">
        <is>
          <t>https://portal.dnb.de/opac.htm?method=simpleSearch&amp;cqlMode=true&amp;query=idn%3D1211353079</t>
        </is>
      </c>
      <c r="G1292" t="inlineStr">
        <is>
          <t>III 109, 2 (2. angebundenes Werk)</t>
        </is>
      </c>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n">
        <v>0</v>
      </c>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c r="BR1292" t="inlineStr"/>
      <c r="BS1292" t="inlineStr"/>
      <c r="BT1292" t="inlineStr"/>
      <c r="BU1292" t="inlineStr"/>
      <c r="BV1292" t="inlineStr"/>
      <c r="BW1292" t="inlineStr"/>
      <c r="BX1292" t="inlineStr"/>
      <c r="BY1292" t="inlineStr"/>
      <c r="BZ1292" t="inlineStr"/>
      <c r="CA1292" t="inlineStr"/>
      <c r="CB1292" t="inlineStr"/>
      <c r="CC1292" t="inlineStr"/>
      <c r="CD1292" t="inlineStr"/>
      <c r="CE1292" t="inlineStr"/>
      <c r="CF1292" t="inlineStr"/>
      <c r="CG1292" t="inlineStr"/>
      <c r="CH1292" t="inlineStr"/>
      <c r="CI1292" t="inlineStr"/>
      <c r="CJ1292" t="inlineStr"/>
      <c r="CK1292" t="inlineStr"/>
      <c r="CL1292" t="inlineStr"/>
      <c r="CM1292" t="inlineStr"/>
      <c r="CN1292" t="inlineStr"/>
      <c r="CO1292" t="inlineStr"/>
      <c r="CP1292" t="inlineStr"/>
      <c r="CQ1292" t="inlineStr"/>
      <c r="CR1292" t="inlineStr"/>
      <c r="CS1292" t="inlineStr"/>
      <c r="CT1292" t="inlineStr"/>
      <c r="CU1292" t="inlineStr"/>
    </row>
    <row r="1293">
      <c r="A1293" t="b">
        <v>1</v>
      </c>
      <c r="B1293" t="n">
        <v>1182</v>
      </c>
      <c r="C1293" t="inlineStr">
        <is>
          <t>L-1523-315494522</t>
        </is>
      </c>
      <c r="D1293" t="inlineStr">
        <is>
          <t>1066964297</t>
        </is>
      </c>
      <c r="E1293" t="inlineStr">
        <is>
          <t>Aaf</t>
        </is>
      </c>
      <c r="F1293" t="inlineStr">
        <is>
          <t>https://portal.dnb.de/opac.htm?method=simpleSearch&amp;cqlMode=true&amp;query=idn%3D1066964297</t>
        </is>
      </c>
      <c r="G1293" t="inlineStr">
        <is>
          <t>III 109, 3</t>
        </is>
      </c>
      <c r="H1293" t="inlineStr">
        <is>
          <t>III 109, 3</t>
        </is>
      </c>
      <c r="I1293" t="inlineStr"/>
      <c r="J1293" t="inlineStr"/>
      <c r="K1293" t="inlineStr">
        <is>
          <t>bis 25 cm</t>
        </is>
      </c>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is>
          <t>G</t>
        </is>
      </c>
      <c r="AB1293" t="inlineStr">
        <is>
          <t>x</t>
        </is>
      </c>
      <c r="AC1293" t="inlineStr"/>
      <c r="AD1293" t="inlineStr">
        <is>
          <t>h/E</t>
        </is>
      </c>
      <c r="AE1293" t="inlineStr"/>
      <c r="AF1293" t="inlineStr"/>
      <c r="AG1293" t="inlineStr"/>
      <c r="AH1293" t="inlineStr"/>
      <c r="AI1293" t="inlineStr"/>
      <c r="AJ1293" t="inlineStr">
        <is>
          <t>Pa</t>
        </is>
      </c>
      <c r="AK1293" t="inlineStr">
        <is>
          <t>x</t>
        </is>
      </c>
      <c r="AL1293" t="inlineStr"/>
      <c r="AM1293" t="inlineStr"/>
      <c r="AN1293" t="inlineStr"/>
      <c r="AO1293" t="inlineStr"/>
      <c r="AP1293" t="inlineStr"/>
      <c r="AQ1293" t="inlineStr"/>
      <c r="AR1293" t="inlineStr"/>
      <c r="AS1293" t="inlineStr"/>
      <c r="AT1293" t="inlineStr"/>
      <c r="AU1293" t="inlineStr"/>
      <c r="AV1293" t="inlineStr"/>
      <c r="AW1293" t="inlineStr"/>
      <c r="AX1293" t="inlineStr">
        <is>
          <t>110</t>
        </is>
      </c>
      <c r="AY1293" t="inlineStr"/>
      <c r="AZ1293" t="inlineStr"/>
      <c r="BA1293" t="inlineStr"/>
      <c r="BB1293" t="inlineStr">
        <is>
          <t>ja vor</t>
        </is>
      </c>
      <c r="BC1293" t="n">
        <v>1</v>
      </c>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is>
          <t>v</t>
        </is>
      </c>
      <c r="BS1293" t="inlineStr"/>
      <c r="BT1293" t="inlineStr"/>
      <c r="BU1293" t="inlineStr"/>
      <c r="BV1293" t="inlineStr"/>
      <c r="BW1293" t="inlineStr"/>
      <c r="BX1293" t="inlineStr"/>
      <c r="BY1293" t="inlineStr"/>
      <c r="BZ1293" t="inlineStr"/>
      <c r="CA1293" t="n">
        <v>1</v>
      </c>
      <c r="CB1293" t="inlineStr"/>
      <c r="CC1293" t="inlineStr"/>
      <c r="CD1293" t="inlineStr"/>
      <c r="CE1293" t="inlineStr"/>
      <c r="CF1293" t="inlineStr"/>
      <c r="CG1293" t="inlineStr"/>
      <c r="CH1293" t="inlineStr"/>
      <c r="CI1293" t="inlineStr"/>
      <c r="CJ1293" t="inlineStr"/>
      <c r="CK1293" t="inlineStr"/>
      <c r="CL1293" t="inlineStr"/>
      <c r="CM1293" t="inlineStr"/>
      <c r="CN1293" t="inlineStr"/>
      <c r="CO1293" t="inlineStr"/>
      <c r="CP1293" t="inlineStr"/>
      <c r="CQ1293" t="inlineStr"/>
      <c r="CR1293" t="inlineStr"/>
      <c r="CS1293" t="inlineStr"/>
      <c r="CT1293" t="inlineStr"/>
      <c r="CU1293" t="inlineStr"/>
    </row>
    <row r="1294">
      <c r="A1294" t="b">
        <v>0</v>
      </c>
      <c r="B1294" t="n">
        <v>1183</v>
      </c>
      <c r="C1294" t="inlineStr">
        <is>
          <t>L-1524-315492341</t>
        </is>
      </c>
      <c r="D1294" t="inlineStr">
        <is>
          <t>1066961948</t>
        </is>
      </c>
      <c r="E1294" t="inlineStr"/>
      <c r="F1294" t="inlineStr">
        <is>
          <t>https://portal.dnb.de/opac.htm?method=simpleSearch&amp;cqlMode=true&amp;query=idn%3D1066961948</t>
        </is>
      </c>
      <c r="G1294" t="inlineStr">
        <is>
          <t>III 109, 4</t>
        </is>
      </c>
      <c r="H1294" t="inlineStr"/>
      <c r="I1294" t="inlineStr"/>
      <c r="J1294" t="inlineStr"/>
      <c r="K1294" t="inlineStr">
        <is>
          <t>bis 25 cm</t>
        </is>
      </c>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is>
          <t>HL</t>
        </is>
      </c>
      <c r="AB1294" t="inlineStr">
        <is>
          <t>x</t>
        </is>
      </c>
      <c r="AC1294" t="inlineStr"/>
      <c r="AD1294" t="inlineStr">
        <is>
          <t>h/E</t>
        </is>
      </c>
      <c r="AE1294" t="inlineStr"/>
      <c r="AF1294" t="inlineStr"/>
      <c r="AG1294" t="inlineStr"/>
      <c r="AH1294" t="inlineStr"/>
      <c r="AI1294" t="inlineStr"/>
      <c r="AJ1294" t="inlineStr">
        <is>
          <t>Pa</t>
        </is>
      </c>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is>
          <t>110</t>
        </is>
      </c>
      <c r="AY1294" t="inlineStr"/>
      <c r="AZ1294" t="inlineStr"/>
      <c r="BA1294" t="inlineStr"/>
      <c r="BB1294" t="inlineStr">
        <is>
          <t>n</t>
        </is>
      </c>
      <c r="BC1294" t="n">
        <v>0</v>
      </c>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c r="BR1294" t="inlineStr"/>
      <c r="BS1294" t="inlineStr"/>
      <c r="BT1294" t="inlineStr"/>
      <c r="BU1294" t="inlineStr"/>
      <c r="BV1294" t="inlineStr"/>
      <c r="BW1294" t="inlineStr"/>
      <c r="BX1294" t="inlineStr"/>
      <c r="BY1294" t="inlineStr"/>
      <c r="BZ1294" t="inlineStr"/>
      <c r="CA1294" t="inlineStr"/>
      <c r="CB1294" t="inlineStr"/>
      <c r="CC1294" t="inlineStr"/>
      <c r="CD1294" t="inlineStr"/>
      <c r="CE1294" t="inlineStr"/>
      <c r="CF1294" t="inlineStr"/>
      <c r="CG1294" t="inlineStr"/>
      <c r="CH1294" t="inlineStr"/>
      <c r="CI1294" t="inlineStr"/>
      <c r="CJ1294" t="inlineStr"/>
      <c r="CK1294" t="inlineStr"/>
      <c r="CL1294" t="inlineStr"/>
      <c r="CM1294" t="inlineStr"/>
      <c r="CN1294" t="inlineStr"/>
      <c r="CO1294" t="inlineStr"/>
      <c r="CP1294" t="inlineStr"/>
      <c r="CQ1294" t="inlineStr"/>
      <c r="CR1294" t="inlineStr"/>
      <c r="CS1294" t="inlineStr"/>
      <c r="CT1294" t="inlineStr"/>
      <c r="CU1294" t="inlineStr"/>
    </row>
    <row r="1295">
      <c r="A1295" t="b">
        <v>1</v>
      </c>
      <c r="B1295" t="inlineStr"/>
      <c r="C1295" t="inlineStr">
        <is>
          <t>L-9999-414828453</t>
        </is>
      </c>
      <c r="D1295" t="inlineStr">
        <is>
          <t>1138311448</t>
        </is>
      </c>
      <c r="E1295" t="inlineStr">
        <is>
          <t>Qd</t>
        </is>
      </c>
      <c r="F1295" t="inlineStr"/>
      <c r="G1295" t="inlineStr">
        <is>
          <t>III 109, 4</t>
        </is>
      </c>
      <c r="H1295" t="inlineStr">
        <is>
          <t>III 109, 4</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c r="BS1295" t="inlineStr"/>
      <c r="BT1295" t="inlineStr"/>
      <c r="BU1295" t="inlineStr"/>
      <c r="BV1295" t="inlineStr"/>
      <c r="BW1295" t="inlineStr"/>
      <c r="BX1295" t="inlineStr"/>
      <c r="BY1295" t="inlineStr"/>
      <c r="BZ1295" t="inlineStr"/>
      <c r="CA1295" t="inlineStr"/>
      <c r="CB1295" t="inlineStr"/>
      <c r="CC1295" t="inlineStr"/>
      <c r="CD1295" t="inlineStr"/>
      <c r="CE1295" t="inlineStr"/>
      <c r="CF1295" t="inlineStr"/>
      <c r="CG1295" t="inlineStr"/>
      <c r="CH1295" t="inlineStr"/>
      <c r="CI1295" t="inlineStr"/>
      <c r="CJ1295" t="inlineStr"/>
      <c r="CK1295" t="inlineStr"/>
      <c r="CL1295" t="inlineStr"/>
      <c r="CM1295" t="inlineStr"/>
      <c r="CN1295" t="inlineStr"/>
      <c r="CO1295" t="inlineStr"/>
      <c r="CP1295" t="inlineStr"/>
      <c r="CQ1295" t="inlineStr"/>
      <c r="CR1295" t="inlineStr"/>
      <c r="CS1295" t="inlineStr"/>
      <c r="CT1295" t="inlineStr"/>
      <c r="CU1295" t="inlineStr"/>
    </row>
    <row r="1296">
      <c r="A1296" t="b">
        <v>0</v>
      </c>
      <c r="B1296" t="n">
        <v>1187</v>
      </c>
      <c r="C1296" t="inlineStr">
        <is>
          <t>L-1879-670535966</t>
        </is>
      </c>
      <c r="D1296" t="inlineStr">
        <is>
          <t>1208644882</t>
        </is>
      </c>
      <c r="E1296" t="inlineStr"/>
      <c r="F1296" t="inlineStr">
        <is>
          <t>https://portal.dnb.de/opac.htm?method=simpleSearch&amp;cqlMode=true&amp;query=idn%3D1208644882</t>
        </is>
      </c>
      <c r="G1296" t="inlineStr">
        <is>
          <t>III 109, 4 (1. angebundenes Werk)</t>
        </is>
      </c>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n">
        <v>0</v>
      </c>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c r="BR1296" t="inlineStr"/>
      <c r="BS1296" t="inlineStr"/>
      <c r="BT1296" t="inlineStr"/>
      <c r="BU1296" t="inlineStr"/>
      <c r="BV1296" t="inlineStr"/>
      <c r="BW1296" t="inlineStr"/>
      <c r="BX1296" t="inlineStr"/>
      <c r="BY1296" t="inlineStr"/>
      <c r="BZ1296" t="inlineStr"/>
      <c r="CA1296" t="inlineStr"/>
      <c r="CB1296" t="inlineStr"/>
      <c r="CC1296" t="inlineStr"/>
      <c r="CD1296" t="inlineStr"/>
      <c r="CE1296" t="inlineStr"/>
      <c r="CF1296" t="inlineStr"/>
      <c r="CG1296" t="inlineStr"/>
      <c r="CH1296" t="inlineStr"/>
      <c r="CI1296" t="inlineStr"/>
      <c r="CJ1296" t="inlineStr"/>
      <c r="CK1296" t="inlineStr"/>
      <c r="CL1296" t="inlineStr"/>
      <c r="CM1296" t="inlineStr"/>
      <c r="CN1296" t="inlineStr"/>
      <c r="CO1296" t="inlineStr"/>
      <c r="CP1296" t="inlineStr"/>
      <c r="CQ1296" t="inlineStr"/>
      <c r="CR1296" t="inlineStr"/>
      <c r="CS1296" t="inlineStr"/>
      <c r="CT1296" t="inlineStr"/>
      <c r="CU1296" t="inlineStr"/>
    </row>
    <row r="1297">
      <c r="A1297" t="b">
        <v>0</v>
      </c>
      <c r="B1297" t="n">
        <v>1188</v>
      </c>
      <c r="C1297" t="inlineStr">
        <is>
          <t>L-1880-670535192</t>
        </is>
      </c>
      <c r="D1297" t="inlineStr">
        <is>
          <t>1208643959</t>
        </is>
      </c>
      <c r="E1297" t="inlineStr"/>
      <c r="F1297" t="inlineStr">
        <is>
          <t>https://portal.dnb.de/opac.htm?method=simpleSearch&amp;cqlMode=true&amp;query=idn%3D1208643959</t>
        </is>
      </c>
      <c r="G1297" t="inlineStr">
        <is>
          <t>III 109, 4 (2.angebundenes Werk)</t>
        </is>
      </c>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n">
        <v>0</v>
      </c>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c r="BR1297" t="inlineStr"/>
      <c r="BS1297" t="inlineStr"/>
      <c r="BT1297" t="inlineStr"/>
      <c r="BU1297" t="inlineStr"/>
      <c r="BV1297" t="inlineStr"/>
      <c r="BW1297" t="inlineStr"/>
      <c r="BX1297" t="inlineStr"/>
      <c r="BY1297" t="inlineStr"/>
      <c r="BZ1297" t="inlineStr"/>
      <c r="CA1297" t="inlineStr"/>
      <c r="CB1297" t="inlineStr"/>
      <c r="CC1297" t="inlineStr"/>
      <c r="CD1297" t="inlineStr"/>
      <c r="CE1297" t="inlineStr"/>
      <c r="CF1297" t="inlineStr"/>
      <c r="CG1297" t="inlineStr"/>
      <c r="CH1297" t="inlineStr"/>
      <c r="CI1297" t="inlineStr"/>
      <c r="CJ1297" t="inlineStr"/>
      <c r="CK1297" t="inlineStr"/>
      <c r="CL1297" t="inlineStr"/>
      <c r="CM1297" t="inlineStr"/>
      <c r="CN1297" t="inlineStr"/>
      <c r="CO1297" t="inlineStr"/>
      <c r="CP1297" t="inlineStr"/>
      <c r="CQ1297" t="inlineStr"/>
      <c r="CR1297" t="inlineStr"/>
      <c r="CS1297" t="inlineStr"/>
      <c r="CT1297" t="inlineStr"/>
      <c r="CU1297" t="inlineStr"/>
    </row>
    <row r="1298">
      <c r="A1298" t="b">
        <v>0</v>
      </c>
      <c r="B1298" t="n">
        <v>1189</v>
      </c>
      <c r="C1298" t="inlineStr">
        <is>
          <t>L-1858-67053563X</t>
        </is>
      </c>
      <c r="D1298" t="inlineStr">
        <is>
          <t>994405022</t>
        </is>
      </c>
      <c r="E1298" t="inlineStr"/>
      <c r="F1298" t="inlineStr">
        <is>
          <t>https://portal.dnb.de/opac.htm?method=simpleSearch&amp;cqlMode=true&amp;query=idn%3D994405022</t>
        </is>
      </c>
      <c r="G1298" t="inlineStr">
        <is>
          <t>III 109, 4 (3. angebundenes Werk)</t>
        </is>
      </c>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n">
        <v>0</v>
      </c>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c r="BR1298" t="inlineStr"/>
      <c r="BS1298" t="inlineStr"/>
      <c r="BT1298" t="inlineStr"/>
      <c r="BU1298" t="inlineStr"/>
      <c r="BV1298" t="inlineStr"/>
      <c r="BW1298" t="inlineStr"/>
      <c r="BX1298" t="inlineStr"/>
      <c r="BY1298" t="inlineStr"/>
      <c r="BZ1298" t="inlineStr"/>
      <c r="CA1298" t="inlineStr"/>
      <c r="CB1298" t="inlineStr"/>
      <c r="CC1298" t="inlineStr"/>
      <c r="CD1298" t="inlineStr"/>
      <c r="CE1298" t="inlineStr"/>
      <c r="CF1298" t="inlineStr"/>
      <c r="CG1298" t="inlineStr"/>
      <c r="CH1298" t="inlineStr"/>
      <c r="CI1298" t="inlineStr"/>
      <c r="CJ1298" t="inlineStr"/>
      <c r="CK1298" t="inlineStr"/>
      <c r="CL1298" t="inlineStr"/>
      <c r="CM1298" t="inlineStr"/>
      <c r="CN1298" t="inlineStr"/>
      <c r="CO1298" t="inlineStr"/>
      <c r="CP1298" t="inlineStr"/>
      <c r="CQ1298" t="inlineStr"/>
      <c r="CR1298" t="inlineStr"/>
      <c r="CS1298" t="inlineStr"/>
      <c r="CT1298" t="inlineStr"/>
      <c r="CU1298" t="inlineStr"/>
    </row>
    <row r="1299">
      <c r="A1299" t="b">
        <v>0</v>
      </c>
      <c r="B1299" t="n">
        <v>1190</v>
      </c>
      <c r="C1299" t="inlineStr">
        <is>
          <t>L-1870-670534641</t>
        </is>
      </c>
      <c r="D1299" t="inlineStr">
        <is>
          <t>10730419</t>
        </is>
      </c>
      <c r="E1299" t="inlineStr"/>
      <c r="F1299" t="inlineStr">
        <is>
          <t>https://portal.dnb.de/opac.htm?method=simpleSearch&amp;cqlMode=true&amp;query=idn%3D10730419</t>
        </is>
      </c>
      <c r="G1299" t="inlineStr">
        <is>
          <t>III 109, 4 (angebunden)</t>
        </is>
      </c>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n">
        <v>0</v>
      </c>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c r="BR1299" t="inlineStr"/>
      <c r="BS1299" t="inlineStr"/>
      <c r="BT1299" t="inlineStr"/>
      <c r="BU1299" t="inlineStr"/>
      <c r="BV1299" t="inlineStr"/>
      <c r="BW1299" t="inlineStr"/>
      <c r="BX1299" t="inlineStr"/>
      <c r="BY1299" t="inlineStr"/>
      <c r="BZ1299" t="inlineStr"/>
      <c r="CA1299" t="inlineStr"/>
      <c r="CB1299" t="inlineStr"/>
      <c r="CC1299" t="inlineStr"/>
      <c r="CD1299" t="inlineStr"/>
      <c r="CE1299" t="inlineStr"/>
      <c r="CF1299" t="inlineStr"/>
      <c r="CG1299" t="inlineStr"/>
      <c r="CH1299" t="inlineStr"/>
      <c r="CI1299" t="inlineStr"/>
      <c r="CJ1299" t="inlineStr"/>
      <c r="CK1299" t="inlineStr"/>
      <c r="CL1299" t="inlineStr"/>
      <c r="CM1299" t="inlineStr"/>
      <c r="CN1299" t="inlineStr"/>
      <c r="CO1299" t="inlineStr"/>
      <c r="CP1299" t="inlineStr"/>
      <c r="CQ1299" t="inlineStr"/>
      <c r="CR1299" t="inlineStr"/>
      <c r="CS1299" t="inlineStr"/>
      <c r="CT1299" t="inlineStr"/>
      <c r="CU1299" t="inlineStr"/>
    </row>
    <row r="1300">
      <c r="A1300" t="b">
        <v>1</v>
      </c>
      <c r="B1300" t="n">
        <v>1184</v>
      </c>
      <c r="C1300" t="inlineStr">
        <is>
          <t>L-1540-315487720</t>
        </is>
      </c>
      <c r="D1300" t="inlineStr">
        <is>
          <t>106695710X</t>
        </is>
      </c>
      <c r="E1300" t="inlineStr">
        <is>
          <t>Aaf</t>
        </is>
      </c>
      <c r="F1300" t="inlineStr">
        <is>
          <t>https://portal.dnb.de/opac.htm?method=simpleSearch&amp;cqlMode=true&amp;query=idn%3D106695710X</t>
        </is>
      </c>
      <c r="G1300" t="inlineStr">
        <is>
          <t>III 109, 5</t>
        </is>
      </c>
      <c r="H1300" t="inlineStr">
        <is>
          <t>III 109, 5</t>
        </is>
      </c>
      <c r="I1300" t="inlineStr"/>
      <c r="J1300" t="inlineStr"/>
      <c r="K1300" t="inlineStr">
        <is>
          <t>bis 25 cm</t>
        </is>
      </c>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is>
          <t>Pg</t>
        </is>
      </c>
      <c r="AB1300" t="inlineStr">
        <is>
          <t>x</t>
        </is>
      </c>
      <c r="AC1300" t="inlineStr"/>
      <c r="AD1300" t="inlineStr">
        <is>
          <t>h/E</t>
        </is>
      </c>
      <c r="AE1300" t="inlineStr"/>
      <c r="AF1300" t="inlineStr"/>
      <c r="AG1300" t="inlineStr"/>
      <c r="AH1300" t="inlineStr"/>
      <c r="AI1300" t="inlineStr"/>
      <c r="AJ1300" t="inlineStr">
        <is>
          <t>Pa</t>
        </is>
      </c>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is>
          <t>110</t>
        </is>
      </c>
      <c r="AY1300" t="inlineStr"/>
      <c r="AZ1300" t="inlineStr"/>
      <c r="BA1300" t="inlineStr"/>
      <c r="BB1300" t="inlineStr">
        <is>
          <t>n</t>
        </is>
      </c>
      <c r="BC1300" t="n">
        <v>0</v>
      </c>
      <c r="BD1300" t="inlineStr"/>
      <c r="BE1300" t="inlineStr"/>
      <c r="BF1300" t="inlineStr"/>
      <c r="BG1300" t="inlineStr">
        <is>
          <t>x</t>
        </is>
      </c>
      <c r="BH1300" t="inlineStr"/>
      <c r="BI1300" t="inlineStr"/>
      <c r="BJ1300" t="inlineStr"/>
      <c r="BK1300" t="inlineStr"/>
      <c r="BL1300" t="inlineStr"/>
      <c r="BM1300" t="inlineStr"/>
      <c r="BN1300" t="inlineStr"/>
      <c r="BO1300" t="inlineStr"/>
      <c r="BP1300" t="inlineStr"/>
      <c r="BQ1300" t="inlineStr"/>
      <c r="BR1300" t="inlineStr"/>
      <c r="BS1300" t="inlineStr"/>
      <c r="BT1300" t="inlineStr"/>
      <c r="BU1300" t="inlineStr"/>
      <c r="BV1300" t="inlineStr"/>
      <c r="BW1300" t="inlineStr"/>
      <c r="BX1300" t="inlineStr"/>
      <c r="BY1300" t="inlineStr"/>
      <c r="BZ1300" t="inlineStr"/>
      <c r="CA1300" t="inlineStr"/>
      <c r="CB1300" t="inlineStr"/>
      <c r="CC1300" t="inlineStr"/>
      <c r="CD1300" t="inlineStr"/>
      <c r="CE1300" t="inlineStr"/>
      <c r="CF1300" t="inlineStr"/>
      <c r="CG1300" t="inlineStr"/>
      <c r="CH1300" t="inlineStr"/>
      <c r="CI1300" t="inlineStr"/>
      <c r="CJ1300" t="inlineStr"/>
      <c r="CK1300" t="inlineStr"/>
      <c r="CL1300" t="inlineStr"/>
      <c r="CM1300" t="inlineStr"/>
      <c r="CN1300" t="inlineStr"/>
      <c r="CO1300" t="inlineStr"/>
      <c r="CP1300" t="inlineStr"/>
      <c r="CQ1300" t="inlineStr"/>
      <c r="CR1300" t="inlineStr"/>
      <c r="CS1300" t="inlineStr"/>
      <c r="CT1300" t="inlineStr"/>
      <c r="CU1300" t="inlineStr"/>
    </row>
    <row r="1301">
      <c r="A1301" t="b">
        <v>1</v>
      </c>
      <c r="B1301" t="n">
        <v>1191</v>
      </c>
      <c r="C1301" t="inlineStr">
        <is>
          <t>L-1525-315494344</t>
        </is>
      </c>
      <c r="D1301" t="inlineStr">
        <is>
          <t>1066964122</t>
        </is>
      </c>
      <c r="E1301" t="inlineStr">
        <is>
          <t>Aaf</t>
        </is>
      </c>
      <c r="F1301" t="inlineStr">
        <is>
          <t>https://portal.dnb.de/opac.htm?method=simpleSearch&amp;cqlMode=true&amp;query=idn%3D1066964122</t>
        </is>
      </c>
      <c r="G1301" t="inlineStr">
        <is>
          <t>III 110, 1</t>
        </is>
      </c>
      <c r="H1301" t="inlineStr">
        <is>
          <t>III 110, 1</t>
        </is>
      </c>
      <c r="I1301" t="inlineStr"/>
      <c r="J1301" t="inlineStr"/>
      <c r="K1301" t="inlineStr">
        <is>
          <t>bis 25 cm</t>
        </is>
      </c>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is>
          <t>HD</t>
        </is>
      </c>
      <c r="AB1301" t="inlineStr"/>
      <c r="AC1301" t="inlineStr">
        <is>
          <t>x</t>
        </is>
      </c>
      <c r="AD1301" t="inlineStr">
        <is>
          <t>f</t>
        </is>
      </c>
      <c r="AE1301" t="inlineStr"/>
      <c r="AF1301" t="inlineStr"/>
      <c r="AG1301" t="inlineStr"/>
      <c r="AH1301" t="inlineStr"/>
      <c r="AI1301" t="inlineStr"/>
      <c r="AJ1301" t="inlineStr">
        <is>
          <t>Pa</t>
        </is>
      </c>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is>
          <t>110</t>
        </is>
      </c>
      <c r="AY1301" t="inlineStr"/>
      <c r="AZ1301" t="inlineStr"/>
      <c r="BA1301" t="inlineStr"/>
      <c r="BB1301" t="inlineStr">
        <is>
          <t>n</t>
        </is>
      </c>
      <c r="BC1301" t="n">
        <v>0</v>
      </c>
      <c r="BD1301" t="inlineStr"/>
      <c r="BE1301" t="inlineStr"/>
      <c r="BF1301" t="inlineStr"/>
      <c r="BG1301" t="inlineStr"/>
      <c r="BH1301" t="inlineStr">
        <is>
          <t>x sauer</t>
        </is>
      </c>
      <c r="BI1301" t="inlineStr"/>
      <c r="BJ1301" t="inlineStr">
        <is>
          <t>x</t>
        </is>
      </c>
      <c r="BK1301" t="inlineStr"/>
      <c r="BL1301" t="inlineStr"/>
      <c r="BM1301" t="inlineStr">
        <is>
          <t>Buchschuh (abriebgefährdet)</t>
        </is>
      </c>
      <c r="BN1301" t="inlineStr"/>
      <c r="BO1301" t="inlineStr"/>
      <c r="BP1301" t="inlineStr"/>
      <c r="BQ1301" t="inlineStr"/>
      <c r="BR1301" t="inlineStr"/>
      <c r="BS1301" t="inlineStr"/>
      <c r="BT1301" t="inlineStr"/>
      <c r="BU1301" t="inlineStr"/>
      <c r="BV1301" t="inlineStr"/>
      <c r="BW1301" t="inlineStr"/>
      <c r="BX1301" t="inlineStr"/>
      <c r="BY1301" t="inlineStr"/>
      <c r="BZ1301" t="inlineStr"/>
      <c r="CA1301" t="inlineStr"/>
      <c r="CB1301" t="inlineStr"/>
      <c r="CC1301" t="inlineStr"/>
      <c r="CD1301" t="inlineStr"/>
      <c r="CE1301" t="inlineStr"/>
      <c r="CF1301" t="inlineStr"/>
      <c r="CG1301" t="inlineStr"/>
      <c r="CH1301" t="inlineStr"/>
      <c r="CI1301" t="inlineStr"/>
      <c r="CJ1301" t="inlineStr"/>
      <c r="CK1301" t="inlineStr"/>
      <c r="CL1301" t="inlineStr"/>
      <c r="CM1301" t="inlineStr"/>
      <c r="CN1301" t="inlineStr"/>
      <c r="CO1301" t="inlineStr"/>
      <c r="CP1301" t="inlineStr"/>
      <c r="CQ1301" t="inlineStr"/>
      <c r="CR1301" t="inlineStr"/>
      <c r="CS1301" t="inlineStr"/>
      <c r="CT1301" t="inlineStr"/>
      <c r="CU1301" t="inlineStr"/>
    </row>
    <row r="1302">
      <c r="A1302" t="b">
        <v>1</v>
      </c>
      <c r="B1302" t="n">
        <v>1192</v>
      </c>
      <c r="C1302" t="inlineStr">
        <is>
          <t>L-1559-180416669</t>
        </is>
      </c>
      <c r="D1302" t="inlineStr">
        <is>
          <t>1003676618</t>
        </is>
      </c>
      <c r="E1302" t="inlineStr">
        <is>
          <t>Aal</t>
        </is>
      </c>
      <c r="F1302" t="inlineStr">
        <is>
          <t>https://portal.dnb.de/opac.htm?method=simpleSearch&amp;cqlMode=true&amp;query=idn%3D1003676618</t>
        </is>
      </c>
      <c r="G1302" t="inlineStr">
        <is>
          <t>III 110, 2</t>
        </is>
      </c>
      <c r="H1302" t="inlineStr">
        <is>
          <t>III 110, 2</t>
        </is>
      </c>
      <c r="I1302" t="inlineStr"/>
      <c r="J1302" t="inlineStr"/>
      <c r="K1302" t="inlineStr">
        <is>
          <t>bis 25 cm</t>
        </is>
      </c>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is>
          <t>Pa</t>
        </is>
      </c>
      <c r="AB1302" t="inlineStr"/>
      <c r="AC1302" t="inlineStr">
        <is>
          <t>x</t>
        </is>
      </c>
      <c r="AD1302" t="inlineStr">
        <is>
          <t>h/E</t>
        </is>
      </c>
      <c r="AE1302" t="inlineStr"/>
      <c r="AF1302" t="inlineStr"/>
      <c r="AG1302" t="inlineStr"/>
      <c r="AH1302" t="inlineStr"/>
      <c r="AI1302" t="inlineStr"/>
      <c r="AJ1302" t="inlineStr">
        <is>
          <t>Pa</t>
        </is>
      </c>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is>
          <t>110</t>
        </is>
      </c>
      <c r="AY1302" t="inlineStr"/>
      <c r="AZ1302" t="inlineStr"/>
      <c r="BA1302" t="inlineStr"/>
      <c r="BB1302" t="inlineStr">
        <is>
          <t>n</t>
        </is>
      </c>
      <c r="BC1302" t="n">
        <v>0</v>
      </c>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c r="BR1302" t="inlineStr"/>
      <c r="BS1302" t="inlineStr"/>
      <c r="BT1302" t="inlineStr"/>
      <c r="BU1302" t="inlineStr"/>
      <c r="BV1302" t="inlineStr"/>
      <c r="BW1302" t="inlineStr"/>
      <c r="BX1302" t="inlineStr"/>
      <c r="BY1302" t="inlineStr"/>
      <c r="BZ1302" t="inlineStr"/>
      <c r="CA1302" t="inlineStr"/>
      <c r="CB1302" t="inlineStr"/>
      <c r="CC1302" t="inlineStr"/>
      <c r="CD1302" t="inlineStr"/>
      <c r="CE1302" t="inlineStr"/>
      <c r="CF1302" t="inlineStr"/>
      <c r="CG1302" t="inlineStr"/>
      <c r="CH1302" t="inlineStr"/>
      <c r="CI1302" t="inlineStr"/>
      <c r="CJ1302" t="inlineStr"/>
      <c r="CK1302" t="inlineStr"/>
      <c r="CL1302" t="inlineStr"/>
      <c r="CM1302" t="inlineStr"/>
      <c r="CN1302" t="inlineStr"/>
      <c r="CO1302" t="inlineStr"/>
      <c r="CP1302" t="inlineStr"/>
      <c r="CQ1302" t="inlineStr"/>
      <c r="CR1302" t="inlineStr"/>
      <c r="CS1302" t="inlineStr"/>
      <c r="CT1302" t="inlineStr"/>
      <c r="CU1302" t="inlineStr"/>
    </row>
    <row r="1303">
      <c r="A1303" t="b">
        <v>1</v>
      </c>
      <c r="B1303" t="n">
        <v>1193</v>
      </c>
      <c r="C1303" t="inlineStr">
        <is>
          <t>L-1519-315487658</t>
        </is>
      </c>
      <c r="D1303" t="inlineStr">
        <is>
          <t>1066957037</t>
        </is>
      </c>
      <c r="E1303" t="inlineStr">
        <is>
          <t>Aaf</t>
        </is>
      </c>
      <c r="F1303" t="inlineStr">
        <is>
          <t>https://portal.dnb.de/opac.htm?method=simpleSearch&amp;cqlMode=true&amp;query=idn%3D1066957037</t>
        </is>
      </c>
      <c r="G1303" t="inlineStr">
        <is>
          <t>III 110, 3</t>
        </is>
      </c>
      <c r="H1303" t="inlineStr">
        <is>
          <t>III 110, 3</t>
        </is>
      </c>
      <c r="I1303" t="inlineStr"/>
      <c r="J1303" t="inlineStr"/>
      <c r="K1303" t="inlineStr">
        <is>
          <t>bis 25 cm</t>
        </is>
      </c>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is>
          <t>Pa</t>
        </is>
      </c>
      <c r="AB1303" t="inlineStr">
        <is>
          <t>x</t>
        </is>
      </c>
      <c r="AC1303" t="inlineStr"/>
      <c r="AD1303" t="inlineStr">
        <is>
          <t>h/E</t>
        </is>
      </c>
      <c r="AE1303" t="inlineStr"/>
      <c r="AF1303" t="inlineStr"/>
      <c r="AG1303" t="inlineStr"/>
      <c r="AH1303" t="inlineStr"/>
      <c r="AI1303" t="inlineStr"/>
      <c r="AJ1303" t="inlineStr">
        <is>
          <t>Pa</t>
        </is>
      </c>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is>
          <t>110</t>
        </is>
      </c>
      <c r="AY1303" t="inlineStr"/>
      <c r="AZ1303" t="inlineStr"/>
      <c r="BA1303" t="inlineStr"/>
      <c r="BB1303" t="inlineStr">
        <is>
          <t>n</t>
        </is>
      </c>
      <c r="BC1303" t="n">
        <v>0</v>
      </c>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c r="BR1303" t="inlineStr"/>
      <c r="BS1303" t="inlineStr"/>
      <c r="BT1303" t="inlineStr"/>
      <c r="BU1303" t="inlineStr"/>
      <c r="BV1303" t="inlineStr"/>
      <c r="BW1303" t="inlineStr"/>
      <c r="BX1303" t="inlineStr"/>
      <c r="BY1303" t="inlineStr"/>
      <c r="BZ1303" t="inlineStr"/>
      <c r="CA1303" t="inlineStr"/>
      <c r="CB1303" t="inlineStr"/>
      <c r="CC1303" t="inlineStr"/>
      <c r="CD1303" t="inlineStr"/>
      <c r="CE1303" t="inlineStr"/>
      <c r="CF1303" t="inlineStr"/>
      <c r="CG1303" t="inlineStr"/>
      <c r="CH1303" t="inlineStr"/>
      <c r="CI1303" t="inlineStr"/>
      <c r="CJ1303" t="inlineStr"/>
      <c r="CK1303" t="inlineStr"/>
      <c r="CL1303" t="inlineStr"/>
      <c r="CM1303" t="inlineStr"/>
      <c r="CN1303" t="inlineStr"/>
      <c r="CO1303" t="inlineStr"/>
      <c r="CP1303" t="inlineStr"/>
      <c r="CQ1303" t="inlineStr"/>
      <c r="CR1303" t="inlineStr"/>
      <c r="CS1303" t="inlineStr"/>
      <c r="CT1303" t="inlineStr"/>
      <c r="CU1303" t="inlineStr"/>
    </row>
    <row r="1304">
      <c r="A1304" t="b">
        <v>0</v>
      </c>
      <c r="B1304" t="inlineStr"/>
      <c r="C1304" t="inlineStr"/>
      <c r="D1304" t="inlineStr"/>
      <c r="E1304" t="inlineStr"/>
      <c r="F1304" t="inlineStr"/>
      <c r="G1304" t="inlineStr">
        <is>
          <t>III 110, 4</t>
        </is>
      </c>
      <c r="H1304" t="inlineStr"/>
      <c r="I1304" t="inlineStr"/>
      <c r="J1304" t="inlineStr"/>
      <c r="K1304" t="inlineStr">
        <is>
          <t>bis 25 cm</t>
        </is>
      </c>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is>
          <t>Pa</t>
        </is>
      </c>
      <c r="AB1304" t="inlineStr"/>
      <c r="AC1304" t="inlineStr"/>
      <c r="AD1304" t="inlineStr">
        <is>
          <t>h/E</t>
        </is>
      </c>
      <c r="AE1304" t="inlineStr"/>
      <c r="AF1304" t="inlineStr"/>
      <c r="AG1304" t="inlineStr"/>
      <c r="AH1304" t="inlineStr"/>
      <c r="AI1304" t="inlineStr"/>
      <c r="AJ1304" t="inlineStr">
        <is>
          <t>Pa</t>
        </is>
      </c>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is>
          <t>110</t>
        </is>
      </c>
      <c r="AY1304" t="inlineStr"/>
      <c r="AZ1304" t="inlineStr"/>
      <c r="BA1304" t="inlineStr"/>
      <c r="BB1304" t="inlineStr">
        <is>
          <t>n</t>
        </is>
      </c>
      <c r="BC1304" t="n">
        <v>0</v>
      </c>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c r="BR1304" t="inlineStr"/>
      <c r="BS1304" t="inlineStr"/>
      <c r="BT1304" t="inlineStr"/>
      <c r="BU1304" t="inlineStr"/>
      <c r="BV1304" t="inlineStr"/>
      <c r="BW1304" t="inlineStr"/>
      <c r="BX1304" t="inlineStr"/>
      <c r="BY1304" t="inlineStr"/>
      <c r="BZ1304" t="inlineStr"/>
      <c r="CA1304" t="inlineStr"/>
      <c r="CB1304" t="inlineStr"/>
      <c r="CC1304" t="inlineStr"/>
      <c r="CD1304" t="inlineStr"/>
      <c r="CE1304" t="inlineStr"/>
      <c r="CF1304" t="inlineStr"/>
      <c r="CG1304" t="inlineStr"/>
      <c r="CH1304" t="inlineStr"/>
      <c r="CI1304" t="inlineStr"/>
      <c r="CJ1304" t="inlineStr"/>
      <c r="CK1304" t="inlineStr"/>
      <c r="CL1304" t="inlineStr"/>
      <c r="CM1304" t="inlineStr"/>
      <c r="CN1304" t="inlineStr"/>
      <c r="CO1304" t="inlineStr"/>
      <c r="CP1304" t="inlineStr"/>
      <c r="CQ1304" t="inlineStr"/>
      <c r="CR1304" t="inlineStr"/>
      <c r="CS1304" t="inlineStr"/>
      <c r="CT1304" t="inlineStr"/>
      <c r="CU1304" t="inlineStr"/>
    </row>
    <row r="1305">
      <c r="A1305" t="b">
        <v>1</v>
      </c>
      <c r="B1305" t="inlineStr"/>
      <c r="C1305" t="inlineStr">
        <is>
          <t>L-1530-833778196</t>
        </is>
      </c>
      <c r="D1305" t="inlineStr">
        <is>
          <t>1268682446</t>
        </is>
      </c>
      <c r="E1305" t="inlineStr">
        <is>
          <t>Aa</t>
        </is>
      </c>
      <c r="F1305" t="inlineStr"/>
      <c r="G1305" t="inlineStr">
        <is>
          <t>III 110, 4</t>
        </is>
      </c>
      <c r="H1305" t="inlineStr">
        <is>
          <t>III 110, 4</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c r="BR1305" t="inlineStr"/>
      <c r="BS1305" t="inlineStr"/>
      <c r="BT1305" t="inlineStr"/>
      <c r="BU1305" t="inlineStr"/>
      <c r="BV1305" t="inlineStr"/>
      <c r="BW1305" t="inlineStr"/>
      <c r="BX1305" t="inlineStr"/>
      <c r="BY1305" t="inlineStr"/>
      <c r="BZ1305" t="inlineStr"/>
      <c r="CA1305" t="inlineStr"/>
      <c r="CB1305" t="inlineStr"/>
      <c r="CC1305" t="inlineStr"/>
      <c r="CD1305" t="inlineStr"/>
      <c r="CE1305" t="inlineStr"/>
      <c r="CF1305" t="inlineStr"/>
      <c r="CG1305" t="inlineStr"/>
      <c r="CH1305" t="inlineStr"/>
      <c r="CI1305" t="inlineStr"/>
      <c r="CJ1305" t="inlineStr"/>
      <c r="CK1305" t="inlineStr"/>
      <c r="CL1305" t="inlineStr"/>
      <c r="CM1305" t="inlineStr"/>
      <c r="CN1305" t="inlineStr"/>
      <c r="CO1305" t="inlineStr"/>
      <c r="CP1305" t="inlineStr"/>
      <c r="CQ1305" t="inlineStr"/>
      <c r="CR1305" t="inlineStr"/>
      <c r="CS1305" t="inlineStr"/>
      <c r="CT1305" t="inlineStr"/>
      <c r="CU1305" t="inlineStr"/>
    </row>
    <row r="1306">
      <c r="A1306" t="b">
        <v>1</v>
      </c>
      <c r="B1306" t="n">
        <v>1194</v>
      </c>
      <c r="C1306" t="inlineStr">
        <is>
          <t>L-1546-175573042</t>
        </is>
      </c>
      <c r="D1306" t="inlineStr">
        <is>
          <t>1001795830</t>
        </is>
      </c>
      <c r="E1306" t="inlineStr">
        <is>
          <t>Aal</t>
        </is>
      </c>
      <c r="F1306" t="inlineStr">
        <is>
          <t>https://portal.dnb.de/opac.htm?method=simpleSearch&amp;cqlMode=true&amp;query=idn%3D1001795830</t>
        </is>
      </c>
      <c r="G1306" t="inlineStr">
        <is>
          <t>III 110, 5</t>
        </is>
      </c>
      <c r="H1306" t="inlineStr">
        <is>
          <t>III 110, 5</t>
        </is>
      </c>
      <c r="I1306" t="inlineStr"/>
      <c r="J1306" t="inlineStr"/>
      <c r="K1306" t="inlineStr">
        <is>
          <t>bis 25 cm</t>
        </is>
      </c>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is>
          <t>Br</t>
        </is>
      </c>
      <c r="AB1306" t="inlineStr"/>
      <c r="AC1306" t="inlineStr"/>
      <c r="AD1306" t="inlineStr"/>
      <c r="AE1306" t="inlineStr"/>
      <c r="AF1306" t="inlineStr"/>
      <c r="AG1306" t="inlineStr"/>
      <c r="AH1306" t="inlineStr"/>
      <c r="AI1306" t="inlineStr"/>
      <c r="AJ1306" t="inlineStr">
        <is>
          <t>Pa</t>
        </is>
      </c>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is>
          <t>nur 110</t>
        </is>
      </c>
      <c r="AY1306" t="inlineStr"/>
      <c r="AZ1306" t="inlineStr">
        <is>
          <t>x</t>
        </is>
      </c>
      <c r="BA1306" t="inlineStr">
        <is>
          <t>x</t>
        </is>
      </c>
      <c r="BB1306" t="inlineStr">
        <is>
          <t>n</t>
        </is>
      </c>
      <c r="BC1306" t="n">
        <v>0</v>
      </c>
      <c r="BD1306" t="inlineStr"/>
      <c r="BE1306" t="inlineStr"/>
      <c r="BF1306" t="inlineStr"/>
      <c r="BG1306" t="inlineStr"/>
      <c r="BH1306" t="inlineStr"/>
      <c r="BI1306" t="inlineStr"/>
      <c r="BJ1306" t="inlineStr"/>
      <c r="BK1306" t="inlineStr"/>
      <c r="BL1306" t="inlineStr"/>
      <c r="BM1306" t="inlineStr">
        <is>
          <t>Jurismappe</t>
        </is>
      </c>
      <c r="BN1306" t="inlineStr"/>
      <c r="BO1306" t="inlineStr"/>
      <c r="BP1306" t="inlineStr"/>
      <c r="BQ1306" t="inlineStr"/>
      <c r="BR1306" t="inlineStr"/>
      <c r="BS1306" t="inlineStr"/>
      <c r="BT1306" t="inlineStr"/>
      <c r="BU1306" t="inlineStr"/>
      <c r="BV1306" t="inlineStr"/>
      <c r="BW1306" t="inlineStr"/>
      <c r="BX1306" t="inlineStr"/>
      <c r="BY1306" t="inlineStr"/>
      <c r="BZ1306" t="inlineStr"/>
      <c r="CA1306" t="inlineStr"/>
      <c r="CB1306" t="inlineStr"/>
      <c r="CC1306" t="inlineStr"/>
      <c r="CD1306" t="inlineStr"/>
      <c r="CE1306" t="inlineStr"/>
      <c r="CF1306" t="inlineStr"/>
      <c r="CG1306" t="inlineStr"/>
      <c r="CH1306" t="inlineStr"/>
      <c r="CI1306" t="inlineStr"/>
      <c r="CJ1306" t="inlineStr"/>
      <c r="CK1306" t="inlineStr"/>
      <c r="CL1306" t="inlineStr"/>
      <c r="CM1306" t="inlineStr"/>
      <c r="CN1306" t="inlineStr"/>
      <c r="CO1306" t="inlineStr"/>
      <c r="CP1306" t="inlineStr"/>
      <c r="CQ1306" t="inlineStr"/>
      <c r="CR1306" t="inlineStr"/>
      <c r="CS1306" t="inlineStr"/>
      <c r="CT1306" t="inlineStr"/>
      <c r="CU1306" t="inlineStr"/>
    </row>
    <row r="1307">
      <c r="A1307" t="b">
        <v>1</v>
      </c>
      <c r="B1307" t="n">
        <v>1195</v>
      </c>
      <c r="C1307" t="inlineStr">
        <is>
          <t>L-1583-315465247</t>
        </is>
      </c>
      <c r="D1307" t="inlineStr">
        <is>
          <t>1066937397</t>
        </is>
      </c>
      <c r="E1307" t="inlineStr">
        <is>
          <t>Aaf</t>
        </is>
      </c>
      <c r="F1307" t="inlineStr">
        <is>
          <t>https://portal.dnb.de/opac.htm?method=simpleSearch&amp;cqlMode=true&amp;query=idn%3D1066937397</t>
        </is>
      </c>
      <c r="G1307" t="inlineStr">
        <is>
          <t>III 110, 6</t>
        </is>
      </c>
      <c r="H1307" t="inlineStr">
        <is>
          <t>III 110, 6</t>
        </is>
      </c>
      <c r="I1307" t="inlineStr"/>
      <c r="J1307" t="inlineStr"/>
      <c r="K1307" t="inlineStr">
        <is>
          <t>bis 35 cm</t>
        </is>
      </c>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is>
          <t>HD</t>
        </is>
      </c>
      <c r="AB1307" t="inlineStr"/>
      <c r="AC1307" t="inlineStr"/>
      <c r="AD1307" t="inlineStr">
        <is>
          <t>h</t>
        </is>
      </c>
      <c r="AE1307" t="inlineStr"/>
      <c r="AF1307" t="inlineStr"/>
      <c r="AG1307" t="inlineStr"/>
      <c r="AH1307" t="inlineStr"/>
      <c r="AI1307" t="inlineStr"/>
      <c r="AJ1307" t="inlineStr">
        <is>
          <t>Pa</t>
        </is>
      </c>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is>
          <t>60</t>
        </is>
      </c>
      <c r="AY1307" t="inlineStr"/>
      <c r="AZ1307" t="inlineStr"/>
      <c r="BA1307" t="inlineStr"/>
      <c r="BB1307" t="inlineStr">
        <is>
          <t>n</t>
        </is>
      </c>
      <c r="BC1307" t="n">
        <v>0</v>
      </c>
      <c r="BD1307" t="inlineStr"/>
      <c r="BE1307" t="inlineStr">
        <is>
          <t>Gewebe mit Papier</t>
        </is>
      </c>
      <c r="BF1307" t="inlineStr"/>
      <c r="BG1307" t="inlineStr"/>
      <c r="BH1307" t="inlineStr"/>
      <c r="BI1307" t="inlineStr"/>
      <c r="BJ1307" t="inlineStr"/>
      <c r="BK1307" t="inlineStr"/>
      <c r="BL1307" t="inlineStr"/>
      <c r="BM1307" t="inlineStr"/>
      <c r="BN1307" t="inlineStr"/>
      <c r="BO1307" t="inlineStr"/>
      <c r="BP1307" t="inlineStr"/>
      <c r="BQ1307" t="inlineStr"/>
      <c r="BR1307" t="inlineStr"/>
      <c r="BS1307" t="inlineStr"/>
      <c r="BT1307" t="inlineStr"/>
      <c r="BU1307" t="inlineStr"/>
      <c r="BV1307" t="inlineStr"/>
      <c r="BW1307" t="inlineStr"/>
      <c r="BX1307" t="inlineStr"/>
      <c r="BY1307" t="inlineStr"/>
      <c r="BZ1307" t="inlineStr"/>
      <c r="CA1307" t="inlineStr"/>
      <c r="CB1307" t="inlineStr"/>
      <c r="CC1307" t="inlineStr"/>
      <c r="CD1307" t="inlineStr"/>
      <c r="CE1307" t="inlineStr"/>
      <c r="CF1307" t="inlineStr"/>
      <c r="CG1307" t="inlineStr"/>
      <c r="CH1307" t="inlineStr"/>
      <c r="CI1307" t="inlineStr"/>
      <c r="CJ1307" t="inlineStr"/>
      <c r="CK1307" t="inlineStr"/>
      <c r="CL1307" t="inlineStr"/>
      <c r="CM1307" t="inlineStr"/>
      <c r="CN1307" t="inlineStr"/>
      <c r="CO1307" t="inlineStr"/>
      <c r="CP1307" t="inlineStr"/>
      <c r="CQ1307" t="inlineStr"/>
      <c r="CR1307" t="inlineStr"/>
      <c r="CS1307" t="inlineStr"/>
      <c r="CT1307" t="inlineStr"/>
      <c r="CU1307" t="inlineStr"/>
    </row>
    <row r="1308">
      <c r="A1308" t="b">
        <v>0</v>
      </c>
      <c r="B1308" t="n">
        <v>1196</v>
      </c>
      <c r="C1308" t="inlineStr">
        <is>
          <t>L-1521-315490349</t>
        </is>
      </c>
      <c r="D1308" t="inlineStr">
        <is>
          <t>106695982X</t>
        </is>
      </c>
      <c r="E1308" t="inlineStr"/>
      <c r="F1308" t="inlineStr">
        <is>
          <t>https://portal.dnb.de/opac.htm?method=simpleSearch&amp;cqlMode=true&amp;query=idn%3D106695982X</t>
        </is>
      </c>
      <c r="G1308" t="inlineStr">
        <is>
          <t>III 110, 7</t>
        </is>
      </c>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is>
          <t>DA</t>
        </is>
      </c>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n">
        <v>0</v>
      </c>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c r="BR1308" t="inlineStr"/>
      <c r="BS1308" t="inlineStr"/>
      <c r="BT1308" t="inlineStr"/>
      <c r="BU1308" t="inlineStr"/>
      <c r="BV1308" t="inlineStr"/>
      <c r="BW1308" t="inlineStr"/>
      <c r="BX1308" t="inlineStr"/>
      <c r="BY1308" t="inlineStr"/>
      <c r="BZ1308" t="inlineStr"/>
      <c r="CA1308" t="inlineStr"/>
      <c r="CB1308" t="inlineStr"/>
      <c r="CC1308" t="inlineStr"/>
      <c r="CD1308" t="inlineStr"/>
      <c r="CE1308" t="inlineStr"/>
      <c r="CF1308" t="inlineStr"/>
      <c r="CG1308" t="inlineStr"/>
      <c r="CH1308" t="inlineStr"/>
      <c r="CI1308" t="inlineStr"/>
      <c r="CJ1308" t="inlineStr"/>
      <c r="CK1308" t="inlineStr"/>
      <c r="CL1308" t="inlineStr"/>
      <c r="CM1308" t="inlineStr"/>
      <c r="CN1308" t="inlineStr"/>
      <c r="CO1308" t="inlineStr"/>
      <c r="CP1308" t="inlineStr"/>
      <c r="CQ1308" t="inlineStr"/>
      <c r="CR1308" t="inlineStr"/>
      <c r="CS1308" t="inlineStr"/>
      <c r="CT1308" t="inlineStr"/>
      <c r="CU1308" t="inlineStr"/>
    </row>
    <row r="1309">
      <c r="A1309" t="b">
        <v>1</v>
      </c>
      <c r="B1309" t="n">
        <v>1197</v>
      </c>
      <c r="C1309" t="inlineStr">
        <is>
          <t>L-1546-15823796X</t>
        </is>
      </c>
      <c r="D1309" t="inlineStr">
        <is>
          <t>994870507</t>
        </is>
      </c>
      <c r="E1309" t="inlineStr">
        <is>
          <t>Aal</t>
        </is>
      </c>
      <c r="F1309" t="inlineStr">
        <is>
          <t>https://portal.dnb.de/opac.htm?method=simpleSearch&amp;cqlMode=true&amp;query=idn%3D994870507</t>
        </is>
      </c>
      <c r="G1309" t="inlineStr">
        <is>
          <t>III 110, 8</t>
        </is>
      </c>
      <c r="H1309" t="inlineStr">
        <is>
          <t>III 110, 8</t>
        </is>
      </c>
      <c r="I1309" t="inlineStr"/>
      <c r="J1309" t="inlineStr"/>
      <c r="K1309" t="inlineStr">
        <is>
          <t>bis 25 cm</t>
        </is>
      </c>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is>
          <t>HPg</t>
        </is>
      </c>
      <c r="AB1309" t="inlineStr"/>
      <c r="AC1309" t="inlineStr"/>
      <c r="AD1309" t="inlineStr">
        <is>
          <t>h/E</t>
        </is>
      </c>
      <c r="AE1309" t="inlineStr"/>
      <c r="AF1309" t="inlineStr"/>
      <c r="AG1309" t="inlineStr"/>
      <c r="AH1309" t="inlineStr"/>
      <c r="AI1309" t="inlineStr"/>
      <c r="AJ1309" t="inlineStr">
        <is>
          <t>Pa</t>
        </is>
      </c>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is>
          <t>110</t>
        </is>
      </c>
      <c r="AY1309" t="inlineStr"/>
      <c r="AZ1309" t="inlineStr"/>
      <c r="BA1309" t="inlineStr"/>
      <c r="BB1309" t="inlineStr">
        <is>
          <t>n</t>
        </is>
      </c>
      <c r="BC1309" t="n">
        <v>0</v>
      </c>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c r="BR1309" t="inlineStr"/>
      <c r="BS1309" t="inlineStr"/>
      <c r="BT1309" t="inlineStr"/>
      <c r="BU1309" t="inlineStr"/>
      <c r="BV1309" t="inlineStr"/>
      <c r="BW1309" t="inlineStr"/>
      <c r="BX1309" t="inlineStr"/>
      <c r="BY1309" t="inlineStr"/>
      <c r="BZ1309" t="inlineStr"/>
      <c r="CA1309" t="inlineStr"/>
      <c r="CB1309" t="inlineStr"/>
      <c r="CC1309" t="inlineStr"/>
      <c r="CD1309" t="inlineStr"/>
      <c r="CE1309" t="inlineStr"/>
      <c r="CF1309" t="inlineStr"/>
      <c r="CG1309" t="inlineStr"/>
      <c r="CH1309" t="inlineStr"/>
      <c r="CI1309" t="inlineStr"/>
      <c r="CJ1309" t="inlineStr"/>
      <c r="CK1309" t="inlineStr"/>
      <c r="CL1309" t="inlineStr"/>
      <c r="CM1309" t="inlineStr"/>
      <c r="CN1309" t="inlineStr"/>
      <c r="CO1309" t="inlineStr"/>
      <c r="CP1309" t="inlineStr"/>
      <c r="CQ1309" t="inlineStr"/>
      <c r="CR1309" t="inlineStr"/>
      <c r="CS1309" t="inlineStr"/>
      <c r="CT1309" t="inlineStr"/>
      <c r="CU1309" t="inlineStr"/>
    </row>
    <row r="1310">
      <c r="A1310" t="b">
        <v>0</v>
      </c>
      <c r="B1310" t="inlineStr"/>
      <c r="C1310" t="inlineStr"/>
      <c r="D1310" t="inlineStr"/>
      <c r="E1310" t="inlineStr"/>
      <c r="F1310" t="inlineStr"/>
      <c r="G1310" t="inlineStr">
        <is>
          <t>Testsignatur 2022</t>
        </is>
      </c>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is>
          <t>L</t>
        </is>
      </c>
      <c r="AB1310" t="inlineStr"/>
      <c r="AC1310" t="inlineStr"/>
      <c r="AD1310" t="inlineStr">
        <is>
          <t>f</t>
        </is>
      </c>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inlineStr"/>
      <c r="BC1310" t="n">
        <v>0</v>
      </c>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c r="BR1310" t="inlineStr"/>
      <c r="BS1310" t="inlineStr"/>
      <c r="BT1310" t="inlineStr"/>
      <c r="BU1310" t="inlineStr"/>
      <c r="BV1310" t="inlineStr"/>
      <c r="BW1310" t="inlineStr"/>
      <c r="BX1310" t="inlineStr"/>
      <c r="BY1310" t="inlineStr"/>
      <c r="BZ1310" t="inlineStr"/>
      <c r="CA1310" t="inlineStr"/>
      <c r="CB1310" t="inlineStr"/>
      <c r="CC1310" t="inlineStr"/>
      <c r="CD1310" t="inlineStr"/>
      <c r="CE1310" t="inlineStr"/>
      <c r="CF1310" t="inlineStr"/>
      <c r="CG1310" t="inlineStr"/>
      <c r="CH1310" t="inlineStr"/>
      <c r="CI1310" t="inlineStr"/>
      <c r="CJ1310" t="inlineStr"/>
      <c r="CK1310" t="inlineStr"/>
      <c r="CL1310" t="inlineStr"/>
      <c r="CM1310" t="inlineStr"/>
      <c r="CN1310" t="inlineStr"/>
      <c r="CO1310" t="inlineStr"/>
      <c r="CP1310" t="inlineStr"/>
      <c r="CQ1310" t="inlineStr"/>
      <c r="CR1310" t="inlineStr"/>
      <c r="CS1310" t="inlineStr"/>
      <c r="CT1310" t="inlineStr"/>
      <c r="CU1310" t="inlineStr"/>
    </row>
  </sheetData>
  <pageMargins left="0.75" right="0.75" top="1" bottom="1" header="0.5" footer="0.5"/>
  <tableParts count="1">
    <tablePart r:id="rId1"/>
  </tableParts>
</worksheet>
</file>

<file path=xl/worksheets/sheet2.xml><?xml version="1.0" encoding="utf-8"?>
<worksheet xmlns="http://schemas.openxmlformats.org/spreadsheetml/2006/main">
  <sheetPr>
    <outlinePr summaryBelow="1" summaryRight="1"/>
    <pageSetUpPr/>
  </sheetPr>
  <dimension ref="A2:C31"/>
  <sheetViews>
    <sheetView topLeftCell="A2" workbookViewId="0">
      <selection activeCell="A31" sqref="A31:XFD31"/>
    </sheetView>
  </sheetViews>
  <sheetFormatPr baseColWidth="10" defaultColWidth="11" defaultRowHeight="11.4"/>
  <cols>
    <col width="13.59765625" customWidth="1" style="96" min="1" max="2"/>
    <col width="155.59765625" customWidth="1" style="96" min="3" max="3"/>
    <col width="11" customWidth="1" style="96" min="4" max="7"/>
    <col width="11" customWidth="1" style="96" min="8" max="16384"/>
  </cols>
  <sheetData>
    <row r="2" ht="13.8" customHeight="1" s="118">
      <c r="A2" s="95" t="inlineStr">
        <is>
          <t>Klemmsammlung</t>
        </is>
      </c>
      <c r="B2" s="67" t="n"/>
      <c r="C2" s="67" t="n"/>
    </row>
    <row r="3">
      <c r="B3" s="67" t="n"/>
      <c r="C3" s="67" t="inlineStr">
        <is>
          <t xml:space="preserve"> </t>
        </is>
      </c>
    </row>
    <row r="4">
      <c r="A4" s="97" t="inlineStr">
        <is>
          <t xml:space="preserve">Signaturgruppe III </t>
        </is>
      </c>
      <c r="B4" s="67" t="n"/>
      <c r="C4" s="67" t="n"/>
    </row>
    <row r="5">
      <c r="B5" s="67" t="n"/>
      <c r="C5" s="67" t="n"/>
    </row>
    <row r="6">
      <c r="A6" s="96" t="inlineStr">
        <is>
          <t>Standorte</t>
        </is>
      </c>
      <c r="B6" s="67" t="n"/>
      <c r="C6" s="67" t="n"/>
    </row>
    <row r="7">
      <c r="A7" s="96" t="inlineStr">
        <is>
          <t>Standort Normalformate 4. EWB, 4. OG Reihe 44</t>
        </is>
      </c>
      <c r="B7" s="67" t="n"/>
      <c r="C7" s="67" t="n"/>
    </row>
    <row r="8">
      <c r="B8" s="67" t="n"/>
      <c r="C8" s="67" t="n"/>
    </row>
    <row r="9">
      <c r="A9" s="96" t="inlineStr">
        <is>
          <t>Standort Großformate 4. EWB, 4. OG Reihe 38</t>
        </is>
      </c>
      <c r="B9" s="67" t="n"/>
      <c r="C9" s="67" t="n"/>
    </row>
    <row r="10">
      <c r="A10" s="96" t="inlineStr">
        <is>
          <t>Standort ÜF 4. EWB, 4. OG R 73A/ 10/ 1</t>
        </is>
      </c>
      <c r="B10" s="67" t="n"/>
      <c r="C10" s="67" t="n"/>
    </row>
    <row r="16" ht="12.6" customHeight="1" s="118">
      <c r="A16" s="98" t="inlineStr">
        <is>
          <t>Informationen zu dieser Mappe</t>
        </is>
      </c>
    </row>
    <row r="18">
      <c r="A18" s="96" t="inlineStr">
        <is>
          <t>Die Mappe basiert auf der Excelliste, die 2020 erstellt worde. Veränderungen/Ergänzungen ab 2022 sind unten aufgeführt.</t>
        </is>
      </c>
    </row>
    <row r="20">
      <c r="A20" s="99" t="inlineStr">
        <is>
          <t>Veränderungen an dieser Mappe:</t>
        </is>
      </c>
    </row>
    <row r="21" customFormat="1" s="100">
      <c r="A21" s="100" t="inlineStr">
        <is>
          <t>Wichtig! Bitte alle relevanten Veränderungen (Einfügen von Zellbezügen, neuen Spalten...) ergänzen, da verschiedene Leute mit der Tabelle arbeiten!!!</t>
        </is>
      </c>
    </row>
    <row r="23">
      <c r="A23" s="96" t="inlineStr">
        <is>
          <t>wann</t>
        </is>
      </c>
      <c r="B23" s="96" t="inlineStr">
        <is>
          <t>wer</t>
        </is>
      </c>
      <c r="C23" s="96" t="inlineStr">
        <is>
          <t>was</t>
        </is>
      </c>
    </row>
    <row r="25">
      <c r="A25" s="101" t="n">
        <v>44595</v>
      </c>
      <c r="B25" s="96" t="inlineStr">
        <is>
          <t>F. Thomschke</t>
        </is>
      </c>
      <c r="C25" s="96" t="inlineStr">
        <is>
          <t>Einfügen neuer Spalten in das Hauptblatt "III_Drucke 1501-1560". Diese worden mit Zebra versehen.</t>
        </is>
      </c>
    </row>
    <row r="26">
      <c r="A26" s="101" t="n"/>
      <c r="C26" s="96" t="inlineStr">
        <is>
          <t>zusätzlich Zebra in Signaturspalte eingefügt</t>
        </is>
      </c>
    </row>
    <row r="27">
      <c r="A27" s="101" t="n"/>
      <c r="C27" s="96" t="inlineStr">
        <is>
          <t>neue Tabellenblätter in die Mappe eingefügt (Infos zu dieser Mappe, Legende_Thomschke, Schäden_Einband, Schäden_Buchblock)</t>
        </is>
      </c>
    </row>
    <row r="28">
      <c r="A28" s="101" t="n"/>
      <c r="C28" s="96" t="inlineStr">
        <is>
          <t>relative Zellbezüge eingefügt (auf III_Drucke 1501-1560, Schäden_Einband, Schäden_Buchblock)</t>
        </is>
      </c>
    </row>
    <row r="29">
      <c r="C29" s="96" t="inlineStr">
        <is>
          <t>grundsätzlich alle Spalten ausgeblendet, die F. Thomschke für die Erfassung nicht benötigt</t>
        </is>
      </c>
    </row>
    <row r="30" ht="22.8" customHeight="1" s="118">
      <c r="C30" s="102" t="inlineStr">
        <is>
          <t>auf dem Hauptblatt alle Zeilen oberhalb der Tabelle (=Angaben zur Aufstellung) auf das Blatt "Infos zu dieser Mappe" übernommen und auf dem Hauptblatt gelöscht --&gt; ist einfacher in Bezug auf 
die relativen Zellbezüge, wenn z.B. Zeilen eingefügt werden</t>
        </is>
      </c>
    </row>
    <row r="31" ht="22.8" customHeight="1" s="118">
      <c r="A31" s="101" t="n">
        <v>44734</v>
      </c>
      <c r="B31" s="96" t="inlineStr">
        <is>
          <t>F. Thomschke</t>
        </is>
      </c>
      <c r="C31" s="102" t="inlineStr">
        <is>
          <t>Tabellenblatt "Datentransfer" angelegt, damit eine Gesamtauswertung aller Erfassungstabellen erfolgen kann in der Arbeitsmappe "Auswertung_Erfassungstabellen_ab2022" (über dieses "Hilfsmittel" bleiben die relativen Zellbezüge in der Auswertungstabelle erhalten, wenn in den Erfassungstabellen noch Änderungen vorgenommen werden, wie Einfügen oder Löschen von Zeilen / Spalten)</t>
        </is>
      </c>
    </row>
  </sheetData>
  <pageMargins left="0.7" right="0.7" top="0.787401575" bottom="0.7874015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B43"/>
  <sheetViews>
    <sheetView topLeftCell="A4" workbookViewId="0">
      <selection activeCell="B8" sqref="B8:B19"/>
    </sheetView>
  </sheetViews>
  <sheetFormatPr baseColWidth="10" defaultColWidth="10.8984375" defaultRowHeight="11.4"/>
  <cols>
    <col width="17.5" bestFit="1" customWidth="1" style="67" min="1" max="1"/>
    <col width="75.19921875" bestFit="1" customWidth="1" style="67" min="2" max="2"/>
    <col width="10.8984375" customWidth="1" style="67" min="3" max="6"/>
    <col width="10.8984375" customWidth="1" style="67" min="7" max="16384"/>
  </cols>
  <sheetData>
    <row r="1" customFormat="1" s="59">
      <c r="A1" s="112" t="inlineStr">
        <is>
          <t>Abkürzung</t>
        </is>
      </c>
      <c r="B1" s="59" t="inlineStr">
        <is>
          <t>Auflösung</t>
        </is>
      </c>
    </row>
    <row r="3">
      <c r="A3" s="58" t="inlineStr">
        <is>
          <t>allg.</t>
        </is>
      </c>
    </row>
    <row r="4">
      <c r="A4" s="67" t="inlineStr">
        <is>
          <t>ÜF</t>
        </is>
      </c>
      <c r="B4" s="67" t="inlineStr">
        <is>
          <t>Überformat</t>
        </is>
      </c>
    </row>
    <row r="5">
      <c r="A5" s="67" t="inlineStr">
        <is>
          <t>SB</t>
        </is>
      </c>
      <c r="B5" s="67" t="inlineStr">
        <is>
          <t>Schutzbehältnis</t>
        </is>
      </c>
    </row>
    <row r="7">
      <c r="A7" s="58" t="inlineStr">
        <is>
          <t>Einbandart</t>
        </is>
      </c>
    </row>
    <row r="8">
      <c r="A8" s="67" t="inlineStr">
        <is>
          <t>Pa</t>
        </is>
      </c>
      <c r="B8" t="inlineStr">
        <is>
          <t>Papier- oder Pappeinband</t>
        </is>
      </c>
    </row>
    <row r="9">
      <c r="A9" s="67" t="inlineStr">
        <is>
          <t>Br</t>
        </is>
      </c>
      <c r="B9" t="inlineStr">
        <is>
          <t>Broschur</t>
        </is>
      </c>
    </row>
    <row r="10">
      <c r="A10" s="67" t="inlineStr">
        <is>
          <t>G</t>
        </is>
      </c>
      <c r="B10" t="inlineStr">
        <is>
          <t>Gewebeeinband</t>
        </is>
      </c>
    </row>
    <row r="11">
      <c r="A11" s="67" t="inlineStr">
        <is>
          <t>HG</t>
        </is>
      </c>
      <c r="B11" t="inlineStr">
        <is>
          <t>Halbgewebeband</t>
        </is>
      </c>
    </row>
    <row r="12">
      <c r="A12" s="67" t="inlineStr">
        <is>
          <t>HD</t>
        </is>
      </c>
      <c r="B12" s="67" t="inlineStr">
        <is>
          <t>Holzdeckelband</t>
        </is>
      </c>
    </row>
    <row r="13">
      <c r="A13" s="67" t="inlineStr">
        <is>
          <t>L</t>
        </is>
      </c>
      <c r="B13" t="inlineStr">
        <is>
          <t>Ledereinband</t>
        </is>
      </c>
    </row>
    <row r="14">
      <c r="A14" s="67" t="inlineStr">
        <is>
          <t>HL</t>
        </is>
      </c>
      <c r="B14" t="inlineStr">
        <is>
          <t>Halbledereinband</t>
        </is>
      </c>
    </row>
    <row r="15">
      <c r="A15" s="67" t="inlineStr">
        <is>
          <t>Pg</t>
        </is>
      </c>
      <c r="B15" t="inlineStr">
        <is>
          <t>Pergamentband</t>
        </is>
      </c>
    </row>
    <row r="16">
      <c r="A16" s="67" t="inlineStr">
        <is>
          <t>HPg</t>
        </is>
      </c>
      <c r="B16" t="inlineStr">
        <is>
          <t>Halbpergamentband</t>
        </is>
      </c>
    </row>
    <row r="17">
      <c r="A17" s="67" t="inlineStr">
        <is>
          <t>Pg (Mak.)</t>
        </is>
      </c>
      <c r="B17" t="inlineStr">
        <is>
          <t>Pergamentband (Makulatur)</t>
        </is>
      </c>
    </row>
    <row r="18">
      <c r="A18" s="67" t="inlineStr">
        <is>
          <t>oE</t>
        </is>
      </c>
      <c r="B18" t="inlineStr">
        <is>
          <t>ohne Einband (ungebunden)</t>
        </is>
      </c>
    </row>
    <row r="19">
      <c r="A19" s="67" t="inlineStr">
        <is>
          <t>EB</t>
        </is>
      </c>
      <c r="B19" s="67" t="inlineStr">
        <is>
          <t>Einzelblätter</t>
        </is>
      </c>
    </row>
    <row r="21">
      <c r="A21" s="58" t="inlineStr">
        <is>
          <t>Rücken</t>
        </is>
      </c>
    </row>
    <row r="22">
      <c r="A22" s="67" t="inlineStr">
        <is>
          <t>f</t>
        </is>
      </c>
      <c r="B22" s="67" t="inlineStr">
        <is>
          <t>fester Rücken</t>
        </is>
      </c>
    </row>
    <row r="23">
      <c r="A23" s="67" t="inlineStr">
        <is>
          <t>f/V</t>
        </is>
      </c>
      <c r="B23" s="67" t="inlineStr">
        <is>
          <t>fester Rücken mit Vergoldung</t>
        </is>
      </c>
    </row>
    <row r="24">
      <c r="A24" s="67" t="inlineStr">
        <is>
          <t>h</t>
        </is>
      </c>
      <c r="B24" s="67" t="inlineStr">
        <is>
          <t>hohler Rücken</t>
        </is>
      </c>
    </row>
    <row r="25">
      <c r="A25" s="67" t="inlineStr">
        <is>
          <t>h/E</t>
        </is>
      </c>
      <c r="B25" s="67" t="inlineStr">
        <is>
          <t>hohler Rücken mit Einlage</t>
        </is>
      </c>
    </row>
    <row r="27">
      <c r="A27" s="58" t="inlineStr">
        <is>
          <t>Ausstattung</t>
        </is>
      </c>
    </row>
    <row r="28">
      <c r="A28" s="67" t="inlineStr">
        <is>
          <t>K</t>
        </is>
      </c>
      <c r="B28" s="67" t="inlineStr">
        <is>
          <t>Kolorierung</t>
        </is>
      </c>
    </row>
    <row r="29">
      <c r="A29" s="67" t="inlineStr">
        <is>
          <t>B</t>
        </is>
      </c>
      <c r="B29" s="67" t="inlineStr">
        <is>
          <t>Buchmalerei</t>
        </is>
      </c>
    </row>
    <row r="30">
      <c r="A30" s="67" t="inlineStr">
        <is>
          <t>I</t>
        </is>
      </c>
      <c r="B30" s="67" t="inlineStr">
        <is>
          <t>Initalien</t>
        </is>
      </c>
    </row>
    <row r="31">
      <c r="A31" s="67" t="inlineStr">
        <is>
          <t>R</t>
        </is>
      </c>
      <c r="B31" s="67" t="inlineStr">
        <is>
          <t>Rubrikation</t>
        </is>
      </c>
    </row>
    <row r="33">
      <c r="A33" s="58" t="inlineStr">
        <is>
          <t>Öffnungswinkel (ÖW)</t>
        </is>
      </c>
    </row>
    <row r="34">
      <c r="A34" s="67" t="inlineStr">
        <is>
          <t>nur 110</t>
        </is>
      </c>
      <c r="B34" s="67" t="inlineStr">
        <is>
          <t xml:space="preserve">wirklich nur bei 110 digitalisieren, z.B. wegen Schaden, weil kein Einband vorhanden ist o.ä. </t>
        </is>
      </c>
    </row>
    <row r="35" ht="45.6" customHeight="1" s="118">
      <c r="A35" s="67" t="inlineStr">
        <is>
          <t>max 45/60/110/180</t>
        </is>
      </c>
      <c r="B35" s="88" t="inlineStr">
        <is>
          <t>Vorteilhafter wäre aus konservatorischer Sicht ein geringerer ÖW, was aber wegen z.B. Faltkarten ws. nicht möglich ist.
Bei der Winkelangabe ist i.d.R. ein Spielraum von ca. 5° möglich, aber bei einigen Büchern eben tatsächlich nicht.</t>
        </is>
      </c>
    </row>
    <row r="37" ht="22.8" customHeight="1" s="118">
      <c r="A37" s="57" t="inlineStr">
        <is>
          <t>Schäden/
Restaurierung</t>
        </is>
      </c>
    </row>
    <row r="38">
      <c r="A38" s="67" t="inlineStr">
        <is>
          <t>v</t>
        </is>
      </c>
      <c r="B38" s="67" t="inlineStr">
        <is>
          <t>vorn</t>
        </is>
      </c>
    </row>
    <row r="39">
      <c r="A39" s="67" t="inlineStr">
        <is>
          <t>h</t>
        </is>
      </c>
      <c r="B39" s="67" t="inlineStr">
        <is>
          <t>hinten</t>
        </is>
      </c>
    </row>
    <row r="40">
      <c r="A40" s="67" t="inlineStr">
        <is>
          <t>VD</t>
        </is>
      </c>
      <c r="B40" s="67" t="inlineStr">
        <is>
          <t>Vorderdeckel</t>
        </is>
      </c>
    </row>
    <row r="41">
      <c r="A41" s="67" t="inlineStr">
        <is>
          <t>RD</t>
        </is>
      </c>
      <c r="B41" s="67" t="inlineStr">
        <is>
          <t>Rückdeckel</t>
        </is>
      </c>
    </row>
    <row r="42">
      <c r="A42" s="67" t="inlineStr">
        <is>
          <t>o</t>
        </is>
      </c>
      <c r="B42" s="67" t="inlineStr">
        <is>
          <t>oben</t>
        </is>
      </c>
    </row>
    <row r="43">
      <c r="A43" s="67" t="inlineStr">
        <is>
          <t>u</t>
        </is>
      </c>
      <c r="B43" s="67" t="inlineStr">
        <is>
          <t>unten</t>
        </is>
      </c>
    </row>
  </sheetData>
  <pageMargins left="0.7" right="0.7" top="0.787401575" bottom="0.787401575" header="0.3" footer="0.3"/>
</worksheet>
</file>

<file path=xl/worksheets/sheet4.xml><?xml version="1.0" encoding="utf-8"?>
<worksheet xmlns="http://schemas.openxmlformats.org/spreadsheetml/2006/main">
  <sheetPr>
    <outlinePr summaryBelow="1" summaryRight="1"/>
    <pageSetUpPr/>
  </sheetPr>
  <dimension ref="A2:N9"/>
  <sheetViews>
    <sheetView workbookViewId="0">
      <selection activeCell="N5" sqref="N5"/>
    </sheetView>
  </sheetViews>
  <sheetFormatPr baseColWidth="10" defaultRowHeight="11.4"/>
  <cols>
    <col width="19.69921875" bestFit="1" customWidth="1" style="118" min="1" max="1"/>
    <col width="21.09765625" customWidth="1" style="118" min="2" max="2"/>
    <col width="3.09765625" customWidth="1" style="118" min="3" max="3"/>
    <col width="4.19921875" customWidth="1" style="118" min="4" max="4"/>
    <col width="3.296875" customWidth="1" style="118" min="5" max="5"/>
    <col width="3.09765625" customWidth="1" style="118" min="6" max="6"/>
    <col width="4.19921875" customWidth="1" style="118" min="7" max="7"/>
    <col width="3.09765625" customWidth="1" style="118" min="8" max="11"/>
    <col width="9" customWidth="1" style="118" min="12" max="12"/>
    <col width="6.19921875" customWidth="1" style="118" min="13" max="13"/>
    <col width="14.296875" bestFit="1" customWidth="1" style="118" min="14" max="14"/>
  </cols>
  <sheetData>
    <row r="2">
      <c r="A2" s="113" t="inlineStr">
        <is>
          <t>Anzahl von IDN</t>
        </is>
      </c>
      <c r="B2" s="113" t="inlineStr">
        <is>
          <t>Spaltenbeschriftungen</t>
        </is>
      </c>
    </row>
    <row r="3">
      <c r="A3" s="113" t="inlineStr">
        <is>
          <t>Zeilenbeschriftungen</t>
        </is>
      </c>
      <c r="B3" t="inlineStr">
        <is>
          <t>Br</t>
        </is>
      </c>
      <c r="C3" t="inlineStr">
        <is>
          <t>G</t>
        </is>
      </c>
      <c r="D3" t="inlineStr">
        <is>
          <t>HD</t>
        </is>
      </c>
      <c r="E3" t="inlineStr">
        <is>
          <t>HG</t>
        </is>
      </c>
      <c r="F3" t="inlineStr">
        <is>
          <t>HL</t>
        </is>
      </c>
      <c r="G3" t="inlineStr">
        <is>
          <t>HPg</t>
        </is>
      </c>
      <c r="H3" t="inlineStr">
        <is>
          <t>L</t>
        </is>
      </c>
      <c r="I3" t="inlineStr">
        <is>
          <t>oE</t>
        </is>
      </c>
      <c r="J3" t="inlineStr">
        <is>
          <t>Pa</t>
        </is>
      </c>
      <c r="K3" t="inlineStr">
        <is>
          <t>Pg</t>
        </is>
      </c>
      <c r="L3" t="inlineStr">
        <is>
          <t>Pg (Mak.)</t>
        </is>
      </c>
      <c r="M3" t="inlineStr">
        <is>
          <t>(Leer)</t>
        </is>
      </c>
      <c r="N3" t="inlineStr">
        <is>
          <t>Gesamtergebnis</t>
        </is>
      </c>
    </row>
    <row r="4">
      <c r="A4" s="16" t="inlineStr">
        <is>
          <t>&gt; 42 cm</t>
        </is>
      </c>
      <c r="D4" t="n">
        <v>5</v>
      </c>
      <c r="N4" t="n">
        <v>5</v>
      </c>
    </row>
    <row r="5">
      <c r="A5" s="16" t="inlineStr">
        <is>
          <t>bis 25 cm</t>
        </is>
      </c>
      <c r="B5" t="n">
        <v>11</v>
      </c>
      <c r="C5" t="n">
        <v>45</v>
      </c>
      <c r="D5" t="n">
        <v>31</v>
      </c>
      <c r="E5" t="n">
        <v>3</v>
      </c>
      <c r="F5" t="n">
        <v>41</v>
      </c>
      <c r="G5" t="n">
        <v>61</v>
      </c>
      <c r="H5" t="n">
        <v>54</v>
      </c>
      <c r="I5" t="n">
        <v>21</v>
      </c>
      <c r="J5" t="n">
        <v>31</v>
      </c>
      <c r="K5" t="n">
        <v>28</v>
      </c>
      <c r="L5" t="n">
        <v>4</v>
      </c>
      <c r="M5" t="n">
        <v>259</v>
      </c>
      <c r="N5" t="n">
        <v>589</v>
      </c>
    </row>
    <row r="6">
      <c r="A6" s="16" t="inlineStr">
        <is>
          <t>bis 35 cm</t>
        </is>
      </c>
      <c r="B6" t="n">
        <v>1</v>
      </c>
      <c r="C6" t="n">
        <v>11</v>
      </c>
      <c r="D6" t="n">
        <v>48</v>
      </c>
      <c r="E6" t="n">
        <v>2</v>
      </c>
      <c r="F6" t="n">
        <v>26</v>
      </c>
      <c r="G6" t="n">
        <v>4</v>
      </c>
      <c r="H6" t="n">
        <v>29</v>
      </c>
      <c r="J6" t="n">
        <v>9</v>
      </c>
      <c r="K6" t="n">
        <v>20</v>
      </c>
      <c r="M6" t="n">
        <v>66</v>
      </c>
      <c r="N6" t="n">
        <v>216</v>
      </c>
    </row>
    <row r="7">
      <c r="A7" s="16" t="inlineStr">
        <is>
          <t>bis 42 cm</t>
        </is>
      </c>
      <c r="D7" t="n">
        <v>16</v>
      </c>
      <c r="F7" t="n">
        <v>4</v>
      </c>
      <c r="G7" t="n">
        <v>2</v>
      </c>
      <c r="H7" t="n">
        <v>1</v>
      </c>
      <c r="K7" t="n">
        <v>3</v>
      </c>
      <c r="N7" t="n">
        <v>26</v>
      </c>
    </row>
    <row r="8">
      <c r="A8" s="16" t="inlineStr">
        <is>
          <t>(Leer)</t>
        </is>
      </c>
      <c r="M8" t="n">
        <v>476</v>
      </c>
      <c r="N8" t="n">
        <v>476</v>
      </c>
    </row>
    <row r="9">
      <c r="A9" s="16" t="inlineStr">
        <is>
          <t>Gesamtergebnis</t>
        </is>
      </c>
      <c r="B9" t="n">
        <v>12</v>
      </c>
      <c r="C9" t="n">
        <v>56</v>
      </c>
      <c r="D9" t="n">
        <v>100</v>
      </c>
      <c r="E9" t="n">
        <v>5</v>
      </c>
      <c r="F9" t="n">
        <v>71</v>
      </c>
      <c r="G9" t="n">
        <v>67</v>
      </c>
      <c r="H9" t="n">
        <v>84</v>
      </c>
      <c r="I9" t="n">
        <v>21</v>
      </c>
      <c r="J9" t="n">
        <v>40</v>
      </c>
      <c r="K9" t="n">
        <v>51</v>
      </c>
      <c r="L9" t="n">
        <v>4</v>
      </c>
      <c r="M9" t="n">
        <v>801</v>
      </c>
      <c r="N9" t="n">
        <v>1312</v>
      </c>
    </row>
  </sheetData>
  <pageMargins left="0.7" right="0.7" top="0.787401575" bottom="0.7874015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R16"/>
  <sheetViews>
    <sheetView workbookViewId="0">
      <selection activeCell="E2" sqref="E2"/>
    </sheetView>
  </sheetViews>
  <sheetFormatPr baseColWidth="10" defaultColWidth="11" defaultRowHeight="11.4"/>
  <cols>
    <col width="7.5" customWidth="1" style="118" min="1" max="1"/>
    <col width="17.3984375" customWidth="1" style="118" min="2" max="2"/>
    <col width="11.09765625" bestFit="1" customWidth="1" style="118" min="3" max="3"/>
    <col width="22.5" customWidth="1" style="118" min="4" max="4"/>
    <col width="20.59765625" customWidth="1" style="118" min="5" max="5"/>
    <col hidden="1" width="13" customWidth="1" style="118" min="6" max="7"/>
    <col width="10.8984375" customWidth="1" style="118" min="8" max="8"/>
    <col hidden="1" width="13" customWidth="1" style="118" min="9" max="18"/>
    <col width="9.19921875" customWidth="1" style="118" min="19" max="20"/>
    <col width="9.09765625" customWidth="1" style="118" min="21" max="21"/>
    <col width="8" customWidth="1" style="118" min="22" max="23"/>
    <col width="10.8984375" customWidth="1" style="118" min="24" max="24"/>
    <col width="10.5" bestFit="1" customWidth="1" style="118" min="36" max="36"/>
    <col width="10.8984375" customWidth="1" style="118" min="40" max="42"/>
    <col width="10.8984375" bestFit="1" customWidth="1" style="118" min="44" max="44"/>
    <col width="9.09765625" bestFit="1" customWidth="1" style="118" min="45" max="45"/>
    <col width="9.09765625" customWidth="1" style="118" min="46" max="46"/>
    <col width="10.59765625" bestFit="1" customWidth="1" style="118" min="47" max="47"/>
    <col width="9.09765625" customWidth="1" style="118" min="48" max="48"/>
    <col width="33.59765625" customWidth="1" style="118" min="60" max="60"/>
    <col width="11.09765625" customWidth="1" style="118" min="65" max="65"/>
    <col width="11.09765625" customWidth="1" style="118" min="67" max="67"/>
    <col width="33.59765625" customWidth="1" style="118" min="77" max="77"/>
    <col width="33.59765625" customWidth="1" style="118" min="96" max="96"/>
  </cols>
  <sheetData>
    <row r="1" ht="176.4" customFormat="1" customHeight="1" s="67">
      <c r="A1" s="55" t="inlineStr">
        <is>
          <t>Lfd Nr.</t>
        </is>
      </c>
      <c r="B1" s="55" t="inlineStr">
        <is>
          <t>AKZ</t>
        </is>
      </c>
      <c r="C1" s="55" t="inlineStr">
        <is>
          <t>IDN</t>
        </is>
      </c>
      <c r="D1" s="55" t="inlineStr">
        <is>
          <t>Link zum Portal</t>
        </is>
      </c>
      <c r="E1" s="55" t="inlineStr">
        <is>
          <t>Signatur</t>
        </is>
      </c>
      <c r="F1" s="107" t="inlineStr">
        <is>
          <t>Provenienzmerkmal</t>
        </is>
      </c>
      <c r="G1" s="107" t="inlineStr">
        <is>
          <t>Material</t>
        </is>
      </c>
      <c r="H1" s="55" t="inlineStr">
        <is>
          <t>Format</t>
        </is>
      </c>
      <c r="I1" s="107" t="inlineStr">
        <is>
          <t>Öffnungswinkel</t>
        </is>
      </c>
      <c r="J1" s="107" t="inlineStr">
        <is>
          <t>Einschränkungen</t>
        </is>
      </c>
      <c r="K1" s="108" t="inlineStr">
        <is>
          <t xml:space="preserve">Glasplatte </t>
        </is>
      </c>
      <c r="L1" s="108" t="inlineStr">
        <is>
          <t>Verpackung</t>
        </is>
      </c>
      <c r="M1" s="107" t="inlineStr">
        <is>
          <t xml:space="preserve">Verpackung austauschen </t>
        </is>
      </c>
      <c r="N1" s="108" t="inlineStr">
        <is>
          <t>Schadensklasse</t>
        </is>
      </c>
      <c r="O1" s="107" t="inlineStr">
        <is>
          <t>notwendige Reparatur(en) vor der Digitalisierung, notwendige Reparatur(en) vor der Digitalisierung</t>
        </is>
      </c>
      <c r="P1" s="108" t="inlineStr">
        <is>
          <t>Bemerkungen</t>
        </is>
      </c>
      <c r="Q1" s="109" t="inlineStr">
        <is>
          <t>Fragen/ Hinweise
an DBSM</t>
        </is>
      </c>
      <c r="R1" s="110" t="inlineStr">
        <is>
          <t>Fragen an M. Steinberg</t>
        </is>
      </c>
      <c r="S1" s="60" t="inlineStr">
        <is>
          <t>nicht
am Stand-ort</t>
        </is>
      </c>
      <c r="T1" s="60" t="inlineStr">
        <is>
          <t>Größe ÜF
(BxH)</t>
        </is>
      </c>
      <c r="U1" s="61" t="inlineStr">
        <is>
          <t>Breite
(nur Ausreißer)</t>
        </is>
      </c>
      <c r="V1" s="61" t="inlineStr">
        <is>
          <t>Dicke
(&gt;12 cm)</t>
        </is>
      </c>
      <c r="W1" s="61" t="inlineStr">
        <is>
          <t>12° Format
(&lt;15 cm)</t>
        </is>
      </c>
      <c r="X1" s="61" t="inlineStr">
        <is>
          <t>Einband-
art</t>
        </is>
      </c>
      <c r="Y1" s="61" t="inlineStr">
        <is>
          <t>Einband über-
formt (ganz od. teilweise)</t>
        </is>
      </c>
      <c r="Z1" s="61" t="inlineStr">
        <is>
          <t>Buch bereits restau-riert</t>
        </is>
      </c>
      <c r="AA1" s="61" t="inlineStr">
        <is>
          <t>hohler/
fester Rücken (mit Einlage/
Vergoldung?)</t>
        </is>
      </c>
      <c r="AB1" s="61" t="inlineStr">
        <is>
          <t>Steh-
kanten
(bei Perg.)</t>
        </is>
      </c>
      <c r="AC1" s="61" t="inlineStr">
        <is>
          <t>Leder pudert ab/roter Zerfall (extrem)</t>
        </is>
      </c>
      <c r="AD1" s="61" t="inlineStr">
        <is>
          <t>Einband stark defor-miert</t>
        </is>
      </c>
      <c r="AE1" s="61" t="inlineStr">
        <is>
          <t>Be-schläge bes. auftra-gend</t>
        </is>
      </c>
      <c r="AF1" s="61" t="inlineStr">
        <is>
          <t>Buch-schließe steif</t>
        </is>
      </c>
      <c r="AG1" s="61" t="inlineStr">
        <is>
          <t>Buch-block Pa./Perg.</t>
        </is>
      </c>
      <c r="AH1" s="61" t="inlineStr">
        <is>
          <t>saures Füll-material</t>
        </is>
      </c>
      <c r="AI1" s="61" t="inlineStr">
        <is>
          <t>Register-marken</t>
        </is>
      </c>
      <c r="AJ1" s="61" t="inlineStr">
        <is>
          <t>seitliche Heftung</t>
        </is>
      </c>
      <c r="AK1" s="61" t="inlineStr">
        <is>
          <t>Buch-block sehr wellig</t>
        </is>
      </c>
      <c r="AL1" s="61" t="inlineStr">
        <is>
          <t>Buch-block neigt zum "Bauch"</t>
        </is>
      </c>
      <c r="AM1" s="61" t="inlineStr">
        <is>
          <t>ge-schloss-ene Lagen</t>
        </is>
      </c>
      <c r="AN1" s="61" t="inlineStr">
        <is>
          <t>Falttafeln</t>
        </is>
      </c>
      <c r="AO1" s="61" t="inlineStr">
        <is>
          <t>Größe Buch+
Falttafeln (BxH)</t>
        </is>
      </c>
      <c r="AP1" s="61" t="inlineStr">
        <is>
          <t>Original-grafik</t>
        </is>
      </c>
      <c r="AQ1" s="61" t="inlineStr">
        <is>
          <t>Kolorier-ung / Buch-malerei / Initialen / Rubri-kation</t>
        </is>
      </c>
      <c r="AR1" s="61" t="inlineStr">
        <is>
          <t>berühr-ungsfreie Digit.</t>
        </is>
      </c>
      <c r="AS1" s="61" t="inlineStr">
        <is>
          <t>Schrift weit bis in den Falz (Bund-steg in mm) Text-verlust</t>
        </is>
      </c>
      <c r="AT1" s="61" t="inlineStr">
        <is>
          <t>nicht digitali-sierbar wegen Bund-steg (vorraus-sichtlich)</t>
        </is>
      </c>
      <c r="AU1" s="61" t="inlineStr">
        <is>
          <t>max. Öffnungs-winkel</t>
        </is>
      </c>
      <c r="AV1" s="61" t="inlineStr">
        <is>
          <t>Digit. mit Begleit-ung</t>
        </is>
      </c>
      <c r="AW1" s="61" t="inlineStr">
        <is>
          <t>Rest.-Bericht einge-klebt</t>
        </is>
      </c>
      <c r="AX1" s="61" t="inlineStr">
        <is>
          <t xml:space="preserve">Blatt mit Notizen zum Buch eingeklebt </t>
        </is>
      </c>
      <c r="AY1" s="61" t="inlineStr">
        <is>
          <t>Rest.
not-wendig (ja/nein) (vor/nach der Digit.)</t>
        </is>
      </c>
      <c r="AZ1" s="61" t="inlineStr">
        <is>
          <t>Rest.-
Aufwand gesamt
(in Std.)</t>
        </is>
      </c>
      <c r="BA1" s="62" t="inlineStr">
        <is>
          <t>Rest.
erfolgt</t>
        </is>
      </c>
      <c r="BB1" s="61" t="inlineStr">
        <is>
          <t>Kassette</t>
        </is>
      </c>
      <c r="BC1" s="61" t="inlineStr">
        <is>
          <t>Schuber</t>
        </is>
      </c>
      <c r="BD1" s="61" t="inlineStr">
        <is>
          <t>Buch-schuh</t>
        </is>
      </c>
      <c r="BE1" s="61" t="inlineStr">
        <is>
          <t xml:space="preserve">Mappe </t>
        </is>
      </c>
      <c r="BF1" s="61" t="inlineStr">
        <is>
          <t>Um-schlag</t>
        </is>
      </c>
      <c r="BG1" s="61" t="inlineStr">
        <is>
          <t>SB neu</t>
        </is>
      </c>
      <c r="BH1" s="61" t="inlineStr">
        <is>
          <t>Anmerkungen (allg.)</t>
        </is>
      </c>
      <c r="BI1" s="71" t="inlineStr">
        <is>
          <t>für Testphase
vorsehen</t>
        </is>
      </c>
      <c r="BJ1" s="71" t="inlineStr">
        <is>
          <t>Schutzbehältnis empfohlen</t>
        </is>
      </c>
      <c r="BK1" s="71" t="inlineStr">
        <is>
          <t>Foto für Erheb. Rest. angefertigt (ab August)</t>
        </is>
      </c>
      <c r="BL1" s="103" t="inlineStr">
        <is>
          <t>feuchte-empfind-liches Leder</t>
        </is>
      </c>
      <c r="BM1" s="103" t="inlineStr">
        <is>
          <t>Material am Rücken/
Einband lose / eingeris-sen (auch Titelschild)</t>
        </is>
      </c>
      <c r="BN1" s="103" t="inlineStr">
        <is>
          <t>Narben spaltet sich ab</t>
        </is>
      </c>
      <c r="BO1" s="103" t="inlineStr">
        <is>
          <t>Gelenk(e) 
an/durch-gebro-chen</t>
        </is>
      </c>
      <c r="BP1" s="103" t="inlineStr">
        <is>
          <t>Bünde gebro-chen (Anzahl)</t>
        </is>
      </c>
      <c r="BQ1" s="103" t="inlineStr">
        <is>
          <t>Rücken lose/
halb lose</t>
        </is>
      </c>
      <c r="BR1" s="103" t="inlineStr">
        <is>
          <t>Be-schläge locker</t>
        </is>
      </c>
      <c r="BS1" s="103" t="inlineStr">
        <is>
          <t>Buch
schließe fragil</t>
        </is>
      </c>
      <c r="BT1" s="103" t="inlineStr">
        <is>
          <t>Deckel spaltet sich / Fehlstelle im Deckel</t>
        </is>
      </c>
      <c r="BU1" s="103" t="inlineStr">
        <is>
          <t>Deckel gebro-chen</t>
        </is>
      </c>
      <c r="BV1" s="103" t="inlineStr">
        <is>
          <t>Deckel lose / halb lose</t>
        </is>
      </c>
      <c r="BW1" s="103" t="inlineStr">
        <is>
          <t>Kapital fragil/
lose</t>
        </is>
      </c>
      <c r="BX1" s="103" t="inlineStr">
        <is>
          <t>Rest.-Aufwand Einband
(in Std.)</t>
        </is>
      </c>
      <c r="BY1" s="104" t="inlineStr">
        <is>
          <t>Anmerkungen für die Restaurierung am Einband</t>
        </is>
      </c>
      <c r="BZ1" s="105" t="inlineStr">
        <is>
          <t>Ver-schmutz-ung (Vorsatz / Ränder /
ges. BB)</t>
        </is>
      </c>
      <c r="CA1" s="105" t="inlineStr">
        <is>
          <t>mikro-bieller Befall</t>
        </is>
      </c>
      <c r="CB1" s="105" t="inlineStr">
        <is>
          <t>Farb-schicht pudert</t>
        </is>
      </c>
      <c r="CC1" s="105" t="inlineStr">
        <is>
          <t>Buch-block / Seiten verblockt</t>
        </is>
      </c>
      <c r="CD1" s="105" t="inlineStr">
        <is>
          <t>erste / letzte Lage oder Seiten lose</t>
        </is>
      </c>
      <c r="CE1" s="105" t="inlineStr">
        <is>
          <t>(halb-) lose Seiten im BB</t>
        </is>
      </c>
      <c r="CF1" s="105" t="inlineStr">
        <is>
          <t>Heftung zerstört</t>
        </is>
      </c>
      <c r="CG1" s="105" t="inlineStr">
        <is>
          <t>Risse / Fehl-stellen im Vorsatz</t>
        </is>
      </c>
      <c r="CH1" s="105" t="inlineStr">
        <is>
          <t>Risse im Text-bereich / an exponier-ter Stelle (z.B. Ecke)</t>
        </is>
      </c>
      <c r="CI1" s="105" t="inlineStr">
        <is>
          <t>Risse am Rand</t>
        </is>
      </c>
      <c r="CJ1" s="105" t="inlineStr">
        <is>
          <t xml:space="preserve">Fehl-stellen im BB
(groß) </t>
        </is>
      </c>
      <c r="CK1" s="105" t="inlineStr">
        <is>
          <t>Insekten-fraß (stark)</t>
        </is>
      </c>
      <c r="CL1" s="105" t="inlineStr">
        <is>
          <t>Falten / Knicke</t>
        </is>
      </c>
      <c r="CM1" s="105" t="inlineStr">
        <is>
          <t>saures /
brüchiges Papier</t>
        </is>
      </c>
      <c r="CN1" s="105" t="inlineStr">
        <is>
          <t>Tinten-/ Farbfraß (akut)</t>
        </is>
      </c>
      <c r="CO1" s="105" t="inlineStr">
        <is>
          <t>Register-marken fragil</t>
        </is>
      </c>
      <c r="CP1" s="105" t="inlineStr">
        <is>
          <t>Klebe-
streifen ablösen</t>
        </is>
      </c>
      <c r="CQ1" s="105" t="inlineStr">
        <is>
          <t>Rest.-Aufwand Buchblock
(in Std.)</t>
        </is>
      </c>
      <c r="CR1" s="106" t="inlineStr">
        <is>
          <t>Anmerkungen für die Restaurierung am Buchblock</t>
        </is>
      </c>
    </row>
    <row r="2" customFormat="1" s="67">
      <c r="D2" s="65" t="n"/>
      <c r="E2" s="71">
        <f>COUNTIF('III Drucke 1501-1560'!#REF!:'III Drucke 1501-1560'!#REF!,"&lt;&gt;")</f>
        <v/>
      </c>
      <c r="G2" s="88" t="n"/>
      <c r="H2" s="71">
        <f>COUNTIF('III Drucke 1501-1560'!#REF!:'III Drucke 1501-1560'!#REF!,"bis 25 cm")</f>
        <v/>
      </c>
      <c r="I2" s="68" t="n"/>
      <c r="J2" s="64" t="n"/>
      <c r="K2" s="63" t="n"/>
      <c r="L2" s="63" t="n"/>
      <c r="M2" s="63" t="n"/>
      <c r="N2" s="63" t="n"/>
      <c r="O2" s="63" t="n"/>
      <c r="P2" s="63" t="n"/>
      <c r="Q2" s="63" t="n"/>
      <c r="R2" s="63" t="n"/>
      <c r="S2" s="71">
        <f>COUNTIF('III Drucke 1501-1560'!#REF!:'III Drucke 1501-1560'!#REF!,"*")</f>
        <v/>
      </c>
      <c r="T2" s="71">
        <f>COUNTIF('III Drucke 1501-1560'!#REF!:'III Drucke 1501-1560'!#REF!,"&lt;&gt;")</f>
        <v/>
      </c>
      <c r="U2" s="71">
        <f>COUNTIF('III Drucke 1501-1560'!#REF!:'III Drucke 1501-1560'!#REF!,"&lt;&gt;")</f>
        <v/>
      </c>
      <c r="V2" s="71">
        <f>COUNTIF('III Drucke 1501-1560'!#REF!:'III Drucke 1501-1560'!#REF!,"&lt;&gt;")</f>
        <v/>
      </c>
      <c r="W2" s="71">
        <f>COUNTIF('III Drucke 1501-1560'!#REF!:'III Drucke 1501-1560'!#REF!,"x")</f>
        <v/>
      </c>
      <c r="X2" s="71">
        <f>COUNTIF('III Drucke 1501-1560'!#REF!:'III Drucke 1501-1560'!#REF!,"Pa")</f>
        <v/>
      </c>
      <c r="Y2" s="71">
        <f>COUNTIF('III Drucke 1501-1560'!#REF!:'III Drucke 1501-1560'!#REF!,"x")</f>
        <v/>
      </c>
      <c r="Z2" s="71">
        <f>COUNTIF('III Drucke 1501-1560'!#REF!:'III Drucke 1501-1560'!#REF!,"x")</f>
        <v/>
      </c>
      <c r="AA2" s="71">
        <f>COUNTIF('III Drucke 1501-1560'!#REF!:'III Drucke 1501-1560'!#REF!,"f")</f>
        <v/>
      </c>
      <c r="AB2" s="71">
        <f>COUNTIF('III Drucke 1501-1560'!#REF!:'III Drucke 1501-1560'!#REF!,"x")</f>
        <v/>
      </c>
      <c r="AC2" s="71">
        <f>COUNTIF('III Drucke 1501-1560'!#REF!:'III Drucke 1501-1560'!#REF!,"x")</f>
        <v/>
      </c>
      <c r="AD2" s="71">
        <f>COUNTIF('III Drucke 1501-1560'!#REF!:'III Drucke 1501-1560'!#REF!,"x")</f>
        <v/>
      </c>
      <c r="AE2" s="71">
        <f>COUNTIF('III Drucke 1501-1560'!#REF!:'III Drucke 1501-1560'!#REF!,"x")</f>
        <v/>
      </c>
      <c r="AF2" s="71">
        <f>COUNTIF('III Drucke 1501-1560'!#REF!:'III Drucke 1501-1560'!#REF!,"x")</f>
        <v/>
      </c>
      <c r="AG2" s="71">
        <f>COUNTIF('III Drucke 1501-1560'!#REF!:'III Drucke 1501-1560'!#REF!,"Pa")</f>
        <v/>
      </c>
      <c r="AH2" s="71">
        <f>COUNTIF('III Drucke 1501-1560'!#REF!:'III Drucke 1501-1560'!#REF!,"x")</f>
        <v/>
      </c>
      <c r="AI2" s="71">
        <f>COUNTIF('III Drucke 1501-1560'!#REF!:'III Drucke 1501-1560'!#REF!,"x")</f>
        <v/>
      </c>
      <c r="AJ2" s="71">
        <f>COUNTIF('III Drucke 1501-1560'!#REF!:'III Drucke 1501-1560'!#REF!,"x")</f>
        <v/>
      </c>
      <c r="AK2" s="71">
        <f>COUNTIF('III Drucke 1501-1560'!#REF!:'III Drucke 1501-1560'!#REF!,"x")</f>
        <v/>
      </c>
      <c r="AL2" s="71">
        <f>COUNTIF('III Drucke 1501-1560'!#REF!:'III Drucke 1501-1560'!#REF!,"x")</f>
        <v/>
      </c>
      <c r="AM2" s="71">
        <f>COUNTIF('III Drucke 1501-1560'!#REF!:'III Drucke 1501-1560'!#REF!,"x")</f>
        <v/>
      </c>
      <c r="AN2" s="71">
        <f>COUNTIF('III Drucke 1501-1560'!#REF!:'III Drucke 1501-1560'!#REF!,"x")</f>
        <v/>
      </c>
      <c r="AO2" s="71">
        <f>COUNTIF('III Drucke 1501-1560'!#REF!:'III Drucke 1501-1560'!#REF!,"&lt;&gt;")</f>
        <v/>
      </c>
      <c r="AP2" s="71">
        <f>COUNTIF('III Drucke 1501-1560'!#REF!:'III Drucke 1501-1560'!#REF!,"x")</f>
        <v/>
      </c>
      <c r="AQ2" s="71">
        <f>COUNTIF('III Drucke 1501-1560'!#REF!:'III Drucke 1501-1560'!#REF!,"K")</f>
        <v/>
      </c>
      <c r="AR2" s="71">
        <f>COUNTIF('III Drucke 1501-1560'!#REF!:'III Drucke 1501-1560'!#REF!,"x")</f>
        <v/>
      </c>
      <c r="AS2" s="71">
        <f>COUNTIF('III Drucke 1501-1560'!#REF!:'III Drucke 1501-1560'!#REF!,"0")</f>
        <v/>
      </c>
      <c r="AT2" s="71">
        <f>COUNTIF('III Drucke 1501-1560'!#REF!:'III Drucke 1501-1560'!#REF!,"x")</f>
        <v/>
      </c>
      <c r="AU2" s="71">
        <f>COUNTIF('III Drucke 1501-1560'!#REF!:'III Drucke 1501-1560'!#REF!,"0")</f>
        <v/>
      </c>
      <c r="AV2" s="71">
        <f>COUNTIF('III Drucke 1501-1560'!#REF!:'III Drucke 1501-1560'!#REF!,"&lt;&gt;")</f>
        <v/>
      </c>
      <c r="AW2" s="71">
        <f>COUNTIF('III Drucke 1501-1560'!#REF!:'III Drucke 1501-1560'!#REF!,"x")</f>
        <v/>
      </c>
      <c r="AX2" s="71">
        <f>COUNTIF('III Drucke 1501-1560'!#REF!:'III Drucke 1501-1560'!#REF!,"x")</f>
        <v/>
      </c>
      <c r="AY2" s="71">
        <f>COUNTIF('III Drucke 1501-1560'!#REF!:'III Drucke 1501-1560'!#REF!,"n")</f>
        <v/>
      </c>
      <c r="AZ2" s="66" t="n"/>
      <c r="BA2" s="71">
        <f>COUNTIF('III Drucke 1501-1560'!#REF!:'III Drucke 1501-1560'!#REF!,"x")</f>
        <v/>
      </c>
      <c r="BB2" s="71">
        <f>COUNTIF('III Drucke 1501-1560'!#REF!:'III Drucke 1501-1560'!#REF!,"Gewebe")</f>
        <v/>
      </c>
      <c r="BC2" s="71">
        <f>COUNTIF('III Drucke 1501-1560'!#REF!:'III Drucke 1501-1560'!#REF!,"x")</f>
        <v/>
      </c>
      <c r="BD2" s="71">
        <f>COUNTIF('III Drucke 1501-1560'!#REF!:'III Drucke 1501-1560'!#REF!,"x")</f>
        <v/>
      </c>
      <c r="BE2" s="71">
        <f>COUNTIF('III Drucke 1501-1560'!#REF!:'III Drucke 1501-1560'!#REF!,"x")</f>
        <v/>
      </c>
      <c r="BF2" s="71">
        <f>COUNTIF('III Drucke 1501-1560'!#REF!:'III Drucke 1501-1560'!#REF!,"x")</f>
        <v/>
      </c>
      <c r="BG2" s="71">
        <f>COUNTIF('III Drucke 1501-1560'!#REF!:'III Drucke 1501-1560'!#REF!,"x")</f>
        <v/>
      </c>
      <c r="BH2" s="71">
        <f>COUNTIF('III Drucke 1501-1560'!#REF!:'III Drucke 1501-1560'!#REF!,"&lt;&gt;")</f>
        <v/>
      </c>
      <c r="BI2" s="71">
        <f>COUNTIF('III Drucke 1501-1560'!#REF!:'III Drucke 1501-1560'!#REF!,"x 45")</f>
        <v/>
      </c>
      <c r="BJ2" s="88" t="n"/>
      <c r="BL2" s="69" t="n"/>
      <c r="BM2" s="69" t="n"/>
      <c r="BN2" s="69" t="n"/>
      <c r="BO2" s="69" t="n"/>
      <c r="BP2" s="69" t="n"/>
      <c r="BQ2" s="69" t="n"/>
      <c r="BR2" s="69" t="n"/>
      <c r="BS2" s="69" t="n"/>
      <c r="BT2" s="69" t="n"/>
      <c r="BU2" s="69" t="n"/>
      <c r="BV2" s="69" t="n"/>
      <c r="BW2" s="69" t="n"/>
      <c r="BX2" s="66" t="n"/>
      <c r="BY2" s="88" t="n"/>
      <c r="BZ2" s="71">
        <f>COUNTIF('III Drucke 1501-1560'!#REF!:'III Drucke 1501-1560'!#REF!,"x")</f>
        <v/>
      </c>
      <c r="CA2" s="71">
        <f>COUNTIF('III Drucke 1501-1560'!#REF!:'III Drucke 1501-1560'!#REF!,"x")</f>
        <v/>
      </c>
      <c r="CB2" s="69" t="n"/>
      <c r="CC2" s="69" t="n"/>
      <c r="CD2" s="69" t="n"/>
      <c r="CE2" s="69" t="n"/>
      <c r="CF2" s="69" t="n"/>
      <c r="CG2" s="69" t="n"/>
      <c r="CH2" s="69" t="n"/>
      <c r="CI2" s="69" t="n"/>
      <c r="CJ2" s="69" t="n"/>
      <c r="CK2" s="69" t="n"/>
      <c r="CL2" s="69" t="n"/>
      <c r="CM2" s="69" t="n"/>
      <c r="CN2" s="69" t="n"/>
      <c r="CO2" s="69" t="n"/>
      <c r="CP2" s="69" t="n"/>
      <c r="CQ2" s="66" t="n"/>
      <c r="CR2" s="88" t="n"/>
    </row>
    <row r="3" customFormat="1" s="67">
      <c r="D3" s="65" t="n"/>
      <c r="G3" s="88" t="n"/>
      <c r="H3" s="71">
        <f>COUNTIF('III Drucke 1501-1560'!#REF!:'III Drucke 1501-1560'!#REF!,"bis 35 cm")</f>
        <v/>
      </c>
      <c r="I3" s="68" t="n"/>
      <c r="J3" s="64" t="n"/>
      <c r="K3" s="63" t="n"/>
      <c r="L3" s="63" t="n"/>
      <c r="M3" s="63" t="n"/>
      <c r="N3" s="63" t="n"/>
      <c r="O3" s="63" t="n"/>
      <c r="P3" s="63" t="n"/>
      <c r="Q3" s="63" t="n"/>
      <c r="R3" s="63" t="n"/>
      <c r="S3" s="71" t="n"/>
      <c r="T3" s="71" t="n"/>
      <c r="U3" s="69" t="n"/>
      <c r="V3" s="69" t="n"/>
      <c r="W3" s="69" t="n"/>
      <c r="X3" s="71">
        <f>COUNTIF('III Drucke 1501-1560'!#REF!:'III Drucke 1501-1560'!#REF!,"Br")</f>
        <v/>
      </c>
      <c r="Y3" s="70" t="n"/>
      <c r="Z3" s="70" t="n"/>
      <c r="AA3" s="71">
        <f>COUNTIF('III Drucke 1501-1560'!#REF!:'III Drucke 1501-1560'!#REF!,"f/E")</f>
        <v/>
      </c>
      <c r="AB3" s="71" t="n"/>
      <c r="AC3" s="71">
        <f>COUNTIF('III Drucke 1501-1560'!#REF!:'III Drucke 1501-1560'!#REF!,"xx")</f>
        <v/>
      </c>
      <c r="AD3" s="71" t="n"/>
      <c r="AE3" s="71" t="n"/>
      <c r="AF3" s="71" t="n"/>
      <c r="AG3" s="72">
        <f>COUNTIF('III Drucke 1501-1560'!#REF!:'III Drucke 1501-1560'!#REF!,"Pg")</f>
        <v/>
      </c>
      <c r="AH3" s="69" t="n"/>
      <c r="AI3" s="69" t="n"/>
      <c r="AJ3" s="69" t="n"/>
      <c r="AK3" s="71">
        <f>COUNTIF('III Drucke 1501-1560'!#REF!:'III Drucke 1501-1560'!#REF!,"xx")</f>
        <v/>
      </c>
      <c r="AL3" s="71">
        <f>COUNTIF('III Drucke 1501-1560'!#REF!:'III Drucke 1501-1560'!#REF!,"xx")</f>
        <v/>
      </c>
      <c r="AM3" s="69" t="n"/>
      <c r="AN3" s="71">
        <f>COUNTIF('III Drucke 1501-1560'!#REF!:'III Drucke 1501-1560'!#REF!,"x durchgehend")</f>
        <v/>
      </c>
      <c r="AO3" s="69" t="n"/>
      <c r="AP3" s="69" t="n"/>
      <c r="AQ3" s="71">
        <f>COUNTIF('III Drucke 1501-1560'!#REF!:'III Drucke 1501-1560'!#REF!,"B")</f>
        <v/>
      </c>
      <c r="AR3" s="71">
        <f>COUNTIF('III Drucke 1501-1560'!#REF!:'III Drucke 1501-1560'!#REF!,"xx")</f>
        <v/>
      </c>
      <c r="AS3" s="71">
        <f>COUNTIF('III Drucke 1501-1560'!#REF!:'III Drucke 1501-1560'!#REF!,"2")</f>
        <v/>
      </c>
      <c r="AT3" s="71" t="n"/>
      <c r="AU3" s="71">
        <f>COUNTIF('III Drucke 1501-1560'!#REF!:'III Drucke 1501-1560'!#REF!,"45")</f>
        <v/>
      </c>
      <c r="AV3" s="71" t="n"/>
      <c r="AW3" s="69" t="n"/>
      <c r="AX3" s="69" t="n"/>
      <c r="AY3" s="71">
        <f>COUNTIF('III Drucke 1501-1560'!#REF!:'III Drucke 1501-1560'!#REF!,"ja vor")</f>
        <v/>
      </c>
      <c r="AZ3" s="73" t="n"/>
      <c r="BA3" s="70" t="n"/>
      <c r="BB3" s="71">
        <f>COUNTIF('III Drucke 1501-1560'!#REF!:'III Drucke 1501-1560'!#REF!,"Wellpappe")</f>
        <v/>
      </c>
      <c r="BC3" s="71">
        <f>COUNTIF('III Drucke 1501-1560'!#REF!:'III Drucke 1501-1560'!#REF!,"x sauer")</f>
        <v/>
      </c>
      <c r="BD3" s="69" t="n"/>
      <c r="BE3" s="71">
        <f>COUNTIF('III Drucke 1501-1560'!#REF!:'III Drucke 1501-1560'!#REF!,"x sauer")</f>
        <v/>
      </c>
      <c r="BF3" s="71">
        <f>COUNTIF('III Drucke 1501-1560'!#REF!:'III Drucke 1501-1560'!#REF!,"x sauer")</f>
        <v/>
      </c>
      <c r="BG3" s="69" t="n"/>
      <c r="BH3" s="88" t="n"/>
      <c r="BI3" s="71">
        <f>COUNTIF('III Drucke 1501-1560'!#REF!:'III Drucke 1501-1560'!#REF!,"x 110")</f>
        <v/>
      </c>
      <c r="BJ3" s="88" t="n"/>
      <c r="BL3" s="69" t="n"/>
      <c r="BM3" s="69" t="n"/>
      <c r="BN3" s="69" t="n"/>
      <c r="BO3" s="69" t="n"/>
      <c r="BP3" s="69" t="n"/>
      <c r="BQ3" s="69" t="n"/>
      <c r="BR3" s="69" t="n"/>
      <c r="BS3" s="69" t="n"/>
      <c r="BT3" s="69" t="n"/>
      <c r="BU3" s="69" t="n"/>
      <c r="BV3" s="69" t="n"/>
      <c r="BW3" s="69" t="n"/>
      <c r="BX3" s="66" t="n"/>
      <c r="BY3" s="88" t="n"/>
      <c r="BZ3" s="69" t="n"/>
      <c r="CA3" s="69" t="n"/>
      <c r="CB3" s="69" t="n"/>
      <c r="CC3" s="69" t="n"/>
      <c r="CD3" s="69" t="n"/>
      <c r="CE3" s="69" t="n"/>
      <c r="CF3" s="69" t="n"/>
      <c r="CG3" s="69" t="n"/>
      <c r="CH3" s="69" t="n"/>
      <c r="CI3" s="69" t="n"/>
      <c r="CJ3" s="69" t="n"/>
      <c r="CK3" s="69" t="n"/>
      <c r="CL3" s="69" t="n"/>
      <c r="CM3" s="69" t="n"/>
      <c r="CN3" s="69" t="n"/>
      <c r="CO3" s="69" t="n"/>
      <c r="CP3" s="69" t="n"/>
      <c r="CQ3" s="66" t="n"/>
      <c r="CR3" s="88" t="n"/>
    </row>
    <row r="4" customFormat="1" s="67">
      <c r="D4" s="65" t="n"/>
      <c r="G4" s="88" t="n"/>
      <c r="H4" s="71">
        <f>COUNTIF('III Drucke 1501-1560'!#REF!:'III Drucke 1501-1560'!#REF!,"bis 42 cm")</f>
        <v/>
      </c>
      <c r="I4" s="68" t="n"/>
      <c r="J4" s="64" t="n"/>
      <c r="K4" s="63" t="n"/>
      <c r="L4" s="63" t="n"/>
      <c r="M4" s="63" t="n"/>
      <c r="N4" s="63" t="n"/>
      <c r="O4" s="63" t="n"/>
      <c r="P4" s="63" t="n"/>
      <c r="Q4" s="63" t="n"/>
      <c r="R4" s="63" t="n"/>
      <c r="S4" s="71" t="n"/>
      <c r="T4" s="71" t="n"/>
      <c r="U4" s="69" t="n"/>
      <c r="V4" s="69" t="n"/>
      <c r="W4" s="69" t="n"/>
      <c r="X4" s="71">
        <f>COUNTIF('III Drucke 1501-1560'!#REF!:'III Drucke 1501-1560'!#REF!,"G")</f>
        <v/>
      </c>
      <c r="Y4" s="70" t="n"/>
      <c r="Z4" s="70" t="n"/>
      <c r="AA4" s="71">
        <f>COUNTIF('III Drucke 1501-1560'!#REF!:'III Drucke 1501-1560'!#REF!,"f/V")</f>
        <v/>
      </c>
      <c r="AB4" s="71" t="n"/>
      <c r="AC4" s="71" t="n"/>
      <c r="AD4" s="71" t="n"/>
      <c r="AE4" s="71" t="n"/>
      <c r="AF4" s="71" t="n"/>
      <c r="AG4" s="72">
        <f>COUNTIF('III Drucke 1501-1560'!#REF!:'III Drucke 1501-1560'!#REF!,"Pa/Pg")</f>
        <v/>
      </c>
      <c r="AH4" s="69" t="n"/>
      <c r="AI4" s="69" t="n"/>
      <c r="AJ4" s="69" t="n"/>
      <c r="AK4" s="69" t="n"/>
      <c r="AL4" s="69" t="n"/>
      <c r="AM4" s="69" t="n"/>
      <c r="AN4" s="69" t="n"/>
      <c r="AO4" s="69" t="n"/>
      <c r="AP4" s="69" t="n"/>
      <c r="AQ4" s="71">
        <f>COUNTIF('III Drucke 1501-1560'!#REF!:'III Drucke 1501-1560'!#REF!,"I")</f>
        <v/>
      </c>
      <c r="AR4" s="69" t="n"/>
      <c r="AS4" s="71">
        <f>COUNTIF('III Drucke 1501-1560'!#REF!:'III Drucke 1501-1560'!#REF!,"3")</f>
        <v/>
      </c>
      <c r="AT4" s="71" t="n"/>
      <c r="AU4" s="71">
        <f>COUNTIF('III Drucke 1501-1560'!#REF!:'III Drucke 1501-1560'!#REF!,"max 45")</f>
        <v/>
      </c>
      <c r="AV4" s="71" t="n"/>
      <c r="AW4" s="69" t="n"/>
      <c r="AX4" s="69" t="n"/>
      <c r="AY4" s="71">
        <f>COUNTIF('III Drucke 1501-1560'!#REF!:'III Drucke 1501-1560'!#REF!,"ja nach")</f>
        <v/>
      </c>
      <c r="AZ4" s="73" t="n"/>
      <c r="BA4" s="70" t="n"/>
      <c r="BB4" s="71">
        <f>COUNTIF('III Drucke 1501-1560'!#REF!:'III Drucke 1501-1560'!#REF!,"Halbgewebe mit Papier")</f>
        <v/>
      </c>
      <c r="BC4" s="71">
        <f>COUNTIF('III Drucke 1501-1560'!#REF!:'III Drucke 1501-1560'!#REF!,"historisch")</f>
        <v/>
      </c>
      <c r="BD4" s="69" t="n"/>
      <c r="BE4" s="71">
        <f>COUNTIF('III Drucke 1501-1560'!#REF!:'III Drucke 1501-1560'!#REF!,"x (Leder)")</f>
        <v/>
      </c>
      <c r="BF4" s="69" t="n"/>
      <c r="BG4" s="69" t="n"/>
      <c r="BH4" s="88" t="n"/>
      <c r="BI4" s="71">
        <f>COUNTIF('III Drucke 1501-1560'!#REF!:'III Drucke 1501-1560'!#REF!,"x nur 110")</f>
        <v/>
      </c>
      <c r="BJ4" s="88" t="n"/>
      <c r="BL4" s="69" t="n"/>
      <c r="BM4" s="69" t="n"/>
      <c r="BN4" s="69" t="n"/>
      <c r="BO4" s="69" t="n"/>
      <c r="BP4" s="69" t="n"/>
      <c r="BQ4" s="69" t="n"/>
      <c r="BR4" s="69" t="n"/>
      <c r="BS4" s="69" t="n"/>
      <c r="BT4" s="69" t="n"/>
      <c r="BU4" s="69" t="n"/>
      <c r="BV4" s="69" t="n"/>
      <c r="BW4" s="69" t="n"/>
      <c r="BX4" s="66" t="n"/>
      <c r="BY4" s="88" t="n"/>
      <c r="BZ4" s="69" t="n"/>
      <c r="CA4" s="69" t="n"/>
      <c r="CB4" s="69" t="n"/>
      <c r="CC4" s="69" t="n"/>
      <c r="CD4" s="69" t="n"/>
      <c r="CE4" s="69" t="n"/>
      <c r="CF4" s="69" t="n"/>
      <c r="CG4" s="69" t="n"/>
      <c r="CH4" s="69" t="n"/>
      <c r="CI4" s="69" t="n"/>
      <c r="CJ4" s="69" t="n"/>
      <c r="CK4" s="69" t="n"/>
      <c r="CL4" s="69" t="n"/>
      <c r="CM4" s="69" t="n"/>
      <c r="CN4" s="69" t="n"/>
      <c r="CO4" s="69" t="n"/>
      <c r="CP4" s="69" t="n"/>
      <c r="CQ4" s="66" t="n"/>
      <c r="CR4" s="88" t="n"/>
    </row>
    <row r="5" customFormat="1" s="67">
      <c r="D5" s="65" t="n"/>
      <c r="G5" s="88" t="n"/>
      <c r="H5" s="71">
        <f>COUNTIF('III Drucke 1501-1560'!#REF!:'III Drucke 1501-1560'!#REF!,"? 42 cm")</f>
        <v/>
      </c>
      <c r="I5" s="68" t="n"/>
      <c r="J5" s="64" t="n"/>
      <c r="K5" s="63" t="n"/>
      <c r="L5" s="63" t="n"/>
      <c r="M5" s="63" t="n"/>
      <c r="N5" s="63" t="n"/>
      <c r="O5" s="63" t="n"/>
      <c r="P5" s="63" t="n"/>
      <c r="Q5" s="63" t="n"/>
      <c r="R5" s="63" t="n"/>
      <c r="S5" s="71" t="n"/>
      <c r="T5" s="71" t="n"/>
      <c r="U5" s="69" t="n"/>
      <c r="V5" s="69" t="n"/>
      <c r="W5" s="69" t="n"/>
      <c r="X5" s="71">
        <f>COUNTIF('III Drucke 1501-1560'!#REF!:'III Drucke 1501-1560'!#REF!,"HG")</f>
        <v/>
      </c>
      <c r="Y5" s="70" t="n"/>
      <c r="Z5" s="70" t="n"/>
      <c r="AA5" s="71">
        <f>COUNTIF('III Drucke 1501-1560'!#REF!:'III Drucke 1501-1560'!#REF!,"h")</f>
        <v/>
      </c>
      <c r="AB5" s="71" t="n"/>
      <c r="AC5" s="71" t="n"/>
      <c r="AD5" s="71" t="n"/>
      <c r="AE5" s="71" t="n"/>
      <c r="AF5" s="71" t="n"/>
      <c r="AG5" s="69" t="n"/>
      <c r="AH5" s="69" t="n"/>
      <c r="AI5" s="69" t="n"/>
      <c r="AJ5" s="69" t="n"/>
      <c r="AK5" s="69" t="n"/>
      <c r="AL5" s="69" t="n"/>
      <c r="AM5" s="69" t="n"/>
      <c r="AN5" s="69" t="n"/>
      <c r="AO5" s="69" t="n"/>
      <c r="AP5" s="69" t="n"/>
      <c r="AQ5" s="71">
        <f>COUNTIF('III Drucke 1501-1560'!#REF!:'III Drucke 1501-1560'!#REF!,"R")</f>
        <v/>
      </c>
      <c r="AR5" s="69" t="n"/>
      <c r="AS5" s="71">
        <f>COUNTIF('III Drucke 1501-1560'!#REF!:'III Drucke 1501-1560'!#REF!,"4")</f>
        <v/>
      </c>
      <c r="AT5" s="71" t="n"/>
      <c r="AU5" s="71">
        <f>COUNTIF('III Drucke 1501-1560'!#REF!:'III Drucke 1501-1560'!#REF!,"60")</f>
        <v/>
      </c>
      <c r="AV5" s="71" t="n"/>
      <c r="AW5" s="69" t="n"/>
      <c r="AX5" s="69" t="n"/>
      <c r="AY5" s="71">
        <f>COUNTIF('III Drucke 1501-1560'!#REF!:'III Drucke 1501-1560'!#REF!,"ja vor und nach")</f>
        <v/>
      </c>
      <c r="AZ5" s="73" t="n"/>
      <c r="BA5" s="70" t="n"/>
      <c r="BB5" s="71">
        <f>COUNTIF('III Drucke 1501-1560'!#REF!:'III Drucke 1501-1560'!#REF!,"Gewebe mit Papier")</f>
        <v/>
      </c>
      <c r="BC5" s="69" t="n"/>
      <c r="BD5" s="69" t="n"/>
      <c r="BE5" s="69" t="n"/>
      <c r="BF5" s="69" t="n"/>
      <c r="BG5" s="69" t="n"/>
      <c r="BH5" s="88" t="n"/>
      <c r="BI5" s="71">
        <f>COUNTIF('III Drucke 1501-1560'!#REF!:'III Drucke 1501-1560'!#REF!,"x nur 110, mit Begleitung")</f>
        <v/>
      </c>
      <c r="BJ5" s="88" t="n"/>
      <c r="BL5" s="69" t="n"/>
      <c r="BM5" s="69" t="n"/>
      <c r="BN5" s="69" t="n"/>
      <c r="BO5" s="69" t="n"/>
      <c r="BP5" s="69" t="n"/>
      <c r="BQ5" s="69" t="n"/>
      <c r="BR5" s="69" t="n"/>
      <c r="BS5" s="69" t="n"/>
      <c r="BT5" s="69" t="n"/>
      <c r="BU5" s="69" t="n"/>
      <c r="BV5" s="69" t="n"/>
      <c r="BW5" s="69" t="n"/>
      <c r="BX5" s="66" t="n"/>
      <c r="BY5" s="88" t="n"/>
      <c r="BZ5" s="69" t="n"/>
      <c r="CA5" s="69" t="n"/>
      <c r="CB5" s="69" t="n"/>
      <c r="CC5" s="69" t="n"/>
      <c r="CD5" s="69" t="n"/>
      <c r="CE5" s="69" t="n"/>
      <c r="CF5" s="69" t="n"/>
      <c r="CG5" s="69" t="n"/>
      <c r="CH5" s="69" t="n"/>
      <c r="CI5" s="69" t="n"/>
      <c r="CJ5" s="69" t="n"/>
      <c r="CK5" s="69" t="n"/>
      <c r="CL5" s="69" t="n"/>
      <c r="CM5" s="69" t="n"/>
      <c r="CN5" s="69" t="n"/>
      <c r="CO5" s="69" t="n"/>
      <c r="CP5" s="69" t="n"/>
      <c r="CQ5" s="66" t="n"/>
      <c r="CR5" s="88" t="n"/>
    </row>
    <row r="6" customFormat="1" s="67">
      <c r="D6" s="65" t="n"/>
      <c r="G6" s="88" t="n"/>
      <c r="I6" s="68" t="n"/>
      <c r="J6" s="64" t="n"/>
      <c r="K6" s="63" t="n"/>
      <c r="L6" s="63" t="n"/>
      <c r="M6" s="63" t="n"/>
      <c r="N6" s="63" t="n"/>
      <c r="O6" s="63" t="n"/>
      <c r="P6" s="63" t="n"/>
      <c r="Q6" s="63" t="n"/>
      <c r="R6" s="63" t="n"/>
      <c r="S6" s="71" t="n"/>
      <c r="T6" s="71" t="n"/>
      <c r="U6" s="69" t="n"/>
      <c r="V6" s="69" t="n"/>
      <c r="W6" s="69" t="n"/>
      <c r="X6" s="71">
        <f>COUNTIF('III Drucke 1501-1560'!#REF!:'III Drucke 1501-1560'!#REF!,"HD")</f>
        <v/>
      </c>
      <c r="Y6" s="70" t="n"/>
      <c r="Z6" s="70" t="n"/>
      <c r="AA6" s="71">
        <f>COUNTIF('III Drucke 1501-1560'!#REF!:'III Drucke 1501-1560'!#REF!,"h/E")</f>
        <v/>
      </c>
      <c r="AB6" s="71" t="n"/>
      <c r="AC6" s="71" t="n"/>
      <c r="AD6" s="71" t="n"/>
      <c r="AE6" s="71" t="n"/>
      <c r="AF6" s="71" t="n"/>
      <c r="AG6" s="69" t="n"/>
      <c r="AH6" s="69" t="n"/>
      <c r="AI6" s="69" t="n"/>
      <c r="AJ6" s="69" t="n"/>
      <c r="AK6" s="69" t="n"/>
      <c r="AL6" s="69" t="n"/>
      <c r="AM6" s="69" t="n"/>
      <c r="AN6" s="69" t="n"/>
      <c r="AO6" s="69" t="n"/>
      <c r="AP6" s="69" t="n"/>
      <c r="AQ6" s="71">
        <f>COUNTIF('III Drucke 1501-1560'!#REF!:'III Drucke 1501-1560'!#REF!,"K/I")</f>
        <v/>
      </c>
      <c r="AR6" s="69" t="n"/>
      <c r="AS6" s="71">
        <f>COUNTIF('III Drucke 1501-1560'!#REF!:'III Drucke 1501-1560'!#REF!,"0-2")</f>
        <v/>
      </c>
      <c r="AT6" s="71" t="n"/>
      <c r="AU6" s="71">
        <f>COUNTIF('III Drucke 1501-1560'!#REF!:'III Drucke 1501-1560'!#REF!,"max 60")</f>
        <v/>
      </c>
      <c r="AV6" s="71" t="n"/>
      <c r="AW6" s="69" t="n"/>
      <c r="AX6" s="69" t="n"/>
      <c r="AY6" s="71">
        <f>COUNTIF('III Drucke 1501-1560'!#REF!:'III Drucke 1501-1560'!#REF!,"ja ÖW=0")</f>
        <v/>
      </c>
      <c r="AZ6" s="73" t="n"/>
      <c r="BA6" s="70" t="n"/>
      <c r="BB6" s="69" t="n"/>
      <c r="BC6" s="69" t="n"/>
      <c r="BD6" s="69" t="n"/>
      <c r="BE6" s="69" t="n"/>
      <c r="BF6" s="69" t="n"/>
      <c r="BG6" s="69" t="n"/>
      <c r="BH6" s="88" t="n"/>
      <c r="BI6" s="71">
        <f>COUNTIF('III Drucke 1501-1560'!#REF!:'III Drucke 1501-1560'!#REF!,"x? 45")</f>
        <v/>
      </c>
      <c r="BJ6" s="88" t="n"/>
      <c r="BL6" s="69" t="n"/>
      <c r="BM6" s="69" t="n"/>
      <c r="BN6" s="69" t="n"/>
      <c r="BO6" s="69" t="n"/>
      <c r="BP6" s="69" t="n"/>
      <c r="BQ6" s="69" t="n"/>
      <c r="BR6" s="69" t="n"/>
      <c r="BS6" s="69" t="n"/>
      <c r="BT6" s="69" t="n"/>
      <c r="BU6" s="69" t="n"/>
      <c r="BV6" s="69" t="n"/>
      <c r="BW6" s="69" t="n"/>
      <c r="BX6" s="66" t="n"/>
      <c r="BY6" s="88" t="n"/>
      <c r="BZ6" s="69" t="n"/>
      <c r="CA6" s="69" t="n"/>
      <c r="CB6" s="69" t="n"/>
      <c r="CC6" s="69" t="n"/>
      <c r="CD6" s="69" t="n"/>
      <c r="CE6" s="69" t="n"/>
      <c r="CF6" s="69" t="n"/>
      <c r="CG6" s="69" t="n"/>
      <c r="CH6" s="69" t="n"/>
      <c r="CI6" s="69" t="n"/>
      <c r="CJ6" s="69" t="n"/>
      <c r="CK6" s="69" t="n"/>
      <c r="CL6" s="69" t="n"/>
      <c r="CM6" s="69" t="n"/>
      <c r="CN6" s="69" t="n"/>
      <c r="CO6" s="69" t="n"/>
      <c r="CP6" s="69" t="n"/>
      <c r="CQ6" s="66" t="n"/>
      <c r="CR6" s="88" t="n"/>
    </row>
    <row r="7" customFormat="1" s="67">
      <c r="D7" s="65" t="n"/>
      <c r="G7" s="88" t="n"/>
      <c r="I7" s="68" t="n"/>
      <c r="J7" s="64" t="n"/>
      <c r="K7" s="63" t="n"/>
      <c r="L7" s="63" t="n"/>
      <c r="M7" s="63" t="n"/>
      <c r="N7" s="63" t="n"/>
      <c r="O7" s="63" t="n"/>
      <c r="P7" s="63" t="n"/>
      <c r="Q7" s="63" t="n"/>
      <c r="R7" s="63" t="n"/>
      <c r="S7" s="71" t="n"/>
      <c r="T7" s="71" t="n"/>
      <c r="U7" s="69" t="n"/>
      <c r="V7" s="69" t="n"/>
      <c r="W7" s="69" t="n"/>
      <c r="X7" s="71">
        <f>COUNTIF('III Drucke 1501-1560'!#REF!:'III Drucke 1501-1560'!#REF!,"L")</f>
        <v/>
      </c>
      <c r="Y7" s="70" t="n"/>
      <c r="Z7" s="70" t="n"/>
      <c r="AA7" s="71" t="n"/>
      <c r="AB7" s="71" t="n"/>
      <c r="AC7" s="71" t="n"/>
      <c r="AD7" s="71" t="n"/>
      <c r="AE7" s="71" t="n"/>
      <c r="AF7" s="71" t="n"/>
      <c r="AG7" s="69" t="n"/>
      <c r="AH7" s="69" t="n"/>
      <c r="AI7" s="69" t="n"/>
      <c r="AJ7" s="69" t="n"/>
      <c r="AK7" s="69" t="n"/>
      <c r="AL7" s="69" t="n"/>
      <c r="AM7" s="69" t="n"/>
      <c r="AN7" s="69" t="n"/>
      <c r="AO7" s="69" t="n"/>
      <c r="AP7" s="69" t="n"/>
      <c r="AQ7" s="71">
        <f>COUNTIF('III Drucke 1501-1560'!#REF!:'III Drucke 1501-1560'!#REF!,"B/I/R")</f>
        <v/>
      </c>
      <c r="AR7" s="69" t="n"/>
      <c r="AS7" s="71">
        <f>COUNTIF('III Drucke 1501-1560'!#REF!:'III Drucke 1501-1560'!#REF!,"0 (durchgängige Tafeln)")</f>
        <v/>
      </c>
      <c r="AT7" s="71" t="n"/>
      <c r="AU7" s="71">
        <f>COUNTIF('III Drucke 1501-1560'!#REF!:'III Drucke 1501-1560'!#REF!,"80")</f>
        <v/>
      </c>
      <c r="AV7" s="71" t="n"/>
      <c r="AW7" s="69" t="n"/>
      <c r="AX7" s="69" t="n"/>
      <c r="AY7" s="71" t="n"/>
      <c r="AZ7" s="73" t="n"/>
      <c r="BA7" s="70" t="n"/>
      <c r="BB7" s="69" t="n"/>
      <c r="BC7" s="69" t="n"/>
      <c r="BD7" s="69" t="n"/>
      <c r="BE7" s="69" t="n"/>
      <c r="BF7" s="69" t="n"/>
      <c r="BG7" s="69" t="n"/>
      <c r="BH7" s="88" t="n"/>
      <c r="BJ7" s="88" t="n"/>
      <c r="BL7" s="69" t="n"/>
      <c r="BM7" s="69" t="n"/>
      <c r="BN7" s="69" t="n"/>
      <c r="BO7" s="69" t="n"/>
      <c r="BP7" s="69" t="n"/>
      <c r="BQ7" s="69" t="n"/>
      <c r="BR7" s="69" t="n"/>
      <c r="BS7" s="69" t="n"/>
      <c r="BT7" s="69" t="n"/>
      <c r="BU7" s="69" t="n"/>
      <c r="BV7" s="69" t="n"/>
      <c r="BW7" s="69" t="n"/>
      <c r="BX7" s="66" t="n"/>
      <c r="BY7" s="88" t="n"/>
      <c r="BZ7" s="69" t="n"/>
      <c r="CA7" s="69" t="n"/>
      <c r="CB7" s="69" t="n"/>
      <c r="CC7" s="69" t="n"/>
      <c r="CD7" s="69" t="n"/>
      <c r="CE7" s="69" t="n"/>
      <c r="CF7" s="69" t="n"/>
      <c r="CG7" s="69" t="n"/>
      <c r="CH7" s="69" t="n"/>
      <c r="CI7" s="69" t="n"/>
      <c r="CJ7" s="69" t="n"/>
      <c r="CK7" s="69" t="n"/>
      <c r="CL7" s="69" t="n"/>
      <c r="CM7" s="69" t="n"/>
      <c r="CN7" s="69" t="n"/>
      <c r="CO7" s="69" t="n"/>
      <c r="CP7" s="69" t="n"/>
      <c r="CQ7" s="66" t="n"/>
      <c r="CR7" s="88" t="n"/>
    </row>
    <row r="8" customFormat="1" s="67">
      <c r="D8" s="65" t="n"/>
      <c r="G8" s="88" t="n"/>
      <c r="I8" s="68" t="n"/>
      <c r="J8" s="64" t="n"/>
      <c r="K8" s="63" t="n"/>
      <c r="L8" s="63" t="n"/>
      <c r="M8" s="63" t="n"/>
      <c r="N8" s="63" t="n"/>
      <c r="O8" s="63" t="n"/>
      <c r="P8" s="63" t="n"/>
      <c r="Q8" s="63" t="n"/>
      <c r="R8" s="63" t="n"/>
      <c r="S8" s="71" t="n"/>
      <c r="T8" s="71" t="n"/>
      <c r="U8" s="69" t="n"/>
      <c r="V8" s="69" t="n"/>
      <c r="W8" s="69" t="n"/>
      <c r="X8" s="71">
        <f>COUNTIF('III Drucke 1501-1560'!#REF!:'III Drucke 1501-1560'!#REF!,"HL")</f>
        <v/>
      </c>
      <c r="Y8" s="70" t="n"/>
      <c r="Z8" s="70" t="n"/>
      <c r="AA8" s="71" t="n"/>
      <c r="AB8" s="71" t="n"/>
      <c r="AC8" s="71" t="n"/>
      <c r="AD8" s="71" t="n"/>
      <c r="AE8" s="71" t="n"/>
      <c r="AF8" s="71" t="n"/>
      <c r="AG8" s="69" t="n"/>
      <c r="AH8" s="69" t="n"/>
      <c r="AI8" s="69" t="n"/>
      <c r="AJ8" s="69" t="n"/>
      <c r="AK8" s="69" t="n"/>
      <c r="AL8" s="69" t="n"/>
      <c r="AM8" s="69" t="n"/>
      <c r="AN8" s="69" t="n"/>
      <c r="AO8" s="69" t="n"/>
      <c r="AP8" s="69" t="n"/>
      <c r="AQ8" s="71">
        <f>COUNTIF('III Drucke 1501-1560'!#REF!:'III Drucke 1501-1560'!#REF!,"I/R")</f>
        <v/>
      </c>
      <c r="AR8" s="69" t="n"/>
      <c r="AS8" s="71" t="n"/>
      <c r="AT8" s="71" t="n"/>
      <c r="AU8" s="71">
        <f>COUNTIF('III Drucke 1501-1560'!#REF!:'III Drucke 1501-1560'!#REF!,"max 80")</f>
        <v/>
      </c>
      <c r="AV8" s="71" t="n"/>
      <c r="AW8" s="69" t="n"/>
      <c r="AX8" s="69" t="n"/>
      <c r="AY8" s="71" t="n"/>
      <c r="AZ8" s="73" t="n"/>
      <c r="BA8" s="70" t="n"/>
      <c r="BB8" s="69" t="n"/>
      <c r="BC8" s="69" t="n"/>
      <c r="BD8" s="69" t="n"/>
      <c r="BE8" s="69" t="n"/>
      <c r="BF8" s="69" t="n"/>
      <c r="BG8" s="69" t="n"/>
      <c r="BH8" s="88" t="n"/>
      <c r="BJ8" s="88" t="n"/>
      <c r="BL8" s="69" t="n"/>
      <c r="BM8" s="69" t="n"/>
      <c r="BN8" s="69" t="n"/>
      <c r="BO8" s="69" t="n"/>
      <c r="BP8" s="69" t="n"/>
      <c r="BQ8" s="69" t="n"/>
      <c r="BR8" s="69" t="n"/>
      <c r="BS8" s="69" t="n"/>
      <c r="BT8" s="69" t="n"/>
      <c r="BU8" s="69" t="n"/>
      <c r="BV8" s="69" t="n"/>
      <c r="BW8" s="69" t="n"/>
      <c r="BX8" s="66" t="n"/>
      <c r="BY8" s="88" t="n"/>
      <c r="BZ8" s="69" t="n"/>
      <c r="CA8" s="69" t="n"/>
      <c r="CB8" s="69" t="n"/>
      <c r="CC8" s="69" t="n"/>
      <c r="CD8" s="69" t="n"/>
      <c r="CE8" s="69" t="n"/>
      <c r="CF8" s="69" t="n"/>
      <c r="CG8" s="69" t="n"/>
      <c r="CH8" s="69" t="n"/>
      <c r="CI8" s="69" t="n"/>
      <c r="CJ8" s="69" t="n"/>
      <c r="CK8" s="69" t="n"/>
      <c r="CL8" s="69" t="n"/>
      <c r="CM8" s="69" t="n"/>
      <c r="CN8" s="69" t="n"/>
      <c r="CO8" s="69" t="n"/>
      <c r="CP8" s="69" t="n"/>
      <c r="CQ8" s="66" t="n"/>
      <c r="CR8" s="88" t="n"/>
    </row>
    <row r="9" customFormat="1" s="67">
      <c r="D9" s="65" t="n"/>
      <c r="G9" s="88" t="n"/>
      <c r="I9" s="68" t="n"/>
      <c r="J9" s="64" t="n"/>
      <c r="K9" s="63" t="n"/>
      <c r="L9" s="63" t="n"/>
      <c r="M9" s="63" t="n"/>
      <c r="N9" s="63" t="n"/>
      <c r="O9" s="63" t="n"/>
      <c r="P9" s="63" t="n"/>
      <c r="Q9" s="63" t="n"/>
      <c r="R9" s="63" t="n"/>
      <c r="S9" s="71" t="n"/>
      <c r="T9" s="71" t="n"/>
      <c r="U9" s="69" t="n"/>
      <c r="V9" s="69" t="n"/>
      <c r="W9" s="69" t="n"/>
      <c r="X9" s="74">
        <f>COUNTIF('III Drucke 1501-1560'!#REF!:'III Drucke 1501-1560'!#REF!,"Pg")</f>
        <v/>
      </c>
      <c r="Y9" s="70" t="n"/>
      <c r="Z9" s="70" t="n"/>
      <c r="AA9" s="71" t="n"/>
      <c r="AB9" s="71" t="n"/>
      <c r="AC9" s="71" t="n"/>
      <c r="AD9" s="71" t="n"/>
      <c r="AE9" s="71" t="n"/>
      <c r="AF9" s="71" t="n"/>
      <c r="AG9" s="69" t="n"/>
      <c r="AH9" s="69" t="n"/>
      <c r="AI9" s="69" t="n"/>
      <c r="AJ9" s="69" t="n"/>
      <c r="AK9" s="69" t="n"/>
      <c r="AL9" s="69" t="n"/>
      <c r="AM9" s="69" t="n"/>
      <c r="AN9" s="69" t="n"/>
      <c r="AO9" s="69" t="n"/>
      <c r="AP9" s="69" t="n"/>
      <c r="AQ9" s="69" t="n"/>
      <c r="AR9" s="69" t="n"/>
      <c r="AS9" s="71" t="n"/>
      <c r="AT9" s="71" t="n"/>
      <c r="AU9" s="71">
        <f>COUNTIF('III Drucke 1501-1560'!#REF!:'III Drucke 1501-1560'!#REF!,"110")</f>
        <v/>
      </c>
      <c r="AV9" s="71" t="n"/>
      <c r="AW9" s="69" t="n"/>
      <c r="AX9" s="69" t="n"/>
      <c r="AY9" s="71" t="n"/>
      <c r="AZ9" s="73" t="n"/>
      <c r="BA9" s="70" t="n"/>
      <c r="BB9" s="69" t="n"/>
      <c r="BC9" s="69" t="n"/>
      <c r="BD9" s="69" t="n"/>
      <c r="BE9" s="69" t="n"/>
      <c r="BF9" s="69" t="n"/>
      <c r="BG9" s="69" t="n"/>
      <c r="BH9" s="88" t="n"/>
      <c r="BJ9" s="88" t="n"/>
      <c r="BL9" s="69" t="n"/>
      <c r="BM9" s="69" t="n"/>
      <c r="BN9" s="69" t="n"/>
      <c r="BO9" s="69" t="n"/>
      <c r="BP9" s="69" t="n"/>
      <c r="BQ9" s="69" t="n"/>
      <c r="BR9" s="69" t="n"/>
      <c r="BS9" s="69" t="n"/>
      <c r="BT9" s="69" t="n"/>
      <c r="BU9" s="69" t="n"/>
      <c r="BV9" s="69" t="n"/>
      <c r="BW9" s="69" t="n"/>
      <c r="BX9" s="66" t="n"/>
      <c r="BY9" s="88" t="n"/>
      <c r="BZ9" s="69" t="n"/>
      <c r="CA9" s="69" t="n"/>
      <c r="CB9" s="69" t="n"/>
      <c r="CC9" s="69" t="n"/>
      <c r="CD9" s="69" t="n"/>
      <c r="CE9" s="69" t="n"/>
      <c r="CF9" s="69" t="n"/>
      <c r="CG9" s="69" t="n"/>
      <c r="CH9" s="69" t="n"/>
      <c r="CI9" s="69" t="n"/>
      <c r="CJ9" s="69" t="n"/>
      <c r="CK9" s="69" t="n"/>
      <c r="CL9" s="69" t="n"/>
      <c r="CM9" s="69" t="n"/>
      <c r="CN9" s="69" t="n"/>
      <c r="CO9" s="69" t="n"/>
      <c r="CP9" s="69" t="n"/>
      <c r="CQ9" s="66" t="n"/>
      <c r="CR9" s="88" t="n"/>
    </row>
    <row r="10" customFormat="1" s="67">
      <c r="D10" s="65" t="n"/>
      <c r="G10" s="88" t="n"/>
      <c r="I10" s="68" t="n"/>
      <c r="J10" s="64" t="n"/>
      <c r="K10" s="63" t="n"/>
      <c r="L10" s="63" t="n"/>
      <c r="M10" s="63" t="n"/>
      <c r="N10" s="63" t="n"/>
      <c r="O10" s="63" t="n"/>
      <c r="P10" s="63" t="n"/>
      <c r="Q10" s="63" t="n"/>
      <c r="R10" s="63" t="n"/>
      <c r="S10" s="71" t="n"/>
      <c r="T10" s="71" t="n"/>
      <c r="U10" s="69" t="n"/>
      <c r="V10" s="69" t="n"/>
      <c r="W10" s="69" t="n"/>
      <c r="X10" s="74">
        <f>COUNTIF('III Drucke 1501-1560'!#REF!:'III Drucke 1501-1560'!#REF!,"HPg")</f>
        <v/>
      </c>
      <c r="Y10" s="70" t="n"/>
      <c r="Z10" s="70" t="n"/>
      <c r="AA10" s="71" t="n"/>
      <c r="AB10" s="71" t="n"/>
      <c r="AC10" s="71" t="n"/>
      <c r="AD10" s="71" t="n"/>
      <c r="AE10" s="71" t="n"/>
      <c r="AF10" s="71" t="n"/>
      <c r="AG10" s="69" t="n"/>
      <c r="AH10" s="69" t="n"/>
      <c r="AI10" s="69" t="n"/>
      <c r="AJ10" s="69" t="n"/>
      <c r="AK10" s="69" t="n"/>
      <c r="AL10" s="69" t="n"/>
      <c r="AM10" s="69" t="n"/>
      <c r="AN10" s="69" t="n"/>
      <c r="AO10" s="69" t="n"/>
      <c r="AP10" s="69" t="n"/>
      <c r="AQ10" s="69" t="n"/>
      <c r="AR10" s="69" t="n"/>
      <c r="AS10" s="71" t="n"/>
      <c r="AT10" s="71" t="n"/>
      <c r="AU10" s="71">
        <f>COUNTIF('III Drucke 1501-1560'!#REF!:'III Drucke 1501-1560'!#REF!,"max 110")</f>
        <v/>
      </c>
      <c r="AV10" s="71" t="n"/>
      <c r="AW10" s="69" t="n"/>
      <c r="AX10" s="69" t="n"/>
      <c r="AY10" s="71" t="n"/>
      <c r="AZ10" s="73" t="n"/>
      <c r="BA10" s="70" t="n"/>
      <c r="BB10" s="69" t="n"/>
      <c r="BC10" s="69" t="n"/>
      <c r="BD10" s="69" t="n"/>
      <c r="BE10" s="69" t="n"/>
      <c r="BF10" s="69" t="n"/>
      <c r="BG10" s="69" t="n"/>
      <c r="BH10" s="88" t="n"/>
      <c r="BJ10" s="88" t="n"/>
      <c r="BL10" s="69" t="n"/>
      <c r="BM10" s="69" t="n"/>
      <c r="BN10" s="69" t="n"/>
      <c r="BO10" s="69" t="n"/>
      <c r="BP10" s="69" t="n"/>
      <c r="BQ10" s="69" t="n"/>
      <c r="BR10" s="69" t="n"/>
      <c r="BS10" s="69" t="n"/>
      <c r="BT10" s="69" t="n"/>
      <c r="BU10" s="69" t="n"/>
      <c r="BV10" s="69" t="n"/>
      <c r="BW10" s="69" t="n"/>
      <c r="BX10" s="66" t="n"/>
      <c r="BY10" s="88" t="n"/>
      <c r="BZ10" s="69" t="n"/>
      <c r="CA10" s="69" t="n"/>
      <c r="CB10" s="69" t="n"/>
      <c r="CC10" s="69" t="n"/>
      <c r="CD10" s="69" t="n"/>
      <c r="CE10" s="69" t="n"/>
      <c r="CF10" s="69" t="n"/>
      <c r="CG10" s="69" t="n"/>
      <c r="CH10" s="69" t="n"/>
      <c r="CI10" s="69" t="n"/>
      <c r="CJ10" s="69" t="n"/>
      <c r="CK10" s="69" t="n"/>
      <c r="CL10" s="69" t="n"/>
      <c r="CM10" s="69" t="n"/>
      <c r="CN10" s="69" t="n"/>
      <c r="CO10" s="69" t="n"/>
      <c r="CP10" s="69" t="n"/>
      <c r="CQ10" s="66" t="n"/>
      <c r="CR10" s="88" t="n"/>
    </row>
    <row r="11" customFormat="1" s="67">
      <c r="D11" s="65" t="n"/>
      <c r="G11" s="88" t="n"/>
      <c r="I11" s="68" t="n"/>
      <c r="J11" s="64" t="n"/>
      <c r="K11" s="63" t="n"/>
      <c r="L11" s="63" t="n"/>
      <c r="M11" s="63" t="n"/>
      <c r="N11" s="63" t="n"/>
      <c r="O11" s="63" t="n"/>
      <c r="P11" s="63" t="n"/>
      <c r="Q11" s="63" t="n"/>
      <c r="R11" s="63" t="n"/>
      <c r="S11" s="71" t="n"/>
      <c r="T11" s="71" t="n"/>
      <c r="U11" s="69" t="n"/>
      <c r="V11" s="69" t="n"/>
      <c r="W11" s="69" t="n"/>
      <c r="X11" s="74">
        <f>COUNTIF('III Drucke 1501-1560'!#REF!:'III Drucke 1501-1560'!#REF!,"Pg (Mak.)")</f>
        <v/>
      </c>
      <c r="Y11" s="70" t="n"/>
      <c r="Z11" s="70" t="n"/>
      <c r="AA11" s="71" t="n"/>
      <c r="AB11" s="71" t="n"/>
      <c r="AC11" s="71" t="n"/>
      <c r="AD11" s="71" t="n"/>
      <c r="AE11" s="71" t="n"/>
      <c r="AF11" s="71" t="n"/>
      <c r="AG11" s="69" t="n"/>
      <c r="AH11" s="69" t="n"/>
      <c r="AI11" s="69" t="n"/>
      <c r="AJ11" s="69" t="n"/>
      <c r="AK11" s="69" t="n"/>
      <c r="AL11" s="69" t="n"/>
      <c r="AM11" s="69" t="n"/>
      <c r="AN11" s="69" t="n"/>
      <c r="AO11" s="69" t="n"/>
      <c r="AP11" s="69" t="n"/>
      <c r="AQ11" s="69" t="n"/>
      <c r="AR11" s="69" t="n"/>
      <c r="AS11" s="71" t="n"/>
      <c r="AT11" s="71" t="n"/>
      <c r="AU11" s="71">
        <f>COUNTIF('III Drucke 1501-1560'!#REF!:'III Drucke 1501-1560'!#REF!,"nur 110")</f>
        <v/>
      </c>
      <c r="AV11" s="71" t="n"/>
      <c r="AW11" s="69" t="n"/>
      <c r="AX11" s="69" t="n"/>
      <c r="AY11" s="71" t="n"/>
      <c r="AZ11" s="73" t="n"/>
      <c r="BA11" s="70" t="n"/>
      <c r="BB11" s="69" t="n"/>
      <c r="BC11" s="69" t="n"/>
      <c r="BD11" s="69" t="n"/>
      <c r="BE11" s="69" t="n"/>
      <c r="BF11" s="69" t="n"/>
      <c r="BG11" s="69" t="n"/>
      <c r="BH11" s="88" t="n"/>
      <c r="BJ11" s="88" t="n"/>
      <c r="BL11" s="69" t="n"/>
      <c r="BM11" s="69" t="n"/>
      <c r="BN11" s="69" t="n"/>
      <c r="BO11" s="69" t="n"/>
      <c r="BP11" s="69" t="n"/>
      <c r="BQ11" s="69" t="n"/>
      <c r="BR11" s="69" t="n"/>
      <c r="BS11" s="69" t="n"/>
      <c r="BT11" s="69" t="n"/>
      <c r="BU11" s="69" t="n"/>
      <c r="BV11" s="69" t="n"/>
      <c r="BW11" s="69" t="n"/>
      <c r="BX11" s="66" t="n"/>
      <c r="BY11" s="88" t="n"/>
      <c r="BZ11" s="69" t="n"/>
      <c r="CA11" s="69" t="n"/>
      <c r="CB11" s="69" t="n"/>
      <c r="CC11" s="69" t="n"/>
      <c r="CD11" s="69" t="n"/>
      <c r="CE11" s="69" t="n"/>
      <c r="CF11" s="69" t="n"/>
      <c r="CG11" s="69" t="n"/>
      <c r="CH11" s="69" t="n"/>
      <c r="CI11" s="69" t="n"/>
      <c r="CJ11" s="69" t="n"/>
      <c r="CK11" s="69" t="n"/>
      <c r="CL11" s="69" t="n"/>
      <c r="CM11" s="69" t="n"/>
      <c r="CN11" s="69" t="n"/>
      <c r="CO11" s="69" t="n"/>
      <c r="CP11" s="69" t="n"/>
      <c r="CQ11" s="66" t="n"/>
      <c r="CR11" s="88" t="n"/>
    </row>
    <row r="12" customFormat="1" s="67">
      <c r="D12" s="65" t="n"/>
      <c r="G12" s="88" t="n"/>
      <c r="I12" s="68" t="n"/>
      <c r="J12" s="64" t="n"/>
      <c r="K12" s="63" t="n"/>
      <c r="L12" s="63" t="n"/>
      <c r="M12" s="63" t="n"/>
      <c r="N12" s="63" t="n"/>
      <c r="O12" s="63" t="n"/>
      <c r="P12" s="63" t="n"/>
      <c r="Q12" s="63" t="n"/>
      <c r="R12" s="63" t="n"/>
      <c r="S12" s="71" t="n"/>
      <c r="T12" s="71" t="n"/>
      <c r="U12" s="69" t="n"/>
      <c r="V12" s="69" t="n"/>
      <c r="W12" s="69" t="n"/>
      <c r="X12" s="71">
        <f>COUNTIF('III Drucke 1501-1560'!#REF!:'III Drucke 1501-1560'!#REF!,"oE")</f>
        <v/>
      </c>
      <c r="Y12" s="70" t="n"/>
      <c r="Z12" s="70" t="n"/>
      <c r="AA12" s="71" t="n"/>
      <c r="AB12" s="71" t="n"/>
      <c r="AC12" s="69" t="n"/>
      <c r="AD12" s="71" t="n"/>
      <c r="AE12" s="71" t="n"/>
      <c r="AF12" s="71" t="n"/>
      <c r="AG12" s="69" t="n"/>
      <c r="AH12" s="69" t="n"/>
      <c r="AI12" s="69" t="n"/>
      <c r="AJ12" s="69" t="n"/>
      <c r="AK12" s="69" t="n"/>
      <c r="AL12" s="69" t="n"/>
      <c r="AM12" s="69" t="n"/>
      <c r="AN12" s="69" t="n"/>
      <c r="AO12" s="69" t="n"/>
      <c r="AP12" s="69" t="n"/>
      <c r="AQ12" s="69" t="n"/>
      <c r="AR12" s="69" t="n"/>
      <c r="AS12" s="71" t="n"/>
      <c r="AT12" s="71" t="n"/>
      <c r="AU12" s="71">
        <f>COUNTIF('III Drucke 1501-1560'!#REF!:'III Drucke 1501-1560'!#REF!,"180")</f>
        <v/>
      </c>
      <c r="AV12" s="71" t="n"/>
      <c r="AW12" s="69" t="n"/>
      <c r="AX12" s="69" t="n"/>
      <c r="AY12" s="71" t="n"/>
      <c r="AZ12" s="73" t="n"/>
      <c r="BA12" s="70" t="n"/>
      <c r="BB12" s="69" t="n"/>
      <c r="BC12" s="69" t="n"/>
      <c r="BD12" s="69" t="n"/>
      <c r="BE12" s="69" t="n"/>
      <c r="BF12" s="69" t="n"/>
      <c r="BG12" s="69" t="n"/>
      <c r="BH12" s="88" t="n"/>
      <c r="BJ12" s="88" t="n"/>
      <c r="BL12" s="69" t="n"/>
      <c r="BM12" s="69" t="n"/>
      <c r="BN12" s="69" t="n"/>
      <c r="BO12" s="69" t="n"/>
      <c r="BP12" s="69" t="n"/>
      <c r="BQ12" s="69" t="n"/>
      <c r="BR12" s="69" t="n"/>
      <c r="BS12" s="69" t="n"/>
      <c r="BT12" s="69" t="n"/>
      <c r="BU12" s="69" t="n"/>
      <c r="BV12" s="69" t="n"/>
      <c r="BW12" s="69" t="n"/>
      <c r="BX12" s="66" t="n"/>
      <c r="BY12" s="88" t="n"/>
      <c r="BZ12" s="69" t="n"/>
      <c r="CA12" s="69" t="n"/>
      <c r="CB12" s="69" t="n"/>
      <c r="CC12" s="69" t="n"/>
      <c r="CD12" s="69" t="n"/>
      <c r="CE12" s="69" t="n"/>
      <c r="CF12" s="69" t="n"/>
      <c r="CG12" s="69" t="n"/>
      <c r="CH12" s="69" t="n"/>
      <c r="CI12" s="69" t="n"/>
      <c r="CJ12" s="69" t="n"/>
      <c r="CK12" s="69" t="n"/>
      <c r="CL12" s="69" t="n"/>
      <c r="CM12" s="69" t="n"/>
      <c r="CN12" s="69" t="n"/>
      <c r="CO12" s="69" t="n"/>
      <c r="CP12" s="69" t="n"/>
      <c r="CQ12" s="66" t="n"/>
      <c r="CR12" s="88" t="n"/>
    </row>
    <row r="13" customFormat="1" s="67">
      <c r="D13" s="65" t="n"/>
      <c r="E13" s="75" t="n"/>
      <c r="G13" s="88" t="n"/>
      <c r="H13" s="75" t="n"/>
      <c r="I13" s="68" t="n"/>
      <c r="J13" s="64" t="n"/>
      <c r="K13" s="63" t="n"/>
      <c r="L13" s="63" t="n"/>
      <c r="M13" s="63" t="n"/>
      <c r="N13" s="63" t="n"/>
      <c r="O13" s="63" t="n"/>
      <c r="P13" s="63" t="n"/>
      <c r="Q13" s="63" t="n"/>
      <c r="R13" s="63" t="n"/>
      <c r="S13" s="78" t="n"/>
      <c r="T13" s="78" t="n"/>
      <c r="U13" s="76" t="n"/>
      <c r="V13" s="76" t="n"/>
      <c r="W13" s="76" t="n"/>
      <c r="X13" s="78">
        <f>COUNTIF('III Drucke 1501-1560'!#REF!:'III Drucke 1501-1560'!#REF!,"EB")</f>
        <v/>
      </c>
      <c r="Y13" s="77" t="n"/>
      <c r="Z13" s="77" t="n"/>
      <c r="AA13" s="78" t="n"/>
      <c r="AB13" s="78" t="n"/>
      <c r="AC13" s="78" t="n"/>
      <c r="AD13" s="78" t="n"/>
      <c r="AE13" s="78" t="n"/>
      <c r="AF13" s="78" t="n"/>
      <c r="AG13" s="76" t="n"/>
      <c r="AH13" s="76" t="n"/>
      <c r="AI13" s="76" t="n"/>
      <c r="AJ13" s="76" t="n"/>
      <c r="AK13" s="76" t="n"/>
      <c r="AL13" s="76" t="n"/>
      <c r="AM13" s="76" t="n"/>
      <c r="AN13" s="76" t="n"/>
      <c r="AO13" s="76" t="n"/>
      <c r="AP13" s="76" t="n"/>
      <c r="AQ13" s="76" t="n"/>
      <c r="AR13" s="76" t="n"/>
      <c r="AS13" s="78" t="n"/>
      <c r="AT13" s="78" t="n"/>
      <c r="AU13" s="78">
        <f>COUNTIF('III Drucke 1501-1560'!#REF!:'III Drucke 1501-1560'!#REF!,"max 180")</f>
        <v/>
      </c>
      <c r="AV13" s="78" t="n"/>
      <c r="AW13" s="76" t="n"/>
      <c r="AX13" s="76" t="n"/>
      <c r="AY13" s="78" t="n"/>
      <c r="AZ13" s="79" t="n"/>
      <c r="BA13" s="77" t="n"/>
      <c r="BB13" s="76" t="n"/>
      <c r="BC13" s="76" t="n"/>
      <c r="BD13" s="76" t="n"/>
      <c r="BE13" s="76" t="n"/>
      <c r="BF13" s="76" t="n"/>
      <c r="BG13" s="76" t="n"/>
      <c r="BH13" s="80" t="n"/>
      <c r="BJ13" s="88" t="n"/>
      <c r="BL13" s="69" t="n"/>
      <c r="BM13" s="69" t="n"/>
      <c r="BN13" s="69" t="n"/>
      <c r="BO13" s="69" t="n"/>
      <c r="BP13" s="69" t="n"/>
      <c r="BQ13" s="69" t="n"/>
      <c r="BR13" s="69" t="n"/>
      <c r="BS13" s="69" t="n"/>
      <c r="BT13" s="69" t="n"/>
      <c r="BU13" s="69" t="n"/>
      <c r="BV13" s="69" t="n"/>
      <c r="BW13" s="69" t="n"/>
      <c r="BX13" s="66" t="n"/>
      <c r="BY13" s="88" t="n"/>
      <c r="BZ13" s="76" t="n"/>
      <c r="CA13" s="76" t="n"/>
      <c r="CB13" s="69" t="n"/>
      <c r="CC13" s="69" t="n"/>
      <c r="CD13" s="69" t="n"/>
      <c r="CE13" s="69" t="n"/>
      <c r="CF13" s="69" t="n"/>
      <c r="CG13" s="69" t="n"/>
      <c r="CH13" s="69" t="n"/>
      <c r="CI13" s="69" t="n"/>
      <c r="CJ13" s="69" t="n"/>
      <c r="CK13" s="69" t="n"/>
      <c r="CL13" s="69" t="n"/>
      <c r="CM13" s="69" t="n"/>
      <c r="CN13" s="69" t="n"/>
      <c r="CO13" s="69" t="n"/>
      <c r="CP13" s="69" t="n"/>
      <c r="CQ13" s="66" t="n"/>
      <c r="CR13" s="88" t="n"/>
    </row>
    <row r="14" customFormat="1" s="67">
      <c r="D14" s="65" t="n"/>
      <c r="E14" s="81">
        <f>SUM(E2:E13)</f>
        <v/>
      </c>
      <c r="G14" s="88" t="n"/>
      <c r="H14" s="82">
        <f>SUM(H2:H13)</f>
        <v/>
      </c>
      <c r="I14" s="83" t="n"/>
      <c r="J14" s="84" t="n"/>
      <c r="K14" s="85" t="n"/>
      <c r="L14" s="85" t="n"/>
      <c r="M14" s="85" t="n"/>
      <c r="N14" s="85" t="n"/>
      <c r="O14" s="85" t="n"/>
      <c r="P14" s="85" t="n"/>
      <c r="Q14" s="85" t="n"/>
      <c r="R14" s="85" t="n"/>
      <c r="S14" s="86">
        <f>SUM(S2:S13)</f>
        <v/>
      </c>
      <c r="T14" s="86">
        <f>SUM(T2:T13)</f>
        <v/>
      </c>
      <c r="U14" s="86">
        <f>SUM(U2:U13)</f>
        <v/>
      </c>
      <c r="V14" s="86">
        <f>SUM(V2:V13)</f>
        <v/>
      </c>
      <c r="W14" s="86">
        <f>SUM(W2:W13)</f>
        <v/>
      </c>
      <c r="X14" s="86" t="n"/>
      <c r="Y14" s="86">
        <f>SUM(Y2:Y13)</f>
        <v/>
      </c>
      <c r="Z14" s="86">
        <f>SUM(Z2:Z13)</f>
        <v/>
      </c>
      <c r="AA14" s="86">
        <f>SUM(AA2:AA4)</f>
        <v/>
      </c>
      <c r="AB14" s="86">
        <f>SUM(AB2:AB13)</f>
        <v/>
      </c>
      <c r="AC14" s="81">
        <f>SUM(AC2:AC13)</f>
        <v/>
      </c>
      <c r="AD14" s="86">
        <f>SUM(AD2:AD13)</f>
        <v/>
      </c>
      <c r="AE14" s="86">
        <f>SUM(AE2:AE13)</f>
        <v/>
      </c>
      <c r="AF14" s="86">
        <f>SUM(AF2:AF13)</f>
        <v/>
      </c>
      <c r="AG14" s="72">
        <f>SUM(AG3:AG4)</f>
        <v/>
      </c>
      <c r="AH14" s="86">
        <f>SUM(AH2:AH13)</f>
        <v/>
      </c>
      <c r="AI14" s="86">
        <f>SUM(AI2:AI13)</f>
        <v/>
      </c>
      <c r="AJ14" s="86">
        <f>SUM(AJ2:AJ13)</f>
        <v/>
      </c>
      <c r="AK14" s="81">
        <f>SUM(AK2:AK13)</f>
        <v/>
      </c>
      <c r="AL14" s="81">
        <f>SUM(AL2:AL13)</f>
        <v/>
      </c>
      <c r="AM14" s="86">
        <f>SUM(AM2:AM13)</f>
        <v/>
      </c>
      <c r="AN14" s="86">
        <f>SUM(AN2:AN13)</f>
        <v/>
      </c>
      <c r="AO14" s="86">
        <f>SUM(AO2:AO13)</f>
        <v/>
      </c>
      <c r="AP14" s="86">
        <f>SUM(AP2:AP13)</f>
        <v/>
      </c>
      <c r="AQ14" s="81">
        <f>SUM(AQ2:AQ13)</f>
        <v/>
      </c>
      <c r="AR14" s="81">
        <f>SUM(AR2:AR13)</f>
        <v/>
      </c>
      <c r="AS14" s="81">
        <f>SUM(AS2:AS13)</f>
        <v/>
      </c>
      <c r="AT14" s="86">
        <f>SUM(AT2:AT13)</f>
        <v/>
      </c>
      <c r="AU14" s="86">
        <f>SUM(AU2:AU13)</f>
        <v/>
      </c>
      <c r="AV14" s="86">
        <f>SUM(AV2:AV13)</f>
        <v/>
      </c>
      <c r="AW14" s="86">
        <f>SUM(AW2:AW13)</f>
        <v/>
      </c>
      <c r="AX14" s="86">
        <f>SUM(AX2:AX13)</f>
        <v/>
      </c>
      <c r="AY14" s="86">
        <f>SUM(AY3:AY6)</f>
        <v/>
      </c>
      <c r="AZ14" s="87">
        <f>SUM('III Drucke 1501-1560'!#REF!:'III Drucke 1501-1560'!#REF!)</f>
        <v/>
      </c>
      <c r="BA14" s="86">
        <f>SUM(BA2:BA13)</f>
        <v/>
      </c>
      <c r="BB14" s="86">
        <f>SUM(BB2:BB13)</f>
        <v/>
      </c>
      <c r="BC14" s="86">
        <f>SUM(BC2:BC13)</f>
        <v/>
      </c>
      <c r="BD14" s="86">
        <f>SUM(BD2:BD13)</f>
        <v/>
      </c>
      <c r="BE14" s="86">
        <f>SUM(BE2:BE13)</f>
        <v/>
      </c>
      <c r="BF14" s="86">
        <f>SUM(BF2:BF13)</f>
        <v/>
      </c>
      <c r="BG14" s="86">
        <f>SUM(BG2:BG13)</f>
        <v/>
      </c>
      <c r="BH14" s="86">
        <f>SUM(BH2:BH13)</f>
        <v/>
      </c>
      <c r="BI14" s="94">
        <f>BI2+BI6</f>
        <v/>
      </c>
      <c r="BJ14" s="88" t="n"/>
      <c r="BL14" s="69" t="n"/>
      <c r="BM14" s="69" t="n"/>
      <c r="BN14" s="69" t="n"/>
      <c r="BO14" s="69" t="n"/>
      <c r="BP14" s="69" t="n"/>
      <c r="BQ14" s="69" t="n"/>
      <c r="BR14" s="69" t="n"/>
      <c r="BS14" s="69" t="n"/>
      <c r="BT14" s="69" t="n"/>
      <c r="BU14" s="69" t="n"/>
      <c r="BV14" s="69" t="n"/>
      <c r="BW14" s="69" t="n"/>
      <c r="BX14" s="66" t="n"/>
      <c r="BY14" s="88" t="n"/>
      <c r="BZ14" s="86">
        <f>SUM(BZ2:BZ13)</f>
        <v/>
      </c>
      <c r="CA14" s="86">
        <f>SUM(CA2:CA13)</f>
        <v/>
      </c>
      <c r="CB14" s="69" t="n"/>
      <c r="CC14" s="69" t="n"/>
      <c r="CD14" s="69" t="n"/>
      <c r="CE14" s="69" t="n"/>
      <c r="CF14" s="69" t="n"/>
      <c r="CG14" s="69" t="n"/>
      <c r="CH14" s="69" t="n"/>
      <c r="CI14" s="69" t="n"/>
      <c r="CJ14" s="69" t="n"/>
      <c r="CK14" s="69" t="n"/>
      <c r="CL14" s="69" t="n"/>
      <c r="CM14" s="69" t="n"/>
      <c r="CN14" s="69" t="n"/>
      <c r="CO14" s="69" t="n"/>
      <c r="CP14" s="69" t="n"/>
      <c r="CQ14" s="66" t="n"/>
      <c r="CR14" s="88" t="n"/>
    </row>
    <row r="15" customFormat="1" s="67">
      <c r="G15" s="88" t="n"/>
      <c r="I15" s="88" t="n"/>
      <c r="J15" s="88" t="n"/>
      <c r="S15" s="69" t="n"/>
      <c r="T15" s="69" t="n"/>
      <c r="U15" s="69" t="n"/>
      <c r="V15" s="69" t="n"/>
      <c r="W15" s="69" t="n"/>
      <c r="X15" s="69" t="n"/>
      <c r="Y15" s="69" t="n"/>
      <c r="Z15" s="69" t="n"/>
      <c r="AA15" s="86">
        <f>SUM(AA5:AA6)</f>
        <v/>
      </c>
      <c r="AB15" s="69" t="n"/>
      <c r="AC15" s="69" t="n"/>
      <c r="AD15" s="69" t="n"/>
      <c r="AE15" s="69" t="n"/>
      <c r="AF15" s="69" t="n"/>
      <c r="AG15" s="69" t="n"/>
      <c r="AH15" s="69" t="n"/>
      <c r="AI15" s="69" t="n"/>
      <c r="AJ15" s="69" t="n"/>
      <c r="AK15" s="69" t="n"/>
      <c r="AL15" s="69" t="n"/>
      <c r="AM15" s="69" t="n"/>
      <c r="AN15" s="69" t="n"/>
      <c r="AO15" s="69" t="n"/>
      <c r="AP15" s="69" t="n"/>
      <c r="AQ15" s="69" t="n"/>
      <c r="AR15" s="69" t="n"/>
      <c r="AS15" s="69" t="n"/>
      <c r="AT15" s="69" t="n"/>
      <c r="AU15" s="69" t="n"/>
      <c r="AV15" s="69" t="n"/>
      <c r="AW15" s="69" t="n"/>
      <c r="AX15" s="69" t="n"/>
      <c r="AY15" s="71" t="n"/>
      <c r="AZ15" s="66" t="n"/>
      <c r="BA15" s="69" t="n"/>
      <c r="BB15" s="69" t="n"/>
      <c r="BC15" s="69" t="n"/>
      <c r="BD15" s="69" t="n"/>
      <c r="BE15" s="69" t="n"/>
      <c r="BF15" s="69" t="n"/>
      <c r="BG15" s="69" t="n"/>
      <c r="BH15" s="88" t="n"/>
      <c r="BI15" s="69">
        <f>BI3+BI4+BI5</f>
        <v/>
      </c>
      <c r="BJ15" s="88" t="n"/>
      <c r="BL15" s="69" t="n"/>
      <c r="BM15" s="69" t="n"/>
      <c r="BN15" s="69" t="n"/>
      <c r="BO15" s="69" t="n"/>
      <c r="BP15" s="69" t="n"/>
      <c r="BQ15" s="69" t="n"/>
      <c r="BR15" s="69" t="n"/>
      <c r="BS15" s="69" t="n"/>
      <c r="BT15" s="69" t="n"/>
      <c r="BU15" s="69" t="n"/>
      <c r="BV15" s="69" t="n"/>
      <c r="BW15" s="69" t="n"/>
      <c r="BX15" s="66" t="n"/>
      <c r="BY15" s="88" t="n"/>
      <c r="BZ15" s="69" t="n"/>
      <c r="CA15" s="69" t="n"/>
      <c r="CB15" s="69" t="n"/>
      <c r="CC15" s="69" t="n"/>
      <c r="CD15" s="69" t="n"/>
      <c r="CE15" s="69" t="n"/>
      <c r="CF15" s="69" t="n"/>
      <c r="CG15" s="69" t="n"/>
      <c r="CH15" s="69" t="n"/>
      <c r="CI15" s="69" t="n"/>
      <c r="CJ15" s="69" t="n"/>
      <c r="CK15" s="69" t="n"/>
      <c r="CL15" s="69" t="n"/>
      <c r="CM15" s="69" t="n"/>
      <c r="CN15" s="69" t="n"/>
      <c r="CO15" s="69" t="n"/>
      <c r="CP15" s="69" t="n"/>
      <c r="CQ15" s="66" t="n"/>
      <c r="CR15" s="88" t="n"/>
    </row>
    <row r="16" customFormat="1" s="67">
      <c r="G16" s="88" t="n"/>
      <c r="I16" s="88" t="n"/>
      <c r="J16" s="88" t="n"/>
      <c r="S16" s="69" t="n"/>
      <c r="T16" s="69" t="n"/>
      <c r="U16" s="69" t="n"/>
      <c r="V16" s="69" t="n"/>
      <c r="W16" s="69" t="n"/>
      <c r="X16" s="69" t="n"/>
      <c r="Y16" s="69" t="n"/>
      <c r="Z16" s="69" t="n"/>
      <c r="AA16" s="69" t="n"/>
      <c r="AB16" s="69" t="n"/>
      <c r="AC16" s="69" t="n"/>
      <c r="AD16" s="69" t="n"/>
      <c r="AE16" s="69" t="n"/>
      <c r="AF16" s="69" t="n"/>
      <c r="AG16" s="69" t="n"/>
      <c r="AH16" s="69" t="n"/>
      <c r="AI16" s="69" t="n"/>
      <c r="AJ16" s="69" t="n"/>
      <c r="AK16" s="69" t="n"/>
      <c r="AL16" s="69" t="n"/>
      <c r="AM16" s="69" t="n"/>
      <c r="AN16" s="69" t="n"/>
      <c r="AO16" s="69" t="n"/>
      <c r="AP16" s="69" t="n"/>
      <c r="AQ16" s="69" t="n"/>
      <c r="AR16" s="69" t="n"/>
      <c r="AS16" s="69" t="n"/>
      <c r="AT16" s="69" t="n"/>
      <c r="AU16" s="69" t="n"/>
      <c r="AV16" s="69" t="n"/>
      <c r="AW16" s="69" t="n"/>
      <c r="AX16" s="69" t="n"/>
      <c r="AY16" s="71" t="n"/>
      <c r="AZ16" s="71" t="n"/>
      <c r="BA16" s="69" t="n"/>
      <c r="BB16" s="69" t="n"/>
      <c r="BC16" s="69" t="n"/>
      <c r="BD16" s="69" t="n"/>
      <c r="BE16" s="69" t="n"/>
      <c r="BF16" s="69" t="n"/>
      <c r="BG16" s="69" t="n"/>
      <c r="BH16" s="88" t="n"/>
      <c r="BI16" s="93">
        <f>SUM(BI2:BI13)</f>
        <v/>
      </c>
      <c r="BJ16" s="88" t="n"/>
      <c r="BL16" s="69" t="n"/>
      <c r="BM16" s="69" t="n"/>
      <c r="BN16" s="69" t="n"/>
      <c r="BO16" s="69" t="n"/>
      <c r="BP16" s="69" t="n"/>
      <c r="BQ16" s="69" t="n"/>
      <c r="BR16" s="69" t="n"/>
      <c r="BS16" s="69" t="n"/>
      <c r="BT16" s="69" t="n"/>
      <c r="BU16" s="69" t="n"/>
      <c r="BV16" s="69" t="n"/>
      <c r="BW16" s="69" t="n"/>
      <c r="BX16" s="66" t="n"/>
      <c r="BY16" s="88" t="n"/>
      <c r="BZ16" s="69" t="n"/>
      <c r="CA16" s="69" t="n"/>
      <c r="CB16" s="69" t="n"/>
      <c r="CC16" s="69" t="n"/>
      <c r="CD16" s="69" t="n"/>
      <c r="CE16" s="69" t="n"/>
      <c r="CF16" s="69" t="n"/>
      <c r="CG16" s="69" t="n"/>
      <c r="CH16" s="69" t="n"/>
      <c r="CI16" s="69" t="n"/>
      <c r="CJ16" s="69" t="n"/>
      <c r="CK16" s="69" t="n"/>
      <c r="CL16" s="69" t="n"/>
      <c r="CM16" s="69" t="n"/>
      <c r="CN16" s="69" t="n"/>
      <c r="CO16" s="69" t="n"/>
      <c r="CP16" s="69" t="n"/>
      <c r="CQ16" s="66" t="n"/>
      <c r="CR16" s="88" t="n"/>
    </row>
  </sheetData>
  <pageMargins left="0.7" right="0.7" top="0.787401575" bottom="0.787401575" header="0.3" footer="0.3"/>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E85"/>
  <sheetViews>
    <sheetView workbookViewId="0">
      <selection activeCell="C29" sqref="C29"/>
    </sheetView>
  </sheetViews>
  <sheetFormatPr baseColWidth="10" defaultColWidth="11" defaultRowHeight="11.4"/>
  <cols>
    <col width="16.69921875" customWidth="1" style="88" min="1" max="1"/>
    <col width="23.69921875" bestFit="1" customWidth="1" style="88" min="2" max="2"/>
    <col width="11" customWidth="1" style="88" min="3" max="6"/>
    <col width="11" customWidth="1" style="88" min="7" max="16384"/>
  </cols>
  <sheetData>
    <row r="1" ht="33.75" customHeight="1" s="118">
      <c r="A1" s="116" t="inlineStr">
        <is>
          <t>Datentransferblatt für III Drucke 1501-1560</t>
        </is>
      </c>
      <c r="B1" s="117" t="n"/>
    </row>
    <row r="2" ht="22.8" customHeight="1" s="118">
      <c r="A2" s="88" t="inlineStr">
        <is>
          <t>Signaturen Gesamtanzahl</t>
        </is>
      </c>
      <c r="B2" s="89" t="n"/>
      <c r="C2" s="111">
        <f>Zählenwenn!E14</f>
        <v/>
      </c>
    </row>
    <row r="3" ht="22.8" customHeight="1" s="118">
      <c r="A3" s="88" t="inlineStr">
        <is>
          <t>Buchbinderische Einheiten</t>
        </is>
      </c>
      <c r="B3" s="89" t="n"/>
      <c r="C3" s="88">
        <f>'III Drucke 1501-1560'!#REF!</f>
        <v/>
      </c>
    </row>
    <row r="4" ht="34.2" customHeight="1" s="118">
      <c r="A4" s="88" t="inlineStr">
        <is>
          <t>Anzahl geprüfte Bücher durch Thomschke</t>
        </is>
      </c>
      <c r="B4" s="89" t="n"/>
      <c r="C4" s="88">
        <f>'III Drucke 1501-1560'!#REF!</f>
        <v/>
      </c>
    </row>
    <row r="5" ht="22.8" customHeight="1" s="118">
      <c r="A5" s="88" t="inlineStr">
        <is>
          <t>nicht
am Standort (DA)</t>
        </is>
      </c>
      <c r="B5" s="89" t="n"/>
      <c r="C5" s="88">
        <f>'III Drucke 1501-1560'!#REF!</f>
        <v/>
      </c>
    </row>
    <row r="6">
      <c r="A6" s="88" t="inlineStr">
        <is>
          <t>Format</t>
        </is>
      </c>
      <c r="B6" s="89" t="inlineStr">
        <is>
          <t>bis 25 cm</t>
        </is>
      </c>
      <c r="C6" s="88">
        <f>'III Drucke 1501-1560'!#REF!</f>
        <v/>
      </c>
    </row>
    <row r="7">
      <c r="B7" s="89" t="inlineStr">
        <is>
          <t>bis 35 cm</t>
        </is>
      </c>
      <c r="C7" s="88">
        <f>'III Drucke 1501-1560'!#REF!</f>
        <v/>
      </c>
    </row>
    <row r="8">
      <c r="B8" s="89" t="inlineStr">
        <is>
          <t>bis 42 cm</t>
        </is>
      </c>
      <c r="C8" s="88">
        <f>'III Drucke 1501-1560'!#REF!</f>
        <v/>
      </c>
    </row>
    <row r="9" ht="22.8" customHeight="1" s="118">
      <c r="B9" s="89" t="inlineStr">
        <is>
          <t>&gt; 42 cm</t>
        </is>
      </c>
      <c r="C9" s="88">
        <f>'III Drucke 1501-1560'!#REF!</f>
        <v/>
      </c>
      <c r="E9" s="88" t="inlineStr">
        <is>
          <t>Test 1216 hier drunter</t>
        </is>
      </c>
    </row>
    <row r="10">
      <c r="A10" s="88" t="inlineStr">
        <is>
          <t>Anzahl Überformat</t>
        </is>
      </c>
      <c r="B10" s="89" t="n"/>
      <c r="C10" s="88">
        <f>'III Drucke 1501-1560'!#REF!</f>
        <v/>
      </c>
      <c r="E10" s="88">
        <f>GETPIVOTDATA("IDN",Pivots!$A$2)</f>
        <v/>
      </c>
    </row>
    <row r="11">
      <c r="A11" s="88" t="inlineStr">
        <is>
          <t>Anzahl Querformat</t>
        </is>
      </c>
      <c r="B11" s="89" t="n"/>
      <c r="C11" s="88">
        <f>'III Drucke 1501-1560'!#REF!</f>
        <v/>
      </c>
    </row>
    <row r="12" ht="22.8" customHeight="1" s="118">
      <c r="A12" s="88" t="inlineStr">
        <is>
          <t>Dicke
(&gt;12 cm)</t>
        </is>
      </c>
      <c r="B12" s="89" t="n"/>
      <c r="C12" s="88">
        <f>'III Drucke 1501-1560'!#REF!</f>
        <v/>
      </c>
    </row>
    <row r="13" ht="22.8" customHeight="1" s="118">
      <c r="A13" s="88" t="inlineStr">
        <is>
          <t>12° Format
(&lt;15 cm)</t>
        </is>
      </c>
      <c r="B13" s="89" t="n"/>
      <c r="C13" s="88">
        <f>'III Drucke 1501-1560'!#REF!</f>
        <v/>
      </c>
    </row>
    <row r="14">
      <c r="A14" s="88" t="inlineStr">
        <is>
          <t>Einbandart</t>
        </is>
      </c>
      <c r="B14" s="117" t="inlineStr">
        <is>
          <t>Papier- oder Pappeinband</t>
        </is>
      </c>
      <c r="C14" s="88">
        <f>'III Drucke 1501-1560'!#REF!</f>
        <v/>
      </c>
    </row>
    <row r="15">
      <c r="B15" s="117" t="inlineStr">
        <is>
          <t>Broschur</t>
        </is>
      </c>
      <c r="C15" s="88">
        <f>'III Drucke 1501-1560'!#REF!</f>
        <v/>
      </c>
    </row>
    <row r="16">
      <c r="B16" s="117" t="inlineStr">
        <is>
          <t>Gewebeeinband</t>
        </is>
      </c>
      <c r="C16" s="88">
        <f>'III Drucke 1501-1560'!#REF!</f>
        <v/>
      </c>
    </row>
    <row r="17">
      <c r="B17" s="117" t="inlineStr">
        <is>
          <t>Halbgewebeband</t>
        </is>
      </c>
      <c r="C17" s="88">
        <f>'III Drucke 1501-1560'!#REF!</f>
        <v/>
      </c>
    </row>
    <row r="18">
      <c r="B18" s="90" t="inlineStr">
        <is>
          <t>Holzdeckelband</t>
        </is>
      </c>
      <c r="C18" s="88">
        <f>'III Drucke 1501-1560'!#REF!</f>
        <v/>
      </c>
    </row>
    <row r="19">
      <c r="B19" s="117" t="inlineStr">
        <is>
          <t>Ledereinband</t>
        </is>
      </c>
      <c r="C19" s="88">
        <f>'III Drucke 1501-1560'!#REF!</f>
        <v/>
      </c>
    </row>
    <row r="20">
      <c r="B20" s="117" t="inlineStr">
        <is>
          <t>Halbledereinband</t>
        </is>
      </c>
      <c r="C20" s="88">
        <f>'III Drucke 1501-1560'!#REF!</f>
        <v/>
      </c>
    </row>
    <row r="21">
      <c r="B21" s="117" t="inlineStr">
        <is>
          <t>Pergamentband</t>
        </is>
      </c>
      <c r="C21" s="91">
        <f>'III Drucke 1501-1560'!#REF!</f>
        <v/>
      </c>
    </row>
    <row r="22">
      <c r="B22" s="117" t="inlineStr">
        <is>
          <t>Halbpergamentband</t>
        </is>
      </c>
      <c r="C22" s="91">
        <f>'III Drucke 1501-1560'!#REF!</f>
        <v/>
      </c>
    </row>
    <row r="23">
      <c r="B23" s="117" t="inlineStr">
        <is>
          <t>Pergamentband (Makulatur)</t>
        </is>
      </c>
      <c r="C23" s="91">
        <f>'III Drucke 1501-1560'!#REF!</f>
        <v/>
      </c>
    </row>
    <row r="24">
      <c r="B24" s="117" t="inlineStr">
        <is>
          <t>ohne Einband (ungebunden)</t>
        </is>
      </c>
      <c r="C24" s="88">
        <f>'III Drucke 1501-1560'!#REF!</f>
        <v/>
      </c>
    </row>
    <row r="25">
      <c r="B25" s="90" t="inlineStr">
        <is>
          <t>Einzelblätter</t>
        </is>
      </c>
      <c r="C25" s="88">
        <f>'III Drucke 1501-1560'!#REF!</f>
        <v/>
      </c>
    </row>
    <row r="26">
      <c r="B26" s="90" t="inlineStr">
        <is>
          <t>Besonderheiten (z.B. Perlen)</t>
        </is>
      </c>
    </row>
    <row r="27" ht="22.8" customHeight="1" s="118">
      <c r="A27" s="88" t="inlineStr">
        <is>
          <t>Einband überformt (ganz od. teilweise)</t>
        </is>
      </c>
      <c r="B27" s="89" t="n"/>
      <c r="C27" s="88">
        <f>'III Drucke 1501-1560'!#REF!</f>
        <v/>
      </c>
    </row>
    <row r="28" ht="22.8" customHeight="1" s="118">
      <c r="A28" s="88" t="inlineStr">
        <is>
          <t>Buch bereits restauriert</t>
        </is>
      </c>
      <c r="B28" s="89" t="n"/>
      <c r="C28" s="88">
        <f>'III Drucke 1501-1560'!#REF!</f>
        <v/>
      </c>
    </row>
    <row r="29" ht="34.2" customHeight="1" s="118">
      <c r="A29" s="88" t="inlineStr">
        <is>
          <t>fester Rücken (mit und ohne Vergoldung)</t>
        </is>
      </c>
      <c r="B29" s="89" t="n"/>
      <c r="C29" s="88">
        <f>'III Drucke 1501-1560'!#REF!</f>
        <v/>
      </c>
    </row>
    <row r="30" ht="22.8" customHeight="1" s="118">
      <c r="A30" s="88" t="inlineStr">
        <is>
          <t>hohler Rücken (mit und ohne Einlage)</t>
        </is>
      </c>
      <c r="B30" s="89" t="n"/>
      <c r="C30" s="88">
        <f>'III Drucke 1501-1560'!#REF!</f>
        <v/>
      </c>
    </row>
    <row r="31" ht="22.8" customHeight="1" s="118">
      <c r="A31" s="88" t="inlineStr">
        <is>
          <t>Stehkanten
(bei Perg.)</t>
        </is>
      </c>
      <c r="B31" s="89" t="n"/>
      <c r="C31" s="88">
        <f>'III Drucke 1501-1560'!#REF!</f>
        <v/>
      </c>
    </row>
    <row r="32" ht="34.2" customHeight="1" s="118">
      <c r="A32" s="88" t="inlineStr">
        <is>
          <t>Leder pudert ab/
roter Zerfall (extrem)</t>
        </is>
      </c>
      <c r="B32" s="89" t="n"/>
      <c r="C32" s="88">
        <f>'III Drucke 1501-1560'!#REF!</f>
        <v/>
      </c>
    </row>
    <row r="33" ht="22.8" customHeight="1" s="118">
      <c r="A33" s="88" t="inlineStr">
        <is>
          <t>Einband stark deformiert</t>
        </is>
      </c>
      <c r="B33" s="89" t="n"/>
      <c r="C33" s="88">
        <f>'III Drucke 1501-1560'!#REF!</f>
        <v/>
      </c>
    </row>
    <row r="34" ht="22.8" customHeight="1" s="118">
      <c r="A34" s="88" t="inlineStr">
        <is>
          <t>Beschläge bes. auftragend</t>
        </is>
      </c>
      <c r="B34" s="89" t="n"/>
      <c r="C34" s="88">
        <f>'III Drucke 1501-1560'!#REF!</f>
        <v/>
      </c>
    </row>
    <row r="35">
      <c r="A35" s="88" t="inlineStr">
        <is>
          <t>Buchschließe steif</t>
        </is>
      </c>
      <c r="B35" s="89" t="n"/>
      <c r="C35" s="88">
        <f>'III Drucke 1501-1560'!#REF!</f>
        <v/>
      </c>
    </row>
    <row r="36">
      <c r="A36" s="88" t="inlineStr">
        <is>
          <t>Buchblock</t>
        </is>
      </c>
      <c r="B36" s="89" t="inlineStr">
        <is>
          <t>Papier</t>
        </is>
      </c>
      <c r="C36" s="88">
        <f>'III Drucke 1501-1560'!#REF!</f>
        <v/>
      </c>
    </row>
    <row r="37">
      <c r="B37" s="89" t="inlineStr">
        <is>
          <t>Pergament</t>
        </is>
      </c>
      <c r="C37" s="91">
        <f>'III Drucke 1501-1560'!#REF!</f>
        <v/>
      </c>
    </row>
    <row r="38" ht="22.8" customHeight="1" s="118">
      <c r="A38" s="88" t="inlineStr">
        <is>
          <t>saures
Fülmaterial</t>
        </is>
      </c>
      <c r="B38" s="89" t="n"/>
      <c r="C38" s="88">
        <f>'III Drucke 1501-1560'!#REF!</f>
        <v/>
      </c>
    </row>
    <row r="39">
      <c r="A39" s="88" t="inlineStr">
        <is>
          <t>Registermarken</t>
        </is>
      </c>
      <c r="B39" s="89" t="n"/>
      <c r="C39" s="88">
        <f>'III Drucke 1501-1560'!#REF!</f>
        <v/>
      </c>
    </row>
    <row r="40">
      <c r="A40" s="88" t="inlineStr">
        <is>
          <t>seitliche Heftung</t>
        </is>
      </c>
      <c r="B40" s="89" t="n"/>
      <c r="C40" s="88">
        <f>'III Drucke 1501-1560'!#REF!</f>
        <v/>
      </c>
    </row>
    <row r="41">
      <c r="A41" s="88" t="inlineStr">
        <is>
          <t>Buchblock sehr wellig</t>
        </is>
      </c>
      <c r="B41" s="89" t="n"/>
      <c r="C41" s="88">
        <f>'III Drucke 1501-1560'!#REF!</f>
        <v/>
      </c>
    </row>
    <row r="42" ht="22.8" customHeight="1" s="118">
      <c r="A42" s="88" t="inlineStr">
        <is>
          <t>Buchblock neigt zum "Bauch"</t>
        </is>
      </c>
      <c r="B42" s="89" t="n"/>
      <c r="C42" s="88">
        <f>'III Drucke 1501-1560'!#REF!</f>
        <v/>
      </c>
    </row>
    <row r="43">
      <c r="A43" s="88" t="inlineStr">
        <is>
          <t>geschlossene Lagen</t>
        </is>
      </c>
      <c r="B43" s="89" t="n"/>
      <c r="C43" s="88">
        <f>'III Drucke 1501-1560'!#REF!</f>
        <v/>
      </c>
    </row>
    <row r="44" ht="22.8" customHeight="1" s="118">
      <c r="A44" s="88" t="inlineStr">
        <is>
          <t>Anzahl Bücher mit Falttafeln</t>
        </is>
      </c>
      <c r="B44" s="89" t="n"/>
      <c r="C44" s="88">
        <f>'III Drucke 1501-1560'!#REF!</f>
        <v/>
      </c>
    </row>
    <row r="45" ht="22.8" customHeight="1" s="118">
      <c r="A45" s="88" t="inlineStr">
        <is>
          <t>Größe Buch+
Falttafeln (BxH)</t>
        </is>
      </c>
      <c r="B45" s="89" t="n"/>
    </row>
    <row r="46">
      <c r="A46" s="88" t="inlineStr">
        <is>
          <t>Originalgrafik</t>
        </is>
      </c>
      <c r="B46" s="89" t="n"/>
      <c r="C46" s="88">
        <f>'III Drucke 1501-1560'!#REF!</f>
        <v/>
      </c>
    </row>
    <row r="47" ht="34.2" customHeight="1" s="118">
      <c r="A47" s="88" t="inlineStr">
        <is>
          <t>Kolorierung / Buchmalerei / Initialen / Rubrikation</t>
        </is>
      </c>
      <c r="B47" s="89" t="n"/>
      <c r="C47" s="88">
        <f>'III Drucke 1501-1560'!#REF!</f>
        <v/>
      </c>
    </row>
    <row r="48">
      <c r="A48" s="88" t="inlineStr">
        <is>
          <t>berührungsfreie Digit.</t>
        </is>
      </c>
      <c r="B48" s="89" t="n"/>
      <c r="C48" s="88">
        <f>'III Drucke 1501-1560'!#REF!</f>
        <v/>
      </c>
    </row>
    <row r="49" ht="34.2" customHeight="1" s="118">
      <c r="A49" s="88" t="inlineStr">
        <is>
          <t>Schrift weit bis in den Falz (Bundsteg in mm) Textverlust</t>
        </is>
      </c>
      <c r="B49" s="89" t="n"/>
      <c r="C49" s="88">
        <f>'III Drucke 1501-1560'!#REF!</f>
        <v/>
      </c>
    </row>
    <row r="50" ht="34.2" customHeight="1" s="118">
      <c r="A50" s="88" t="inlineStr">
        <is>
          <t>nicht digitalisierbar wegen Bundsteg (vorraussichtlich)</t>
        </is>
      </c>
      <c r="B50" s="89" t="n"/>
    </row>
    <row r="51">
      <c r="A51" s="88" t="inlineStr">
        <is>
          <t>max. Öffnungswinkel</t>
        </is>
      </c>
      <c r="B51" s="89" t="n">
        <v>0</v>
      </c>
      <c r="C51" s="88">
        <f>'III Drucke 1501-1560'!#REF!</f>
        <v/>
      </c>
    </row>
    <row r="52">
      <c r="B52" s="89" t="n">
        <v>45</v>
      </c>
      <c r="C52" s="88">
        <f>'III Drucke 1501-1560'!#REF!</f>
        <v/>
      </c>
    </row>
    <row r="53">
      <c r="B53" s="89" t="inlineStr">
        <is>
          <t>max 45</t>
        </is>
      </c>
      <c r="C53" s="88">
        <f>'III Drucke 1501-1560'!#REF!</f>
        <v/>
      </c>
    </row>
    <row r="54">
      <c r="B54" s="89" t="n">
        <v>60</v>
      </c>
      <c r="C54" s="88">
        <f>'III Drucke 1501-1560'!#REF!</f>
        <v/>
      </c>
    </row>
    <row r="55">
      <c r="B55" s="89" t="inlineStr">
        <is>
          <t>max 60</t>
        </is>
      </c>
      <c r="C55" s="88">
        <f>'III Drucke 1501-1560'!#REF!</f>
        <v/>
      </c>
    </row>
    <row r="56">
      <c r="B56" s="89" t="n">
        <v>80</v>
      </c>
      <c r="C56" s="88">
        <f>'III Drucke 1501-1560'!#REF!</f>
        <v/>
      </c>
    </row>
    <row r="57">
      <c r="B57" s="89" t="inlineStr">
        <is>
          <t>max 80</t>
        </is>
      </c>
      <c r="C57" s="88">
        <f>'III Drucke 1501-1560'!#REF!</f>
        <v/>
      </c>
    </row>
    <row r="58">
      <c r="B58" s="89" t="n">
        <v>110</v>
      </c>
      <c r="C58" s="88">
        <f>'III Drucke 1501-1560'!#REF!</f>
        <v/>
      </c>
    </row>
    <row r="59">
      <c r="B59" s="89" t="inlineStr">
        <is>
          <t>max 110</t>
        </is>
      </c>
      <c r="C59" s="88">
        <f>'III Drucke 1501-1560'!#REF!</f>
        <v/>
      </c>
    </row>
    <row r="60">
      <c r="B60" s="89" t="inlineStr">
        <is>
          <t>nur 110</t>
        </is>
      </c>
      <c r="C60" s="88">
        <f>'III Drucke 1501-1560'!#REF!</f>
        <v/>
      </c>
    </row>
    <row r="61">
      <c r="B61" s="89" t="n">
        <v>180</v>
      </c>
      <c r="C61" s="88">
        <f>'III Drucke 1501-1560'!#REF!</f>
        <v/>
      </c>
    </row>
    <row r="62">
      <c r="B62" s="89" t="inlineStr">
        <is>
          <t>max 180</t>
        </is>
      </c>
      <c r="C62" s="88">
        <f>'III Drucke 1501-1560'!#REF!</f>
        <v/>
      </c>
    </row>
    <row r="63">
      <c r="A63" s="88" t="inlineStr">
        <is>
          <t>Digit. mit Begleitung</t>
        </is>
      </c>
      <c r="B63" s="89" t="n"/>
      <c r="C63" s="88">
        <f>'III Drucke 1501-1560'!#REF!</f>
        <v/>
      </c>
    </row>
    <row r="64" ht="34.2" customHeight="1" s="118">
      <c r="A64" s="88" t="inlineStr">
        <is>
          <t>Verschmutzung (Vorsatz / Ränder /
ges. BB)</t>
        </is>
      </c>
      <c r="B64" s="89" t="n"/>
      <c r="C64" s="88">
        <f>'III Drucke 1501-1560'!#REF!</f>
        <v/>
      </c>
    </row>
    <row r="65">
      <c r="A65" s="88" t="inlineStr">
        <is>
          <t>mikrobieller Befall</t>
        </is>
      </c>
      <c r="B65" s="89" t="n"/>
      <c r="C65" s="88">
        <f>'III Drucke 1501-1560'!#REF!</f>
        <v/>
      </c>
    </row>
    <row r="66" ht="22.8" customHeight="1" s="118">
      <c r="A66" s="88" t="inlineStr">
        <is>
          <t>Rest.-Bericht eingeklebt</t>
        </is>
      </c>
      <c r="B66" s="89" t="n"/>
      <c r="C66" s="88">
        <f>'III Drucke 1501-1560'!#REF!</f>
        <v/>
      </c>
    </row>
    <row r="67" ht="22.8" customHeight="1" s="118">
      <c r="A67" s="88" t="inlineStr">
        <is>
          <t xml:space="preserve">Blatt mit Notizen zum Buch eingeklebt </t>
        </is>
      </c>
      <c r="B67" s="89" t="n"/>
      <c r="C67" s="88">
        <f>'III Drucke 1501-1560'!#REF!</f>
        <v/>
      </c>
    </row>
    <row r="68" ht="22.8" customHeight="1" s="118">
      <c r="A68" s="88" t="inlineStr">
        <is>
          <t>Rest.
notwendig</t>
        </is>
      </c>
      <c r="B68" s="89" t="inlineStr">
        <is>
          <t>gesamt</t>
        </is>
      </c>
      <c r="C68" s="88">
        <f>'III Drucke 1501-1560'!#REF!</f>
        <v/>
      </c>
    </row>
    <row r="69">
      <c r="B69" s="89" t="inlineStr">
        <is>
          <t>vor Digit.</t>
        </is>
      </c>
      <c r="C69" s="88">
        <f>'III Drucke 1501-1560'!#REF!</f>
        <v/>
      </c>
    </row>
    <row r="70">
      <c r="B70" s="89" t="inlineStr">
        <is>
          <t>nach Digit.</t>
        </is>
      </c>
      <c r="C70" s="88">
        <f>'III Drucke 1501-1560'!#REF!</f>
        <v/>
      </c>
    </row>
    <row r="71">
      <c r="B71" s="89" t="inlineStr">
        <is>
          <t>vor und nach Digit.</t>
        </is>
      </c>
      <c r="C71" s="88">
        <f>'III Drucke 1501-1560'!#REF!</f>
        <v/>
      </c>
    </row>
    <row r="72">
      <c r="B72" s="89" t="inlineStr">
        <is>
          <t>ja ÖW=0</t>
        </is>
      </c>
      <c r="C72" s="88">
        <f>'III Drucke 1501-1560'!#REF!</f>
        <v/>
      </c>
    </row>
    <row r="73" ht="34.2" customHeight="1" s="118">
      <c r="A73" s="88" t="inlineStr">
        <is>
          <t>Rest.-Aufwand gesamt
(in Std.)</t>
        </is>
      </c>
      <c r="B73" s="89" t="n"/>
      <c r="C73" s="92">
        <f>'III Drucke 1501-1560'!#REF!</f>
        <v/>
      </c>
    </row>
    <row r="74" ht="22.8" customHeight="1" s="118">
      <c r="A74" s="88" t="inlineStr">
        <is>
          <t>Anzahl erfolgter Restaurierung</t>
        </is>
      </c>
      <c r="B74" s="89" t="n"/>
      <c r="C74" s="88">
        <f>'III Drucke 1501-1560'!#REF!</f>
        <v/>
      </c>
    </row>
    <row r="75">
      <c r="A75" s="88" t="inlineStr">
        <is>
          <t>Kassette</t>
        </is>
      </c>
      <c r="B75" s="89" t="n"/>
      <c r="C75" s="88">
        <f>'III Drucke 1501-1560'!#REF!</f>
        <v/>
      </c>
    </row>
    <row r="76">
      <c r="A76" s="88" t="inlineStr">
        <is>
          <t>Schuber</t>
        </is>
      </c>
      <c r="B76" s="89" t="n"/>
      <c r="C76" s="88">
        <f>'III Drucke 1501-1560'!#REF!</f>
        <v/>
      </c>
    </row>
    <row r="77">
      <c r="A77" s="88" t="inlineStr">
        <is>
          <t>Buchschuh</t>
        </is>
      </c>
      <c r="B77" s="89" t="n"/>
      <c r="C77" s="88">
        <f>'III Drucke 1501-1560'!#REF!</f>
        <v/>
      </c>
    </row>
    <row r="78">
      <c r="A78" s="88" t="inlineStr">
        <is>
          <t xml:space="preserve">Mappe </t>
        </is>
      </c>
      <c r="B78" s="89" t="n"/>
      <c r="C78" s="88">
        <f>'III Drucke 1501-1560'!#REF!</f>
        <v/>
      </c>
    </row>
    <row r="79">
      <c r="A79" s="88" t="inlineStr">
        <is>
          <t>Umschlag</t>
        </is>
      </c>
      <c r="B79" s="89" t="n"/>
      <c r="C79" s="88">
        <f>'III Drucke 1501-1560'!#REF!</f>
        <v/>
      </c>
      <c r="D79" s="88">
        <f>C79-'III Drucke 1501-1560'!#REF!</f>
        <v/>
      </c>
    </row>
    <row r="80">
      <c r="A80" s="88" t="inlineStr">
        <is>
          <t>SB neu</t>
        </is>
      </c>
      <c r="B80" s="89" t="n"/>
      <c r="C80" s="88">
        <f>'III Drucke 1501-1560'!#REF!</f>
        <v/>
      </c>
    </row>
    <row r="81">
      <c r="A81" s="88" t="inlineStr">
        <is>
          <t>Anmerkungen (allg.)</t>
        </is>
      </c>
      <c r="B81" s="89" t="n"/>
      <c r="C81" s="88">
        <f>'III Drucke 1501-1560'!#REF!</f>
        <v/>
      </c>
    </row>
    <row r="82" ht="22.8" customHeight="1" s="118">
      <c r="A82" s="88" t="inlineStr">
        <is>
          <t>für Testphase
vorsehen</t>
        </is>
      </c>
      <c r="B82" s="89" t="inlineStr">
        <is>
          <t>gesamt</t>
        </is>
      </c>
      <c r="C82" s="88">
        <f>'III Drucke 1501-1560'!#REF!</f>
        <v/>
      </c>
    </row>
    <row r="83">
      <c r="B83" s="89" t="inlineStr">
        <is>
          <t>Öffnungswinkel 45</t>
        </is>
      </c>
      <c r="C83" s="88">
        <f>'III Drucke 1501-1560'!#REF!</f>
        <v/>
      </c>
    </row>
    <row r="84">
      <c r="B84" s="89" t="inlineStr">
        <is>
          <t>Öffnungswinkel 110</t>
        </is>
      </c>
      <c r="C84" s="88">
        <f>'III Drucke 1501-1560'!#REF!</f>
        <v/>
      </c>
    </row>
    <row r="85" ht="22.8" customHeight="1" s="118">
      <c r="A85" s="88" t="inlineStr">
        <is>
          <t>Schutzbehältnis empfohlen</t>
        </is>
      </c>
      <c r="B85" s="89" t="n"/>
    </row>
  </sheetData>
  <mergeCells count="1">
    <mergeCell ref="A1:B1"/>
  </mergeCells>
  <pageMargins left="0.7" right="0.7" top="0.787401575" bottom="0.787401575" header="0.3" footer="0.3"/>
  <pageSetup orientation="portrait" paperSize="9"/>
  <legacyDrawing r:id="anysvml"/>
</worksheet>
</file>

<file path=xl/worksheets/sheet7.xml><?xml version="1.0" encoding="utf-8"?>
<worksheet xmlns="http://schemas.openxmlformats.org/spreadsheetml/2006/main">
  <sheetPr codeName="Tabelle1">
    <outlinePr summaryBelow="1" summaryRight="1"/>
    <pageSetUpPr/>
  </sheetPr>
  <dimension ref="A1:F73"/>
  <sheetViews>
    <sheetView topLeftCell="A13" zoomScaleNormal="100" workbookViewId="0">
      <selection activeCell="E10" sqref="E10"/>
    </sheetView>
  </sheetViews>
  <sheetFormatPr baseColWidth="10" defaultRowHeight="11.4"/>
  <cols>
    <col width="62.19921875" customWidth="1" style="118" min="2" max="2"/>
    <col width="44.59765625" customWidth="1" style="118" min="3" max="3"/>
    <col width="34.3984375" customWidth="1" style="118" min="4" max="4"/>
    <col width="36.19921875" customWidth="1" style="118" min="6" max="6"/>
  </cols>
  <sheetData>
    <row r="1" ht="13.8" customHeight="1" s="118">
      <c r="A1" s="1" t="inlineStr">
        <is>
          <t>Zustandsbewertung Klemmsammlung</t>
        </is>
      </c>
    </row>
    <row r="6">
      <c r="A6" t="inlineStr">
        <is>
          <t xml:space="preserve">insgesamt ca. X m Regalborde </t>
        </is>
      </c>
    </row>
    <row r="7">
      <c r="A7" t="inlineStr">
        <is>
          <t>insgesamt ca. 16.000 Bände</t>
        </is>
      </c>
    </row>
    <row r="9">
      <c r="A9" s="2" t="inlineStr">
        <is>
          <t>Begutachtet werden insgesamt mindestens 1500 Bände</t>
        </is>
      </c>
    </row>
    <row r="13">
      <c r="A13" t="inlineStr">
        <is>
          <t>Für die zu begutachtenden Objekte werden die Schadensklasse,</t>
        </is>
      </c>
    </row>
    <row r="14">
      <c r="A14" t="inlineStr">
        <is>
          <t xml:space="preserve">das verwendete Material und die bei Schadensklasse 1 und 2 </t>
        </is>
      </c>
    </row>
    <row r="15">
      <c r="A15" t="inlineStr">
        <is>
          <t>notwendigen Reparaturmaßnahme(en) dokumentiert.</t>
        </is>
      </c>
    </row>
    <row r="18">
      <c r="A18" t="inlineStr">
        <is>
          <t>Materialien</t>
        </is>
      </c>
    </row>
    <row r="19">
      <c r="A19" s="40" t="inlineStr">
        <is>
          <t>Kürzel</t>
        </is>
      </c>
      <c r="B19" s="40" t="inlineStr">
        <is>
          <t>Materialbezeichnung</t>
        </is>
      </c>
      <c r="C19" s="52" t="inlineStr">
        <is>
          <t>Einschränkungen</t>
        </is>
      </c>
      <c r="D19" s="40" t="inlineStr">
        <is>
          <t>Verpackung</t>
        </is>
      </c>
      <c r="E19" s="40" t="inlineStr">
        <is>
          <t>Format</t>
        </is>
      </c>
      <c r="F19" s="40" t="inlineStr">
        <is>
          <t>Winkel</t>
        </is>
      </c>
    </row>
    <row r="20">
      <c r="A20" s="43" t="n"/>
      <c r="B20" s="43" t="inlineStr">
        <is>
          <t>Papier- oder Pappeinband</t>
        </is>
      </c>
      <c r="C20" s="43" t="inlineStr">
        <is>
          <t>hohler Rücken</t>
        </is>
      </c>
      <c r="D20" s="43" t="inlineStr">
        <is>
          <t>Schuber</t>
        </is>
      </c>
      <c r="E20" s="43" t="inlineStr">
        <is>
          <t>bis 25 cm</t>
        </is>
      </c>
      <c r="F20" s="43" t="inlineStr">
        <is>
          <t>180°</t>
        </is>
      </c>
    </row>
    <row r="21">
      <c r="A21" s="43" t="n"/>
      <c r="B21" s="43" t="inlineStr">
        <is>
          <t>Broschur</t>
        </is>
      </c>
      <c r="C21" s="43" t="inlineStr">
        <is>
          <t>fester Rücken mit Schmuckprägung</t>
        </is>
      </c>
      <c r="D21" s="43" t="inlineStr">
        <is>
          <t>Archivkarton</t>
        </is>
      </c>
      <c r="E21" s="43" t="inlineStr">
        <is>
          <t>bis 35 cm</t>
        </is>
      </c>
      <c r="F21" s="43" t="inlineStr">
        <is>
          <t>80° bis 110°, einseitig digitalisierbar?</t>
        </is>
      </c>
    </row>
    <row r="22">
      <c r="A22" s="43" t="n"/>
      <c r="B22" s="43" t="inlineStr">
        <is>
          <t>Halbledereinband</t>
        </is>
      </c>
      <c r="C22" s="43" t="inlineStr">
        <is>
          <t>gefaltete Blätter</t>
        </is>
      </c>
      <c r="D22" s="43" t="inlineStr">
        <is>
          <t xml:space="preserve">Papierumschlag </t>
        </is>
      </c>
      <c r="E22" s="43" t="inlineStr">
        <is>
          <t>bis 42 cm</t>
        </is>
      </c>
      <c r="F22" s="43" t="inlineStr">
        <is>
          <t>nur sehr geringer Öffnungswinkel</t>
        </is>
      </c>
    </row>
    <row r="23">
      <c r="A23" s="43" t="n"/>
      <c r="B23" s="43" t="inlineStr">
        <is>
          <t>Ledereinband</t>
        </is>
      </c>
      <c r="C23" t="inlineStr">
        <is>
          <t>welliger Buchblock</t>
        </is>
      </c>
      <c r="D23" s="43" t="inlineStr">
        <is>
          <t>Mappe</t>
        </is>
      </c>
      <c r="E23" s="43" t="inlineStr">
        <is>
          <t>&gt; 42 cm</t>
        </is>
      </c>
    </row>
    <row r="24">
      <c r="A24" s="43" t="n"/>
      <c r="B24" s="43" t="inlineStr">
        <is>
          <t>Gewebeeinband</t>
        </is>
      </c>
      <c r="C24" s="43" t="inlineStr">
        <is>
          <t>Schrift bis in den Falz</t>
        </is>
      </c>
      <c r="D24" s="43" t="inlineStr">
        <is>
          <t>Kapsel</t>
        </is>
      </c>
    </row>
    <row r="25">
      <c r="A25" s="43" t="n"/>
      <c r="B25" s="43" t="inlineStr">
        <is>
          <t>Halbgewebeband</t>
        </is>
      </c>
      <c r="C25" s="43" t="inlineStr">
        <is>
          <t>Einband mit Schutz- oder Stoßkanten</t>
        </is>
      </c>
      <c r="D25" s="43" t="inlineStr">
        <is>
          <t>Buchschuh</t>
        </is>
      </c>
    </row>
    <row r="26">
      <c r="A26" s="43" t="n"/>
      <c r="B26" s="43" t="inlineStr">
        <is>
          <t>Halbpergamentband</t>
        </is>
      </c>
      <c r="C26" s="43" t="inlineStr">
        <is>
          <t>Buchblock nicht aufgeschnitten</t>
        </is>
      </c>
      <c r="D26" s="43" t="inlineStr">
        <is>
          <t>Kassette</t>
        </is>
      </c>
    </row>
    <row r="27">
      <c r="A27" s="43" t="n"/>
      <c r="B27" s="43" t="inlineStr">
        <is>
          <t>Pergamentband</t>
        </is>
      </c>
      <c r="C27" s="56" t="inlineStr">
        <is>
          <t>stark brüchiges Papier</t>
        </is>
      </c>
      <c r="D27" s="43" t="inlineStr">
        <is>
          <t>Folie</t>
        </is>
      </c>
    </row>
    <row r="28">
      <c r="A28" s="43" t="n"/>
      <c r="B28" s="43" t="inlineStr">
        <is>
          <t>Buchblock aus Pergament</t>
        </is>
      </c>
      <c r="C28" s="43" t="inlineStr">
        <is>
          <t>stark brüchiges Einbandmaterial</t>
        </is>
      </c>
      <c r="D28" s="53" t="inlineStr">
        <is>
          <t>Kassette im Schuber</t>
        </is>
      </c>
    </row>
    <row r="29">
      <c r="A29" s="51" t="n"/>
      <c r="B29" s="51" t="inlineStr">
        <is>
          <t>Schließen, erhabene Buchbeschläge</t>
        </is>
      </c>
      <c r="C29" s="56" t="inlineStr">
        <is>
          <t>Tintenfraß</t>
        </is>
      </c>
    </row>
    <row r="30" customFormat="1" s="43">
      <c r="B30" s="43" t="inlineStr">
        <is>
          <t>Mappen</t>
        </is>
      </c>
      <c r="C30" s="43" t="inlineStr">
        <is>
          <t>Kupferfraß</t>
        </is>
      </c>
    </row>
    <row r="31">
      <c r="A31" s="43" t="n"/>
      <c r="B31" s="43" t="inlineStr">
        <is>
          <t>Originale Schutzhülle</t>
        </is>
      </c>
      <c r="C31" s="43" t="inlineStr">
        <is>
          <t>seitliche Klammerung oder Bindung</t>
        </is>
      </c>
    </row>
    <row r="32">
      <c r="A32" s="43" t="n"/>
      <c r="B32" s="43" t="inlineStr">
        <is>
          <t>Ungebunden</t>
        </is>
      </c>
      <c r="C32" s="43" t="inlineStr">
        <is>
          <t>erhabene Illuminationen</t>
        </is>
      </c>
    </row>
    <row r="33">
      <c r="C33" s="43" t="inlineStr">
        <is>
          <t>stark deformiertes Objekt</t>
        </is>
      </c>
    </row>
    <row r="34">
      <c r="C34" s="56" t="inlineStr">
        <is>
          <t>Buchblock dicker als 20 cm</t>
        </is>
      </c>
    </row>
    <row r="35">
      <c r="C35" s="43" t="inlineStr">
        <is>
          <t>Mehrfacheinbände innerhalb eines Buches</t>
        </is>
      </c>
    </row>
    <row r="36">
      <c r="A36" t="inlineStr">
        <is>
          <t>Reparaturmaßnahmen</t>
        </is>
      </c>
      <c r="C36" s="43" t="inlineStr">
        <is>
          <t>Kreide, Pastell oder Rußtinte</t>
        </is>
      </c>
    </row>
    <row r="37">
      <c r="A37" s="40" t="inlineStr">
        <is>
          <t>Wer</t>
        </is>
      </c>
      <c r="B37" s="40" t="inlineStr">
        <is>
          <t>Reparaturmaßnahme</t>
        </is>
      </c>
      <c r="C37" s="43" t="inlineStr">
        <is>
          <t>ungewöhnliche Buchform (Dreieck usw.)</t>
        </is>
      </c>
    </row>
    <row r="38">
      <c r="A38" s="54" t="n"/>
      <c r="B38" s="54" t="inlineStr">
        <is>
          <t>Trockenreinigung</t>
        </is>
      </c>
      <c r="C38" s="40" t="inlineStr">
        <is>
          <t>Glasplatte</t>
        </is>
      </c>
    </row>
    <row r="39">
      <c r="A39" s="43" t="n"/>
      <c r="B39" s="43" t="inlineStr">
        <is>
          <t>Risse schließen</t>
        </is>
      </c>
      <c r="C39" s="43" t="inlineStr">
        <is>
          <t>nicht auflegen</t>
        </is>
      </c>
    </row>
    <row r="40">
      <c r="A40" s="43" t="n"/>
      <c r="B40" s="43" t="inlineStr">
        <is>
          <t>Einbandsicherung</t>
        </is>
      </c>
      <c r="C40" s="43" t="inlineStr">
        <is>
          <t>nicht verwenden</t>
        </is>
      </c>
    </row>
    <row r="41">
      <c r="A41" s="43" t="n"/>
      <c r="B41" s="43" t="inlineStr">
        <is>
          <t>Heftung sichern</t>
        </is>
      </c>
      <c r="C41" s="43" t="n"/>
    </row>
    <row r="42">
      <c r="A42" s="43" t="n"/>
      <c r="B42" s="43" t="inlineStr">
        <is>
          <t>Kapital sichern</t>
        </is>
      </c>
      <c r="C42" s="43" t="n"/>
    </row>
    <row r="43">
      <c r="A43" s="43" t="n"/>
      <c r="B43" s="43" t="inlineStr">
        <is>
          <t>Bindung lösen</t>
        </is>
      </c>
    </row>
    <row r="44">
      <c r="A44" s="43" t="n"/>
      <c r="B44" s="43" t="inlineStr">
        <is>
          <t>Seiten glätten</t>
        </is>
      </c>
    </row>
    <row r="45">
      <c r="A45" s="43" t="n"/>
      <c r="B45" s="43" t="inlineStr">
        <is>
          <t>Verklebung lösen</t>
        </is>
      </c>
    </row>
    <row r="46">
      <c r="A46" s="43" t="n"/>
      <c r="B46" s="43" t="inlineStr">
        <is>
          <t>lose Seiten befestigen</t>
        </is>
      </c>
      <c r="D46" s="43" t="inlineStr">
        <is>
          <t>Ja</t>
        </is>
      </c>
    </row>
    <row r="47">
      <c r="A47" s="43" t="n"/>
      <c r="B47" s="43" t="n"/>
      <c r="D47" s="43" t="inlineStr">
        <is>
          <t>Signaturfahne austauschen</t>
        </is>
      </c>
    </row>
    <row r="48">
      <c r="A48" s="43" t="n"/>
      <c r="B48" s="43" t="inlineStr">
        <is>
          <t>Klebestreifen entfernen</t>
        </is>
      </c>
      <c r="D48" s="43" t="inlineStr">
        <is>
          <t>Nein</t>
        </is>
      </c>
    </row>
    <row r="49">
      <c r="A49" s="43" t="n"/>
      <c r="B49" s="43" t="inlineStr">
        <is>
          <t>Kupferfraß sichern</t>
        </is>
      </c>
      <c r="D49" t="inlineStr">
        <is>
          <t>Unklar</t>
        </is>
      </c>
    </row>
    <row r="50">
      <c r="A50" s="43" t="n"/>
      <c r="B50" s="43" t="inlineStr">
        <is>
          <t>Tintenfraß sichern</t>
        </is>
      </c>
      <c r="D50" t="inlineStr">
        <is>
          <t>X</t>
        </is>
      </c>
    </row>
    <row r="52">
      <c r="A52" t="inlineStr">
        <is>
          <t>Schadensklassen</t>
        </is>
      </c>
    </row>
    <row r="53">
      <c r="A53" s="40" t="inlineStr">
        <is>
          <t>Klasse</t>
        </is>
      </c>
      <c r="B53" s="40" t="inlineStr">
        <is>
          <t>Beschreibung</t>
        </is>
      </c>
    </row>
    <row r="54" ht="12.6" customHeight="1" s="118">
      <c r="A54" s="44" t="n">
        <v>0</v>
      </c>
      <c r="B54" s="45" t="inlineStr">
        <is>
          <t>Objekt ist vollständig benutzbar</t>
        </is>
      </c>
      <c r="D54" s="41" t="n"/>
      <c r="E54" s="41" t="n"/>
      <c r="F54" s="41" t="n"/>
    </row>
    <row r="55" ht="12.75" customHeight="1" s="118">
      <c r="A55" s="44" t="n">
        <v>1</v>
      </c>
      <c r="B55" s="45" t="inlineStr">
        <is>
          <t>eingeschränkte Benutzbarkeit, geringer Reparaturaufwand</t>
        </is>
      </c>
      <c r="D55" s="41" t="n"/>
      <c r="E55" s="41" t="n"/>
      <c r="F55" s="41" t="n"/>
    </row>
    <row r="56" ht="27.75" customHeight="1" s="118">
      <c r="A56" s="44" t="n">
        <v>2</v>
      </c>
      <c r="B56" s="45" t="inlineStr">
        <is>
          <t>eingeschränkte Benutzbarkeit, hoher Reparaturaufwand</t>
        </is>
      </c>
      <c r="D56" s="41" t="n"/>
      <c r="E56" s="41" t="n"/>
      <c r="F56" s="41" t="n"/>
    </row>
    <row r="57" ht="24.75" customHeight="1" s="118">
      <c r="A57" s="46" t="n">
        <v>3</v>
      </c>
      <c r="B57" s="45" t="inlineStr">
        <is>
          <t>Objekt ist nicht benutzbar, größtmöglicher Aufwand</t>
        </is>
      </c>
      <c r="D57" s="41" t="n"/>
      <c r="E57" s="41" t="n"/>
      <c r="F57" s="41" t="n"/>
    </row>
    <row r="60">
      <c r="A60" s="47" t="n"/>
      <c r="B60" s="48" t="n"/>
    </row>
    <row r="61">
      <c r="A61" s="43" t="n"/>
      <c r="B61" s="49" t="n"/>
    </row>
    <row r="62">
      <c r="A62" s="43" t="n"/>
      <c r="B62" s="49" t="n"/>
    </row>
    <row r="63" ht="12.6" customHeight="1" s="118">
      <c r="A63" s="43" t="n"/>
      <c r="B63" s="43" t="n"/>
      <c r="C63" s="42" t="n"/>
    </row>
    <row r="64" ht="12.6" customHeight="1" s="118">
      <c r="A64" s="43" t="n"/>
      <c r="B64" s="49" t="n"/>
      <c r="C64" s="42" t="n"/>
    </row>
    <row r="65" ht="12.6" customHeight="1" s="118">
      <c r="C65" s="42" t="n"/>
    </row>
    <row r="66" ht="12.6" customHeight="1" s="118">
      <c r="C66" s="42" t="n"/>
    </row>
    <row r="69">
      <c r="C69" s="40" t="n"/>
    </row>
    <row r="70">
      <c r="C70" s="50" t="n"/>
    </row>
    <row r="71">
      <c r="C71" s="50" t="n"/>
    </row>
    <row r="72">
      <c r="C72" s="50" t="n"/>
    </row>
    <row r="73">
      <c r="C73" s="50" t="n"/>
    </row>
  </sheetData>
  <pageMargins left="0.7086614173228347" right="0.7086614173228347" top="0.7874015748031497" bottom="0.7874015748031497" header="0.3149606299212598" footer="0.3149606299212598"/>
  <pageSetup orientation="portrait" paperSize="9"/>
</worksheet>
</file>

<file path=xl/worksheets/sheet8.xml><?xml version="1.0" encoding="utf-8"?>
<worksheet xmlns="http://schemas.openxmlformats.org/spreadsheetml/2006/main">
  <sheetPr codeName="Tabelle3">
    <outlinePr summaryBelow="1" summaryRight="1"/>
    <pageSetUpPr fitToPage="1"/>
  </sheetPr>
  <dimension ref="A1:D41"/>
  <sheetViews>
    <sheetView workbookViewId="0">
      <selection activeCell="E8" sqref="E8"/>
    </sheetView>
  </sheetViews>
  <sheetFormatPr baseColWidth="10" defaultRowHeight="11.4"/>
  <cols>
    <col width="16" customWidth="1" style="118" min="1" max="1"/>
    <col width="11" customWidth="1" style="12" min="2" max="3"/>
    <col width="12.19921875" customWidth="1" style="12" min="4" max="4"/>
    <col width="11" customWidth="1" style="12" min="5" max="5"/>
    <col width="28.09765625" customWidth="1" style="15" min="6" max="6"/>
    <col width="4.69921875" customWidth="1" style="118" min="7" max="7"/>
    <col width="2.5" customWidth="1" style="118" min="13" max="13"/>
  </cols>
  <sheetData>
    <row r="1" ht="13.8" customHeight="1" s="118">
      <c r="A1" s="1" t="inlineStr">
        <is>
          <t>Zustandsbewertung Klemmsammlung</t>
        </is>
      </c>
    </row>
    <row r="3">
      <c r="A3" s="30" t="n"/>
      <c r="B3" s="31" t="n"/>
      <c r="C3" s="31" t="n"/>
      <c r="D3" s="32" t="n"/>
    </row>
    <row r="4">
      <c r="A4" s="43" t="n"/>
      <c r="B4" s="10" t="n"/>
      <c r="C4" s="9" t="n"/>
      <c r="D4" s="8" t="n"/>
    </row>
    <row r="5">
      <c r="B5" s="14" t="n"/>
      <c r="D5" s="15" t="n"/>
    </row>
    <row r="6">
      <c r="A6" s="33" t="n"/>
      <c r="B6" s="31" t="n"/>
      <c r="C6" s="34" t="n"/>
      <c r="D6" s="35" t="n"/>
    </row>
    <row r="7">
      <c r="A7" s="3" t="n"/>
      <c r="B7" s="17" t="n"/>
      <c r="C7" s="27" t="n"/>
      <c r="D7" s="24" t="n"/>
    </row>
    <row r="8">
      <c r="A8" s="3" t="n"/>
      <c r="B8" s="17" t="n"/>
      <c r="C8" s="27" t="n"/>
      <c r="D8" s="25" t="n"/>
    </row>
    <row r="9">
      <c r="A9" s="3" t="n"/>
      <c r="B9" s="17" t="n"/>
      <c r="C9" s="27" t="n"/>
      <c r="D9" s="25" t="n"/>
    </row>
    <row r="10">
      <c r="A10" s="4" t="n"/>
      <c r="B10" s="18" t="n"/>
      <c r="C10" s="28" t="n"/>
      <c r="D10" s="26" t="n"/>
    </row>
    <row r="11">
      <c r="B11" s="19" t="n"/>
      <c r="C11" s="29" t="n"/>
      <c r="D11" s="15" t="n"/>
    </row>
    <row r="12">
      <c r="A12" s="30" t="n"/>
      <c r="B12" s="36" t="n"/>
      <c r="C12" s="37" t="n"/>
      <c r="D12" s="35" t="n"/>
    </row>
    <row r="13">
      <c r="A13" s="3" t="n"/>
      <c r="B13" s="20" t="n"/>
      <c r="C13" s="27" t="n"/>
      <c r="D13" s="24" t="n"/>
    </row>
    <row r="14">
      <c r="A14" s="3" t="n"/>
      <c r="B14" s="17" t="n"/>
      <c r="C14" s="27" t="n"/>
      <c r="D14" s="25" t="n"/>
    </row>
    <row r="15">
      <c r="A15" s="4" t="n"/>
      <c r="B15" s="18" t="n"/>
      <c r="C15" s="28" t="n"/>
      <c r="D15" s="26" t="n"/>
    </row>
    <row r="16">
      <c r="B16" s="19" t="n"/>
      <c r="C16" s="19" t="n"/>
      <c r="D16" s="15" t="n"/>
    </row>
    <row r="17">
      <c r="A17" s="30" t="n"/>
      <c r="B17" s="36" t="n"/>
      <c r="C17" s="38" t="n"/>
      <c r="D17" s="35" t="n"/>
    </row>
    <row r="18" ht="12.6" customHeight="1" s="118">
      <c r="A18" s="5" t="n"/>
      <c r="B18" s="21" t="n"/>
      <c r="C18" s="20" t="n"/>
      <c r="D18" s="24" t="n"/>
    </row>
    <row r="19" ht="12.6" customHeight="1" s="118">
      <c r="A19" s="6" t="n"/>
      <c r="B19" s="22" t="n"/>
      <c r="C19" s="17" t="n"/>
      <c r="D19" s="25" t="n"/>
    </row>
    <row r="20" ht="12.6" customHeight="1" s="118">
      <c r="A20" s="6" t="n"/>
      <c r="B20" s="22" t="n"/>
      <c r="C20" s="17" t="n"/>
      <c r="D20" s="25" t="n"/>
    </row>
    <row r="21" ht="12.6" customHeight="1" s="118">
      <c r="A21" s="6" t="n"/>
      <c r="B21" s="22" t="n"/>
      <c r="C21" s="17" t="n"/>
      <c r="D21" s="25" t="n"/>
    </row>
    <row r="22" ht="12.6" customHeight="1" s="118">
      <c r="A22" s="6" t="n"/>
      <c r="B22" s="22" t="n"/>
      <c r="C22" s="17" t="n"/>
      <c r="D22" s="25" t="n"/>
    </row>
    <row r="23" ht="12.6" customHeight="1" s="118">
      <c r="A23" s="6" t="n"/>
      <c r="B23" s="22" t="n"/>
      <c r="C23" s="17" t="n"/>
      <c r="D23" s="25" t="n"/>
    </row>
    <row r="24" ht="12.6" customHeight="1" s="118">
      <c r="A24" s="6" t="n"/>
      <c r="B24" s="22" t="n"/>
      <c r="C24" s="17" t="n"/>
      <c r="D24" s="25" t="n"/>
    </row>
    <row r="25" ht="12.6" customHeight="1" s="118">
      <c r="A25" s="6" t="n"/>
      <c r="B25" s="22" t="n"/>
      <c r="C25" s="17" t="n"/>
      <c r="D25" s="25" t="n"/>
    </row>
    <row r="26" ht="12.6" customHeight="1" s="118">
      <c r="A26" s="7" t="n"/>
      <c r="B26" s="23" t="n"/>
      <c r="C26" s="18" t="n"/>
      <c r="D26" s="26" t="n"/>
    </row>
    <row r="27">
      <c r="B27" s="19" t="n"/>
      <c r="C27" s="19" t="n"/>
      <c r="D27" s="15" t="n"/>
    </row>
    <row r="28">
      <c r="A28" s="39" t="n"/>
      <c r="B28" s="36" t="n"/>
      <c r="C28" s="38" t="n"/>
      <c r="D28" s="35" t="n"/>
    </row>
    <row r="29" ht="12.6" customHeight="1" s="118">
      <c r="A29" s="5" t="n"/>
      <c r="B29" s="21" t="n"/>
      <c r="C29" s="20" t="n"/>
      <c r="D29" s="24" t="n"/>
    </row>
    <row r="30" ht="12.6" customHeight="1" s="118">
      <c r="A30" s="6" t="n"/>
      <c r="B30" s="22" t="n"/>
      <c r="C30" s="17" t="n"/>
      <c r="D30" s="25" t="n"/>
    </row>
    <row r="31" ht="12.6" customHeight="1" s="118">
      <c r="A31" s="6" t="n"/>
      <c r="B31" s="22" t="n"/>
      <c r="C31" s="17" t="n"/>
      <c r="D31" s="25" t="n"/>
    </row>
    <row r="32" ht="12.6" customHeight="1" s="118">
      <c r="A32" s="6" t="n"/>
      <c r="B32" s="22" t="n"/>
      <c r="C32" s="17" t="n"/>
      <c r="D32" s="25" t="n"/>
    </row>
    <row r="33" ht="12.6" customHeight="1" s="118">
      <c r="A33" s="6" t="n"/>
      <c r="B33" s="22" t="n"/>
      <c r="C33" s="17" t="n"/>
      <c r="D33" s="25" t="n"/>
    </row>
    <row r="34" ht="12.6" customHeight="1" s="118">
      <c r="A34" s="6" t="n"/>
      <c r="B34" s="22" t="n"/>
      <c r="C34" s="17" t="n"/>
      <c r="D34" s="25" t="n"/>
    </row>
    <row r="35" ht="12.6" customHeight="1" s="118">
      <c r="A35" s="6" t="n"/>
      <c r="B35" s="22" t="n"/>
      <c r="C35" s="17" t="n"/>
      <c r="D35" s="25" t="n"/>
    </row>
    <row r="36" ht="12.6" customHeight="1" s="118">
      <c r="A36" s="6" t="n"/>
      <c r="B36" s="22" t="n"/>
      <c r="C36" s="17" t="n"/>
      <c r="D36" s="25" t="n"/>
    </row>
    <row r="37" ht="12.6" customHeight="1" s="118">
      <c r="A37" s="7" t="n"/>
      <c r="B37" s="13" t="n"/>
      <c r="C37" s="11" t="n"/>
      <c r="D37" s="26" t="n"/>
    </row>
    <row r="40">
      <c r="B40" s="16" t="n"/>
    </row>
    <row r="41">
      <c r="B41" s="16" t="n"/>
    </row>
  </sheetData>
  <pageMargins left="0.7086614173228347" right="0.7086614173228347" top="0.7874015748031497" bottom="0.7874015748031497" header="0.3149606299212598" footer="0.3149606299212598"/>
  <pageSetup orientation="portrait" paperSize="9" scale="67"/>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Schuhmann, Katharina</dc:creator>
  <dcterms:created xsi:type="dcterms:W3CDTF">2015-02-11T08:00:51Z</dcterms:created>
  <dcterms:modified xsi:type="dcterms:W3CDTF">2022-11-11T16:33:21Z</dcterms:modified>
  <cp:lastModifiedBy>Wendler, André</cp:lastModifiedBy>
  <cp:lastPrinted>2022-06-14T10:14:52Z</cp:lastPrinted>
</cp:coreProperties>
</file>